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3.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6.xml" ContentType="application/vnd.openxmlformats-officedocument.drawing+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7.xml" ContentType="application/vnd.openxmlformats-officedocument.drawing+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8.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9.xml" ContentType="application/vnd.openxmlformats-officedocument.drawing+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cam\OneDrive - University of Leeds\Research From 2022 Presentation VISCL work\"/>
    </mc:Choice>
  </mc:AlternateContent>
  <bookViews>
    <workbookView xWindow="-120" yWindow="-120" windowWidth="29040" windowHeight="15840" firstSheet="19" activeTab="21"/>
  </bookViews>
  <sheets>
    <sheet name="Raw data" sheetId="4" r:id="rId1"/>
    <sheet name="TEMP" sheetId="12" r:id="rId2"/>
    <sheet name=" ALL narrative - quiality" sheetId="10" r:id="rId3"/>
    <sheet name="All narrative - numbers" sheetId="26" r:id="rId4"/>
    <sheet name="All narrative - experts-Calc" sheetId="28" r:id="rId5"/>
    <sheet name="All narrative Experts-Dele mine" sheetId="38" r:id="rId6"/>
    <sheet name=" ALL narrative - quiality-Calc" sheetId="20" r:id="rId7"/>
    <sheet name="ALLnarrative quialitydeleteMine" sheetId="32" r:id="rId8"/>
    <sheet name="CO-Quality Calc" sheetId="33" r:id="rId9"/>
    <sheet name="CR-Quality Calc" sheetId="34" r:id="rId10"/>
    <sheet name="D-Quality Calc" sheetId="35" r:id="rId11"/>
    <sheet name="S-Quality calc" sheetId="36" r:id="rId12"/>
    <sheet name="All Narratives Quality calc" sheetId="37" r:id="rId13"/>
    <sheet name="Combinational-Calc-Per-Narrativ" sheetId="21" r:id="rId14"/>
    <sheet name="Combinational-Calc-Per-Narr (2" sheetId="31" r:id="rId15"/>
    <sheet name="Correlative-Cals-Per-Narrative" sheetId="22" r:id="rId16"/>
    <sheet name="Derivative-Calc-Per-Narrative" sheetId="23" r:id="rId17"/>
    <sheet name="SuperOrd-Calc-Per-Narrative" sheetId="24" r:id="rId18"/>
    <sheet name="Top Quality Narratives" sheetId="30" r:id="rId19"/>
    <sheet name="All types - usefulness" sheetId="11" r:id="rId20"/>
    <sheet name="USefulness-Analysis-Old" sheetId="25" r:id="rId21"/>
    <sheet name="USefulness-AnalysisDelte Mine" sheetId="39" r:id="rId22"/>
    <sheet name="Usefulness Calc-Modified" sheetId="40" r:id="rId23"/>
    <sheet name="Final comment" sheetId="13" r:id="rId24"/>
    <sheet name="Narrative list" sheetId="14" r:id="rId25"/>
    <sheet name="Feedback Scores" sheetId="1" r:id="rId26"/>
    <sheet name="5.1. Narratives(number&amp;Duratio)" sheetId="2" r:id="rId27"/>
    <sheet name="Combination-Nar Data" sheetId="5" r:id="rId28"/>
    <sheet name="Filterd Narrative with &gt;4 Quali" sheetId="29" r:id="rId29"/>
    <sheet name="Correlative-Nar-Data" sheetId="7" r:id="rId30"/>
    <sheet name="Super Ordinate-Nar-Data" sheetId="8" r:id="rId31"/>
    <sheet name="Derivative-Nar-Data" sheetId="9" r:id="rId32"/>
    <sheet name="FirstInitialSegDataVISCL" sheetId="16" r:id="rId33"/>
    <sheet name="FirstAggregationResultVISCL" sheetId="17" r:id="rId34"/>
    <sheet name="Latest aggregation of 33 videos" sheetId="18" r:id="rId35"/>
    <sheet name="Calculation on Latest Agg 33 vi" sheetId="19" r:id="rId36"/>
  </sheets>
  <definedNames>
    <definedName name="_xlnm._FilterDatabase" localSheetId="2" hidden="1">' ALL narrative - quiality'!$A$1:$L$286</definedName>
    <definedName name="_xlnm._FilterDatabase" localSheetId="6" hidden="1">' ALL narrative - quiality-Calc'!$A$1:$R$291</definedName>
    <definedName name="_xlnm._FilterDatabase" localSheetId="7" hidden="1">'ALLnarrative quialitydeleteMine'!$A$1:$R$215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30" l="1"/>
  <c r="O8" i="30"/>
  <c r="P7" i="30"/>
  <c r="O7" i="30"/>
  <c r="P6" i="30"/>
  <c r="O6" i="30"/>
  <c r="P5" i="30"/>
  <c r="O5" i="30"/>
  <c r="E65" i="40" l="1"/>
  <c r="F65" i="40"/>
  <c r="G65" i="40"/>
  <c r="D65" i="40"/>
  <c r="E64" i="40"/>
  <c r="D74" i="40" s="1"/>
  <c r="F64" i="40"/>
  <c r="G64" i="40"/>
  <c r="D64" i="40"/>
  <c r="E63" i="40"/>
  <c r="F63" i="40"/>
  <c r="G63" i="40"/>
  <c r="D63" i="40"/>
  <c r="E49" i="40"/>
  <c r="F49" i="40"/>
  <c r="G49" i="40"/>
  <c r="D49" i="40"/>
  <c r="E48" i="40"/>
  <c r="F48" i="40"/>
  <c r="G48" i="40"/>
  <c r="D48" i="40"/>
  <c r="E47" i="40"/>
  <c r="F47" i="40"/>
  <c r="G47" i="40"/>
  <c r="D47" i="40"/>
  <c r="J62" i="40"/>
  <c r="I62" i="40"/>
  <c r="H62" i="40"/>
  <c r="J61" i="40"/>
  <c r="I61" i="40"/>
  <c r="H61" i="40"/>
  <c r="J60" i="40"/>
  <c r="I60" i="40"/>
  <c r="H60" i="40"/>
  <c r="J59" i="40"/>
  <c r="I59" i="40"/>
  <c r="H59" i="40"/>
  <c r="J58" i="40"/>
  <c r="I58" i="40"/>
  <c r="H58" i="40"/>
  <c r="J57" i="40"/>
  <c r="I57" i="40"/>
  <c r="H57" i="40"/>
  <c r="J56" i="40"/>
  <c r="I56" i="40"/>
  <c r="H56" i="40"/>
  <c r="J55" i="40"/>
  <c r="I55" i="40"/>
  <c r="H55" i="40"/>
  <c r="J54" i="40"/>
  <c r="I54" i="40"/>
  <c r="H54" i="40"/>
  <c r="J53" i="40"/>
  <c r="J67" i="40" s="1"/>
  <c r="I53" i="40"/>
  <c r="H53" i="40"/>
  <c r="J52" i="40"/>
  <c r="I52" i="40"/>
  <c r="I67" i="40" s="1"/>
  <c r="H52" i="40"/>
  <c r="H67" i="40" s="1"/>
  <c r="J46" i="40"/>
  <c r="I46" i="40"/>
  <c r="H46" i="40"/>
  <c r="J45" i="40"/>
  <c r="I45" i="40"/>
  <c r="H45" i="40"/>
  <c r="J44" i="40"/>
  <c r="I44" i="40"/>
  <c r="H44" i="40"/>
  <c r="J43" i="40"/>
  <c r="I43" i="40"/>
  <c r="H43" i="40"/>
  <c r="J42" i="40"/>
  <c r="I42" i="40"/>
  <c r="H42" i="40"/>
  <c r="J41" i="40"/>
  <c r="I41" i="40"/>
  <c r="H41" i="40"/>
  <c r="J40" i="40"/>
  <c r="I40" i="40"/>
  <c r="H40" i="40"/>
  <c r="J39" i="40"/>
  <c r="I39" i="40"/>
  <c r="H39" i="40"/>
  <c r="J38" i="40"/>
  <c r="I38" i="40"/>
  <c r="H38" i="40"/>
  <c r="J37" i="40"/>
  <c r="I37" i="40"/>
  <c r="I50" i="40" s="1"/>
  <c r="H37" i="40"/>
  <c r="J36" i="40"/>
  <c r="J50" i="40" s="1"/>
  <c r="I36" i="40"/>
  <c r="H36" i="40"/>
  <c r="H50" i="40" s="1"/>
  <c r="E32" i="40"/>
  <c r="F32" i="40"/>
  <c r="G32" i="40"/>
  <c r="D32" i="40"/>
  <c r="E31" i="40"/>
  <c r="F31" i="40"/>
  <c r="G31" i="40"/>
  <c r="D76" i="40" s="1"/>
  <c r="D31" i="40"/>
  <c r="D73" i="40" s="1"/>
  <c r="E30" i="40"/>
  <c r="F30" i="40"/>
  <c r="G30" i="40"/>
  <c r="C76" i="40" s="1"/>
  <c r="D30" i="40"/>
  <c r="C73" i="40" s="1"/>
  <c r="J29" i="40"/>
  <c r="I29" i="40"/>
  <c r="H29" i="40"/>
  <c r="J28" i="40"/>
  <c r="I28" i="40"/>
  <c r="H28" i="40"/>
  <c r="J27" i="40"/>
  <c r="I27" i="40"/>
  <c r="H27" i="40"/>
  <c r="J26" i="40"/>
  <c r="I26" i="40"/>
  <c r="H26" i="40"/>
  <c r="J25" i="40"/>
  <c r="I25" i="40"/>
  <c r="H25" i="40"/>
  <c r="J24" i="40"/>
  <c r="I24" i="40"/>
  <c r="H24" i="40"/>
  <c r="J23" i="40"/>
  <c r="I23" i="40"/>
  <c r="H23" i="40"/>
  <c r="J22" i="40"/>
  <c r="I22" i="40"/>
  <c r="H22" i="40"/>
  <c r="J21" i="40"/>
  <c r="I21" i="40"/>
  <c r="H21" i="40"/>
  <c r="J20" i="40"/>
  <c r="I20" i="40"/>
  <c r="H20" i="40"/>
  <c r="J19" i="40"/>
  <c r="I19" i="40"/>
  <c r="H19" i="40"/>
  <c r="D13" i="40"/>
  <c r="E13" i="40"/>
  <c r="C74" i="40" s="1"/>
  <c r="F13" i="40"/>
  <c r="C75" i="40" s="1"/>
  <c r="G13" i="40"/>
  <c r="D14" i="40"/>
  <c r="E14" i="40"/>
  <c r="F14" i="40"/>
  <c r="D75" i="40" s="1"/>
  <c r="G14" i="40"/>
  <c r="D15" i="40"/>
  <c r="E73" i="40" s="1"/>
  <c r="E77" i="40" s="1"/>
  <c r="E15" i="40"/>
  <c r="E74" i="40" s="1"/>
  <c r="F15" i="40"/>
  <c r="E75" i="40" s="1"/>
  <c r="G15" i="40"/>
  <c r="E76" i="40" s="1"/>
  <c r="J12" i="40"/>
  <c r="I12" i="40"/>
  <c r="H12" i="40"/>
  <c r="J11" i="40"/>
  <c r="I11" i="40"/>
  <c r="H11" i="40"/>
  <c r="J10" i="40"/>
  <c r="I10" i="40"/>
  <c r="H10" i="40"/>
  <c r="J9" i="40"/>
  <c r="I9" i="40"/>
  <c r="H9" i="40"/>
  <c r="J8" i="40"/>
  <c r="I8" i="40"/>
  <c r="H8" i="40"/>
  <c r="J7" i="40"/>
  <c r="I7" i="40"/>
  <c r="H7" i="40"/>
  <c r="J6" i="40"/>
  <c r="I6" i="40"/>
  <c r="H6" i="40"/>
  <c r="J5" i="40"/>
  <c r="I5" i="40"/>
  <c r="H5" i="40"/>
  <c r="J4" i="40"/>
  <c r="I4" i="40"/>
  <c r="H4" i="40"/>
  <c r="J3" i="40"/>
  <c r="I3" i="40"/>
  <c r="H3" i="40"/>
  <c r="J2" i="40"/>
  <c r="I2" i="40"/>
  <c r="H2" i="40"/>
  <c r="K51" i="39"/>
  <c r="C77" i="40" l="1"/>
  <c r="D77" i="40"/>
  <c r="H34" i="40"/>
  <c r="J34" i="40"/>
  <c r="J17" i="40"/>
  <c r="H17" i="40"/>
  <c r="I34" i="40"/>
  <c r="I17" i="40"/>
  <c r="C57" i="39"/>
  <c r="C51" i="39"/>
  <c r="C50" i="39"/>
  <c r="C49" i="39"/>
  <c r="I3" i="39"/>
  <c r="E66" i="39" s="1"/>
  <c r="I4" i="39"/>
  <c r="I5" i="39"/>
  <c r="I6" i="39"/>
  <c r="I7" i="39"/>
  <c r="I8" i="39"/>
  <c r="I9" i="39"/>
  <c r="I10" i="39"/>
  <c r="I11" i="39"/>
  <c r="I12" i="39"/>
  <c r="I13" i="39"/>
  <c r="E63" i="39" s="1"/>
  <c r="I14" i="39"/>
  <c r="I15" i="39"/>
  <c r="I16" i="39"/>
  <c r="I17" i="39"/>
  <c r="I18" i="39"/>
  <c r="I19" i="39"/>
  <c r="I20" i="39"/>
  <c r="I21" i="39"/>
  <c r="I22" i="39"/>
  <c r="I23" i="39"/>
  <c r="I24" i="39"/>
  <c r="I25" i="39"/>
  <c r="E64" i="39" s="1"/>
  <c r="I26" i="39"/>
  <c r="I27" i="39"/>
  <c r="I28" i="39"/>
  <c r="I29" i="39"/>
  <c r="I30" i="39"/>
  <c r="I31" i="39"/>
  <c r="I32" i="39"/>
  <c r="I33" i="39"/>
  <c r="I34" i="39"/>
  <c r="I35" i="39"/>
  <c r="E65" i="39" s="1"/>
  <c r="I36" i="39"/>
  <c r="I37" i="39"/>
  <c r="I38" i="39"/>
  <c r="I39" i="39"/>
  <c r="I40" i="39"/>
  <c r="I41" i="39"/>
  <c r="I42" i="39"/>
  <c r="I43" i="39"/>
  <c r="I44" i="39"/>
  <c r="I45" i="39"/>
  <c r="G3" i="39"/>
  <c r="G4" i="39"/>
  <c r="G5" i="39"/>
  <c r="G6" i="39"/>
  <c r="G7" i="39"/>
  <c r="G8" i="39"/>
  <c r="G9" i="39"/>
  <c r="G10" i="39"/>
  <c r="G11" i="39"/>
  <c r="G12" i="39"/>
  <c r="G13" i="39"/>
  <c r="G14" i="39"/>
  <c r="G15" i="39"/>
  <c r="C63" i="39" s="1"/>
  <c r="G16" i="39"/>
  <c r="G17" i="39"/>
  <c r="G18" i="39"/>
  <c r="G19" i="39"/>
  <c r="G20" i="39"/>
  <c r="G21" i="39"/>
  <c r="G22" i="39"/>
  <c r="G23" i="39"/>
  <c r="G24" i="39"/>
  <c r="C64" i="39" s="1"/>
  <c r="G25" i="39"/>
  <c r="G26" i="39"/>
  <c r="G27" i="39"/>
  <c r="G28" i="39"/>
  <c r="G29" i="39"/>
  <c r="G30" i="39"/>
  <c r="G31" i="39"/>
  <c r="G32" i="39"/>
  <c r="G33" i="39"/>
  <c r="G34" i="39"/>
  <c r="G35" i="39"/>
  <c r="C65" i="39" s="1"/>
  <c r="G36" i="39"/>
  <c r="G37" i="39"/>
  <c r="G38" i="39"/>
  <c r="G39" i="39"/>
  <c r="G40" i="39"/>
  <c r="G41" i="39"/>
  <c r="G42" i="39"/>
  <c r="G43" i="39"/>
  <c r="G44" i="39"/>
  <c r="G45" i="39"/>
  <c r="I2" i="39"/>
  <c r="E62" i="39" s="1"/>
  <c r="G2" i="39"/>
  <c r="C66" i="39" s="1"/>
  <c r="H2" i="39"/>
  <c r="H46" i="39" s="1"/>
  <c r="C59" i="39"/>
  <c r="K50" i="39"/>
  <c r="L50" i="39"/>
  <c r="F109" i="39"/>
  <c r="E109" i="39"/>
  <c r="D109" i="39"/>
  <c r="C109" i="39"/>
  <c r="F108" i="39"/>
  <c r="E108" i="39"/>
  <c r="D108" i="39"/>
  <c r="C108" i="39"/>
  <c r="F107" i="39"/>
  <c r="E107" i="39"/>
  <c r="D107" i="39"/>
  <c r="C107" i="39"/>
  <c r="F106" i="39"/>
  <c r="E106" i="39"/>
  <c r="D106" i="39"/>
  <c r="C106" i="39"/>
  <c r="F105" i="39"/>
  <c r="E105" i="39"/>
  <c r="D105" i="39"/>
  <c r="C105" i="39"/>
  <c r="F104" i="39"/>
  <c r="E104" i="39"/>
  <c r="D104" i="39"/>
  <c r="C104" i="39"/>
  <c r="F103" i="39"/>
  <c r="E103" i="39"/>
  <c r="D103" i="39"/>
  <c r="C103" i="39"/>
  <c r="F102" i="39"/>
  <c r="E102" i="39"/>
  <c r="D102" i="39"/>
  <c r="C102" i="39"/>
  <c r="F101" i="39"/>
  <c r="E101" i="39"/>
  <c r="D101" i="39"/>
  <c r="C101" i="39"/>
  <c r="F100" i="39"/>
  <c r="E100" i="39"/>
  <c r="D100" i="39"/>
  <c r="C100" i="39"/>
  <c r="F99" i="39"/>
  <c r="E99" i="39"/>
  <c r="D99" i="39"/>
  <c r="C99" i="39"/>
  <c r="F98" i="39"/>
  <c r="E98" i="39"/>
  <c r="D98" i="39"/>
  <c r="C98" i="39"/>
  <c r="F97" i="39"/>
  <c r="E97" i="39"/>
  <c r="D97" i="39"/>
  <c r="C97" i="39"/>
  <c r="F96" i="39"/>
  <c r="E96" i="39"/>
  <c r="D96" i="39"/>
  <c r="C96" i="39"/>
  <c r="F95" i="39"/>
  <c r="E95" i="39"/>
  <c r="D95" i="39"/>
  <c r="C95" i="39"/>
  <c r="F94" i="39"/>
  <c r="E94" i="39"/>
  <c r="D94" i="39"/>
  <c r="C94" i="39"/>
  <c r="F93" i="39"/>
  <c r="E93" i="39"/>
  <c r="D93" i="39"/>
  <c r="C93" i="39"/>
  <c r="F92" i="39"/>
  <c r="E92" i="39"/>
  <c r="D92" i="39"/>
  <c r="C92" i="39"/>
  <c r="F91" i="39"/>
  <c r="E91" i="39"/>
  <c r="D91" i="39"/>
  <c r="C91" i="39"/>
  <c r="F90" i="39"/>
  <c r="E90" i="39"/>
  <c r="D90" i="39"/>
  <c r="C90" i="39"/>
  <c r="F89" i="39"/>
  <c r="E89" i="39"/>
  <c r="D89" i="39"/>
  <c r="C89" i="39"/>
  <c r="F88" i="39"/>
  <c r="E88" i="39"/>
  <c r="D88" i="39"/>
  <c r="C88" i="39"/>
  <c r="F87" i="39"/>
  <c r="E87" i="39"/>
  <c r="D87" i="39"/>
  <c r="C87" i="39"/>
  <c r="F86" i="39"/>
  <c r="E86" i="39"/>
  <c r="D86" i="39"/>
  <c r="C86" i="39"/>
  <c r="F85" i="39"/>
  <c r="E85" i="39"/>
  <c r="D85" i="39"/>
  <c r="C85" i="39"/>
  <c r="F84" i="39"/>
  <c r="E84" i="39"/>
  <c r="D84" i="39"/>
  <c r="C84" i="39"/>
  <c r="F83" i="39"/>
  <c r="E83" i="39"/>
  <c r="D83" i="39"/>
  <c r="C83" i="39"/>
  <c r="F82" i="39"/>
  <c r="E82" i="39"/>
  <c r="D82" i="39"/>
  <c r="C82" i="39"/>
  <c r="F59" i="39"/>
  <c r="E59" i="39"/>
  <c r="D59" i="39"/>
  <c r="F58" i="39"/>
  <c r="E58" i="39"/>
  <c r="D58" i="39"/>
  <c r="C58" i="39"/>
  <c r="F57" i="39"/>
  <c r="E57" i="39"/>
  <c r="D57" i="39"/>
  <c r="F56" i="39"/>
  <c r="E56" i="39"/>
  <c r="D56" i="39"/>
  <c r="C56" i="39"/>
  <c r="F55" i="39"/>
  <c r="E55" i="39"/>
  <c r="D55" i="39"/>
  <c r="C55" i="39"/>
  <c r="N52" i="39"/>
  <c r="M52" i="39"/>
  <c r="L52" i="39"/>
  <c r="K52" i="39"/>
  <c r="F52" i="39"/>
  <c r="E52" i="39"/>
  <c r="D52" i="39"/>
  <c r="C52" i="39"/>
  <c r="N51" i="39"/>
  <c r="M51" i="39"/>
  <c r="L51" i="39"/>
  <c r="F51" i="39"/>
  <c r="E51" i="39"/>
  <c r="D51" i="39"/>
  <c r="N50" i="39"/>
  <c r="M50" i="39"/>
  <c r="F50" i="39"/>
  <c r="E50" i="39"/>
  <c r="D50" i="39"/>
  <c r="N49" i="39"/>
  <c r="M49" i="39"/>
  <c r="L49" i="39"/>
  <c r="K49" i="39"/>
  <c r="F49" i="39"/>
  <c r="E49" i="39"/>
  <c r="D49" i="39"/>
  <c r="N48" i="39"/>
  <c r="M48" i="39"/>
  <c r="L48" i="39"/>
  <c r="K48" i="39"/>
  <c r="F48" i="39"/>
  <c r="E48" i="39"/>
  <c r="D48" i="39"/>
  <c r="C48" i="39"/>
  <c r="H45" i="39"/>
  <c r="H44" i="39"/>
  <c r="H43" i="39"/>
  <c r="H42" i="39"/>
  <c r="H41" i="39"/>
  <c r="H40" i="39"/>
  <c r="H39" i="39"/>
  <c r="H38" i="39"/>
  <c r="H37" i="39"/>
  <c r="D65" i="39" s="1"/>
  <c r="H36" i="39"/>
  <c r="H35" i="39"/>
  <c r="H34" i="39"/>
  <c r="H33" i="39"/>
  <c r="H32" i="39"/>
  <c r="H31" i="39"/>
  <c r="H30" i="39"/>
  <c r="H29" i="39"/>
  <c r="H28" i="39"/>
  <c r="H27" i="39"/>
  <c r="H26" i="39"/>
  <c r="H25" i="39"/>
  <c r="D64" i="39" s="1"/>
  <c r="H24" i="39"/>
  <c r="H23" i="39"/>
  <c r="H22" i="39"/>
  <c r="H21" i="39"/>
  <c r="H20" i="39"/>
  <c r="H19" i="39"/>
  <c r="H18" i="39"/>
  <c r="H17" i="39"/>
  <c r="H16" i="39"/>
  <c r="H15" i="39"/>
  <c r="H14" i="39"/>
  <c r="H13" i="39"/>
  <c r="D63" i="39" s="1"/>
  <c r="H12" i="39"/>
  <c r="H11" i="39"/>
  <c r="H10" i="39"/>
  <c r="H9" i="39"/>
  <c r="H8" i="39"/>
  <c r="H7" i="39"/>
  <c r="H6" i="39"/>
  <c r="H5" i="39"/>
  <c r="H4" i="39"/>
  <c r="H3" i="39"/>
  <c r="J236" i="38"/>
  <c r="H236" i="38"/>
  <c r="G236" i="38"/>
  <c r="F236" i="38"/>
  <c r="E236" i="38"/>
  <c r="D236" i="38"/>
  <c r="J235" i="38"/>
  <c r="H235" i="38"/>
  <c r="G235" i="38"/>
  <c r="F235" i="38"/>
  <c r="E235" i="38"/>
  <c r="D235" i="38"/>
  <c r="J234" i="38"/>
  <c r="H234" i="38"/>
  <c r="G234" i="38"/>
  <c r="F234" i="38"/>
  <c r="E234" i="38"/>
  <c r="D234" i="38"/>
  <c r="J233" i="38"/>
  <c r="H233" i="38"/>
  <c r="G233" i="38"/>
  <c r="F233" i="38"/>
  <c r="E233" i="38"/>
  <c r="D233" i="38"/>
  <c r="J232" i="38"/>
  <c r="H232" i="38"/>
  <c r="G232" i="38"/>
  <c r="F232" i="38"/>
  <c r="E232" i="38"/>
  <c r="D232" i="38"/>
  <c r="J230" i="38"/>
  <c r="H230" i="38"/>
  <c r="G230" i="38"/>
  <c r="F230" i="38"/>
  <c r="E230" i="38"/>
  <c r="D230" i="38"/>
  <c r="J229" i="38"/>
  <c r="H229" i="38"/>
  <c r="G229" i="38"/>
  <c r="F229" i="38"/>
  <c r="E229" i="38"/>
  <c r="D229" i="38"/>
  <c r="J228" i="38"/>
  <c r="H228" i="38"/>
  <c r="G228" i="38"/>
  <c r="F228" i="38"/>
  <c r="E228" i="38"/>
  <c r="D228" i="38"/>
  <c r="J227" i="38"/>
  <c r="H227" i="38"/>
  <c r="G227" i="38"/>
  <c r="F227" i="38"/>
  <c r="E227" i="38"/>
  <c r="D227" i="38"/>
  <c r="J226" i="38"/>
  <c r="H226" i="38"/>
  <c r="G226" i="38"/>
  <c r="F226" i="38"/>
  <c r="E226" i="38"/>
  <c r="D226" i="38"/>
  <c r="J224" i="38"/>
  <c r="H224" i="38"/>
  <c r="G224" i="38"/>
  <c r="F224" i="38"/>
  <c r="E224" i="38"/>
  <c r="D224" i="38"/>
  <c r="J223" i="38"/>
  <c r="H223" i="38"/>
  <c r="G223" i="38"/>
  <c r="F223" i="38"/>
  <c r="E223" i="38"/>
  <c r="D223" i="38"/>
  <c r="J222" i="38"/>
  <c r="H222" i="38"/>
  <c r="G222" i="38"/>
  <c r="F222" i="38"/>
  <c r="E222" i="38"/>
  <c r="D222" i="38"/>
  <c r="J221" i="38"/>
  <c r="H221" i="38"/>
  <c r="G221" i="38"/>
  <c r="F221" i="38"/>
  <c r="E221" i="38"/>
  <c r="D221" i="38"/>
  <c r="J220" i="38"/>
  <c r="H220" i="38"/>
  <c r="G220" i="38"/>
  <c r="F220" i="38"/>
  <c r="E220" i="38"/>
  <c r="D220" i="38"/>
  <c r="J218" i="38"/>
  <c r="H218" i="38"/>
  <c r="G218" i="38"/>
  <c r="F218" i="38"/>
  <c r="E218" i="38"/>
  <c r="D218" i="38"/>
  <c r="J217" i="38"/>
  <c r="H217" i="38"/>
  <c r="G217" i="38"/>
  <c r="F217" i="38"/>
  <c r="E217" i="38"/>
  <c r="D217" i="38"/>
  <c r="J216" i="38"/>
  <c r="H216" i="38"/>
  <c r="G216" i="38"/>
  <c r="F216" i="38"/>
  <c r="E216" i="38"/>
  <c r="D216" i="38"/>
  <c r="J215" i="38"/>
  <c r="H215" i="38"/>
  <c r="G215" i="38"/>
  <c r="F215" i="38"/>
  <c r="E215" i="38"/>
  <c r="D215" i="38"/>
  <c r="J214" i="38"/>
  <c r="H214" i="38"/>
  <c r="G214" i="38"/>
  <c r="F214" i="38"/>
  <c r="E214" i="38"/>
  <c r="D214" i="38"/>
  <c r="K210" i="38"/>
  <c r="J210" i="38"/>
  <c r="I210" i="38"/>
  <c r="K209" i="38"/>
  <c r="J209" i="38"/>
  <c r="I209" i="38"/>
  <c r="K208" i="38"/>
  <c r="J208" i="38"/>
  <c r="I208" i="38"/>
  <c r="K207" i="38"/>
  <c r="J207" i="38"/>
  <c r="I207" i="38"/>
  <c r="K206" i="38"/>
  <c r="J206" i="38"/>
  <c r="I206" i="38"/>
  <c r="K205" i="38"/>
  <c r="J205" i="38"/>
  <c r="I205" i="38"/>
  <c r="K204" i="38"/>
  <c r="J204" i="38"/>
  <c r="I204" i="38"/>
  <c r="K203" i="38"/>
  <c r="J203" i="38"/>
  <c r="I203" i="38"/>
  <c r="K202" i="38"/>
  <c r="J202" i="38"/>
  <c r="I202" i="38"/>
  <c r="K201" i="38"/>
  <c r="J201" i="38"/>
  <c r="I201" i="38"/>
  <c r="K200" i="38"/>
  <c r="J200" i="38"/>
  <c r="I200" i="38"/>
  <c r="K199" i="38"/>
  <c r="J199" i="38"/>
  <c r="I199" i="38"/>
  <c r="K198" i="38"/>
  <c r="J198" i="38"/>
  <c r="I198" i="38"/>
  <c r="K197" i="38"/>
  <c r="J197" i="38"/>
  <c r="I197" i="38"/>
  <c r="K196" i="38"/>
  <c r="J196" i="38"/>
  <c r="I196" i="38"/>
  <c r="K195" i="38"/>
  <c r="J195" i="38"/>
  <c r="I195" i="38"/>
  <c r="K194" i="38"/>
  <c r="J194" i="38"/>
  <c r="I194" i="38"/>
  <c r="K193" i="38"/>
  <c r="J193" i="38"/>
  <c r="I193" i="38"/>
  <c r="K192" i="38"/>
  <c r="J192" i="38"/>
  <c r="I192" i="38"/>
  <c r="K191" i="38"/>
  <c r="J191" i="38"/>
  <c r="I191" i="38"/>
  <c r="K190" i="38"/>
  <c r="J190" i="38"/>
  <c r="I190" i="38"/>
  <c r="K189" i="38"/>
  <c r="J189" i="38"/>
  <c r="I189" i="38"/>
  <c r="K188" i="38"/>
  <c r="J188" i="38"/>
  <c r="I188" i="38"/>
  <c r="K187" i="38"/>
  <c r="J187" i="38"/>
  <c r="I187" i="38"/>
  <c r="K186" i="38"/>
  <c r="J186" i="38"/>
  <c r="I186" i="38"/>
  <c r="K185" i="38"/>
  <c r="J185" i="38"/>
  <c r="I185" i="38"/>
  <c r="K184" i="38"/>
  <c r="J184" i="38"/>
  <c r="I184" i="38"/>
  <c r="K183" i="38"/>
  <c r="J183" i="38"/>
  <c r="I183" i="38"/>
  <c r="K182" i="38"/>
  <c r="J182" i="38"/>
  <c r="I182" i="38"/>
  <c r="K181" i="38"/>
  <c r="J181" i="38"/>
  <c r="I181" i="38"/>
  <c r="K180" i="38"/>
  <c r="J180" i="38"/>
  <c r="I180" i="38"/>
  <c r="K179" i="38"/>
  <c r="J179" i="38"/>
  <c r="I179" i="38"/>
  <c r="K178" i="38"/>
  <c r="J178" i="38"/>
  <c r="I178" i="38"/>
  <c r="K177" i="38"/>
  <c r="J177" i="38"/>
  <c r="I177" i="38"/>
  <c r="K176" i="38"/>
  <c r="J176" i="38"/>
  <c r="I176" i="38"/>
  <c r="K175" i="38"/>
  <c r="J175" i="38"/>
  <c r="I175" i="38"/>
  <c r="K174" i="38"/>
  <c r="J174" i="38"/>
  <c r="I174" i="38"/>
  <c r="K173" i="38"/>
  <c r="J173" i="38"/>
  <c r="I173" i="38"/>
  <c r="K172" i="38"/>
  <c r="J172" i="38"/>
  <c r="I172" i="38"/>
  <c r="K171" i="38"/>
  <c r="J171" i="38"/>
  <c r="I171" i="38"/>
  <c r="K170" i="38"/>
  <c r="J170" i="38"/>
  <c r="I170" i="38"/>
  <c r="K169" i="38"/>
  <c r="J169" i="38"/>
  <c r="I169" i="38"/>
  <c r="K168" i="38"/>
  <c r="J168" i="38"/>
  <c r="I168" i="38"/>
  <c r="K167" i="38"/>
  <c r="J167" i="38"/>
  <c r="I167" i="38"/>
  <c r="K166" i="38"/>
  <c r="J166" i="38"/>
  <c r="I166" i="38"/>
  <c r="K165" i="38"/>
  <c r="J165" i="38"/>
  <c r="I165" i="38"/>
  <c r="K164" i="38"/>
  <c r="J164" i="38"/>
  <c r="I164" i="38"/>
  <c r="K163" i="38"/>
  <c r="J163" i="38"/>
  <c r="I163" i="38"/>
  <c r="K162" i="38"/>
  <c r="J162" i="38"/>
  <c r="I162" i="38"/>
  <c r="K161" i="38"/>
  <c r="J161" i="38"/>
  <c r="I161" i="38"/>
  <c r="K160" i="38"/>
  <c r="J160" i="38"/>
  <c r="I160" i="38"/>
  <c r="K159" i="38"/>
  <c r="J159" i="38"/>
  <c r="I159" i="38"/>
  <c r="K158" i="38"/>
  <c r="J158" i="38"/>
  <c r="I158" i="38"/>
  <c r="K157" i="38"/>
  <c r="J157" i="38"/>
  <c r="I157" i="38"/>
  <c r="K156" i="38"/>
  <c r="J156" i="38"/>
  <c r="I156" i="38"/>
  <c r="K155" i="38"/>
  <c r="J155" i="38"/>
  <c r="I155" i="38"/>
  <c r="K154" i="38"/>
  <c r="J154" i="38"/>
  <c r="I154" i="38"/>
  <c r="K153" i="38"/>
  <c r="J153" i="38"/>
  <c r="I153" i="38"/>
  <c r="K152" i="38"/>
  <c r="J152" i="38"/>
  <c r="I152" i="38"/>
  <c r="K151" i="38"/>
  <c r="J151" i="38"/>
  <c r="I151" i="38"/>
  <c r="K150" i="38"/>
  <c r="J150" i="38"/>
  <c r="I150" i="38"/>
  <c r="K149" i="38"/>
  <c r="J149" i="38"/>
  <c r="I149" i="38"/>
  <c r="K148" i="38"/>
  <c r="J148" i="38"/>
  <c r="I148" i="38"/>
  <c r="K147" i="38"/>
  <c r="J147" i="38"/>
  <c r="I147" i="38"/>
  <c r="K146" i="38"/>
  <c r="J146" i="38"/>
  <c r="I146" i="38"/>
  <c r="K145" i="38"/>
  <c r="J145" i="38"/>
  <c r="I145" i="38"/>
  <c r="K144" i="38"/>
  <c r="J144" i="38"/>
  <c r="I144" i="38"/>
  <c r="K143" i="38"/>
  <c r="J143" i="38"/>
  <c r="I143" i="38"/>
  <c r="K142" i="38"/>
  <c r="J142" i="38"/>
  <c r="I142" i="38"/>
  <c r="K141" i="38"/>
  <c r="J141" i="38"/>
  <c r="I141" i="38"/>
  <c r="K140" i="38"/>
  <c r="J140" i="38"/>
  <c r="I140" i="38"/>
  <c r="K139" i="38"/>
  <c r="J139" i="38"/>
  <c r="I139" i="38"/>
  <c r="K138" i="38"/>
  <c r="J138" i="38"/>
  <c r="I138" i="38"/>
  <c r="K137" i="38"/>
  <c r="J137" i="38"/>
  <c r="I137" i="38"/>
  <c r="K136" i="38"/>
  <c r="J136" i="38"/>
  <c r="I136" i="38"/>
  <c r="K135" i="38"/>
  <c r="J135" i="38"/>
  <c r="I135" i="38"/>
  <c r="K134" i="38"/>
  <c r="J134" i="38"/>
  <c r="I134" i="38"/>
  <c r="K133" i="38"/>
  <c r="J133" i="38"/>
  <c r="I133" i="38"/>
  <c r="K132" i="38"/>
  <c r="J132" i="38"/>
  <c r="I132" i="38"/>
  <c r="K131" i="38"/>
  <c r="J131" i="38"/>
  <c r="I131" i="38"/>
  <c r="K130" i="38"/>
  <c r="J130" i="38"/>
  <c r="I130" i="38"/>
  <c r="K129" i="38"/>
  <c r="J129" i="38"/>
  <c r="I129" i="38"/>
  <c r="K128" i="38"/>
  <c r="J128" i="38"/>
  <c r="I128" i="38"/>
  <c r="K127" i="38"/>
  <c r="J127" i="38"/>
  <c r="I127" i="38"/>
  <c r="K126" i="38"/>
  <c r="J126" i="38"/>
  <c r="I126" i="38"/>
  <c r="K125" i="38"/>
  <c r="J125" i="38"/>
  <c r="I125" i="38"/>
  <c r="K124" i="38"/>
  <c r="J124" i="38"/>
  <c r="I124" i="38"/>
  <c r="K123" i="38"/>
  <c r="J123" i="38"/>
  <c r="I123" i="38"/>
  <c r="K122" i="38"/>
  <c r="J122" i="38"/>
  <c r="I122" i="38"/>
  <c r="K121" i="38"/>
  <c r="J121" i="38"/>
  <c r="I121" i="38"/>
  <c r="K120" i="38"/>
  <c r="J120" i="38"/>
  <c r="I120" i="38"/>
  <c r="K119" i="38"/>
  <c r="J119" i="38"/>
  <c r="I119" i="38"/>
  <c r="K118" i="38"/>
  <c r="J118" i="38"/>
  <c r="I118" i="38"/>
  <c r="K117" i="38"/>
  <c r="J117" i="38"/>
  <c r="I117" i="38"/>
  <c r="K116" i="38"/>
  <c r="J116" i="38"/>
  <c r="I116" i="38"/>
  <c r="K115" i="38"/>
  <c r="J115" i="38"/>
  <c r="I115" i="38"/>
  <c r="K114" i="38"/>
  <c r="J114" i="38"/>
  <c r="I114" i="38"/>
  <c r="K113" i="38"/>
  <c r="J113" i="38"/>
  <c r="I113" i="38"/>
  <c r="K112" i="38"/>
  <c r="J112" i="38"/>
  <c r="I112" i="38"/>
  <c r="K111" i="38"/>
  <c r="J111" i="38"/>
  <c r="I111" i="38"/>
  <c r="K110" i="38"/>
  <c r="J110" i="38"/>
  <c r="I110" i="38"/>
  <c r="K109" i="38"/>
  <c r="J109" i="38"/>
  <c r="I109" i="38"/>
  <c r="K108" i="38"/>
  <c r="J108" i="38"/>
  <c r="I108" i="38"/>
  <c r="K107" i="38"/>
  <c r="J107" i="38"/>
  <c r="I107" i="38"/>
  <c r="K106" i="38"/>
  <c r="J106" i="38"/>
  <c r="I106" i="38"/>
  <c r="K105" i="38"/>
  <c r="J105" i="38"/>
  <c r="I105" i="38"/>
  <c r="K104" i="38"/>
  <c r="J104" i="38"/>
  <c r="I104" i="38"/>
  <c r="K103" i="38"/>
  <c r="J103" i="38"/>
  <c r="I103" i="38"/>
  <c r="K102" i="38"/>
  <c r="J102" i="38"/>
  <c r="I102" i="38"/>
  <c r="K101" i="38"/>
  <c r="J101" i="38"/>
  <c r="I101" i="38"/>
  <c r="K100" i="38"/>
  <c r="J100" i="38"/>
  <c r="I100" i="38"/>
  <c r="K99" i="38"/>
  <c r="J99" i="38"/>
  <c r="I99" i="38"/>
  <c r="K98" i="38"/>
  <c r="J98" i="38"/>
  <c r="I98" i="38"/>
  <c r="K97" i="38"/>
  <c r="J97" i="38"/>
  <c r="I97" i="38"/>
  <c r="K96" i="38"/>
  <c r="J96" i="38"/>
  <c r="I96" i="38"/>
  <c r="K95" i="38"/>
  <c r="J95" i="38"/>
  <c r="I95" i="38"/>
  <c r="K94" i="38"/>
  <c r="J94" i="38"/>
  <c r="I94" i="38"/>
  <c r="K93" i="38"/>
  <c r="J93" i="38"/>
  <c r="I93" i="38"/>
  <c r="K92" i="38"/>
  <c r="J92" i="38"/>
  <c r="I92" i="38"/>
  <c r="K91" i="38"/>
  <c r="J91" i="38"/>
  <c r="I91" i="38"/>
  <c r="K90" i="38"/>
  <c r="J90" i="38"/>
  <c r="I90" i="38"/>
  <c r="K89" i="38"/>
  <c r="J89" i="38"/>
  <c r="I89" i="38"/>
  <c r="K88" i="38"/>
  <c r="J88" i="38"/>
  <c r="I88" i="38"/>
  <c r="K87" i="38"/>
  <c r="J87" i="38"/>
  <c r="I87" i="38"/>
  <c r="K86" i="38"/>
  <c r="J86" i="38"/>
  <c r="I86" i="38"/>
  <c r="K85" i="38"/>
  <c r="J85" i="38"/>
  <c r="I85" i="38"/>
  <c r="K84" i="38"/>
  <c r="J84" i="38"/>
  <c r="I84" i="38"/>
  <c r="K83" i="38"/>
  <c r="J83" i="38"/>
  <c r="I83" i="38"/>
  <c r="K82" i="38"/>
  <c r="J82" i="38"/>
  <c r="I82" i="38"/>
  <c r="K81" i="38"/>
  <c r="J81" i="38"/>
  <c r="I81" i="38"/>
  <c r="K80" i="38"/>
  <c r="J80" i="38"/>
  <c r="I80" i="38"/>
  <c r="K79" i="38"/>
  <c r="J79" i="38"/>
  <c r="I79" i="38"/>
  <c r="K78" i="38"/>
  <c r="J78" i="38"/>
  <c r="I78" i="38"/>
  <c r="K77" i="38"/>
  <c r="J77" i="38"/>
  <c r="I77" i="38"/>
  <c r="K76" i="38"/>
  <c r="J76" i="38"/>
  <c r="I76" i="38"/>
  <c r="K75" i="38"/>
  <c r="J75" i="38"/>
  <c r="I75" i="38"/>
  <c r="K74" i="38"/>
  <c r="J74" i="38"/>
  <c r="I74" i="38"/>
  <c r="K73" i="38"/>
  <c r="J73" i="38"/>
  <c r="I73" i="38"/>
  <c r="K72" i="38"/>
  <c r="J72" i="38"/>
  <c r="I72" i="38"/>
  <c r="K71" i="38"/>
  <c r="J71" i="38"/>
  <c r="I71" i="38"/>
  <c r="K70" i="38"/>
  <c r="J70" i="38"/>
  <c r="I70" i="38"/>
  <c r="K69" i="38"/>
  <c r="J69" i="38"/>
  <c r="I69" i="38"/>
  <c r="K68" i="38"/>
  <c r="J68" i="38"/>
  <c r="I68" i="38"/>
  <c r="K67" i="38"/>
  <c r="J67" i="38"/>
  <c r="I67" i="38"/>
  <c r="K66" i="38"/>
  <c r="J66" i="38"/>
  <c r="I66" i="38"/>
  <c r="K65" i="38"/>
  <c r="J65" i="38"/>
  <c r="I65" i="38"/>
  <c r="K64" i="38"/>
  <c r="J64" i="38"/>
  <c r="I64" i="38"/>
  <c r="K63" i="38"/>
  <c r="J63" i="38"/>
  <c r="I63" i="38"/>
  <c r="K62" i="38"/>
  <c r="J62" i="38"/>
  <c r="I62" i="38"/>
  <c r="K61" i="38"/>
  <c r="J61" i="38"/>
  <c r="I61" i="38"/>
  <c r="K60" i="38"/>
  <c r="J60" i="38"/>
  <c r="I60" i="38"/>
  <c r="K59" i="38"/>
  <c r="J59" i="38"/>
  <c r="I59" i="38"/>
  <c r="K58" i="38"/>
  <c r="J58" i="38"/>
  <c r="I58" i="38"/>
  <c r="K57" i="38"/>
  <c r="J57" i="38"/>
  <c r="I57" i="38"/>
  <c r="K56" i="38"/>
  <c r="J56" i="38"/>
  <c r="I56" i="38"/>
  <c r="K55" i="38"/>
  <c r="J55" i="38"/>
  <c r="I55" i="38"/>
  <c r="K54" i="38"/>
  <c r="J54" i="38"/>
  <c r="I54" i="38"/>
  <c r="K53" i="38"/>
  <c r="J53" i="38"/>
  <c r="I53" i="38"/>
  <c r="K52" i="38"/>
  <c r="J52" i="38"/>
  <c r="I52" i="38"/>
  <c r="K51" i="38"/>
  <c r="J51" i="38"/>
  <c r="I51" i="38"/>
  <c r="K50" i="38"/>
  <c r="J50" i="38"/>
  <c r="I50" i="38"/>
  <c r="K49" i="38"/>
  <c r="J49" i="38"/>
  <c r="I49" i="38"/>
  <c r="K48" i="38"/>
  <c r="J48" i="38"/>
  <c r="I48" i="38"/>
  <c r="K47" i="38"/>
  <c r="J47" i="38"/>
  <c r="I47" i="38"/>
  <c r="K46" i="38"/>
  <c r="J46" i="38"/>
  <c r="I46" i="38"/>
  <c r="K45" i="38"/>
  <c r="J45" i="38"/>
  <c r="I45" i="38"/>
  <c r="K44" i="38"/>
  <c r="J44" i="38"/>
  <c r="I44" i="38"/>
  <c r="K43" i="38"/>
  <c r="J43" i="38"/>
  <c r="I43" i="38"/>
  <c r="K42" i="38"/>
  <c r="J42" i="38"/>
  <c r="I42" i="38"/>
  <c r="K41" i="38"/>
  <c r="J41" i="38"/>
  <c r="I41" i="38"/>
  <c r="K40" i="38"/>
  <c r="J40" i="38"/>
  <c r="I40" i="38"/>
  <c r="K39" i="38"/>
  <c r="J39" i="38"/>
  <c r="I39" i="38"/>
  <c r="K38" i="38"/>
  <c r="J38" i="38"/>
  <c r="I38" i="38"/>
  <c r="K37" i="38"/>
  <c r="J37" i="38"/>
  <c r="I37" i="38"/>
  <c r="K36" i="38"/>
  <c r="J36" i="38"/>
  <c r="I36" i="38"/>
  <c r="K35" i="38"/>
  <c r="J35" i="38"/>
  <c r="I35" i="38"/>
  <c r="K34" i="38"/>
  <c r="J34" i="38"/>
  <c r="I34" i="38"/>
  <c r="K33" i="38"/>
  <c r="J33" i="38"/>
  <c r="I33" i="38"/>
  <c r="K32" i="38"/>
  <c r="J32" i="38"/>
  <c r="I32" i="38"/>
  <c r="K31" i="38"/>
  <c r="J31" i="38"/>
  <c r="I31" i="38"/>
  <c r="K30" i="38"/>
  <c r="J30" i="38"/>
  <c r="I30" i="38"/>
  <c r="K29" i="38"/>
  <c r="J29" i="38"/>
  <c r="I29" i="38"/>
  <c r="K28" i="38"/>
  <c r="J28" i="38"/>
  <c r="I28" i="38"/>
  <c r="K27" i="38"/>
  <c r="J27" i="38"/>
  <c r="I27" i="38"/>
  <c r="K26" i="38"/>
  <c r="J26" i="38"/>
  <c r="I26" i="38"/>
  <c r="K25" i="38"/>
  <c r="J25" i="38"/>
  <c r="I25" i="38"/>
  <c r="K24" i="38"/>
  <c r="J24" i="38"/>
  <c r="I24" i="38"/>
  <c r="K23" i="38"/>
  <c r="J23" i="38"/>
  <c r="I23" i="38"/>
  <c r="K22" i="38"/>
  <c r="J22" i="38"/>
  <c r="I22" i="38"/>
  <c r="K21" i="38"/>
  <c r="J21" i="38"/>
  <c r="I21" i="38"/>
  <c r="K20" i="38"/>
  <c r="J20" i="38"/>
  <c r="I20" i="38"/>
  <c r="K19" i="38"/>
  <c r="J19" i="38"/>
  <c r="I19" i="38"/>
  <c r="K18" i="38"/>
  <c r="J18" i="38"/>
  <c r="I18" i="38"/>
  <c r="K17" i="38"/>
  <c r="J17" i="38"/>
  <c r="I17" i="38"/>
  <c r="K16" i="38"/>
  <c r="J16" i="38"/>
  <c r="I16" i="38"/>
  <c r="K15" i="38"/>
  <c r="J15" i="38"/>
  <c r="I15" i="38"/>
  <c r="K14" i="38"/>
  <c r="J14" i="38"/>
  <c r="I14" i="38"/>
  <c r="K13" i="38"/>
  <c r="J13" i="38"/>
  <c r="I13" i="38"/>
  <c r="K12" i="38"/>
  <c r="J12" i="38"/>
  <c r="I12" i="38"/>
  <c r="K11" i="38"/>
  <c r="J11" i="38"/>
  <c r="I11" i="38"/>
  <c r="K10" i="38"/>
  <c r="J10" i="38"/>
  <c r="I10" i="38"/>
  <c r="K9" i="38"/>
  <c r="J9" i="38"/>
  <c r="I9" i="38"/>
  <c r="K8" i="38"/>
  <c r="J8" i="38"/>
  <c r="I8" i="38"/>
  <c r="K7" i="38"/>
  <c r="J7" i="38"/>
  <c r="I7" i="38"/>
  <c r="K6" i="38"/>
  <c r="J6" i="38"/>
  <c r="I6" i="38"/>
  <c r="K5" i="38"/>
  <c r="J5" i="38"/>
  <c r="I5" i="38"/>
  <c r="K4" i="38"/>
  <c r="J4" i="38"/>
  <c r="I4" i="38"/>
  <c r="K3" i="38"/>
  <c r="J3" i="38"/>
  <c r="I3" i="38"/>
  <c r="K2" i="38"/>
  <c r="J2" i="38"/>
  <c r="I2" i="38"/>
  <c r="D213" i="37"/>
  <c r="E213" i="37"/>
  <c r="F213" i="37"/>
  <c r="G213" i="37"/>
  <c r="K213" i="37"/>
  <c r="C213" i="37"/>
  <c r="D212" i="37"/>
  <c r="E212" i="37"/>
  <c r="F212" i="37"/>
  <c r="G212" i="37"/>
  <c r="K212" i="37"/>
  <c r="C212" i="37"/>
  <c r="D211" i="37"/>
  <c r="E211" i="37"/>
  <c r="F211" i="37"/>
  <c r="G211" i="37"/>
  <c r="K211" i="37"/>
  <c r="C211" i="37"/>
  <c r="J3" i="37"/>
  <c r="J4" i="37"/>
  <c r="J5" i="37"/>
  <c r="J6" i="37"/>
  <c r="J7" i="37"/>
  <c r="J8" i="37"/>
  <c r="J9" i="37"/>
  <c r="J10" i="37"/>
  <c r="J11" i="37"/>
  <c r="J12" i="37"/>
  <c r="J13" i="37"/>
  <c r="J14" i="37"/>
  <c r="J15" i="37"/>
  <c r="J16" i="37"/>
  <c r="J17" i="37"/>
  <c r="J18" i="37"/>
  <c r="J19" i="37"/>
  <c r="J20" i="37"/>
  <c r="J21" i="37"/>
  <c r="J22" i="37"/>
  <c r="J23" i="37"/>
  <c r="J24" i="37"/>
  <c r="J25" i="37"/>
  <c r="J26" i="37"/>
  <c r="J27" i="37"/>
  <c r="J28" i="37"/>
  <c r="J29" i="37"/>
  <c r="J30" i="37"/>
  <c r="J31" i="37"/>
  <c r="J32" i="37"/>
  <c r="J33" i="37"/>
  <c r="J34" i="37"/>
  <c r="J35" i="37"/>
  <c r="J36" i="37"/>
  <c r="J37" i="37"/>
  <c r="J38" i="37"/>
  <c r="J39" i="37"/>
  <c r="J40" i="37"/>
  <c r="J41" i="37"/>
  <c r="J42" i="37"/>
  <c r="J43" i="37"/>
  <c r="J44" i="37"/>
  <c r="J45" i="37"/>
  <c r="J46" i="37"/>
  <c r="J47" i="37"/>
  <c r="J48" i="37"/>
  <c r="J49" i="37"/>
  <c r="J50" i="37"/>
  <c r="J51" i="37"/>
  <c r="J52" i="37"/>
  <c r="J53" i="37"/>
  <c r="J54" i="37"/>
  <c r="J55" i="37"/>
  <c r="J56" i="37"/>
  <c r="J57" i="37"/>
  <c r="J58" i="37"/>
  <c r="J59" i="37"/>
  <c r="J60" i="37"/>
  <c r="J61" i="37"/>
  <c r="J62" i="37"/>
  <c r="J63" i="37"/>
  <c r="J64" i="37"/>
  <c r="J65" i="37"/>
  <c r="J66" i="37"/>
  <c r="J67" i="37"/>
  <c r="J68" i="37"/>
  <c r="J69" i="37"/>
  <c r="J70" i="37"/>
  <c r="J71" i="37"/>
  <c r="J72" i="37"/>
  <c r="J73" i="37"/>
  <c r="J74" i="37"/>
  <c r="J75" i="37"/>
  <c r="J76" i="37"/>
  <c r="J77" i="37"/>
  <c r="J78" i="37"/>
  <c r="J79" i="37"/>
  <c r="J80" i="37"/>
  <c r="J81" i="37"/>
  <c r="J82" i="37"/>
  <c r="J83" i="37"/>
  <c r="J84" i="37"/>
  <c r="J85" i="37"/>
  <c r="J86" i="37"/>
  <c r="J87" i="37"/>
  <c r="J88" i="37"/>
  <c r="J89" i="37"/>
  <c r="J90" i="37"/>
  <c r="J91" i="37"/>
  <c r="J92" i="37"/>
  <c r="J93" i="37"/>
  <c r="J94" i="37"/>
  <c r="J95" i="37"/>
  <c r="J96" i="37"/>
  <c r="J97" i="37"/>
  <c r="J98" i="37"/>
  <c r="J99" i="37"/>
  <c r="J100" i="37"/>
  <c r="J101" i="37"/>
  <c r="J102" i="37"/>
  <c r="J103" i="37"/>
  <c r="J104" i="37"/>
  <c r="J105" i="37"/>
  <c r="J106" i="37"/>
  <c r="J107" i="37"/>
  <c r="J108" i="37"/>
  <c r="J109" i="37"/>
  <c r="J110" i="37"/>
  <c r="J111" i="37"/>
  <c r="J112" i="37"/>
  <c r="J113" i="37"/>
  <c r="J114" i="37"/>
  <c r="J115" i="37"/>
  <c r="J116" i="37"/>
  <c r="J117" i="37"/>
  <c r="J118" i="37"/>
  <c r="J119" i="37"/>
  <c r="J120" i="37"/>
  <c r="J121" i="37"/>
  <c r="J122" i="37"/>
  <c r="J123" i="37"/>
  <c r="J124" i="37"/>
  <c r="J125" i="37"/>
  <c r="J126" i="37"/>
  <c r="J127" i="37"/>
  <c r="J128" i="37"/>
  <c r="J129" i="37"/>
  <c r="J130" i="37"/>
  <c r="J131" i="37"/>
  <c r="J132" i="37"/>
  <c r="J133" i="37"/>
  <c r="J134" i="37"/>
  <c r="J135" i="37"/>
  <c r="J136" i="37"/>
  <c r="J137" i="37"/>
  <c r="J138" i="37"/>
  <c r="J139" i="37"/>
  <c r="J140" i="37"/>
  <c r="J141" i="37"/>
  <c r="J142" i="37"/>
  <c r="J143" i="37"/>
  <c r="J144" i="37"/>
  <c r="J145" i="37"/>
  <c r="J146" i="37"/>
  <c r="J147" i="37"/>
  <c r="J148" i="37"/>
  <c r="J149" i="37"/>
  <c r="J150" i="37"/>
  <c r="J151" i="37"/>
  <c r="J152" i="37"/>
  <c r="J153" i="37"/>
  <c r="J154" i="37"/>
  <c r="J155" i="37"/>
  <c r="J156" i="37"/>
  <c r="J157" i="37"/>
  <c r="J158" i="37"/>
  <c r="J159" i="37"/>
  <c r="J160" i="37"/>
  <c r="J161" i="37"/>
  <c r="J162" i="37"/>
  <c r="J163" i="37"/>
  <c r="J164" i="37"/>
  <c r="J165" i="37"/>
  <c r="J166" i="37"/>
  <c r="J167" i="37"/>
  <c r="J168" i="37"/>
  <c r="J169" i="37"/>
  <c r="J170" i="37"/>
  <c r="J171" i="37"/>
  <c r="J172" i="37"/>
  <c r="J173" i="37"/>
  <c r="J174" i="37"/>
  <c r="J175" i="37"/>
  <c r="J176" i="37"/>
  <c r="J177" i="37"/>
  <c r="J178" i="37"/>
  <c r="J179" i="37"/>
  <c r="J180" i="37"/>
  <c r="J181" i="37"/>
  <c r="J182" i="37"/>
  <c r="J183" i="37"/>
  <c r="J184" i="37"/>
  <c r="J185" i="37"/>
  <c r="J186" i="37"/>
  <c r="J187" i="37"/>
  <c r="J188" i="37"/>
  <c r="J189" i="37"/>
  <c r="J190" i="37"/>
  <c r="J191" i="37"/>
  <c r="J192" i="37"/>
  <c r="J193" i="37"/>
  <c r="J194" i="37"/>
  <c r="J195" i="37"/>
  <c r="J196" i="37"/>
  <c r="J197" i="37"/>
  <c r="J198" i="37"/>
  <c r="J199" i="37"/>
  <c r="J200" i="37"/>
  <c r="J201" i="37"/>
  <c r="J202" i="37"/>
  <c r="J203" i="37"/>
  <c r="J204" i="37"/>
  <c r="J205" i="37"/>
  <c r="J206" i="37"/>
  <c r="J207" i="37"/>
  <c r="J208" i="37"/>
  <c r="J209" i="37"/>
  <c r="J210" i="37"/>
  <c r="I3" i="37"/>
  <c r="I4" i="37"/>
  <c r="I5" i="37"/>
  <c r="I6" i="37"/>
  <c r="I7" i="37"/>
  <c r="I8" i="37"/>
  <c r="I9" i="37"/>
  <c r="I10" i="37"/>
  <c r="I11" i="37"/>
  <c r="I12" i="37"/>
  <c r="I13" i="37"/>
  <c r="I14" i="37"/>
  <c r="I15" i="37"/>
  <c r="I16" i="37"/>
  <c r="I17" i="37"/>
  <c r="I18" i="37"/>
  <c r="I19" i="37"/>
  <c r="I20" i="37"/>
  <c r="I21" i="37"/>
  <c r="I22" i="37"/>
  <c r="I23" i="37"/>
  <c r="I24" i="37"/>
  <c r="I25" i="37"/>
  <c r="I26" i="37"/>
  <c r="I27" i="37"/>
  <c r="I28" i="37"/>
  <c r="I29" i="37"/>
  <c r="I30" i="37"/>
  <c r="I31" i="37"/>
  <c r="I32" i="37"/>
  <c r="I33" i="37"/>
  <c r="I34" i="37"/>
  <c r="I35" i="37"/>
  <c r="I36" i="37"/>
  <c r="I37" i="37"/>
  <c r="I38" i="37"/>
  <c r="I39" i="37"/>
  <c r="I40" i="37"/>
  <c r="I41" i="37"/>
  <c r="I42" i="37"/>
  <c r="I43" i="37"/>
  <c r="I44" i="37"/>
  <c r="I45" i="37"/>
  <c r="I46" i="37"/>
  <c r="I47" i="37"/>
  <c r="I48" i="37"/>
  <c r="I49" i="37"/>
  <c r="I50" i="37"/>
  <c r="I51" i="37"/>
  <c r="I52" i="37"/>
  <c r="I53" i="37"/>
  <c r="I54" i="37"/>
  <c r="I55" i="37"/>
  <c r="I56" i="37"/>
  <c r="I57" i="37"/>
  <c r="I58" i="37"/>
  <c r="I59" i="37"/>
  <c r="I60" i="37"/>
  <c r="I61" i="37"/>
  <c r="I62" i="37"/>
  <c r="I63" i="37"/>
  <c r="I64" i="37"/>
  <c r="I65" i="37"/>
  <c r="I66" i="37"/>
  <c r="I67" i="37"/>
  <c r="I68" i="37"/>
  <c r="I69" i="37"/>
  <c r="I70" i="37"/>
  <c r="I71" i="37"/>
  <c r="I72" i="37"/>
  <c r="I73" i="37"/>
  <c r="I74" i="37"/>
  <c r="I75" i="37"/>
  <c r="I76" i="37"/>
  <c r="I77" i="37"/>
  <c r="I78" i="37"/>
  <c r="I79" i="37"/>
  <c r="I80" i="37"/>
  <c r="I81" i="37"/>
  <c r="I82" i="37"/>
  <c r="I83" i="37"/>
  <c r="I84" i="37"/>
  <c r="I85" i="37"/>
  <c r="I86" i="37"/>
  <c r="I87" i="37"/>
  <c r="I88" i="37"/>
  <c r="I89" i="37"/>
  <c r="I90" i="37"/>
  <c r="I91" i="37"/>
  <c r="I92" i="37"/>
  <c r="I93" i="37"/>
  <c r="I94" i="37"/>
  <c r="I95" i="37"/>
  <c r="I96" i="37"/>
  <c r="I97" i="37"/>
  <c r="I98" i="37"/>
  <c r="I99" i="37"/>
  <c r="I100" i="37"/>
  <c r="I101" i="37"/>
  <c r="I102" i="37"/>
  <c r="I103" i="37"/>
  <c r="I104" i="37"/>
  <c r="I105" i="37"/>
  <c r="I106" i="37"/>
  <c r="I107" i="37"/>
  <c r="I108" i="37"/>
  <c r="I109" i="37"/>
  <c r="I110" i="37"/>
  <c r="I111" i="37"/>
  <c r="I112" i="37"/>
  <c r="I113" i="37"/>
  <c r="I114" i="37"/>
  <c r="I115" i="37"/>
  <c r="I116" i="37"/>
  <c r="I117" i="37"/>
  <c r="I118" i="37"/>
  <c r="I119" i="37"/>
  <c r="I120" i="37"/>
  <c r="I121" i="37"/>
  <c r="I122" i="37"/>
  <c r="I123" i="37"/>
  <c r="I124" i="37"/>
  <c r="I125" i="37"/>
  <c r="I126" i="37"/>
  <c r="I127" i="37"/>
  <c r="I128" i="37"/>
  <c r="I129" i="37"/>
  <c r="I130" i="37"/>
  <c r="I131" i="37"/>
  <c r="I132" i="37"/>
  <c r="I133" i="37"/>
  <c r="I134" i="37"/>
  <c r="I135" i="37"/>
  <c r="I136" i="37"/>
  <c r="I137" i="37"/>
  <c r="I138" i="37"/>
  <c r="I139" i="37"/>
  <c r="I140" i="37"/>
  <c r="I141" i="37"/>
  <c r="I142" i="37"/>
  <c r="I143" i="37"/>
  <c r="I144" i="37"/>
  <c r="I145" i="37"/>
  <c r="I146" i="37"/>
  <c r="I147" i="37"/>
  <c r="I148" i="37"/>
  <c r="I149" i="37"/>
  <c r="I150" i="37"/>
  <c r="I151" i="37"/>
  <c r="I152" i="37"/>
  <c r="I153" i="37"/>
  <c r="I154" i="37"/>
  <c r="I155" i="37"/>
  <c r="I156" i="37"/>
  <c r="I157" i="37"/>
  <c r="I158" i="37"/>
  <c r="I159" i="37"/>
  <c r="I160" i="37"/>
  <c r="I161" i="37"/>
  <c r="I162" i="37"/>
  <c r="I163" i="37"/>
  <c r="I164" i="37"/>
  <c r="I165" i="37"/>
  <c r="I166" i="37"/>
  <c r="I167" i="37"/>
  <c r="I168" i="37"/>
  <c r="I169" i="37"/>
  <c r="I170" i="37"/>
  <c r="I171" i="37"/>
  <c r="I172" i="37"/>
  <c r="I173" i="37"/>
  <c r="I174" i="37"/>
  <c r="I175" i="37"/>
  <c r="I176" i="37"/>
  <c r="I177" i="37"/>
  <c r="I178" i="37"/>
  <c r="I179" i="37"/>
  <c r="I180" i="37"/>
  <c r="I181" i="37"/>
  <c r="I182" i="37"/>
  <c r="I183" i="37"/>
  <c r="I184" i="37"/>
  <c r="I185" i="37"/>
  <c r="I186" i="37"/>
  <c r="I187" i="37"/>
  <c r="I188" i="37"/>
  <c r="I189" i="37"/>
  <c r="I190" i="37"/>
  <c r="I191" i="37"/>
  <c r="I192" i="37"/>
  <c r="I193" i="37"/>
  <c r="I194" i="37"/>
  <c r="I195" i="37"/>
  <c r="I196" i="37"/>
  <c r="I197" i="37"/>
  <c r="I198" i="37"/>
  <c r="I199" i="37"/>
  <c r="I200" i="37"/>
  <c r="I201" i="37"/>
  <c r="I202" i="37"/>
  <c r="I203" i="37"/>
  <c r="I204" i="37"/>
  <c r="I205" i="37"/>
  <c r="I206" i="37"/>
  <c r="I207" i="37"/>
  <c r="I208" i="37"/>
  <c r="I209" i="37"/>
  <c r="I210" i="37"/>
  <c r="H3" i="37"/>
  <c r="H4" i="37"/>
  <c r="H5" i="37"/>
  <c r="H6" i="37"/>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H34" i="37"/>
  <c r="H35" i="37"/>
  <c r="H36" i="37"/>
  <c r="H37" i="37"/>
  <c r="H38" i="37"/>
  <c r="H39" i="37"/>
  <c r="H40" i="37"/>
  <c r="H41" i="37"/>
  <c r="H42" i="37"/>
  <c r="H43" i="37"/>
  <c r="H44" i="37"/>
  <c r="H45" i="37"/>
  <c r="H46" i="37"/>
  <c r="H47" i="37"/>
  <c r="H48" i="37"/>
  <c r="H49" i="37"/>
  <c r="H50" i="37"/>
  <c r="H51" i="37"/>
  <c r="H52" i="37"/>
  <c r="H53" i="37"/>
  <c r="H54" i="37"/>
  <c r="H55" i="37"/>
  <c r="H56" i="37"/>
  <c r="H57" i="37"/>
  <c r="H58" i="37"/>
  <c r="H59" i="37"/>
  <c r="H60" i="37"/>
  <c r="H61" i="37"/>
  <c r="H62" i="37"/>
  <c r="H63" i="37"/>
  <c r="H64" i="37"/>
  <c r="H65" i="37"/>
  <c r="H66" i="37"/>
  <c r="H67" i="37"/>
  <c r="H68" i="37"/>
  <c r="H69" i="37"/>
  <c r="H70" i="37"/>
  <c r="H71" i="37"/>
  <c r="H72" i="37"/>
  <c r="H73" i="37"/>
  <c r="H74" i="37"/>
  <c r="H75" i="37"/>
  <c r="H76" i="37"/>
  <c r="H77" i="37"/>
  <c r="H78" i="37"/>
  <c r="H79" i="37"/>
  <c r="H80" i="37"/>
  <c r="H81" i="37"/>
  <c r="H82" i="37"/>
  <c r="H83" i="37"/>
  <c r="H84" i="37"/>
  <c r="H85" i="37"/>
  <c r="H86" i="37"/>
  <c r="H87" i="37"/>
  <c r="H88" i="37"/>
  <c r="H89" i="37"/>
  <c r="H90" i="37"/>
  <c r="H91" i="37"/>
  <c r="H92" i="37"/>
  <c r="H93" i="37"/>
  <c r="H94" i="37"/>
  <c r="H95" i="37"/>
  <c r="H96" i="37"/>
  <c r="H97" i="37"/>
  <c r="H98" i="37"/>
  <c r="H99" i="37"/>
  <c r="H100" i="37"/>
  <c r="H101" i="37"/>
  <c r="H102" i="37"/>
  <c r="H103" i="37"/>
  <c r="H104" i="37"/>
  <c r="H105" i="37"/>
  <c r="H106" i="37"/>
  <c r="H107" i="37"/>
  <c r="H108" i="37"/>
  <c r="H109" i="37"/>
  <c r="H110" i="37"/>
  <c r="H111" i="37"/>
  <c r="H112" i="37"/>
  <c r="H113" i="37"/>
  <c r="H114" i="37"/>
  <c r="H115" i="37"/>
  <c r="H116" i="37"/>
  <c r="H117" i="37"/>
  <c r="H118" i="37"/>
  <c r="H119" i="37"/>
  <c r="H120" i="37"/>
  <c r="H121" i="37"/>
  <c r="H122" i="37"/>
  <c r="H123" i="37"/>
  <c r="H124" i="37"/>
  <c r="H125" i="37"/>
  <c r="H126" i="37"/>
  <c r="H127" i="37"/>
  <c r="H128" i="37"/>
  <c r="H129" i="37"/>
  <c r="H130" i="37"/>
  <c r="H131" i="37"/>
  <c r="H132" i="37"/>
  <c r="H133" i="37"/>
  <c r="H134" i="37"/>
  <c r="H135" i="37"/>
  <c r="H136" i="37"/>
  <c r="H137" i="37"/>
  <c r="H138" i="37"/>
  <c r="H139" i="37"/>
  <c r="H140" i="37"/>
  <c r="H141" i="37"/>
  <c r="H142" i="37"/>
  <c r="H143" i="37"/>
  <c r="H144" i="37"/>
  <c r="H145" i="37"/>
  <c r="H146" i="37"/>
  <c r="H147" i="37"/>
  <c r="H148" i="37"/>
  <c r="H149" i="37"/>
  <c r="H150" i="37"/>
  <c r="H151" i="37"/>
  <c r="H152" i="37"/>
  <c r="H153" i="37"/>
  <c r="H154" i="37"/>
  <c r="H155" i="37"/>
  <c r="H156" i="37"/>
  <c r="H157" i="37"/>
  <c r="H158" i="37"/>
  <c r="H159" i="37"/>
  <c r="H160" i="37"/>
  <c r="H161" i="37"/>
  <c r="H162" i="37"/>
  <c r="H163" i="37"/>
  <c r="H164" i="37"/>
  <c r="H165" i="37"/>
  <c r="H166" i="37"/>
  <c r="H167" i="37"/>
  <c r="H168" i="37"/>
  <c r="H169" i="37"/>
  <c r="H170" i="37"/>
  <c r="H171" i="37"/>
  <c r="H172" i="37"/>
  <c r="H173" i="37"/>
  <c r="H174" i="37"/>
  <c r="H175" i="37"/>
  <c r="H176" i="37"/>
  <c r="H177" i="37"/>
  <c r="H178" i="37"/>
  <c r="H179" i="37"/>
  <c r="H180" i="37"/>
  <c r="H181" i="37"/>
  <c r="H182" i="37"/>
  <c r="H183" i="37"/>
  <c r="H184" i="37"/>
  <c r="H185" i="37"/>
  <c r="H186" i="37"/>
  <c r="H187" i="37"/>
  <c r="H188" i="37"/>
  <c r="H189" i="37"/>
  <c r="H190" i="37"/>
  <c r="H191" i="37"/>
  <c r="H192" i="37"/>
  <c r="H193" i="37"/>
  <c r="H194" i="37"/>
  <c r="H195" i="37"/>
  <c r="H196" i="37"/>
  <c r="H197" i="37"/>
  <c r="H198" i="37"/>
  <c r="H199" i="37"/>
  <c r="H200" i="37"/>
  <c r="H201" i="37"/>
  <c r="H202" i="37"/>
  <c r="H203" i="37"/>
  <c r="H204" i="37"/>
  <c r="H205" i="37"/>
  <c r="H206" i="37"/>
  <c r="H207" i="37"/>
  <c r="H208" i="37"/>
  <c r="H209" i="37"/>
  <c r="H210" i="37"/>
  <c r="J2" i="37"/>
  <c r="I2" i="37"/>
  <c r="H2" i="37"/>
  <c r="J3" i="36"/>
  <c r="J4" i="36"/>
  <c r="J5" i="36"/>
  <c r="J6" i="36"/>
  <c r="J7" i="36"/>
  <c r="J8" i="36"/>
  <c r="J9" i="36"/>
  <c r="J10" i="36"/>
  <c r="J11" i="36"/>
  <c r="J12" i="36"/>
  <c r="J13" i="36"/>
  <c r="J14" i="36"/>
  <c r="J15" i="36"/>
  <c r="J16" i="36"/>
  <c r="J17" i="36"/>
  <c r="J18" i="36"/>
  <c r="J19" i="36"/>
  <c r="J20" i="36"/>
  <c r="J21" i="36"/>
  <c r="J22" i="36"/>
  <c r="J23" i="36"/>
  <c r="J24" i="36"/>
  <c r="J25" i="36"/>
  <c r="J26" i="36"/>
  <c r="J27" i="36"/>
  <c r="J28" i="36"/>
  <c r="J29" i="36"/>
  <c r="J30" i="36"/>
  <c r="J31" i="36"/>
  <c r="J32" i="36"/>
  <c r="J2" i="36"/>
  <c r="J37" i="36" s="1"/>
  <c r="I3" i="36"/>
  <c r="I4" i="36"/>
  <c r="I5" i="36"/>
  <c r="I6" i="36"/>
  <c r="I7" i="36"/>
  <c r="I8" i="36"/>
  <c r="I9" i="36"/>
  <c r="I10" i="36"/>
  <c r="I11" i="36"/>
  <c r="I12" i="36"/>
  <c r="I13" i="36"/>
  <c r="I14" i="36"/>
  <c r="I15" i="36"/>
  <c r="I16" i="36"/>
  <c r="I17" i="36"/>
  <c r="I18" i="36"/>
  <c r="I19" i="36"/>
  <c r="I20" i="36"/>
  <c r="I21" i="36"/>
  <c r="I22" i="36"/>
  <c r="I23" i="36"/>
  <c r="I24" i="36"/>
  <c r="I25" i="36"/>
  <c r="I26" i="36"/>
  <c r="I27" i="36"/>
  <c r="I28" i="36"/>
  <c r="I29" i="36"/>
  <c r="I30" i="36"/>
  <c r="I31" i="36"/>
  <c r="I32" i="36"/>
  <c r="I2" i="36"/>
  <c r="I37" i="36" s="1"/>
  <c r="H3" i="36"/>
  <c r="H4" i="36"/>
  <c r="H5" i="36"/>
  <c r="H6" i="36"/>
  <c r="H7" i="36"/>
  <c r="H8" i="36"/>
  <c r="H9" i="36"/>
  <c r="H10" i="36"/>
  <c r="H11" i="36"/>
  <c r="H12" i="36"/>
  <c r="H13" i="36"/>
  <c r="H14" i="36"/>
  <c r="H15" i="36"/>
  <c r="H16" i="36"/>
  <c r="H17" i="36"/>
  <c r="H18" i="36"/>
  <c r="H19" i="36"/>
  <c r="H20" i="36"/>
  <c r="H21" i="36"/>
  <c r="H22" i="36"/>
  <c r="H23" i="36"/>
  <c r="H24" i="36"/>
  <c r="H25" i="36"/>
  <c r="H26" i="36"/>
  <c r="H27" i="36"/>
  <c r="H28" i="36"/>
  <c r="H29" i="36"/>
  <c r="H30" i="36"/>
  <c r="H31" i="36"/>
  <c r="H32" i="36"/>
  <c r="H2" i="36"/>
  <c r="H37" i="36" s="1"/>
  <c r="D35" i="36"/>
  <c r="E35" i="36"/>
  <c r="F35" i="36"/>
  <c r="G35" i="36"/>
  <c r="K35" i="36"/>
  <c r="C35" i="36"/>
  <c r="D34" i="36"/>
  <c r="E34" i="36"/>
  <c r="F34" i="36"/>
  <c r="G34" i="36"/>
  <c r="K34" i="36"/>
  <c r="C34" i="36"/>
  <c r="D33" i="36"/>
  <c r="E33" i="36"/>
  <c r="F33" i="36"/>
  <c r="G33" i="36"/>
  <c r="K33" i="36"/>
  <c r="C33" i="36"/>
  <c r="J3" i="35"/>
  <c r="J4" i="35"/>
  <c r="J5" i="35"/>
  <c r="J6" i="35"/>
  <c r="J7" i="35"/>
  <c r="J8" i="35"/>
  <c r="J9" i="35"/>
  <c r="J10" i="35"/>
  <c r="J11" i="35"/>
  <c r="J12" i="35"/>
  <c r="J13" i="35"/>
  <c r="J14" i="35"/>
  <c r="J15" i="35"/>
  <c r="J16" i="35"/>
  <c r="J17" i="35"/>
  <c r="J18" i="35"/>
  <c r="J19" i="35"/>
  <c r="J20" i="35"/>
  <c r="J21" i="35"/>
  <c r="J22" i="35"/>
  <c r="J23" i="35"/>
  <c r="J24" i="35"/>
  <c r="J25" i="35"/>
  <c r="J26" i="35"/>
  <c r="J27" i="35"/>
  <c r="J28" i="35"/>
  <c r="J29" i="35"/>
  <c r="J30" i="35"/>
  <c r="J31" i="35"/>
  <c r="J32" i="35"/>
  <c r="J33" i="35"/>
  <c r="J34" i="35"/>
  <c r="J2" i="35"/>
  <c r="J39" i="35" s="1"/>
  <c r="I3" i="35"/>
  <c r="I4" i="35"/>
  <c r="I5" i="35"/>
  <c r="I6" i="35"/>
  <c r="I7" i="35"/>
  <c r="I8" i="35"/>
  <c r="I9" i="35"/>
  <c r="I10" i="35"/>
  <c r="I11" i="35"/>
  <c r="I12" i="35"/>
  <c r="I13" i="35"/>
  <c r="I14" i="35"/>
  <c r="I15" i="35"/>
  <c r="I16" i="35"/>
  <c r="I17" i="35"/>
  <c r="I18" i="35"/>
  <c r="I19" i="35"/>
  <c r="I20" i="35"/>
  <c r="I21" i="35"/>
  <c r="I22" i="35"/>
  <c r="I23" i="35"/>
  <c r="I24" i="35"/>
  <c r="I25" i="35"/>
  <c r="I26" i="35"/>
  <c r="I27" i="35"/>
  <c r="I28" i="35"/>
  <c r="I29" i="35"/>
  <c r="I30" i="35"/>
  <c r="I31" i="35"/>
  <c r="I32" i="35"/>
  <c r="I33" i="35"/>
  <c r="I34" i="35"/>
  <c r="I2" i="35"/>
  <c r="I39" i="35" s="1"/>
  <c r="H3" i="35"/>
  <c r="H4" i="35"/>
  <c r="H39" i="35" s="1"/>
  <c r="H5" i="35"/>
  <c r="H6" i="35"/>
  <c r="H7" i="35"/>
  <c r="H8" i="35"/>
  <c r="H9" i="35"/>
  <c r="H10" i="35"/>
  <c r="H11" i="35"/>
  <c r="H12" i="35"/>
  <c r="H13" i="35"/>
  <c r="H14" i="35"/>
  <c r="H15" i="35"/>
  <c r="H16" i="35"/>
  <c r="H17" i="35"/>
  <c r="H18" i="35"/>
  <c r="H19" i="35"/>
  <c r="H20" i="35"/>
  <c r="H21" i="35"/>
  <c r="H22" i="35"/>
  <c r="H23" i="35"/>
  <c r="H24" i="35"/>
  <c r="H25" i="35"/>
  <c r="H26" i="35"/>
  <c r="H27" i="35"/>
  <c r="H28" i="35"/>
  <c r="H29" i="35"/>
  <c r="H30" i="35"/>
  <c r="H31" i="35"/>
  <c r="H32" i="35"/>
  <c r="H33" i="35"/>
  <c r="H34" i="35"/>
  <c r="H2" i="35"/>
  <c r="D37" i="35"/>
  <c r="E37" i="35"/>
  <c r="F37" i="35"/>
  <c r="G37" i="35"/>
  <c r="K37" i="35"/>
  <c r="C37" i="35"/>
  <c r="D36" i="35"/>
  <c r="E36" i="35"/>
  <c r="F36" i="35"/>
  <c r="G36" i="35"/>
  <c r="K36" i="35"/>
  <c r="C36" i="35"/>
  <c r="D35" i="35"/>
  <c r="E35" i="35"/>
  <c r="F35" i="35"/>
  <c r="G35" i="35"/>
  <c r="K35" i="35"/>
  <c r="C35" i="35"/>
  <c r="K117" i="34"/>
  <c r="K116" i="34"/>
  <c r="K115" i="34"/>
  <c r="D117" i="34"/>
  <c r="E117" i="34"/>
  <c r="F117" i="34"/>
  <c r="G117" i="34"/>
  <c r="C117" i="34"/>
  <c r="D116" i="34"/>
  <c r="E116" i="34"/>
  <c r="F116" i="34"/>
  <c r="G116" i="34"/>
  <c r="C116" i="34"/>
  <c r="D115" i="34"/>
  <c r="E115" i="34"/>
  <c r="F115" i="34"/>
  <c r="G115" i="34"/>
  <c r="C115" i="34"/>
  <c r="J4" i="34"/>
  <c r="J119" i="34" s="1"/>
  <c r="J5" i="34"/>
  <c r="J6" i="34"/>
  <c r="J7" i="34"/>
  <c r="J8" i="34"/>
  <c r="J9" i="34"/>
  <c r="J10" i="34"/>
  <c r="J11" i="34"/>
  <c r="J12" i="34"/>
  <c r="J13" i="34"/>
  <c r="J14" i="34"/>
  <c r="J15" i="34"/>
  <c r="J16" i="34"/>
  <c r="J17" i="34"/>
  <c r="J18" i="34"/>
  <c r="J19" i="34"/>
  <c r="J20" i="34"/>
  <c r="J21" i="34"/>
  <c r="J22" i="34"/>
  <c r="J23" i="34"/>
  <c r="J24" i="34"/>
  <c r="J25" i="34"/>
  <c r="J26" i="34"/>
  <c r="J27" i="34"/>
  <c r="J28" i="34"/>
  <c r="J29" i="34"/>
  <c r="J30" i="34"/>
  <c r="J31" i="34"/>
  <c r="J32" i="34"/>
  <c r="J33" i="34"/>
  <c r="J34" i="34"/>
  <c r="J35" i="34"/>
  <c r="J36" i="34"/>
  <c r="J37" i="34"/>
  <c r="J38" i="34"/>
  <c r="J39" i="34"/>
  <c r="J40" i="34"/>
  <c r="J41" i="34"/>
  <c r="J42" i="34"/>
  <c r="J43" i="34"/>
  <c r="J44" i="34"/>
  <c r="J45" i="34"/>
  <c r="J46" i="34"/>
  <c r="J47" i="34"/>
  <c r="J48" i="34"/>
  <c r="J49" i="34"/>
  <c r="J50" i="34"/>
  <c r="J51" i="34"/>
  <c r="J52" i="34"/>
  <c r="J53" i="34"/>
  <c r="J54" i="34"/>
  <c r="J55" i="34"/>
  <c r="J56" i="34"/>
  <c r="J57" i="34"/>
  <c r="J58" i="34"/>
  <c r="J59" i="34"/>
  <c r="J60" i="34"/>
  <c r="J61" i="34"/>
  <c r="J62" i="34"/>
  <c r="J63" i="34"/>
  <c r="J64" i="34"/>
  <c r="J65" i="34"/>
  <c r="J66" i="34"/>
  <c r="J67" i="34"/>
  <c r="J68" i="34"/>
  <c r="J69" i="34"/>
  <c r="J70" i="34"/>
  <c r="J71" i="34"/>
  <c r="J72" i="34"/>
  <c r="J73" i="34"/>
  <c r="J74" i="34"/>
  <c r="J75" i="34"/>
  <c r="J76" i="34"/>
  <c r="J77" i="34"/>
  <c r="J78" i="34"/>
  <c r="J79" i="34"/>
  <c r="J80" i="34"/>
  <c r="J81" i="34"/>
  <c r="J82" i="34"/>
  <c r="J83" i="34"/>
  <c r="J84" i="34"/>
  <c r="J85" i="34"/>
  <c r="J86" i="34"/>
  <c r="J87" i="34"/>
  <c r="J88" i="34"/>
  <c r="J89" i="34"/>
  <c r="J90" i="34"/>
  <c r="J91" i="34"/>
  <c r="J92" i="34"/>
  <c r="J93" i="34"/>
  <c r="J94" i="34"/>
  <c r="J95" i="34"/>
  <c r="J96" i="34"/>
  <c r="J97" i="34"/>
  <c r="J98" i="34"/>
  <c r="J99" i="34"/>
  <c r="J100" i="34"/>
  <c r="J101" i="34"/>
  <c r="J102" i="34"/>
  <c r="J103" i="34"/>
  <c r="J104" i="34"/>
  <c r="J105" i="34"/>
  <c r="J106" i="34"/>
  <c r="J107" i="34"/>
  <c r="J108" i="34"/>
  <c r="J109" i="34"/>
  <c r="J110" i="34"/>
  <c r="J111" i="34"/>
  <c r="J112" i="34"/>
  <c r="J113" i="34"/>
  <c r="J114" i="34"/>
  <c r="J3" i="34"/>
  <c r="I4" i="34"/>
  <c r="I5" i="34"/>
  <c r="I6" i="34"/>
  <c r="I7" i="34"/>
  <c r="I8" i="34"/>
  <c r="I9" i="34"/>
  <c r="I10" i="34"/>
  <c r="I11" i="34"/>
  <c r="I12" i="34"/>
  <c r="I13" i="34"/>
  <c r="I14" i="34"/>
  <c r="I15" i="34"/>
  <c r="I16" i="34"/>
  <c r="I17" i="34"/>
  <c r="I18" i="34"/>
  <c r="I19" i="34"/>
  <c r="I20" i="34"/>
  <c r="I21" i="34"/>
  <c r="I22" i="34"/>
  <c r="I23" i="34"/>
  <c r="I24" i="34"/>
  <c r="I25" i="34"/>
  <c r="I26" i="34"/>
  <c r="I27" i="34"/>
  <c r="I28" i="34"/>
  <c r="I29" i="34"/>
  <c r="I30" i="34"/>
  <c r="I31" i="34"/>
  <c r="I32" i="34"/>
  <c r="I33" i="34"/>
  <c r="I34" i="34"/>
  <c r="I35" i="34"/>
  <c r="I36" i="34"/>
  <c r="I37" i="34"/>
  <c r="I38" i="34"/>
  <c r="I39" i="34"/>
  <c r="I40" i="34"/>
  <c r="I41" i="34"/>
  <c r="I42" i="34"/>
  <c r="I43" i="34"/>
  <c r="I44" i="34"/>
  <c r="I45" i="34"/>
  <c r="I46" i="34"/>
  <c r="I47" i="34"/>
  <c r="I48" i="34"/>
  <c r="I49" i="34"/>
  <c r="I50" i="34"/>
  <c r="I51" i="34"/>
  <c r="I52" i="34"/>
  <c r="I53" i="34"/>
  <c r="I54" i="34"/>
  <c r="I55" i="34"/>
  <c r="I56" i="34"/>
  <c r="I57" i="34"/>
  <c r="I58" i="34"/>
  <c r="I59" i="34"/>
  <c r="I60" i="34"/>
  <c r="I61" i="34"/>
  <c r="I62" i="34"/>
  <c r="I63" i="34"/>
  <c r="I64" i="34"/>
  <c r="I65" i="34"/>
  <c r="I66" i="34"/>
  <c r="I67" i="34"/>
  <c r="I68" i="34"/>
  <c r="I69" i="34"/>
  <c r="I70" i="34"/>
  <c r="I71" i="34"/>
  <c r="I72" i="34"/>
  <c r="I73" i="34"/>
  <c r="I74" i="34"/>
  <c r="I75" i="34"/>
  <c r="I76" i="34"/>
  <c r="I77" i="34"/>
  <c r="I78" i="34"/>
  <c r="I79" i="34"/>
  <c r="I80" i="34"/>
  <c r="I81" i="34"/>
  <c r="I82" i="34"/>
  <c r="I83" i="34"/>
  <c r="I84" i="34"/>
  <c r="I85" i="34"/>
  <c r="I86" i="34"/>
  <c r="I87" i="34"/>
  <c r="I88" i="34"/>
  <c r="I89" i="34"/>
  <c r="I90" i="34"/>
  <c r="I91" i="34"/>
  <c r="I92" i="34"/>
  <c r="I93" i="34"/>
  <c r="I94" i="34"/>
  <c r="I95" i="34"/>
  <c r="I96" i="34"/>
  <c r="I97" i="34"/>
  <c r="I98" i="34"/>
  <c r="I99" i="34"/>
  <c r="I100" i="34"/>
  <c r="I101" i="34"/>
  <c r="I102" i="34"/>
  <c r="I103" i="34"/>
  <c r="I104" i="34"/>
  <c r="I105" i="34"/>
  <c r="I106" i="34"/>
  <c r="I107" i="34"/>
  <c r="I108" i="34"/>
  <c r="I109" i="34"/>
  <c r="I110" i="34"/>
  <c r="I111" i="34"/>
  <c r="I112" i="34"/>
  <c r="I113" i="34"/>
  <c r="I114" i="34"/>
  <c r="I3" i="34"/>
  <c r="I119" i="34" s="1"/>
  <c r="H4" i="34"/>
  <c r="H5" i="34"/>
  <c r="H119" i="34" s="1"/>
  <c r="H6" i="34"/>
  <c r="H7" i="34"/>
  <c r="H8" i="34"/>
  <c r="H9" i="34"/>
  <c r="H10" i="34"/>
  <c r="H11" i="34"/>
  <c r="H12" i="34"/>
  <c r="H13" i="34"/>
  <c r="H14" i="34"/>
  <c r="H15" i="34"/>
  <c r="H16" i="34"/>
  <c r="H17" i="34"/>
  <c r="H18" i="34"/>
  <c r="H19" i="34"/>
  <c r="H20" i="34"/>
  <c r="H21" i="34"/>
  <c r="H22" i="34"/>
  <c r="H23" i="34"/>
  <c r="H24" i="34"/>
  <c r="H25" i="34"/>
  <c r="H26" i="34"/>
  <c r="H27" i="34"/>
  <c r="H28" i="34"/>
  <c r="H29" i="34"/>
  <c r="H30" i="34"/>
  <c r="H31" i="34"/>
  <c r="H32" i="34"/>
  <c r="H33" i="34"/>
  <c r="H34" i="34"/>
  <c r="H35" i="34"/>
  <c r="H36" i="34"/>
  <c r="H37" i="34"/>
  <c r="H38" i="34"/>
  <c r="H39" i="34"/>
  <c r="H40" i="34"/>
  <c r="H41" i="34"/>
  <c r="H42" i="34"/>
  <c r="H43" i="34"/>
  <c r="H44" i="34"/>
  <c r="H45" i="34"/>
  <c r="H46" i="34"/>
  <c r="H47" i="34"/>
  <c r="H48" i="34"/>
  <c r="H49" i="34"/>
  <c r="H50" i="34"/>
  <c r="H51" i="34"/>
  <c r="H52" i="34"/>
  <c r="H53" i="34"/>
  <c r="H54" i="34"/>
  <c r="H55" i="34"/>
  <c r="H56" i="34"/>
  <c r="H57" i="34"/>
  <c r="H58" i="34"/>
  <c r="H59" i="34"/>
  <c r="H60" i="34"/>
  <c r="H61" i="34"/>
  <c r="H62" i="34"/>
  <c r="H63" i="34"/>
  <c r="H64" i="34"/>
  <c r="H65" i="34"/>
  <c r="H66" i="34"/>
  <c r="H67" i="34"/>
  <c r="H68" i="34"/>
  <c r="H69" i="34"/>
  <c r="H70" i="34"/>
  <c r="H71" i="34"/>
  <c r="H72" i="34"/>
  <c r="H73" i="34"/>
  <c r="H74" i="34"/>
  <c r="H75" i="34"/>
  <c r="H76" i="34"/>
  <c r="H77" i="34"/>
  <c r="H78" i="34"/>
  <c r="H79" i="34"/>
  <c r="H80" i="34"/>
  <c r="H81" i="34"/>
  <c r="H82" i="34"/>
  <c r="H83" i="34"/>
  <c r="H84" i="34"/>
  <c r="H85" i="34"/>
  <c r="H86" i="34"/>
  <c r="H87" i="34"/>
  <c r="H88" i="34"/>
  <c r="H89" i="34"/>
  <c r="H90" i="34"/>
  <c r="H91" i="34"/>
  <c r="H92" i="34"/>
  <c r="H93" i="34"/>
  <c r="H94" i="34"/>
  <c r="H95" i="34"/>
  <c r="H96" i="34"/>
  <c r="H97" i="34"/>
  <c r="H98" i="34"/>
  <c r="H99" i="34"/>
  <c r="H100" i="34"/>
  <c r="H101" i="34"/>
  <c r="H102" i="34"/>
  <c r="H103" i="34"/>
  <c r="H104" i="34"/>
  <c r="H105" i="34"/>
  <c r="H106" i="34"/>
  <c r="H107" i="34"/>
  <c r="H108" i="34"/>
  <c r="H109" i="34"/>
  <c r="H110" i="34"/>
  <c r="H111" i="34"/>
  <c r="H112" i="34"/>
  <c r="H113" i="34"/>
  <c r="H114" i="34"/>
  <c r="H3" i="34"/>
  <c r="P39" i="33"/>
  <c r="P37" i="33"/>
  <c r="L37" i="33"/>
  <c r="K37" i="33"/>
  <c r="J37" i="33"/>
  <c r="I37" i="33"/>
  <c r="H37" i="33"/>
  <c r="P36" i="33"/>
  <c r="L36" i="33"/>
  <c r="K36" i="33"/>
  <c r="J36" i="33"/>
  <c r="I36" i="33"/>
  <c r="H36" i="33"/>
  <c r="P35" i="33"/>
  <c r="L35" i="33"/>
  <c r="K35" i="33"/>
  <c r="J35" i="33"/>
  <c r="I35" i="33"/>
  <c r="H35" i="33"/>
  <c r="O34" i="33"/>
  <c r="M34" i="33"/>
  <c r="N34" i="33" s="1"/>
  <c r="O33" i="33"/>
  <c r="M33" i="33"/>
  <c r="N33" i="33" s="1"/>
  <c r="O32" i="33"/>
  <c r="M32" i="33"/>
  <c r="N32" i="33" s="1"/>
  <c r="O31" i="33"/>
  <c r="M31" i="33"/>
  <c r="N31" i="33" s="1"/>
  <c r="O30" i="33"/>
  <c r="M30" i="33"/>
  <c r="N30" i="33" s="1"/>
  <c r="O29" i="33"/>
  <c r="M29" i="33"/>
  <c r="N29" i="33" s="1"/>
  <c r="O28" i="33"/>
  <c r="M28" i="33"/>
  <c r="N28" i="33" s="1"/>
  <c r="O27" i="33"/>
  <c r="M27" i="33"/>
  <c r="N27" i="33" s="1"/>
  <c r="O26" i="33"/>
  <c r="M26" i="33"/>
  <c r="N26" i="33" s="1"/>
  <c r="O25" i="33"/>
  <c r="M25" i="33"/>
  <c r="N25" i="33" s="1"/>
  <c r="O24" i="33"/>
  <c r="M24" i="33"/>
  <c r="N24" i="33" s="1"/>
  <c r="O23" i="33"/>
  <c r="N23" i="33"/>
  <c r="M23" i="33"/>
  <c r="O22" i="33"/>
  <c r="M22" i="33"/>
  <c r="N22" i="33" s="1"/>
  <c r="O21" i="33"/>
  <c r="M21" i="33"/>
  <c r="N21" i="33" s="1"/>
  <c r="O20" i="33"/>
  <c r="M20" i="33"/>
  <c r="N20" i="33" s="1"/>
  <c r="O19" i="33"/>
  <c r="M19" i="33"/>
  <c r="N19" i="33" s="1"/>
  <c r="O18" i="33"/>
  <c r="M18" i="33"/>
  <c r="N18" i="33" s="1"/>
  <c r="O17" i="33"/>
  <c r="M17" i="33"/>
  <c r="N17" i="33" s="1"/>
  <c r="O16" i="33"/>
  <c r="M16" i="33"/>
  <c r="N16" i="33" s="1"/>
  <c r="O15" i="33"/>
  <c r="M15" i="33"/>
  <c r="N15" i="33" s="1"/>
  <c r="O14" i="33"/>
  <c r="M14" i="33"/>
  <c r="N14" i="33" s="1"/>
  <c r="O13" i="33"/>
  <c r="M13" i="33"/>
  <c r="N13" i="33" s="1"/>
  <c r="O12" i="33"/>
  <c r="M12" i="33"/>
  <c r="N12" i="33" s="1"/>
  <c r="O11" i="33"/>
  <c r="M11" i="33"/>
  <c r="N11" i="33" s="1"/>
  <c r="O10" i="33"/>
  <c r="M10" i="33"/>
  <c r="N10" i="33" s="1"/>
  <c r="O9" i="33"/>
  <c r="M9" i="33"/>
  <c r="N9" i="33" s="1"/>
  <c r="O8" i="33"/>
  <c r="M8" i="33"/>
  <c r="N8" i="33" s="1"/>
  <c r="O7" i="33"/>
  <c r="M7" i="33"/>
  <c r="N7" i="33" s="1"/>
  <c r="O6" i="33"/>
  <c r="N6" i="33"/>
  <c r="M6" i="33"/>
  <c r="O5" i="33"/>
  <c r="M5" i="33"/>
  <c r="N5" i="33" s="1"/>
  <c r="O4" i="33"/>
  <c r="M4" i="33"/>
  <c r="N4" i="33" s="1"/>
  <c r="O3" i="33"/>
  <c r="M3" i="33"/>
  <c r="N3" i="33" s="1"/>
  <c r="O2" i="33"/>
  <c r="M2" i="33"/>
  <c r="N2" i="33" s="1"/>
  <c r="I225" i="32"/>
  <c r="H225" i="32"/>
  <c r="G225" i="32"/>
  <c r="F225" i="32"/>
  <c r="E225" i="32"/>
  <c r="D225" i="32"/>
  <c r="I224" i="32"/>
  <c r="H224" i="32"/>
  <c r="G224" i="32"/>
  <c r="F224" i="32"/>
  <c r="E224" i="32"/>
  <c r="D224" i="32"/>
  <c r="I223" i="32"/>
  <c r="H223" i="32"/>
  <c r="G223" i="32"/>
  <c r="F223" i="32"/>
  <c r="E223" i="32"/>
  <c r="D223" i="32"/>
  <c r="H222" i="32"/>
  <c r="G222" i="32"/>
  <c r="F222" i="32"/>
  <c r="E222" i="32"/>
  <c r="D222" i="32"/>
  <c r="I221" i="32"/>
  <c r="H221" i="32"/>
  <c r="G221" i="32"/>
  <c r="F221" i="32"/>
  <c r="E221" i="32"/>
  <c r="D221" i="32"/>
  <c r="I220" i="32"/>
  <c r="H220" i="32"/>
  <c r="G220" i="32"/>
  <c r="F220" i="32"/>
  <c r="E220" i="32"/>
  <c r="D220" i="32"/>
  <c r="H219" i="32"/>
  <c r="G219" i="32"/>
  <c r="F219" i="32"/>
  <c r="E219" i="32"/>
  <c r="D219" i="32"/>
  <c r="I218" i="32"/>
  <c r="H218" i="32"/>
  <c r="G218" i="32"/>
  <c r="F218" i="32"/>
  <c r="E218" i="32"/>
  <c r="D218" i="32"/>
  <c r="I217" i="32"/>
  <c r="H217" i="32"/>
  <c r="G217" i="32"/>
  <c r="F217" i="32"/>
  <c r="E217" i="32"/>
  <c r="D217" i="32"/>
  <c r="H216" i="32"/>
  <c r="G216" i="32"/>
  <c r="F216" i="32"/>
  <c r="E216" i="32"/>
  <c r="D216" i="32"/>
  <c r="I215" i="32"/>
  <c r="H215" i="32"/>
  <c r="G215" i="32"/>
  <c r="F215" i="32"/>
  <c r="E215" i="32"/>
  <c r="D215" i="32"/>
  <c r="I214" i="32"/>
  <c r="H214" i="32"/>
  <c r="G214" i="32"/>
  <c r="F214" i="32"/>
  <c r="E214" i="32"/>
  <c r="D214" i="32"/>
  <c r="H213" i="32"/>
  <c r="G213" i="32"/>
  <c r="F213" i="32"/>
  <c r="E213" i="32"/>
  <c r="D213" i="32"/>
  <c r="I212" i="32"/>
  <c r="H212" i="32"/>
  <c r="G212" i="32"/>
  <c r="F212" i="32"/>
  <c r="E212" i="32"/>
  <c r="D212" i="32"/>
  <c r="I211" i="32"/>
  <c r="H211" i="32"/>
  <c r="G211" i="32"/>
  <c r="F211" i="32"/>
  <c r="E211" i="32"/>
  <c r="D211" i="32"/>
  <c r="M210" i="32"/>
  <c r="L210" i="32"/>
  <c r="K210" i="32"/>
  <c r="J210" i="32"/>
  <c r="M209" i="32"/>
  <c r="L209" i="32"/>
  <c r="K209" i="32"/>
  <c r="J209" i="32"/>
  <c r="M208" i="32"/>
  <c r="L208" i="32"/>
  <c r="K208" i="32"/>
  <c r="J208" i="32"/>
  <c r="M207" i="32"/>
  <c r="L207" i="32"/>
  <c r="K207" i="32"/>
  <c r="J207" i="32"/>
  <c r="M206" i="32"/>
  <c r="L206" i="32"/>
  <c r="K206" i="32"/>
  <c r="J206" i="32"/>
  <c r="M205" i="32"/>
  <c r="L205" i="32"/>
  <c r="K205" i="32"/>
  <c r="J205" i="32"/>
  <c r="M204" i="32"/>
  <c r="L204" i="32"/>
  <c r="K204" i="32"/>
  <c r="J204" i="32"/>
  <c r="M203" i="32"/>
  <c r="L203" i="32"/>
  <c r="K203" i="32"/>
  <c r="J203" i="32"/>
  <c r="M202" i="32"/>
  <c r="L202" i="32"/>
  <c r="K202" i="32"/>
  <c r="J202" i="32"/>
  <c r="M201" i="32"/>
  <c r="L201" i="32"/>
  <c r="K201" i="32"/>
  <c r="J201" i="32"/>
  <c r="M200" i="32"/>
  <c r="L200" i="32"/>
  <c r="K200" i="32"/>
  <c r="J200" i="32"/>
  <c r="M199" i="32"/>
  <c r="L199" i="32"/>
  <c r="K199" i="32"/>
  <c r="J199" i="32"/>
  <c r="M198" i="32"/>
  <c r="L198" i="32"/>
  <c r="K198" i="32"/>
  <c r="J198" i="32"/>
  <c r="M197" i="32"/>
  <c r="L197" i="32"/>
  <c r="K197" i="32"/>
  <c r="J197" i="32"/>
  <c r="M196" i="32"/>
  <c r="L196" i="32"/>
  <c r="K196" i="32"/>
  <c r="J196" i="32"/>
  <c r="M195" i="32"/>
  <c r="L195" i="32"/>
  <c r="K195" i="32"/>
  <c r="J195" i="32"/>
  <c r="M194" i="32"/>
  <c r="L194" i="32"/>
  <c r="K194" i="32"/>
  <c r="J194" i="32"/>
  <c r="M193" i="32"/>
  <c r="L193" i="32"/>
  <c r="K193" i="32"/>
  <c r="J193" i="32"/>
  <c r="M192" i="32"/>
  <c r="L192" i="32"/>
  <c r="K192" i="32"/>
  <c r="J192" i="32"/>
  <c r="M191" i="32"/>
  <c r="L191" i="32"/>
  <c r="K191" i="32"/>
  <c r="J191" i="32"/>
  <c r="M190" i="32"/>
  <c r="L190" i="32"/>
  <c r="K190" i="32"/>
  <c r="J190" i="32"/>
  <c r="M189" i="32"/>
  <c r="L189" i="32"/>
  <c r="K189" i="32"/>
  <c r="J189" i="32"/>
  <c r="M188" i="32"/>
  <c r="L188" i="32"/>
  <c r="K188" i="32"/>
  <c r="J188" i="32"/>
  <c r="M187" i="32"/>
  <c r="L187" i="32"/>
  <c r="K187" i="32"/>
  <c r="J187" i="32"/>
  <c r="M186" i="32"/>
  <c r="L186" i="32"/>
  <c r="K186" i="32"/>
  <c r="J186" i="32"/>
  <c r="M185" i="32"/>
  <c r="L185" i="32"/>
  <c r="K185" i="32"/>
  <c r="J185" i="32"/>
  <c r="M184" i="32"/>
  <c r="L184" i="32"/>
  <c r="K184" i="32"/>
  <c r="J184" i="32"/>
  <c r="M183" i="32"/>
  <c r="L183" i="32"/>
  <c r="K183" i="32"/>
  <c r="J183" i="32"/>
  <c r="M182" i="32"/>
  <c r="L182" i="32"/>
  <c r="K182" i="32"/>
  <c r="J182" i="32"/>
  <c r="M181" i="32"/>
  <c r="L181" i="32"/>
  <c r="K181" i="32"/>
  <c r="J181" i="32"/>
  <c r="M180" i="32"/>
  <c r="L180" i="32"/>
  <c r="L220" i="32" s="1"/>
  <c r="K180" i="32"/>
  <c r="J180" i="32"/>
  <c r="J220" i="32" s="1"/>
  <c r="M179" i="32"/>
  <c r="L179" i="32"/>
  <c r="K179" i="32"/>
  <c r="J179" i="32"/>
  <c r="M178" i="32"/>
  <c r="L178" i="32"/>
  <c r="K178" i="32"/>
  <c r="J178" i="32"/>
  <c r="M177" i="32"/>
  <c r="L177" i="32"/>
  <c r="K177" i="32"/>
  <c r="J177" i="32"/>
  <c r="M176" i="32"/>
  <c r="L176" i="32"/>
  <c r="K176" i="32"/>
  <c r="J176" i="32"/>
  <c r="M175" i="32"/>
  <c r="L175" i="32"/>
  <c r="K175" i="32"/>
  <c r="J175" i="32"/>
  <c r="M174" i="32"/>
  <c r="L174" i="32"/>
  <c r="K174" i="32"/>
  <c r="J174" i="32"/>
  <c r="M173" i="32"/>
  <c r="L173" i="32"/>
  <c r="K173" i="32"/>
  <c r="J173" i="32"/>
  <c r="M172" i="32"/>
  <c r="L172" i="32"/>
  <c r="K172" i="32"/>
  <c r="J172" i="32"/>
  <c r="M171" i="32"/>
  <c r="L171" i="32"/>
  <c r="K171" i="32"/>
  <c r="J171" i="32"/>
  <c r="M170" i="32"/>
  <c r="L170" i="32"/>
  <c r="K170" i="32"/>
  <c r="J170" i="32"/>
  <c r="M169" i="32"/>
  <c r="L169" i="32"/>
  <c r="K169" i="32"/>
  <c r="J169" i="32"/>
  <c r="M168" i="32"/>
  <c r="L168" i="32"/>
  <c r="K168" i="32"/>
  <c r="J168" i="32"/>
  <c r="M167" i="32"/>
  <c r="L167" i="32"/>
  <c r="K167" i="32"/>
  <c r="J167" i="32"/>
  <c r="M166" i="32"/>
  <c r="L166" i="32"/>
  <c r="K166" i="32"/>
  <c r="J166" i="32"/>
  <c r="M165" i="32"/>
  <c r="L165" i="32"/>
  <c r="K165" i="32"/>
  <c r="J165" i="32"/>
  <c r="M164" i="32"/>
  <c r="L164" i="32"/>
  <c r="K164" i="32"/>
  <c r="J164" i="32"/>
  <c r="M163" i="32"/>
  <c r="L163" i="32"/>
  <c r="K163" i="32"/>
  <c r="J163" i="32"/>
  <c r="M162" i="32"/>
  <c r="L162" i="32"/>
  <c r="K162" i="32"/>
  <c r="J162" i="32"/>
  <c r="M161" i="32"/>
  <c r="L161" i="32"/>
  <c r="K161" i="32"/>
  <c r="J161" i="32"/>
  <c r="M160" i="32"/>
  <c r="L160" i="32"/>
  <c r="K160" i="32"/>
  <c r="J160" i="32"/>
  <c r="M159" i="32"/>
  <c r="L159" i="32"/>
  <c r="K159" i="32"/>
  <c r="J159" i="32"/>
  <c r="M158" i="32"/>
  <c r="L158" i="32"/>
  <c r="K158" i="32"/>
  <c r="J158" i="32"/>
  <c r="M157" i="32"/>
  <c r="L157" i="32"/>
  <c r="K157" i="32"/>
  <c r="J157" i="32"/>
  <c r="M156" i="32"/>
  <c r="L156" i="32"/>
  <c r="K156" i="32"/>
  <c r="J156" i="32"/>
  <c r="M155" i="32"/>
  <c r="L155" i="32"/>
  <c r="K155" i="32"/>
  <c r="J155" i="32"/>
  <c r="M154" i="32"/>
  <c r="L154" i="32"/>
  <c r="K154" i="32"/>
  <c r="J154" i="32"/>
  <c r="M153" i="32"/>
  <c r="L153" i="32"/>
  <c r="K153" i="32"/>
  <c r="J153" i="32"/>
  <c r="M152" i="32"/>
  <c r="L152" i="32"/>
  <c r="K152" i="32"/>
  <c r="J152" i="32"/>
  <c r="M151" i="32"/>
  <c r="L151" i="32"/>
  <c r="K151" i="32"/>
  <c r="J151" i="32"/>
  <c r="M150" i="32"/>
  <c r="L150" i="32"/>
  <c r="K150" i="32"/>
  <c r="J150" i="32"/>
  <c r="M149" i="32"/>
  <c r="L149" i="32"/>
  <c r="K149" i="32"/>
  <c r="J149" i="32"/>
  <c r="M148" i="32"/>
  <c r="L148" i="32"/>
  <c r="K148" i="32"/>
  <c r="J148" i="32"/>
  <c r="M147" i="32"/>
  <c r="L147" i="32"/>
  <c r="K147" i="32"/>
  <c r="J147" i="32"/>
  <c r="M146" i="32"/>
  <c r="L146" i="32"/>
  <c r="K146" i="32"/>
  <c r="J146" i="32"/>
  <c r="M145" i="32"/>
  <c r="L145" i="32"/>
  <c r="K145" i="32"/>
  <c r="J145" i="32"/>
  <c r="M144" i="32"/>
  <c r="L144" i="32"/>
  <c r="K144" i="32"/>
  <c r="J144" i="32"/>
  <c r="M143" i="32"/>
  <c r="L143" i="32"/>
  <c r="K143" i="32"/>
  <c r="J143" i="32"/>
  <c r="M142" i="32"/>
  <c r="L142" i="32"/>
  <c r="K142" i="32"/>
  <c r="J142" i="32"/>
  <c r="M141" i="32"/>
  <c r="L141" i="32"/>
  <c r="K141" i="32"/>
  <c r="J141" i="32"/>
  <c r="M140" i="32"/>
  <c r="L140" i="32"/>
  <c r="K140" i="32"/>
  <c r="J140" i="32"/>
  <c r="M139" i="32"/>
  <c r="L139" i="32"/>
  <c r="K139" i="32"/>
  <c r="J139" i="32"/>
  <c r="M138" i="32"/>
  <c r="L138" i="32"/>
  <c r="K138" i="32"/>
  <c r="J138" i="32"/>
  <c r="M137" i="32"/>
  <c r="L137" i="32"/>
  <c r="K137" i="32"/>
  <c r="J137" i="32"/>
  <c r="M136" i="32"/>
  <c r="L136" i="32"/>
  <c r="K136" i="32"/>
  <c r="J136" i="32"/>
  <c r="M135" i="32"/>
  <c r="L135" i="32"/>
  <c r="K135" i="32"/>
  <c r="J135" i="32"/>
  <c r="M134" i="32"/>
  <c r="L134" i="32"/>
  <c r="K134" i="32"/>
  <c r="J134" i="32"/>
  <c r="M133" i="32"/>
  <c r="L133" i="32"/>
  <c r="K133" i="32"/>
  <c r="J133" i="32"/>
  <c r="M132" i="32"/>
  <c r="L132" i="32"/>
  <c r="K132" i="32"/>
  <c r="J132" i="32"/>
  <c r="M131" i="32"/>
  <c r="L131" i="32"/>
  <c r="K131" i="32"/>
  <c r="J131" i="32"/>
  <c r="M130" i="32"/>
  <c r="L130" i="32"/>
  <c r="K130" i="32"/>
  <c r="J130" i="32"/>
  <c r="M129" i="32"/>
  <c r="L129" i="32"/>
  <c r="K129" i="32"/>
  <c r="J129" i="32"/>
  <c r="M128" i="32"/>
  <c r="L128" i="32"/>
  <c r="K128" i="32"/>
  <c r="J128" i="32"/>
  <c r="M127" i="32"/>
  <c r="L127" i="32"/>
  <c r="K127" i="32"/>
  <c r="J127" i="32"/>
  <c r="M126" i="32"/>
  <c r="L126" i="32"/>
  <c r="K126" i="32"/>
  <c r="J126" i="32"/>
  <c r="M125" i="32"/>
  <c r="L125" i="32"/>
  <c r="K125" i="32"/>
  <c r="J125" i="32"/>
  <c r="M124" i="32"/>
  <c r="L124" i="32"/>
  <c r="K124" i="32"/>
  <c r="J124" i="32"/>
  <c r="M123" i="32"/>
  <c r="L123" i="32"/>
  <c r="K123" i="32"/>
  <c r="J123" i="32"/>
  <c r="M122" i="32"/>
  <c r="L122" i="32"/>
  <c r="K122" i="32"/>
  <c r="J122" i="32"/>
  <c r="M121" i="32"/>
  <c r="L121" i="32"/>
  <c r="K121" i="32"/>
  <c r="J121" i="32"/>
  <c r="M120" i="32"/>
  <c r="L120" i="32"/>
  <c r="K120" i="32"/>
  <c r="J120" i="32"/>
  <c r="M119" i="32"/>
  <c r="L119" i="32"/>
  <c r="K119" i="32"/>
  <c r="J119" i="32"/>
  <c r="M118" i="32"/>
  <c r="L118" i="32"/>
  <c r="K118" i="32"/>
  <c r="J118" i="32"/>
  <c r="M117" i="32"/>
  <c r="L117" i="32"/>
  <c r="K117" i="32"/>
  <c r="J117" i="32"/>
  <c r="M116" i="32"/>
  <c r="L116" i="32"/>
  <c r="K116" i="32"/>
  <c r="J116" i="32"/>
  <c r="M115" i="32"/>
  <c r="L115" i="32"/>
  <c r="K115" i="32"/>
  <c r="J115" i="32"/>
  <c r="M114" i="32"/>
  <c r="L114" i="32"/>
  <c r="K114" i="32"/>
  <c r="J114" i="32"/>
  <c r="M113" i="32"/>
  <c r="L113" i="32"/>
  <c r="K113" i="32"/>
  <c r="J113" i="32"/>
  <c r="M112" i="32"/>
  <c r="L112" i="32"/>
  <c r="K112" i="32"/>
  <c r="J112" i="32"/>
  <c r="M111" i="32"/>
  <c r="L111" i="32"/>
  <c r="K111" i="32"/>
  <c r="J111" i="32"/>
  <c r="M110" i="32"/>
  <c r="L110" i="32"/>
  <c r="K110" i="32"/>
  <c r="J110" i="32"/>
  <c r="M109" i="32"/>
  <c r="L109" i="32"/>
  <c r="K109" i="32"/>
  <c r="J109" i="32"/>
  <c r="M108" i="32"/>
  <c r="L108" i="32"/>
  <c r="K108" i="32"/>
  <c r="J108" i="32"/>
  <c r="M107" i="32"/>
  <c r="L107" i="32"/>
  <c r="K107" i="32"/>
  <c r="J107" i="32"/>
  <c r="M106" i="32"/>
  <c r="L106" i="32"/>
  <c r="K106" i="32"/>
  <c r="J106" i="32"/>
  <c r="M105" i="32"/>
  <c r="L105" i="32"/>
  <c r="K105" i="32"/>
  <c r="J105" i="32"/>
  <c r="M104" i="32"/>
  <c r="L104" i="32"/>
  <c r="K104" i="32"/>
  <c r="J104" i="32"/>
  <c r="M103" i="32"/>
  <c r="L103" i="32"/>
  <c r="K103" i="32"/>
  <c r="J103" i="32"/>
  <c r="M102" i="32"/>
  <c r="L102" i="32"/>
  <c r="K102" i="32"/>
  <c r="J102" i="32"/>
  <c r="M101" i="32"/>
  <c r="L101" i="32"/>
  <c r="K101" i="32"/>
  <c r="J101" i="32"/>
  <c r="M100" i="32"/>
  <c r="L100" i="32"/>
  <c r="K100" i="32"/>
  <c r="J100" i="32"/>
  <c r="M99" i="32"/>
  <c r="L99" i="32"/>
  <c r="K99" i="32"/>
  <c r="J99" i="32"/>
  <c r="M98" i="32"/>
  <c r="L98" i="32"/>
  <c r="K98" i="32"/>
  <c r="J98" i="32"/>
  <c r="M97" i="32"/>
  <c r="L97" i="32"/>
  <c r="K97" i="32"/>
  <c r="J97" i="32"/>
  <c r="M96" i="32"/>
  <c r="L96" i="32"/>
  <c r="K96" i="32"/>
  <c r="J96" i="32"/>
  <c r="M95" i="32"/>
  <c r="L95" i="32"/>
  <c r="K95" i="32"/>
  <c r="J95" i="32"/>
  <c r="M94" i="32"/>
  <c r="L94" i="32"/>
  <c r="K94" i="32"/>
  <c r="J94" i="32"/>
  <c r="M93" i="32"/>
  <c r="L93" i="32"/>
  <c r="K93" i="32"/>
  <c r="J93" i="32"/>
  <c r="M92" i="32"/>
  <c r="L92" i="32"/>
  <c r="K92" i="32"/>
  <c r="J92" i="32"/>
  <c r="M91" i="32"/>
  <c r="L91" i="32"/>
  <c r="K91" i="32"/>
  <c r="J91" i="32"/>
  <c r="M90" i="32"/>
  <c r="L90" i="32"/>
  <c r="K90" i="32"/>
  <c r="J90" i="32"/>
  <c r="M89" i="32"/>
  <c r="L89" i="32"/>
  <c r="K89" i="32"/>
  <c r="J89" i="32"/>
  <c r="M88" i="32"/>
  <c r="L88" i="32"/>
  <c r="K88" i="32"/>
  <c r="J88" i="32"/>
  <c r="M87" i="32"/>
  <c r="L87" i="32"/>
  <c r="K87" i="32"/>
  <c r="J87" i="32"/>
  <c r="M86" i="32"/>
  <c r="L86" i="32"/>
  <c r="K86" i="32"/>
  <c r="J86" i="32"/>
  <c r="M85" i="32"/>
  <c r="L85" i="32"/>
  <c r="K85" i="32"/>
  <c r="J85" i="32"/>
  <c r="M84" i="32"/>
  <c r="L84" i="32"/>
  <c r="K84" i="32"/>
  <c r="J84" i="32"/>
  <c r="M83" i="32"/>
  <c r="L83" i="32"/>
  <c r="K83" i="32"/>
  <c r="J83" i="32"/>
  <c r="M82" i="32"/>
  <c r="L82" i="32"/>
  <c r="K82" i="32"/>
  <c r="J82" i="32"/>
  <c r="M81" i="32"/>
  <c r="L81" i="32"/>
  <c r="K81" i="32"/>
  <c r="J81" i="32"/>
  <c r="M80" i="32"/>
  <c r="L80" i="32"/>
  <c r="K80" i="32"/>
  <c r="J80" i="32"/>
  <c r="M79" i="32"/>
  <c r="L79" i="32"/>
  <c r="K79" i="32"/>
  <c r="J79" i="32"/>
  <c r="M78" i="32"/>
  <c r="L78" i="32"/>
  <c r="K78" i="32"/>
  <c r="J78" i="32"/>
  <c r="M77" i="32"/>
  <c r="L77" i="32"/>
  <c r="K77" i="32"/>
  <c r="J77" i="32"/>
  <c r="M76" i="32"/>
  <c r="L76" i="32"/>
  <c r="K76" i="32"/>
  <c r="J76" i="32"/>
  <c r="M75" i="32"/>
  <c r="L75" i="32"/>
  <c r="K75" i="32"/>
  <c r="J75" i="32"/>
  <c r="M74" i="32"/>
  <c r="L74" i="32"/>
  <c r="K74" i="32"/>
  <c r="J74" i="32"/>
  <c r="M73" i="32"/>
  <c r="L73" i="32"/>
  <c r="K73" i="32"/>
  <c r="J73" i="32"/>
  <c r="M72" i="32"/>
  <c r="L72" i="32"/>
  <c r="K72" i="32"/>
  <c r="J72" i="32"/>
  <c r="M71" i="32"/>
  <c r="L71" i="32"/>
  <c r="K71" i="32"/>
  <c r="J71" i="32"/>
  <c r="M70" i="32"/>
  <c r="L70" i="32"/>
  <c r="K70" i="32"/>
  <c r="J70" i="32"/>
  <c r="M69" i="32"/>
  <c r="L69" i="32"/>
  <c r="K69" i="32"/>
  <c r="J69" i="32"/>
  <c r="M68" i="32"/>
  <c r="L68" i="32"/>
  <c r="K68" i="32"/>
  <c r="J68" i="32"/>
  <c r="M67" i="32"/>
  <c r="L67" i="32"/>
  <c r="K67" i="32"/>
  <c r="J67" i="32"/>
  <c r="M66" i="32"/>
  <c r="L66" i="32"/>
  <c r="K66" i="32"/>
  <c r="J66" i="32"/>
  <c r="M65" i="32"/>
  <c r="L65" i="32"/>
  <c r="K65" i="32"/>
  <c r="J65" i="32"/>
  <c r="M64" i="32"/>
  <c r="L64" i="32"/>
  <c r="K64" i="32"/>
  <c r="J64" i="32"/>
  <c r="M63" i="32"/>
  <c r="L63" i="32"/>
  <c r="K63" i="32"/>
  <c r="J63" i="32"/>
  <c r="M62" i="32"/>
  <c r="L62" i="32"/>
  <c r="K62" i="32"/>
  <c r="J62" i="32"/>
  <c r="M61" i="32"/>
  <c r="L61" i="32"/>
  <c r="K61" i="32"/>
  <c r="J61" i="32"/>
  <c r="M60" i="32"/>
  <c r="L60" i="32"/>
  <c r="K60" i="32"/>
  <c r="J60" i="32"/>
  <c r="M59" i="32"/>
  <c r="L59" i="32"/>
  <c r="K59" i="32"/>
  <c r="J59" i="32"/>
  <c r="M58" i="32"/>
  <c r="L58" i="32"/>
  <c r="K58" i="32"/>
  <c r="J58" i="32"/>
  <c r="M57" i="32"/>
  <c r="L57" i="32"/>
  <c r="K57" i="32"/>
  <c r="J57" i="32"/>
  <c r="M56" i="32"/>
  <c r="L56" i="32"/>
  <c r="K56" i="32"/>
  <c r="J56" i="32"/>
  <c r="M55" i="32"/>
  <c r="L55" i="32"/>
  <c r="K55" i="32"/>
  <c r="J55" i="32"/>
  <c r="M54" i="32"/>
  <c r="L54" i="32"/>
  <c r="K54" i="32"/>
  <c r="J54" i="32"/>
  <c r="M53" i="32"/>
  <c r="L53" i="32"/>
  <c r="K53" i="32"/>
  <c r="J53" i="32"/>
  <c r="M52" i="32"/>
  <c r="L52" i="32"/>
  <c r="K52" i="32"/>
  <c r="J52" i="32"/>
  <c r="M51" i="32"/>
  <c r="L51" i="32"/>
  <c r="K51" i="32"/>
  <c r="J51" i="32"/>
  <c r="M50" i="32"/>
  <c r="L50" i="32"/>
  <c r="K50" i="32"/>
  <c r="J50" i="32"/>
  <c r="M49" i="32"/>
  <c r="L49" i="32"/>
  <c r="K49" i="32"/>
  <c r="J49" i="32"/>
  <c r="M48" i="32"/>
  <c r="L48" i="32"/>
  <c r="K48" i="32"/>
  <c r="J48" i="32"/>
  <c r="M47" i="32"/>
  <c r="L47" i="32"/>
  <c r="K47" i="32"/>
  <c r="J47" i="32"/>
  <c r="M46" i="32"/>
  <c r="L46" i="32"/>
  <c r="K46" i="32"/>
  <c r="J46" i="32"/>
  <c r="M45" i="32"/>
  <c r="L45" i="32"/>
  <c r="K45" i="32"/>
  <c r="J45" i="32"/>
  <c r="M44" i="32"/>
  <c r="L44" i="32"/>
  <c r="K44" i="32"/>
  <c r="J44" i="32"/>
  <c r="M43" i="32"/>
  <c r="L43" i="32"/>
  <c r="K43" i="32"/>
  <c r="J43" i="32"/>
  <c r="M42" i="32"/>
  <c r="L42" i="32"/>
  <c r="K42" i="32"/>
  <c r="J42" i="32"/>
  <c r="M41" i="32"/>
  <c r="L41" i="32"/>
  <c r="K41" i="32"/>
  <c r="J41" i="32"/>
  <c r="M40" i="32"/>
  <c r="L40" i="32"/>
  <c r="K40" i="32"/>
  <c r="J40" i="32"/>
  <c r="M39" i="32"/>
  <c r="L39" i="32"/>
  <c r="K39" i="32"/>
  <c r="J39" i="32"/>
  <c r="M38" i="32"/>
  <c r="L38" i="32"/>
  <c r="K38" i="32"/>
  <c r="J38" i="32"/>
  <c r="M37" i="32"/>
  <c r="L37" i="32"/>
  <c r="K37" i="32"/>
  <c r="J37" i="32"/>
  <c r="M36" i="32"/>
  <c r="L36" i="32"/>
  <c r="K36" i="32"/>
  <c r="J36" i="32"/>
  <c r="M35" i="32"/>
  <c r="L35" i="32"/>
  <c r="K35" i="32"/>
  <c r="J35" i="32"/>
  <c r="M34" i="32"/>
  <c r="L34" i="32"/>
  <c r="K34" i="32"/>
  <c r="J34" i="32"/>
  <c r="M33" i="32"/>
  <c r="L33" i="32"/>
  <c r="K33" i="32"/>
  <c r="J33" i="32"/>
  <c r="M32" i="32"/>
  <c r="L32" i="32"/>
  <c r="K32" i="32"/>
  <c r="J32" i="32"/>
  <c r="M31" i="32"/>
  <c r="L31" i="32"/>
  <c r="K31" i="32"/>
  <c r="J31" i="32"/>
  <c r="M30" i="32"/>
  <c r="L30" i="32"/>
  <c r="K30" i="32"/>
  <c r="J30" i="32"/>
  <c r="M29" i="32"/>
  <c r="L29" i="32"/>
  <c r="K29" i="32"/>
  <c r="J29" i="32"/>
  <c r="M28" i="32"/>
  <c r="L28" i="32"/>
  <c r="K28" i="32"/>
  <c r="J28" i="32"/>
  <c r="M27" i="32"/>
  <c r="L27" i="32"/>
  <c r="K27" i="32"/>
  <c r="J27" i="32"/>
  <c r="M26" i="32"/>
  <c r="L26" i="32"/>
  <c r="K26" i="32"/>
  <c r="J26" i="32"/>
  <c r="M25" i="32"/>
  <c r="L25" i="32"/>
  <c r="K25" i="32"/>
  <c r="J25" i="32"/>
  <c r="M24" i="32"/>
  <c r="L24" i="32"/>
  <c r="K24" i="32"/>
  <c r="J24" i="32"/>
  <c r="M23" i="32"/>
  <c r="L23" i="32"/>
  <c r="K23" i="32"/>
  <c r="J23" i="32"/>
  <c r="M22" i="32"/>
  <c r="L22" i="32"/>
  <c r="K22" i="32"/>
  <c r="J22" i="32"/>
  <c r="M21" i="32"/>
  <c r="L21" i="32"/>
  <c r="K21" i="32"/>
  <c r="J21" i="32"/>
  <c r="M20" i="32"/>
  <c r="L20" i="32"/>
  <c r="K20" i="32"/>
  <c r="J20" i="32"/>
  <c r="M19" i="32"/>
  <c r="L19" i="32"/>
  <c r="K19" i="32"/>
  <c r="J19" i="32"/>
  <c r="M18" i="32"/>
  <c r="L18" i="32"/>
  <c r="K18" i="32"/>
  <c r="J18" i="32"/>
  <c r="M17" i="32"/>
  <c r="L17" i="32"/>
  <c r="K17" i="32"/>
  <c r="J17" i="32"/>
  <c r="M16" i="32"/>
  <c r="L16" i="32"/>
  <c r="K16" i="32"/>
  <c r="J16" i="32"/>
  <c r="M15" i="32"/>
  <c r="L15" i="32"/>
  <c r="K15" i="32"/>
  <c r="J15" i="32"/>
  <c r="M14" i="32"/>
  <c r="L14" i="32"/>
  <c r="K14" i="32"/>
  <c r="J14" i="32"/>
  <c r="M13" i="32"/>
  <c r="L13" i="32"/>
  <c r="K13" i="32"/>
  <c r="J13" i="32"/>
  <c r="M12" i="32"/>
  <c r="L12" i="32"/>
  <c r="K12" i="32"/>
  <c r="J12" i="32"/>
  <c r="M11" i="32"/>
  <c r="L11" i="32"/>
  <c r="K11" i="32"/>
  <c r="J11" i="32"/>
  <c r="M10" i="32"/>
  <c r="L10" i="32"/>
  <c r="K10" i="32"/>
  <c r="J10" i="32"/>
  <c r="M9" i="32"/>
  <c r="L9" i="32"/>
  <c r="K9" i="32"/>
  <c r="J9" i="32"/>
  <c r="M8" i="32"/>
  <c r="L8" i="32"/>
  <c r="K8" i="32"/>
  <c r="J8" i="32"/>
  <c r="M7" i="32"/>
  <c r="L7" i="32"/>
  <c r="K7" i="32"/>
  <c r="J7" i="32"/>
  <c r="M6" i="32"/>
  <c r="L6" i="32"/>
  <c r="K6" i="32"/>
  <c r="J6" i="32"/>
  <c r="M5" i="32"/>
  <c r="L5" i="32"/>
  <c r="K5" i="32"/>
  <c r="J5" i="32"/>
  <c r="M4" i="32"/>
  <c r="L4" i="32"/>
  <c r="K4" i="32"/>
  <c r="J4" i="32"/>
  <c r="M3" i="32"/>
  <c r="L3" i="32"/>
  <c r="K3" i="32"/>
  <c r="J3" i="32"/>
  <c r="M2" i="32"/>
  <c r="L2" i="32"/>
  <c r="K2" i="32"/>
  <c r="J2" i="32"/>
  <c r="J211" i="32"/>
  <c r="J312" i="28"/>
  <c r="J311" i="28"/>
  <c r="J310" i="28"/>
  <c r="J309" i="28"/>
  <c r="J308" i="28"/>
  <c r="D308" i="28"/>
  <c r="J302" i="28"/>
  <c r="J306" i="28"/>
  <c r="J305" i="28"/>
  <c r="J304" i="28"/>
  <c r="J303" i="28"/>
  <c r="D302" i="28"/>
  <c r="J300" i="28"/>
  <c r="J299" i="28"/>
  <c r="J298" i="28"/>
  <c r="J297" i="28"/>
  <c r="J296" i="28"/>
  <c r="D296" i="28"/>
  <c r="J294" i="28"/>
  <c r="J293" i="28"/>
  <c r="J292" i="28"/>
  <c r="J291" i="28"/>
  <c r="J315" i="28" s="1"/>
  <c r="J290" i="28"/>
  <c r="D290" i="28"/>
  <c r="F115" i="39"/>
  <c r="C113" i="39"/>
  <c r="D116" i="39"/>
  <c r="C110" i="39"/>
  <c r="F112" i="39"/>
  <c r="F114" i="39"/>
  <c r="D114" i="39"/>
  <c r="D111" i="39"/>
  <c r="E111" i="39"/>
  <c r="D113" i="39"/>
  <c r="E110" i="39"/>
  <c r="E114" i="39"/>
  <c r="C114" i="39"/>
  <c r="C112" i="39"/>
  <c r="E113" i="39"/>
  <c r="C111" i="39"/>
  <c r="F116" i="39"/>
  <c r="F110" i="39"/>
  <c r="C116" i="39"/>
  <c r="F111" i="39"/>
  <c r="D112" i="39"/>
  <c r="D110" i="39"/>
  <c r="E115" i="39"/>
  <c r="E116" i="39"/>
  <c r="D115" i="39"/>
  <c r="C115" i="39"/>
  <c r="F113" i="39"/>
  <c r="E112" i="39"/>
  <c r="D62" i="39" l="1"/>
  <c r="D66" i="39"/>
  <c r="H217" i="37"/>
  <c r="G46" i="39"/>
  <c r="D314" i="28"/>
  <c r="J317" i="28"/>
  <c r="D238" i="38"/>
  <c r="H238" i="38"/>
  <c r="F239" i="38"/>
  <c r="D240" i="38"/>
  <c r="H240" i="38"/>
  <c r="F241" i="38"/>
  <c r="D242" i="38"/>
  <c r="H242" i="38"/>
  <c r="I223" i="38"/>
  <c r="I228" i="38"/>
  <c r="I233" i="38"/>
  <c r="I46" i="39"/>
  <c r="C62" i="39"/>
  <c r="J314" i="28"/>
  <c r="J318" i="28"/>
  <c r="O39" i="33"/>
  <c r="H218" i="37"/>
  <c r="E238" i="38"/>
  <c r="J238" i="38"/>
  <c r="G239" i="38"/>
  <c r="J240" i="38"/>
  <c r="G241" i="38"/>
  <c r="E242" i="38"/>
  <c r="J242" i="38"/>
  <c r="J316" i="28"/>
  <c r="H219" i="37"/>
  <c r="G82" i="39"/>
  <c r="G83" i="39"/>
  <c r="G84" i="39"/>
  <c r="G85" i="39"/>
  <c r="G86" i="39"/>
  <c r="G87" i="39"/>
  <c r="G88" i="39"/>
  <c r="G89" i="39"/>
  <c r="G90" i="39"/>
  <c r="G91" i="39"/>
  <c r="G92" i="39"/>
  <c r="G93" i="39"/>
  <c r="G94" i="39"/>
  <c r="G95" i="39"/>
  <c r="G96" i="39"/>
  <c r="G97" i="39"/>
  <c r="G98" i="39"/>
  <c r="G99" i="39"/>
  <c r="G100" i="39"/>
  <c r="G101" i="39"/>
  <c r="G102" i="39"/>
  <c r="G103" i="39"/>
  <c r="G104" i="39"/>
  <c r="G105" i="39"/>
  <c r="G106" i="39"/>
  <c r="G107" i="39"/>
  <c r="G108" i="39"/>
  <c r="G109" i="39"/>
  <c r="O52" i="39"/>
  <c r="G59" i="39"/>
  <c r="G110" i="39"/>
  <c r="G114" i="39"/>
  <c r="G113" i="39"/>
  <c r="G111" i="39"/>
  <c r="G115" i="39"/>
  <c r="G112" i="39"/>
  <c r="G116" i="39"/>
  <c r="G52" i="39"/>
  <c r="I216" i="38"/>
  <c r="I221" i="38"/>
  <c r="I226" i="38"/>
  <c r="I230" i="38"/>
  <c r="I235" i="38"/>
  <c r="F238" i="38"/>
  <c r="I215" i="38"/>
  <c r="H239" i="38"/>
  <c r="F240" i="38"/>
  <c r="I217" i="38"/>
  <c r="H241" i="38"/>
  <c r="F242" i="38"/>
  <c r="I242" i="38" s="1"/>
  <c r="I220" i="38"/>
  <c r="I222" i="38"/>
  <c r="I224" i="38"/>
  <c r="I227" i="38"/>
  <c r="I229" i="38"/>
  <c r="I232" i="38"/>
  <c r="I234" i="38"/>
  <c r="I236" i="38"/>
  <c r="G238" i="38"/>
  <c r="E239" i="38"/>
  <c r="J239" i="38"/>
  <c r="G240" i="38"/>
  <c r="E241" i="38"/>
  <c r="J241" i="38"/>
  <c r="G242" i="38"/>
  <c r="D239" i="38"/>
  <c r="E240" i="38"/>
  <c r="I214" i="38"/>
  <c r="I218" i="38"/>
  <c r="D241" i="38"/>
  <c r="N39" i="33"/>
  <c r="M39" i="33"/>
  <c r="L219" i="32"/>
  <c r="J219" i="32"/>
  <c r="L225" i="32"/>
  <c r="L222" i="32"/>
  <c r="L215" i="32"/>
  <c r="J221" i="32"/>
  <c r="J217" i="32"/>
  <c r="J215" i="32"/>
  <c r="J225" i="32"/>
  <c r="J216" i="32"/>
  <c r="J218" i="32"/>
  <c r="K211" i="32"/>
  <c r="J213" i="32"/>
  <c r="J214" i="32"/>
  <c r="L216" i="32"/>
  <c r="L217" i="32"/>
  <c r="L218" i="32"/>
  <c r="L211" i="32"/>
  <c r="J212" i="32"/>
  <c r="L213" i="32"/>
  <c r="L214" i="32"/>
  <c r="J222" i="32"/>
  <c r="J223" i="32"/>
  <c r="J224" i="32"/>
  <c r="L221" i="32"/>
  <c r="M211" i="32"/>
  <c r="L212" i="32"/>
  <c r="L223" i="32"/>
  <c r="L224" i="32"/>
  <c r="T54" i="31"/>
  <c r="S54" i="31"/>
  <c r="R54" i="31"/>
  <c r="Q54" i="31"/>
  <c r="P54" i="31"/>
  <c r="O54" i="31"/>
  <c r="I54" i="31"/>
  <c r="H54" i="31"/>
  <c r="G54" i="31"/>
  <c r="F54" i="31"/>
  <c r="E54" i="31"/>
  <c r="D54" i="31"/>
  <c r="T53" i="31"/>
  <c r="S53" i="31"/>
  <c r="R53" i="31"/>
  <c r="Q53" i="31"/>
  <c r="P53" i="31"/>
  <c r="O53" i="31"/>
  <c r="I53" i="31"/>
  <c r="H53" i="31"/>
  <c r="G53" i="31"/>
  <c r="F53" i="31"/>
  <c r="E53" i="31"/>
  <c r="D53" i="31"/>
  <c r="T52" i="31"/>
  <c r="S52" i="31"/>
  <c r="R52" i="31"/>
  <c r="Q52" i="31"/>
  <c r="P52" i="31"/>
  <c r="O52" i="31"/>
  <c r="I52" i="31"/>
  <c r="H52" i="31"/>
  <c r="G52" i="31"/>
  <c r="F52" i="31"/>
  <c r="E52" i="31"/>
  <c r="D52" i="31"/>
  <c r="T51" i="31"/>
  <c r="S51" i="31"/>
  <c r="R51" i="31"/>
  <c r="Q51" i="31"/>
  <c r="P51" i="31"/>
  <c r="O51" i="31"/>
  <c r="I51" i="31"/>
  <c r="H51" i="31"/>
  <c r="G51" i="31"/>
  <c r="F51" i="31"/>
  <c r="E51" i="31"/>
  <c r="D51" i="31"/>
  <c r="T50" i="31"/>
  <c r="S50" i="31"/>
  <c r="R50" i="31"/>
  <c r="Q50" i="31"/>
  <c r="P50" i="31"/>
  <c r="O50" i="31"/>
  <c r="I50" i="31"/>
  <c r="H50" i="31"/>
  <c r="S49" i="31" s="1"/>
  <c r="G50" i="31"/>
  <c r="R49" i="31" s="1"/>
  <c r="F50" i="31"/>
  <c r="E50" i="31"/>
  <c r="D50" i="31"/>
  <c r="T49" i="31"/>
  <c r="Q49" i="31"/>
  <c r="P49" i="31"/>
  <c r="I49" i="31"/>
  <c r="H49" i="31"/>
  <c r="G49" i="31"/>
  <c r="F49" i="31"/>
  <c r="E49" i="31"/>
  <c r="D49" i="31"/>
  <c r="I47" i="31"/>
  <c r="H47" i="31"/>
  <c r="G47" i="31"/>
  <c r="F47" i="31"/>
  <c r="E47" i="31"/>
  <c r="D47" i="31"/>
  <c r="K38" i="31"/>
  <c r="J38" i="31"/>
  <c r="K37" i="31"/>
  <c r="J37" i="31"/>
  <c r="K36" i="31"/>
  <c r="J36" i="31"/>
  <c r="L36" i="31" s="1"/>
  <c r="K29" i="31"/>
  <c r="J29" i="31"/>
  <c r="K23" i="31"/>
  <c r="J23" i="31"/>
  <c r="L23" i="31" s="1"/>
  <c r="K14" i="31"/>
  <c r="J14" i="31"/>
  <c r="K20" i="31"/>
  <c r="J20" i="31"/>
  <c r="K19" i="31"/>
  <c r="J19" i="31"/>
  <c r="L19" i="31" s="1"/>
  <c r="K10" i="31"/>
  <c r="J10" i="31"/>
  <c r="L10" i="31" s="1"/>
  <c r="K8" i="31"/>
  <c r="J8" i="31"/>
  <c r="K7" i="31"/>
  <c r="J7" i="31"/>
  <c r="L7" i="31" s="1"/>
  <c r="K6" i="31"/>
  <c r="J6" i="31"/>
  <c r="K5" i="31"/>
  <c r="J5" i="31"/>
  <c r="L5" i="31" s="1"/>
  <c r="K28" i="31"/>
  <c r="J28" i="31"/>
  <c r="K35" i="31"/>
  <c r="J35" i="31"/>
  <c r="K32" i="31"/>
  <c r="J32" i="31"/>
  <c r="L32" i="31" s="1"/>
  <c r="K18" i="31"/>
  <c r="J18" i="31"/>
  <c r="K46" i="31"/>
  <c r="J46" i="31"/>
  <c r="K13" i="31"/>
  <c r="J13" i="31"/>
  <c r="K22" i="31"/>
  <c r="J22" i="31"/>
  <c r="L22" i="31" s="1"/>
  <c r="K17" i="31"/>
  <c r="J17" i="31"/>
  <c r="L17" i="31" s="1"/>
  <c r="K4" i="31"/>
  <c r="J4" i="31"/>
  <c r="K16" i="31"/>
  <c r="J16" i="31"/>
  <c r="L16" i="31" s="1"/>
  <c r="K3" i="31"/>
  <c r="J3" i="31"/>
  <c r="L3" i="31" s="1"/>
  <c r="K34" i="31"/>
  <c r="J34" i="31"/>
  <c r="K21" i="31"/>
  <c r="J21" i="31"/>
  <c r="K43" i="31"/>
  <c r="J43" i="31"/>
  <c r="K31" i="31"/>
  <c r="J31" i="31"/>
  <c r="L31" i="31" s="1"/>
  <c r="K9" i="31"/>
  <c r="J9" i="31"/>
  <c r="L9" i="31" s="1"/>
  <c r="K30" i="31"/>
  <c r="J30" i="31"/>
  <c r="K15" i="31"/>
  <c r="J15" i="31"/>
  <c r="K42" i="31"/>
  <c r="J42" i="31"/>
  <c r="K41" i="31"/>
  <c r="J41" i="31"/>
  <c r="L41" i="31" s="1"/>
  <c r="K27" i="31"/>
  <c r="J27" i="31"/>
  <c r="K26" i="31"/>
  <c r="J26" i="31"/>
  <c r="K12" i="31"/>
  <c r="J12" i="31"/>
  <c r="K2" i="31"/>
  <c r="J2" i="31"/>
  <c r="K45" i="31"/>
  <c r="J45" i="31"/>
  <c r="K44" i="31"/>
  <c r="J44" i="31"/>
  <c r="K40" i="31"/>
  <c r="J40" i="31"/>
  <c r="K25" i="31"/>
  <c r="J25" i="31"/>
  <c r="K39" i="31"/>
  <c r="J39" i="31"/>
  <c r="K33" i="31"/>
  <c r="J33" i="31"/>
  <c r="K24" i="31"/>
  <c r="J24" i="31"/>
  <c r="K11" i="31"/>
  <c r="J11" i="31"/>
  <c r="I238" i="38" l="1"/>
  <c r="I240" i="38"/>
  <c r="I241" i="38"/>
  <c r="I239" i="38"/>
  <c r="J51" i="31"/>
  <c r="L42" i="31"/>
  <c r="J53" i="31"/>
  <c r="J50" i="31"/>
  <c r="L28" i="31"/>
  <c r="L34" i="31"/>
  <c r="L4" i="31"/>
  <c r="J49" i="31"/>
  <c r="K49" i="31" s="1"/>
  <c r="H55" i="31"/>
  <c r="L25" i="31"/>
  <c r="L24" i="31"/>
  <c r="L40" i="31"/>
  <c r="J52" i="31"/>
  <c r="K51" i="31"/>
  <c r="K53" i="31"/>
  <c r="L18" i="31"/>
  <c r="L38" i="31"/>
  <c r="K52" i="31"/>
  <c r="K54" i="31"/>
  <c r="K50" i="31"/>
  <c r="L45" i="31"/>
  <c r="J54" i="31"/>
  <c r="G55" i="31"/>
  <c r="L27" i="31"/>
  <c r="L15" i="31"/>
  <c r="L29" i="31"/>
  <c r="E55" i="31"/>
  <c r="L43" i="31"/>
  <c r="L8" i="31"/>
  <c r="F55" i="31"/>
  <c r="L47" i="31"/>
  <c r="L30" i="31"/>
  <c r="L2" i="31"/>
  <c r="L33" i="31"/>
  <c r="L12" i="31"/>
  <c r="L13" i="31"/>
  <c r="L14" i="31"/>
  <c r="L37" i="31"/>
  <c r="I55" i="31"/>
  <c r="L6" i="31"/>
  <c r="O49" i="31"/>
  <c r="L39" i="31"/>
  <c r="L44" i="31"/>
  <c r="L26" i="31"/>
  <c r="L46" i="31"/>
  <c r="L21" i="31"/>
  <c r="L11" i="31"/>
  <c r="L35" i="31"/>
  <c r="L20" i="31"/>
  <c r="D55" i="31"/>
  <c r="J47" i="31"/>
  <c r="K47" i="31"/>
  <c r="I49" i="21"/>
  <c r="H49" i="21"/>
  <c r="G49" i="21"/>
  <c r="F49" i="21"/>
  <c r="E49" i="21"/>
  <c r="D49" i="21"/>
  <c r="I47" i="21"/>
  <c r="H47" i="21"/>
  <c r="G47" i="21"/>
  <c r="F47" i="21"/>
  <c r="E47" i="21"/>
  <c r="D47" i="21"/>
  <c r="K2" i="28"/>
  <c r="J2" i="28"/>
  <c r="I2" i="28"/>
  <c r="K55" i="31" l="1"/>
  <c r="C433" i="22"/>
  <c r="C432" i="22"/>
  <c r="D75" i="25" l="1"/>
  <c r="E75" i="25"/>
  <c r="F75" i="25"/>
  <c r="C75" i="25"/>
  <c r="D301" i="20"/>
  <c r="E301" i="20"/>
  <c r="F301" i="20"/>
  <c r="G301" i="20"/>
  <c r="H301" i="20"/>
  <c r="I301" i="20"/>
  <c r="H289" i="20"/>
  <c r="D2" i="19" l="1"/>
  <c r="J4" i="29" l="1"/>
  <c r="I4" i="29"/>
  <c r="J3" i="29"/>
  <c r="I3" i="29"/>
  <c r="I5" i="29"/>
  <c r="J5" i="29"/>
  <c r="I6" i="29"/>
  <c r="J6" i="29"/>
  <c r="D303" i="28" l="1"/>
  <c r="C119" i="25"/>
  <c r="C112" i="25"/>
  <c r="C105" i="25"/>
  <c r="C98" i="25"/>
  <c r="D125" i="25"/>
  <c r="E125" i="25"/>
  <c r="F125" i="25"/>
  <c r="D124" i="25"/>
  <c r="E124" i="25"/>
  <c r="F124" i="25"/>
  <c r="D123" i="25"/>
  <c r="E123" i="25"/>
  <c r="F123" i="25"/>
  <c r="D122" i="25"/>
  <c r="E122" i="25"/>
  <c r="F122" i="25"/>
  <c r="D121" i="25"/>
  <c r="E121" i="25"/>
  <c r="F121" i="25"/>
  <c r="D120" i="25"/>
  <c r="E120" i="25"/>
  <c r="F120" i="25"/>
  <c r="D119" i="25"/>
  <c r="E119" i="25"/>
  <c r="F119" i="25"/>
  <c r="C125" i="25"/>
  <c r="C124" i="25"/>
  <c r="G124" i="25" s="1"/>
  <c r="C123" i="25"/>
  <c r="C122" i="25"/>
  <c r="C121" i="25"/>
  <c r="C120" i="25"/>
  <c r="G120" i="25" s="1"/>
  <c r="C74" i="25"/>
  <c r="D118" i="25"/>
  <c r="E118" i="25"/>
  <c r="F118" i="25"/>
  <c r="D117" i="25"/>
  <c r="E117" i="25"/>
  <c r="F117" i="25"/>
  <c r="D116" i="25"/>
  <c r="E116" i="25"/>
  <c r="F116" i="25"/>
  <c r="D115" i="25"/>
  <c r="E115" i="25"/>
  <c r="F115" i="25"/>
  <c r="D114" i="25"/>
  <c r="E114" i="25"/>
  <c r="F114" i="25"/>
  <c r="D113" i="25"/>
  <c r="E113" i="25"/>
  <c r="F113" i="25"/>
  <c r="D112" i="25"/>
  <c r="E112" i="25"/>
  <c r="F112" i="25"/>
  <c r="C118" i="25"/>
  <c r="C117" i="25"/>
  <c r="G117" i="25" s="1"/>
  <c r="C116" i="25"/>
  <c r="C115" i="25"/>
  <c r="C114" i="25"/>
  <c r="C113" i="25"/>
  <c r="G113" i="25" s="1"/>
  <c r="C73" i="25"/>
  <c r="D111" i="25"/>
  <c r="E111" i="25"/>
  <c r="F111" i="25"/>
  <c r="D110" i="25"/>
  <c r="E110" i="25"/>
  <c r="F110" i="25"/>
  <c r="D109" i="25"/>
  <c r="E109" i="25"/>
  <c r="F109" i="25"/>
  <c r="D108" i="25"/>
  <c r="E108" i="25"/>
  <c r="F108" i="25"/>
  <c r="D107" i="25"/>
  <c r="E107" i="25"/>
  <c r="F107" i="25"/>
  <c r="D106" i="25"/>
  <c r="E106" i="25"/>
  <c r="F106" i="25"/>
  <c r="D105" i="25"/>
  <c r="E105" i="25"/>
  <c r="F105" i="25"/>
  <c r="D104" i="25"/>
  <c r="E104" i="25"/>
  <c r="F104" i="25"/>
  <c r="D103" i="25"/>
  <c r="E103" i="25"/>
  <c r="F103" i="25"/>
  <c r="D102" i="25"/>
  <c r="E102" i="25"/>
  <c r="F102" i="25"/>
  <c r="D101" i="25"/>
  <c r="E101" i="25"/>
  <c r="F101" i="25"/>
  <c r="D100" i="25"/>
  <c r="E100" i="25"/>
  <c r="F100" i="25"/>
  <c r="D99" i="25"/>
  <c r="E99" i="25"/>
  <c r="F99" i="25"/>
  <c r="D98" i="25"/>
  <c r="E98" i="25"/>
  <c r="F98" i="25"/>
  <c r="C111" i="25"/>
  <c r="G111" i="25" s="1"/>
  <c r="C110" i="25"/>
  <c r="C109" i="25"/>
  <c r="C108" i="25"/>
  <c r="C107" i="25"/>
  <c r="G107" i="25" s="1"/>
  <c r="C106" i="25"/>
  <c r="C72" i="25"/>
  <c r="C104" i="25"/>
  <c r="C103" i="25"/>
  <c r="G103" i="25" s="1"/>
  <c r="C102" i="25"/>
  <c r="C101" i="25"/>
  <c r="C100" i="25"/>
  <c r="C99" i="25"/>
  <c r="G99" i="25" s="1"/>
  <c r="C64" i="25"/>
  <c r="D74" i="25"/>
  <c r="E74" i="25"/>
  <c r="F74" i="25"/>
  <c r="D73" i="25"/>
  <c r="E73" i="25"/>
  <c r="F73" i="25"/>
  <c r="D72" i="25"/>
  <c r="E72" i="25"/>
  <c r="F72" i="25"/>
  <c r="D71" i="25"/>
  <c r="E71" i="25"/>
  <c r="F71" i="25"/>
  <c r="C67" i="25"/>
  <c r="C66" i="25"/>
  <c r="C71" i="25"/>
  <c r="F127" i="25"/>
  <c r="C126" i="25"/>
  <c r="E131" i="25"/>
  <c r="C131" i="25"/>
  <c r="F130" i="25"/>
  <c r="D132" i="25"/>
  <c r="F129" i="25"/>
  <c r="D128" i="25"/>
  <c r="F131" i="25"/>
  <c r="C127" i="25"/>
  <c r="C132" i="25"/>
  <c r="C128" i="25"/>
  <c r="E127" i="25"/>
  <c r="D126" i="25"/>
  <c r="D131" i="25"/>
  <c r="E132" i="25"/>
  <c r="E126" i="25"/>
  <c r="E129" i="25"/>
  <c r="F132" i="25"/>
  <c r="E130" i="25"/>
  <c r="C129" i="25"/>
  <c r="F128" i="25"/>
  <c r="E128" i="25"/>
  <c r="F126" i="25"/>
  <c r="C130" i="25"/>
  <c r="D129" i="25"/>
  <c r="D130" i="25"/>
  <c r="D127" i="25"/>
  <c r="G102" i="25" l="1"/>
  <c r="G106" i="25"/>
  <c r="G110" i="25"/>
  <c r="G105" i="25"/>
  <c r="G100" i="25"/>
  <c r="G104" i="25"/>
  <c r="G108" i="25"/>
  <c r="G114" i="25"/>
  <c r="G118" i="25"/>
  <c r="G121" i="25"/>
  <c r="G125" i="25"/>
  <c r="G112" i="25"/>
  <c r="G101" i="25"/>
  <c r="G109" i="25"/>
  <c r="G115" i="25"/>
  <c r="G122" i="25"/>
  <c r="G119" i="25"/>
  <c r="G116" i="25"/>
  <c r="G123" i="25"/>
  <c r="G98" i="25"/>
  <c r="G130" i="25"/>
  <c r="G127" i="25"/>
  <c r="G132" i="25"/>
  <c r="G129" i="25"/>
  <c r="G131" i="25"/>
  <c r="G128" i="25"/>
  <c r="G126" i="25"/>
  <c r="E298" i="20"/>
  <c r="F298" i="20"/>
  <c r="G298" i="20"/>
  <c r="H298" i="20"/>
  <c r="D298" i="20"/>
  <c r="E295" i="20"/>
  <c r="F295" i="20"/>
  <c r="G295" i="20"/>
  <c r="H295" i="20"/>
  <c r="D295" i="20"/>
  <c r="E292" i="20"/>
  <c r="F292" i="20"/>
  <c r="G292" i="20"/>
  <c r="H292" i="20"/>
  <c r="D292" i="20"/>
  <c r="E289" i="20"/>
  <c r="F289" i="20"/>
  <c r="G289" i="20"/>
  <c r="D289" i="20"/>
  <c r="J17" i="28"/>
  <c r="J18" i="28"/>
  <c r="J19" i="28"/>
  <c r="J20" i="28"/>
  <c r="J21" i="28"/>
  <c r="J22" i="28"/>
  <c r="J23" i="28"/>
  <c r="J24" i="28"/>
  <c r="J25" i="28"/>
  <c r="J26" i="28"/>
  <c r="J27" i="28"/>
  <c r="J28" i="28"/>
  <c r="J29" i="28"/>
  <c r="J30" i="28"/>
  <c r="J31" i="28"/>
  <c r="J32" i="28"/>
  <c r="J33" i="28"/>
  <c r="J34" i="28"/>
  <c r="J35" i="28"/>
  <c r="J36" i="28"/>
  <c r="J37" i="28"/>
  <c r="J38" i="28"/>
  <c r="J39" i="28"/>
  <c r="J40" i="28"/>
  <c r="J41" i="28"/>
  <c r="J42" i="28"/>
  <c r="J43" i="28"/>
  <c r="J44" i="28"/>
  <c r="J45" i="28"/>
  <c r="J46" i="28"/>
  <c r="J47" i="28"/>
  <c r="J48" i="28"/>
  <c r="J49" i="28"/>
  <c r="J50" i="28"/>
  <c r="J51" i="28"/>
  <c r="J52" i="28"/>
  <c r="J53" i="28"/>
  <c r="J54" i="28"/>
  <c r="J55" i="28"/>
  <c r="J56" i="28"/>
  <c r="J57" i="28"/>
  <c r="J58" i="28"/>
  <c r="J59" i="28"/>
  <c r="J60" i="28"/>
  <c r="J61" i="28"/>
  <c r="J62" i="28"/>
  <c r="J63" i="28"/>
  <c r="J64" i="28"/>
  <c r="J65" i="28"/>
  <c r="J66" i="28"/>
  <c r="J67" i="28"/>
  <c r="J68" i="28"/>
  <c r="J69" i="28"/>
  <c r="J70" i="28"/>
  <c r="J71" i="28"/>
  <c r="J72" i="28"/>
  <c r="J73" i="28"/>
  <c r="J74" i="28"/>
  <c r="J75" i="28"/>
  <c r="J76" i="28"/>
  <c r="J77" i="28"/>
  <c r="J78" i="28"/>
  <c r="J79" i="28"/>
  <c r="J80" i="28"/>
  <c r="J81" i="28"/>
  <c r="J82" i="28"/>
  <c r="J83" i="28"/>
  <c r="J84" i="28"/>
  <c r="J85" i="28"/>
  <c r="J86" i="28"/>
  <c r="J87" i="28"/>
  <c r="J88" i="28"/>
  <c r="J89" i="28"/>
  <c r="J90" i="28"/>
  <c r="J91" i="28"/>
  <c r="J92" i="28"/>
  <c r="J93" i="28"/>
  <c r="J94" i="28"/>
  <c r="J95" i="28"/>
  <c r="J96" i="28"/>
  <c r="J97" i="28"/>
  <c r="J98" i="28"/>
  <c r="J99" i="28"/>
  <c r="J100" i="28"/>
  <c r="J101" i="28"/>
  <c r="J102" i="28"/>
  <c r="J103" i="28"/>
  <c r="J104" i="28"/>
  <c r="J105" i="28"/>
  <c r="J106" i="28"/>
  <c r="J107" i="28"/>
  <c r="J108" i="28"/>
  <c r="J109" i="28"/>
  <c r="J110" i="28"/>
  <c r="J111" i="28"/>
  <c r="J112" i="28"/>
  <c r="J113" i="28"/>
  <c r="J114" i="28"/>
  <c r="J115" i="28"/>
  <c r="J116" i="28"/>
  <c r="J117" i="28"/>
  <c r="J118" i="28"/>
  <c r="J119" i="28"/>
  <c r="J120" i="28"/>
  <c r="J121" i="28"/>
  <c r="J122" i="28"/>
  <c r="J123" i="28"/>
  <c r="J124" i="28"/>
  <c r="J125" i="28"/>
  <c r="J126" i="28"/>
  <c r="J127" i="28"/>
  <c r="J128" i="28"/>
  <c r="J129" i="28"/>
  <c r="J130" i="28"/>
  <c r="J131" i="28"/>
  <c r="J132" i="28"/>
  <c r="J133" i="28"/>
  <c r="J134" i="28"/>
  <c r="J135" i="28"/>
  <c r="J136" i="28"/>
  <c r="J137" i="28"/>
  <c r="J138" i="28"/>
  <c r="J139" i="28"/>
  <c r="J140" i="28"/>
  <c r="J141" i="28"/>
  <c r="J142" i="28"/>
  <c r="J143" i="28"/>
  <c r="J144" i="28"/>
  <c r="J145" i="28"/>
  <c r="J146" i="28"/>
  <c r="J147" i="28"/>
  <c r="J148" i="28"/>
  <c r="J149" i="28"/>
  <c r="J150" i="28"/>
  <c r="J151" i="28"/>
  <c r="J152" i="28"/>
  <c r="J153" i="28"/>
  <c r="J154" i="28"/>
  <c r="J155" i="28"/>
  <c r="J156" i="28"/>
  <c r="J157" i="28"/>
  <c r="J158" i="28"/>
  <c r="J159" i="28"/>
  <c r="J160" i="28"/>
  <c r="J161" i="28"/>
  <c r="J162" i="28"/>
  <c r="J163" i="28"/>
  <c r="J164" i="28"/>
  <c r="J165" i="28"/>
  <c r="J166" i="28"/>
  <c r="J167" i="28"/>
  <c r="J168" i="28"/>
  <c r="J169" i="28"/>
  <c r="J170" i="28"/>
  <c r="J171" i="28"/>
  <c r="J172" i="28"/>
  <c r="J173" i="28"/>
  <c r="J174" i="28"/>
  <c r="J175" i="28"/>
  <c r="J176" i="28"/>
  <c r="J177" i="28"/>
  <c r="J178" i="28"/>
  <c r="J179" i="28"/>
  <c r="J180" i="28"/>
  <c r="J181" i="28"/>
  <c r="J182" i="28"/>
  <c r="J183" i="28"/>
  <c r="J184" i="28"/>
  <c r="J185" i="28"/>
  <c r="J186" i="28"/>
  <c r="J187" i="28"/>
  <c r="J188" i="28"/>
  <c r="J189" i="28"/>
  <c r="J190" i="28"/>
  <c r="J191" i="28"/>
  <c r="J192" i="28"/>
  <c r="J193" i="28"/>
  <c r="J194" i="28"/>
  <c r="J195" i="28"/>
  <c r="J196" i="28"/>
  <c r="J197" i="28"/>
  <c r="J198" i="28"/>
  <c r="J199" i="28"/>
  <c r="J200" i="28"/>
  <c r="J201" i="28"/>
  <c r="J202" i="28"/>
  <c r="J203" i="28"/>
  <c r="J204" i="28"/>
  <c r="J205" i="28"/>
  <c r="J206" i="28"/>
  <c r="J207" i="28"/>
  <c r="J208" i="28"/>
  <c r="J209" i="28"/>
  <c r="J210" i="28"/>
  <c r="J211" i="28"/>
  <c r="J212" i="28"/>
  <c r="J213" i="28"/>
  <c r="J214" i="28"/>
  <c r="J215" i="28"/>
  <c r="J216" i="28"/>
  <c r="J217" i="28"/>
  <c r="J218" i="28"/>
  <c r="J219" i="28"/>
  <c r="J220" i="28"/>
  <c r="J221" i="28"/>
  <c r="J222" i="28"/>
  <c r="J223" i="28"/>
  <c r="J224" i="28"/>
  <c r="J225" i="28"/>
  <c r="J226" i="28"/>
  <c r="J227" i="28"/>
  <c r="J228" i="28"/>
  <c r="J229" i="28"/>
  <c r="J230" i="28"/>
  <c r="J231" i="28"/>
  <c r="J232" i="28"/>
  <c r="J233" i="28"/>
  <c r="J234" i="28"/>
  <c r="J235" i="28"/>
  <c r="J236" i="28"/>
  <c r="J237" i="28"/>
  <c r="J238" i="28"/>
  <c r="J239" i="28"/>
  <c r="J240" i="28"/>
  <c r="J241" i="28"/>
  <c r="J242" i="28"/>
  <c r="J243" i="28"/>
  <c r="J244" i="28"/>
  <c r="J245" i="28"/>
  <c r="J246" i="28"/>
  <c r="J247" i="28"/>
  <c r="J248" i="28"/>
  <c r="J249" i="28"/>
  <c r="J250" i="28"/>
  <c r="J251" i="28"/>
  <c r="J252" i="28"/>
  <c r="J253" i="28"/>
  <c r="J254" i="28"/>
  <c r="J255" i="28"/>
  <c r="J256" i="28"/>
  <c r="J257" i="28"/>
  <c r="J258" i="28"/>
  <c r="J259" i="28"/>
  <c r="J260" i="28"/>
  <c r="J261" i="28"/>
  <c r="J262" i="28"/>
  <c r="J263" i="28"/>
  <c r="J264" i="28"/>
  <c r="J265" i="28"/>
  <c r="J266" i="28"/>
  <c r="J267" i="28"/>
  <c r="J268" i="28"/>
  <c r="J269" i="28"/>
  <c r="J270" i="28"/>
  <c r="J271" i="28"/>
  <c r="J272" i="28"/>
  <c r="J273" i="28"/>
  <c r="J274" i="28"/>
  <c r="J275" i="28"/>
  <c r="J276" i="28"/>
  <c r="J277" i="28"/>
  <c r="J278" i="28"/>
  <c r="J279" i="28"/>
  <c r="J280" i="28"/>
  <c r="J281" i="28"/>
  <c r="J282" i="28"/>
  <c r="J283" i="28"/>
  <c r="J284" i="28"/>
  <c r="J285" i="28"/>
  <c r="J286" i="28"/>
  <c r="J3" i="28"/>
  <c r="J4" i="28"/>
  <c r="J5" i="28"/>
  <c r="J6" i="28"/>
  <c r="J7" i="28"/>
  <c r="J8" i="28"/>
  <c r="J9" i="28"/>
  <c r="J10" i="28"/>
  <c r="J11" i="28"/>
  <c r="J12" i="28"/>
  <c r="J13" i="28"/>
  <c r="J14" i="28"/>
  <c r="J15" i="28"/>
  <c r="J16" i="28"/>
  <c r="H312" i="28"/>
  <c r="G312" i="28"/>
  <c r="F312" i="28"/>
  <c r="E312" i="28"/>
  <c r="H311" i="28"/>
  <c r="G311" i="28"/>
  <c r="F311" i="28"/>
  <c r="E311" i="28"/>
  <c r="H310" i="28"/>
  <c r="G310" i="28"/>
  <c r="F310" i="28"/>
  <c r="E310" i="28"/>
  <c r="H309" i="28"/>
  <c r="G309" i="28"/>
  <c r="F309" i="28"/>
  <c r="E309" i="28"/>
  <c r="H308" i="28"/>
  <c r="G308" i="28"/>
  <c r="F308" i="28"/>
  <c r="E308" i="28"/>
  <c r="H306" i="28"/>
  <c r="G306" i="28"/>
  <c r="F306" i="28"/>
  <c r="E306" i="28"/>
  <c r="H305" i="28"/>
  <c r="G305" i="28"/>
  <c r="F305" i="28"/>
  <c r="E305" i="28"/>
  <c r="H304" i="28"/>
  <c r="G304" i="28"/>
  <c r="F304" i="28"/>
  <c r="E304" i="28"/>
  <c r="H303" i="28"/>
  <c r="G303" i="28"/>
  <c r="F303" i="28"/>
  <c r="E303" i="28"/>
  <c r="H302" i="28"/>
  <c r="G302" i="28"/>
  <c r="F302" i="28"/>
  <c r="E302" i="28"/>
  <c r="H300" i="28"/>
  <c r="G300" i="28"/>
  <c r="F300" i="28"/>
  <c r="E300" i="28"/>
  <c r="H299" i="28"/>
  <c r="G299" i="28"/>
  <c r="F299" i="28"/>
  <c r="E299" i="28"/>
  <c r="H298" i="28"/>
  <c r="G298" i="28"/>
  <c r="F298" i="28"/>
  <c r="E298" i="28"/>
  <c r="H297" i="28"/>
  <c r="G297" i="28"/>
  <c r="F297" i="28"/>
  <c r="E297" i="28"/>
  <c r="H296" i="28"/>
  <c r="G296" i="28"/>
  <c r="F296" i="28"/>
  <c r="E296" i="28"/>
  <c r="H294" i="28"/>
  <c r="H318" i="28" s="1"/>
  <c r="G294" i="28"/>
  <c r="G318" i="28" s="1"/>
  <c r="F294" i="28"/>
  <c r="F318" i="28" s="1"/>
  <c r="E294" i="28"/>
  <c r="E318" i="28" s="1"/>
  <c r="H293" i="28"/>
  <c r="H317" i="28" s="1"/>
  <c r="G293" i="28"/>
  <c r="G317" i="28" s="1"/>
  <c r="F293" i="28"/>
  <c r="F317" i="28" s="1"/>
  <c r="E293" i="28"/>
  <c r="E317" i="28" s="1"/>
  <c r="H292" i="28"/>
  <c r="H316" i="28" s="1"/>
  <c r="G292" i="28"/>
  <c r="G316" i="28" s="1"/>
  <c r="F292" i="28"/>
  <c r="F316" i="28" s="1"/>
  <c r="E292" i="28"/>
  <c r="E316" i="28" s="1"/>
  <c r="H291" i="28"/>
  <c r="H315" i="28" s="1"/>
  <c r="G291" i="28"/>
  <c r="F291" i="28"/>
  <c r="F315" i="28" s="1"/>
  <c r="E291" i="28"/>
  <c r="E315" i="28" s="1"/>
  <c r="H290" i="28"/>
  <c r="H314" i="28" s="1"/>
  <c r="G290" i="28"/>
  <c r="G314" i="28" s="1"/>
  <c r="F290" i="28"/>
  <c r="F314" i="28" s="1"/>
  <c r="E290" i="28"/>
  <c r="I296" i="28" l="1"/>
  <c r="I302" i="28"/>
  <c r="I303" i="28"/>
  <c r="I308" i="28"/>
  <c r="E314" i="28"/>
  <c r="I314" i="28" s="1"/>
  <c r="I290" i="28"/>
  <c r="G315" i="28"/>
  <c r="D312" i="28"/>
  <c r="I312" i="28" s="1"/>
  <c r="D311" i="28"/>
  <c r="I311" i="28" s="1"/>
  <c r="D310" i="28"/>
  <c r="I310" i="28" s="1"/>
  <c r="D309" i="28"/>
  <c r="I309" i="28" s="1"/>
  <c r="D306" i="28"/>
  <c r="I306" i="28" s="1"/>
  <c r="D305" i="28"/>
  <c r="I305" i="28" s="1"/>
  <c r="D304" i="28"/>
  <c r="I304" i="28" s="1"/>
  <c r="D300" i="28"/>
  <c r="I300" i="28" s="1"/>
  <c r="D299" i="28"/>
  <c r="I299" i="28" s="1"/>
  <c r="D298" i="28"/>
  <c r="I298" i="28" s="1"/>
  <c r="D297" i="28"/>
  <c r="I297" i="28" s="1"/>
  <c r="K3" i="28"/>
  <c r="K4" i="28"/>
  <c r="K5" i="28"/>
  <c r="K6" i="28"/>
  <c r="K7" i="28"/>
  <c r="K8" i="28"/>
  <c r="K9" i="28"/>
  <c r="K10" i="28"/>
  <c r="K11" i="28"/>
  <c r="K12" i="28"/>
  <c r="K13" i="28"/>
  <c r="K14" i="28"/>
  <c r="K15" i="28"/>
  <c r="K16" i="28"/>
  <c r="K17" i="28"/>
  <c r="K18" i="28"/>
  <c r="K19" i="28"/>
  <c r="K20" i="28"/>
  <c r="K21" i="28"/>
  <c r="K22" i="28"/>
  <c r="K23" i="28"/>
  <c r="K24" i="28"/>
  <c r="K25" i="28"/>
  <c r="K26" i="28"/>
  <c r="K27" i="28"/>
  <c r="K28" i="28"/>
  <c r="K29" i="28"/>
  <c r="K30" i="28"/>
  <c r="K31" i="28"/>
  <c r="K32" i="28"/>
  <c r="K33" i="28"/>
  <c r="K34" i="28"/>
  <c r="K35" i="28"/>
  <c r="K36" i="28"/>
  <c r="K37" i="28"/>
  <c r="K38" i="28"/>
  <c r="K39" i="28"/>
  <c r="K40" i="28"/>
  <c r="K41" i="28"/>
  <c r="K42" i="28"/>
  <c r="K43" i="28"/>
  <c r="K44" i="28"/>
  <c r="K45" i="28"/>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K143" i="28"/>
  <c r="K144" i="28"/>
  <c r="K145" i="28"/>
  <c r="K146" i="28"/>
  <c r="K147" i="28"/>
  <c r="K148" i="28"/>
  <c r="K149" i="28"/>
  <c r="K150" i="28"/>
  <c r="K151" i="28"/>
  <c r="K152" i="28"/>
  <c r="K153" i="28"/>
  <c r="K154" i="28"/>
  <c r="K155" i="28"/>
  <c r="K156" i="28"/>
  <c r="K157" i="28"/>
  <c r="K158" i="28"/>
  <c r="K159" i="28"/>
  <c r="K160" i="28"/>
  <c r="K161" i="28"/>
  <c r="K162" i="28"/>
  <c r="K163" i="28"/>
  <c r="K164" i="28"/>
  <c r="K165" i="28"/>
  <c r="K166" i="28"/>
  <c r="K167" i="28"/>
  <c r="K168" i="28"/>
  <c r="K169" i="28"/>
  <c r="K170" i="28"/>
  <c r="K171" i="28"/>
  <c r="K172" i="28"/>
  <c r="K173" i="28"/>
  <c r="K174" i="28"/>
  <c r="K175" i="28"/>
  <c r="K176" i="28"/>
  <c r="K177" i="28"/>
  <c r="K178" i="28"/>
  <c r="K179" i="28"/>
  <c r="K180" i="28"/>
  <c r="K181" i="28"/>
  <c r="K182" i="28"/>
  <c r="K183" i="28"/>
  <c r="K184" i="28"/>
  <c r="K185" i="28"/>
  <c r="K186" i="28"/>
  <c r="K187" i="28"/>
  <c r="K188" i="28"/>
  <c r="K189" i="28"/>
  <c r="K190" i="28"/>
  <c r="K191" i="28"/>
  <c r="K192" i="28"/>
  <c r="K193" i="28"/>
  <c r="K194" i="28"/>
  <c r="K195" i="28"/>
  <c r="K196" i="28"/>
  <c r="K197" i="28"/>
  <c r="K198" i="28"/>
  <c r="K199" i="28"/>
  <c r="K200" i="28"/>
  <c r="K201" i="28"/>
  <c r="K202" i="28"/>
  <c r="K203" i="28"/>
  <c r="K204" i="28"/>
  <c r="K205" i="28"/>
  <c r="K206" i="28"/>
  <c r="K207" i="28"/>
  <c r="K208" i="28"/>
  <c r="K209" i="28"/>
  <c r="K210" i="28"/>
  <c r="K211" i="28"/>
  <c r="K212" i="28"/>
  <c r="K213" i="28"/>
  <c r="K214" i="28"/>
  <c r="K215" i="28"/>
  <c r="K216" i="28"/>
  <c r="K217" i="28"/>
  <c r="K218" i="28"/>
  <c r="K219" i="28"/>
  <c r="K220" i="28"/>
  <c r="K221" i="28"/>
  <c r="K222" i="28"/>
  <c r="K223" i="28"/>
  <c r="K224" i="28"/>
  <c r="K225" i="28"/>
  <c r="K226" i="28"/>
  <c r="K227" i="28"/>
  <c r="K228" i="28"/>
  <c r="K229" i="28"/>
  <c r="K230" i="28"/>
  <c r="K231" i="28"/>
  <c r="K232" i="28"/>
  <c r="K233" i="28"/>
  <c r="K234" i="28"/>
  <c r="K235" i="28"/>
  <c r="K236" i="28"/>
  <c r="K237" i="28"/>
  <c r="K238" i="28"/>
  <c r="K239" i="28"/>
  <c r="K240" i="28"/>
  <c r="K241" i="28"/>
  <c r="K242" i="28"/>
  <c r="K243" i="28"/>
  <c r="K244" i="28"/>
  <c r="K245" i="28"/>
  <c r="K246" i="28"/>
  <c r="K247" i="28"/>
  <c r="K248" i="28"/>
  <c r="K249" i="28"/>
  <c r="K250" i="28"/>
  <c r="K251" i="28"/>
  <c r="K252" i="28"/>
  <c r="K253" i="28"/>
  <c r="K254" i="28"/>
  <c r="K255" i="28"/>
  <c r="K256" i="28"/>
  <c r="K257" i="28"/>
  <c r="K258" i="28"/>
  <c r="K259" i="28"/>
  <c r="K260" i="28"/>
  <c r="K261" i="28"/>
  <c r="K262" i="28"/>
  <c r="K263" i="28"/>
  <c r="K264" i="28"/>
  <c r="K265" i="28"/>
  <c r="K266" i="28"/>
  <c r="K267" i="28"/>
  <c r="K268" i="28"/>
  <c r="K269" i="28"/>
  <c r="K270" i="28"/>
  <c r="K271" i="28"/>
  <c r="K272" i="28"/>
  <c r="K273" i="28"/>
  <c r="K274" i="28"/>
  <c r="K275" i="28"/>
  <c r="K276" i="28"/>
  <c r="K277" i="28"/>
  <c r="K278" i="28"/>
  <c r="K279" i="28"/>
  <c r="K280" i="28"/>
  <c r="K281" i="28"/>
  <c r="K282" i="28"/>
  <c r="K283" i="28"/>
  <c r="K284" i="28"/>
  <c r="K285" i="28"/>
  <c r="K286" i="28"/>
  <c r="I3" i="28"/>
  <c r="I4" i="28"/>
  <c r="I5" i="28"/>
  <c r="I6" i="28"/>
  <c r="I7" i="28"/>
  <c r="I8" i="28"/>
  <c r="I9" i="28"/>
  <c r="I10" i="28"/>
  <c r="I11" i="28"/>
  <c r="I12" i="28"/>
  <c r="I13" i="28"/>
  <c r="I14" i="28"/>
  <c r="I15" i="28"/>
  <c r="I16" i="28"/>
  <c r="I17" i="28"/>
  <c r="I18" i="28"/>
  <c r="I19" i="28"/>
  <c r="I20" i="28"/>
  <c r="I21" i="28"/>
  <c r="I22" i="28"/>
  <c r="I23" i="28"/>
  <c r="I24" i="28"/>
  <c r="I25" i="28"/>
  <c r="I26" i="28"/>
  <c r="I27" i="28"/>
  <c r="I28" i="28"/>
  <c r="I29" i="28"/>
  <c r="I30" i="28"/>
  <c r="I31" i="28"/>
  <c r="I32" i="28"/>
  <c r="I33"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I77" i="28"/>
  <c r="I78" i="28"/>
  <c r="I79" i="28"/>
  <c r="I80" i="28"/>
  <c r="I81" i="28"/>
  <c r="I82" i="28"/>
  <c r="I83" i="28"/>
  <c r="I84" i="28"/>
  <c r="I85" i="28"/>
  <c r="I86" i="28"/>
  <c r="I87" i="28"/>
  <c r="I88" i="28"/>
  <c r="I89" i="28"/>
  <c r="I90" i="28"/>
  <c r="I91" i="28"/>
  <c r="I92" i="28"/>
  <c r="I93" i="28"/>
  <c r="I94" i="28"/>
  <c r="I95" i="28"/>
  <c r="I96" i="28"/>
  <c r="I97" i="28"/>
  <c r="I98" i="28"/>
  <c r="I99" i="28"/>
  <c r="I100" i="28"/>
  <c r="I101" i="28"/>
  <c r="I102" i="28"/>
  <c r="I103" i="28"/>
  <c r="I104" i="28"/>
  <c r="I105" i="28"/>
  <c r="I106" i="28"/>
  <c r="I107" i="28"/>
  <c r="I108" i="28"/>
  <c r="I109" i="28"/>
  <c r="I110" i="28"/>
  <c r="I111" i="28"/>
  <c r="I112" i="28"/>
  <c r="I113" i="28"/>
  <c r="I114" i="28"/>
  <c r="I115" i="28"/>
  <c r="I116" i="28"/>
  <c r="I117" i="28"/>
  <c r="I118" i="28"/>
  <c r="I119" i="28"/>
  <c r="I120" i="28"/>
  <c r="I121" i="28"/>
  <c r="I122" i="28"/>
  <c r="I123" i="28"/>
  <c r="I124" i="28"/>
  <c r="I125" i="28"/>
  <c r="I126" i="28"/>
  <c r="I127" i="28"/>
  <c r="I128" i="28"/>
  <c r="I129" i="28"/>
  <c r="I130" i="28"/>
  <c r="I131" i="28"/>
  <c r="I132" i="28"/>
  <c r="I133" i="28"/>
  <c r="I134" i="28"/>
  <c r="I135" i="28"/>
  <c r="I136" i="28"/>
  <c r="I137" i="28"/>
  <c r="I138" i="28"/>
  <c r="I139" i="28"/>
  <c r="I140" i="28"/>
  <c r="I141" i="28"/>
  <c r="I142" i="28"/>
  <c r="I143" i="28"/>
  <c r="I144" i="28"/>
  <c r="I145" i="28"/>
  <c r="I146" i="28"/>
  <c r="I147" i="28"/>
  <c r="I148" i="28"/>
  <c r="I149" i="28"/>
  <c r="I150" i="28"/>
  <c r="I151" i="28"/>
  <c r="I152" i="28"/>
  <c r="I153" i="28"/>
  <c r="I154" i="28"/>
  <c r="I155" i="28"/>
  <c r="I156" i="28"/>
  <c r="I157" i="28"/>
  <c r="I158" i="28"/>
  <c r="I159" i="28"/>
  <c r="I160" i="28"/>
  <c r="I161" i="28"/>
  <c r="I162" i="28"/>
  <c r="I163" i="28"/>
  <c r="I164" i="28"/>
  <c r="I165" i="28"/>
  <c r="I166" i="28"/>
  <c r="I167" i="28"/>
  <c r="I168" i="28"/>
  <c r="I169" i="28"/>
  <c r="I170" i="28"/>
  <c r="I171" i="28"/>
  <c r="I172" i="28"/>
  <c r="I173" i="28"/>
  <c r="I174" i="28"/>
  <c r="I175" i="28"/>
  <c r="I176" i="28"/>
  <c r="I177" i="28"/>
  <c r="I178" i="28"/>
  <c r="I179" i="28"/>
  <c r="I180" i="28"/>
  <c r="I181" i="28"/>
  <c r="I182" i="28"/>
  <c r="I183" i="28"/>
  <c r="I184" i="28"/>
  <c r="I185" i="28"/>
  <c r="I186" i="28"/>
  <c r="I187" i="28"/>
  <c r="I188" i="28"/>
  <c r="I189" i="28"/>
  <c r="I190" i="28"/>
  <c r="I191" i="28"/>
  <c r="I192" i="28"/>
  <c r="I193" i="28"/>
  <c r="I194" i="28"/>
  <c r="I195" i="28"/>
  <c r="I196" i="28"/>
  <c r="I197" i="28"/>
  <c r="I198" i="28"/>
  <c r="I199" i="28"/>
  <c r="I200" i="28"/>
  <c r="I201" i="28"/>
  <c r="I202" i="28"/>
  <c r="I203" i="28"/>
  <c r="I204" i="28"/>
  <c r="I205" i="28"/>
  <c r="I206" i="28"/>
  <c r="I207" i="28"/>
  <c r="I208" i="28"/>
  <c r="I209" i="28"/>
  <c r="I210" i="28"/>
  <c r="I211" i="28"/>
  <c r="I212" i="28"/>
  <c r="I213" i="28"/>
  <c r="I214" i="28"/>
  <c r="I215" i="28"/>
  <c r="I216" i="28"/>
  <c r="I217" i="28"/>
  <c r="I218" i="28"/>
  <c r="I219" i="28"/>
  <c r="I220" i="28"/>
  <c r="I221" i="28"/>
  <c r="I222" i="28"/>
  <c r="I223" i="28"/>
  <c r="I224" i="28"/>
  <c r="I225" i="28"/>
  <c r="I226" i="28"/>
  <c r="I227" i="28"/>
  <c r="I228" i="28"/>
  <c r="I229" i="28"/>
  <c r="I230" i="28"/>
  <c r="I231" i="28"/>
  <c r="I232" i="28"/>
  <c r="I233" i="28"/>
  <c r="I234" i="28"/>
  <c r="I235" i="28"/>
  <c r="I236" i="28"/>
  <c r="I237" i="28"/>
  <c r="I238" i="28"/>
  <c r="I239" i="28"/>
  <c r="I240" i="28"/>
  <c r="I241" i="28"/>
  <c r="I242" i="28"/>
  <c r="I243" i="28"/>
  <c r="I244" i="28"/>
  <c r="I245" i="28"/>
  <c r="I246" i="28"/>
  <c r="I247" i="28"/>
  <c r="I248" i="28"/>
  <c r="I249" i="28"/>
  <c r="I250" i="28"/>
  <c r="I251" i="28"/>
  <c r="I252" i="28"/>
  <c r="I253" i="28"/>
  <c r="I254" i="28"/>
  <c r="I255" i="28"/>
  <c r="I256" i="28"/>
  <c r="I257" i="28"/>
  <c r="I258" i="28"/>
  <c r="I259" i="28"/>
  <c r="I260" i="28"/>
  <c r="I261" i="28"/>
  <c r="I262" i="28"/>
  <c r="I263" i="28"/>
  <c r="I264" i="28"/>
  <c r="I265" i="28"/>
  <c r="I266" i="28"/>
  <c r="I267" i="28"/>
  <c r="I268" i="28"/>
  <c r="I269" i="28"/>
  <c r="I270" i="28"/>
  <c r="I271" i="28"/>
  <c r="I272" i="28"/>
  <c r="I273" i="28"/>
  <c r="I274" i="28"/>
  <c r="I275" i="28"/>
  <c r="I276" i="28"/>
  <c r="I277" i="28"/>
  <c r="I278" i="28"/>
  <c r="I279" i="28"/>
  <c r="I280" i="28"/>
  <c r="I281" i="28"/>
  <c r="I282" i="28"/>
  <c r="I283" i="28"/>
  <c r="I284" i="28"/>
  <c r="I285" i="28"/>
  <c r="I286" i="28"/>
  <c r="D294" i="28"/>
  <c r="D293" i="28"/>
  <c r="D292" i="28"/>
  <c r="D291" i="28"/>
  <c r="I293" i="28" l="1"/>
  <c r="D317" i="28"/>
  <c r="I317" i="28" s="1"/>
  <c r="D318" i="28"/>
  <c r="I318" i="28" s="1"/>
  <c r="I294" i="28"/>
  <c r="I291" i="28"/>
  <c r="D315" i="28"/>
  <c r="I315" i="28" s="1"/>
  <c r="D316" i="28"/>
  <c r="I316" i="28" s="1"/>
  <c r="I292" i="28"/>
  <c r="A314" i="22"/>
  <c r="A313" i="22"/>
  <c r="I52" i="21"/>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2" i="25"/>
  <c r="C68" i="25"/>
  <c r="D68" i="25"/>
  <c r="E68" i="25"/>
  <c r="F68" i="25"/>
  <c r="I73" i="24"/>
  <c r="I74" i="24"/>
  <c r="I76" i="24"/>
  <c r="I75" i="24"/>
  <c r="I77" i="24"/>
  <c r="I78" i="24"/>
  <c r="I79" i="24"/>
  <c r="I80" i="24"/>
  <c r="I81" i="24"/>
  <c r="I82" i="24"/>
  <c r="I83" i="24"/>
  <c r="I84" i="24"/>
  <c r="I72" i="24"/>
  <c r="I82" i="23"/>
  <c r="I83" i="23"/>
  <c r="I84" i="23"/>
  <c r="I85" i="23"/>
  <c r="I86" i="23"/>
  <c r="I87" i="23"/>
  <c r="I88" i="23"/>
  <c r="I89" i="23"/>
  <c r="I90" i="23"/>
  <c r="I91" i="23"/>
  <c r="I93" i="23"/>
  <c r="I92" i="23"/>
  <c r="I94" i="23"/>
  <c r="I81" i="23"/>
  <c r="I263" i="22"/>
  <c r="I264" i="22"/>
  <c r="I265" i="22"/>
  <c r="I267" i="22"/>
  <c r="I266" i="22"/>
  <c r="I268" i="22"/>
  <c r="I270" i="22"/>
  <c r="I269" i="22"/>
  <c r="I276" i="22"/>
  <c r="I275" i="22"/>
  <c r="I273" i="22"/>
  <c r="I274" i="22"/>
  <c r="I271" i="22"/>
  <c r="I277" i="22"/>
  <c r="I272" i="22"/>
  <c r="I278" i="22"/>
  <c r="I279" i="22"/>
  <c r="I280" i="22"/>
  <c r="I281" i="22"/>
  <c r="I282" i="22"/>
  <c r="I285" i="22"/>
  <c r="I283" i="22"/>
  <c r="I286" i="22"/>
  <c r="I284" i="22"/>
  <c r="I288" i="22"/>
  <c r="I287" i="22"/>
  <c r="I290" i="22"/>
  <c r="I289" i="22"/>
  <c r="I291" i="22"/>
  <c r="I294" i="22"/>
  <c r="I296" i="22"/>
  <c r="I295" i="22"/>
  <c r="I292" i="22"/>
  <c r="I297" i="22"/>
  <c r="I293" i="22"/>
  <c r="I298" i="22"/>
  <c r="I299" i="22"/>
  <c r="I300" i="22"/>
  <c r="I303" i="22"/>
  <c r="I302" i="22"/>
  <c r="I304" i="22"/>
  <c r="I305" i="22"/>
  <c r="I306" i="22"/>
  <c r="I301" i="22"/>
  <c r="I307" i="22"/>
  <c r="I308" i="22"/>
  <c r="I309" i="22"/>
  <c r="I310" i="22"/>
  <c r="I311" i="22"/>
  <c r="I312" i="22"/>
  <c r="I262" i="22"/>
  <c r="J25" i="21"/>
  <c r="J10" i="21"/>
  <c r="J34" i="21"/>
  <c r="J35" i="21"/>
  <c r="J36" i="21"/>
  <c r="J37" i="21"/>
  <c r="J38" i="21"/>
  <c r="J18" i="21"/>
  <c r="J26" i="21"/>
  <c r="J39" i="21"/>
  <c r="J16" i="21"/>
  <c r="J30" i="21"/>
  <c r="J24" i="21"/>
  <c r="J40" i="21"/>
  <c r="J2" i="21"/>
  <c r="J28" i="21"/>
  <c r="J11" i="21"/>
  <c r="J41" i="21"/>
  <c r="J21" i="21"/>
  <c r="J42" i="21"/>
  <c r="J27" i="21"/>
  <c r="J3" i="21"/>
  <c r="J13" i="21"/>
  <c r="J12" i="21"/>
  <c r="J6" i="21"/>
  <c r="J17" i="21"/>
  <c r="J31" i="21"/>
  <c r="J19" i="21"/>
  <c r="J33" i="21"/>
  <c r="J43" i="21"/>
  <c r="J44" i="21"/>
  <c r="J32" i="21"/>
  <c r="J45" i="21"/>
  <c r="J4" i="21"/>
  <c r="J46" i="21"/>
  <c r="J22" i="21"/>
  <c r="J5" i="21"/>
  <c r="J20" i="21"/>
  <c r="J7" i="21"/>
  <c r="J15" i="21"/>
  <c r="J14" i="21"/>
  <c r="J29" i="21"/>
  <c r="J8" i="21"/>
  <c r="J9" i="21"/>
  <c r="J23" i="21"/>
  <c r="K23" i="21"/>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45"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00"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47"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J3" i="20"/>
  <c r="K3" i="20"/>
  <c r="J4" i="20"/>
  <c r="K4" i="20"/>
  <c r="J5" i="20"/>
  <c r="K5" i="20"/>
  <c r="J6" i="20"/>
  <c r="K6" i="20"/>
  <c r="J7" i="20"/>
  <c r="K7" i="20"/>
  <c r="J8" i="20"/>
  <c r="K8" i="20"/>
  <c r="J9" i="20"/>
  <c r="K9" i="20"/>
  <c r="J10" i="20"/>
  <c r="K10" i="20"/>
  <c r="J11" i="20"/>
  <c r="K11" i="20"/>
  <c r="J12" i="20"/>
  <c r="K12" i="20"/>
  <c r="J13" i="20"/>
  <c r="K13" i="20"/>
  <c r="J14" i="20"/>
  <c r="K14" i="20"/>
  <c r="J15" i="20"/>
  <c r="K15" i="20"/>
  <c r="J16" i="20"/>
  <c r="K16" i="20"/>
  <c r="J17" i="20"/>
  <c r="K17" i="20"/>
  <c r="J18" i="20"/>
  <c r="K18" i="20"/>
  <c r="J19" i="20"/>
  <c r="K19" i="20"/>
  <c r="J20" i="20"/>
  <c r="K20" i="20"/>
  <c r="J21" i="20"/>
  <c r="K21" i="20"/>
  <c r="J22" i="20"/>
  <c r="K22" i="20"/>
  <c r="J23" i="20"/>
  <c r="K23" i="20"/>
  <c r="J24" i="20"/>
  <c r="K24" i="20"/>
  <c r="J25" i="20"/>
  <c r="K25" i="20"/>
  <c r="J26" i="20"/>
  <c r="K26" i="20"/>
  <c r="J27" i="20"/>
  <c r="K27" i="20"/>
  <c r="J28" i="20"/>
  <c r="K28" i="20"/>
  <c r="J29" i="20"/>
  <c r="K29" i="20"/>
  <c r="J30" i="20"/>
  <c r="K30" i="20"/>
  <c r="J31" i="20"/>
  <c r="K31" i="20"/>
  <c r="J32" i="20"/>
  <c r="K32" i="20"/>
  <c r="J33" i="20"/>
  <c r="K33" i="20"/>
  <c r="J34" i="20"/>
  <c r="K34" i="20"/>
  <c r="J35" i="20"/>
  <c r="K35" i="20"/>
  <c r="J36" i="20"/>
  <c r="K36" i="20"/>
  <c r="J37" i="20"/>
  <c r="K37" i="20"/>
  <c r="J38" i="20"/>
  <c r="K38" i="20"/>
  <c r="J39" i="20"/>
  <c r="K39" i="20"/>
  <c r="J40" i="20"/>
  <c r="K40" i="20"/>
  <c r="J41" i="20"/>
  <c r="K41" i="20"/>
  <c r="J42" i="20"/>
  <c r="K42" i="20"/>
  <c r="J43" i="20"/>
  <c r="K43" i="20"/>
  <c r="J44" i="20"/>
  <c r="K44" i="20"/>
  <c r="J45" i="20"/>
  <c r="K45" i="20"/>
  <c r="J46" i="20"/>
  <c r="K46" i="20"/>
  <c r="J47" i="20"/>
  <c r="K47" i="20"/>
  <c r="J48" i="20"/>
  <c r="K48" i="20"/>
  <c r="J49" i="20"/>
  <c r="K49" i="20"/>
  <c r="J50" i="20"/>
  <c r="K50" i="20"/>
  <c r="J51" i="20"/>
  <c r="K51" i="20"/>
  <c r="J52" i="20"/>
  <c r="K52" i="20"/>
  <c r="J53" i="20"/>
  <c r="K53" i="20"/>
  <c r="J54" i="20"/>
  <c r="K54" i="20"/>
  <c r="J55" i="20"/>
  <c r="K55" i="20"/>
  <c r="J56" i="20"/>
  <c r="K56" i="20"/>
  <c r="J57" i="20"/>
  <c r="K57" i="20"/>
  <c r="J58" i="20"/>
  <c r="K58" i="20"/>
  <c r="J59" i="20"/>
  <c r="K59" i="20"/>
  <c r="J60" i="20"/>
  <c r="K60" i="20"/>
  <c r="J61" i="20"/>
  <c r="K61" i="20"/>
  <c r="J62" i="20"/>
  <c r="K62" i="20"/>
  <c r="J63" i="20"/>
  <c r="K63" i="20"/>
  <c r="J64" i="20"/>
  <c r="K64" i="20"/>
  <c r="J65" i="20"/>
  <c r="K65" i="20"/>
  <c r="J66" i="20"/>
  <c r="K66" i="20"/>
  <c r="J67" i="20"/>
  <c r="K67" i="20"/>
  <c r="J68" i="20"/>
  <c r="K68" i="20"/>
  <c r="J69" i="20"/>
  <c r="K69" i="20"/>
  <c r="J70" i="20"/>
  <c r="K70" i="20"/>
  <c r="J71" i="20"/>
  <c r="K71" i="20"/>
  <c r="J72" i="20"/>
  <c r="K72" i="20"/>
  <c r="J73" i="20"/>
  <c r="K73" i="20"/>
  <c r="J74" i="20"/>
  <c r="K74" i="20"/>
  <c r="J75" i="20"/>
  <c r="K75" i="20"/>
  <c r="J76" i="20"/>
  <c r="K76" i="20"/>
  <c r="J77" i="20"/>
  <c r="K77" i="20"/>
  <c r="J78" i="20"/>
  <c r="K78" i="20"/>
  <c r="J79" i="20"/>
  <c r="K79" i="20"/>
  <c r="J80" i="20"/>
  <c r="K80" i="20"/>
  <c r="J81" i="20"/>
  <c r="K81" i="20"/>
  <c r="J82" i="20"/>
  <c r="K82" i="20"/>
  <c r="J83" i="20"/>
  <c r="K83" i="20"/>
  <c r="J84" i="20"/>
  <c r="K84" i="20"/>
  <c r="J85" i="20"/>
  <c r="K85" i="20"/>
  <c r="J86" i="20"/>
  <c r="K86" i="20"/>
  <c r="J87" i="20"/>
  <c r="K87" i="20"/>
  <c r="J88" i="20"/>
  <c r="K88" i="20"/>
  <c r="J89" i="20"/>
  <c r="K89" i="20"/>
  <c r="J90" i="20"/>
  <c r="K90" i="20"/>
  <c r="J91" i="20"/>
  <c r="K91" i="20"/>
  <c r="J92" i="20"/>
  <c r="K92" i="20"/>
  <c r="J93" i="20"/>
  <c r="K93" i="20"/>
  <c r="J94" i="20"/>
  <c r="K94" i="20"/>
  <c r="J95" i="20"/>
  <c r="K95" i="20"/>
  <c r="J96" i="20"/>
  <c r="K96" i="20"/>
  <c r="J97" i="20"/>
  <c r="K97" i="20"/>
  <c r="J98" i="20"/>
  <c r="K98" i="20"/>
  <c r="J99" i="20"/>
  <c r="K99" i="20"/>
  <c r="J100" i="20"/>
  <c r="K100" i="20"/>
  <c r="J101" i="20"/>
  <c r="K101" i="20"/>
  <c r="J102" i="20"/>
  <c r="K102" i="20"/>
  <c r="J103" i="20"/>
  <c r="K103" i="20"/>
  <c r="J104" i="20"/>
  <c r="K104" i="20"/>
  <c r="J105" i="20"/>
  <c r="K105" i="20"/>
  <c r="J106" i="20"/>
  <c r="K106" i="20"/>
  <c r="J107" i="20"/>
  <c r="K107" i="20"/>
  <c r="J108" i="20"/>
  <c r="K108" i="20"/>
  <c r="J109" i="20"/>
  <c r="K109" i="20"/>
  <c r="J110" i="20"/>
  <c r="K110" i="20"/>
  <c r="J111" i="20"/>
  <c r="K111" i="20"/>
  <c r="J112" i="20"/>
  <c r="K112" i="20"/>
  <c r="J113" i="20"/>
  <c r="K113" i="20"/>
  <c r="J114" i="20"/>
  <c r="K114" i="20"/>
  <c r="J115" i="20"/>
  <c r="K115" i="20"/>
  <c r="J116" i="20"/>
  <c r="K116" i="20"/>
  <c r="J117" i="20"/>
  <c r="K117" i="20"/>
  <c r="J118" i="20"/>
  <c r="K118" i="20"/>
  <c r="J119" i="20"/>
  <c r="K119" i="20"/>
  <c r="J120" i="20"/>
  <c r="K120" i="20"/>
  <c r="J121" i="20"/>
  <c r="K121" i="20"/>
  <c r="J122" i="20"/>
  <c r="K122" i="20"/>
  <c r="J123" i="20"/>
  <c r="K123" i="20"/>
  <c r="J124" i="20"/>
  <c r="K124" i="20"/>
  <c r="J125" i="20"/>
  <c r="K125" i="20"/>
  <c r="J126" i="20"/>
  <c r="K126" i="20"/>
  <c r="J127" i="20"/>
  <c r="K127" i="20"/>
  <c r="J128" i="20"/>
  <c r="K128" i="20"/>
  <c r="J129" i="20"/>
  <c r="K129" i="20"/>
  <c r="J130" i="20"/>
  <c r="K130" i="20"/>
  <c r="J131" i="20"/>
  <c r="K131" i="20"/>
  <c r="J132" i="20"/>
  <c r="K132" i="20"/>
  <c r="J133" i="20"/>
  <c r="K133" i="20"/>
  <c r="J134" i="20"/>
  <c r="K134" i="20"/>
  <c r="J135" i="20"/>
  <c r="K135" i="20"/>
  <c r="J136" i="20"/>
  <c r="K136" i="20"/>
  <c r="J137" i="20"/>
  <c r="K137" i="20"/>
  <c r="J138" i="20"/>
  <c r="K138" i="20"/>
  <c r="J139" i="20"/>
  <c r="K139" i="20"/>
  <c r="J140" i="20"/>
  <c r="K140" i="20"/>
  <c r="J141" i="20"/>
  <c r="K141" i="20"/>
  <c r="J142" i="20"/>
  <c r="K142" i="20"/>
  <c r="J143" i="20"/>
  <c r="K143" i="20"/>
  <c r="J144" i="20"/>
  <c r="K144" i="20"/>
  <c r="J145" i="20"/>
  <c r="K145" i="20"/>
  <c r="J146" i="20"/>
  <c r="K146" i="20"/>
  <c r="J147" i="20"/>
  <c r="K147" i="20"/>
  <c r="J148" i="20"/>
  <c r="K148" i="20"/>
  <c r="J149" i="20"/>
  <c r="K149" i="20"/>
  <c r="J150" i="20"/>
  <c r="K150" i="20"/>
  <c r="J151" i="20"/>
  <c r="K151" i="20"/>
  <c r="J152" i="20"/>
  <c r="K152" i="20"/>
  <c r="J153" i="20"/>
  <c r="K153" i="20"/>
  <c r="J154" i="20"/>
  <c r="K154" i="20"/>
  <c r="J155" i="20"/>
  <c r="K155" i="20"/>
  <c r="J156" i="20"/>
  <c r="K156" i="20"/>
  <c r="J157" i="20"/>
  <c r="K157" i="20"/>
  <c r="J158" i="20"/>
  <c r="K158" i="20"/>
  <c r="J159" i="20"/>
  <c r="K159" i="20"/>
  <c r="J160" i="20"/>
  <c r="K160" i="20"/>
  <c r="J161" i="20"/>
  <c r="K161" i="20"/>
  <c r="J162" i="20"/>
  <c r="K162" i="20"/>
  <c r="J163" i="20"/>
  <c r="K163" i="20"/>
  <c r="J164" i="20"/>
  <c r="K164" i="20"/>
  <c r="J165" i="20"/>
  <c r="K165" i="20"/>
  <c r="J166" i="20"/>
  <c r="K166" i="20"/>
  <c r="J167" i="20"/>
  <c r="K167" i="20"/>
  <c r="J168" i="20"/>
  <c r="K168" i="20"/>
  <c r="J169" i="20"/>
  <c r="K169" i="20"/>
  <c r="J170" i="20"/>
  <c r="K170" i="20"/>
  <c r="J171" i="20"/>
  <c r="K171" i="20"/>
  <c r="J172" i="20"/>
  <c r="K172" i="20"/>
  <c r="J173" i="20"/>
  <c r="K173" i="20"/>
  <c r="J174" i="20"/>
  <c r="K174" i="20"/>
  <c r="J175" i="20"/>
  <c r="K175" i="20"/>
  <c r="J176" i="20"/>
  <c r="K176" i="20"/>
  <c r="J177" i="20"/>
  <c r="K177" i="20"/>
  <c r="J178" i="20"/>
  <c r="K178" i="20"/>
  <c r="J179" i="20"/>
  <c r="K179" i="20"/>
  <c r="J180" i="20"/>
  <c r="K180" i="20"/>
  <c r="J181" i="20"/>
  <c r="K181" i="20"/>
  <c r="J182" i="20"/>
  <c r="K182" i="20"/>
  <c r="J183" i="20"/>
  <c r="K183" i="20"/>
  <c r="J184" i="20"/>
  <c r="K184" i="20"/>
  <c r="J185" i="20"/>
  <c r="K185" i="20"/>
  <c r="J186" i="20"/>
  <c r="K186" i="20"/>
  <c r="J187" i="20"/>
  <c r="K187" i="20"/>
  <c r="J188" i="20"/>
  <c r="K188" i="20"/>
  <c r="J189" i="20"/>
  <c r="K189" i="20"/>
  <c r="J190" i="20"/>
  <c r="K190" i="20"/>
  <c r="J191" i="20"/>
  <c r="K191" i="20"/>
  <c r="J192" i="20"/>
  <c r="K192" i="20"/>
  <c r="J193" i="20"/>
  <c r="K193" i="20"/>
  <c r="J194" i="20"/>
  <c r="K194" i="20"/>
  <c r="J195" i="20"/>
  <c r="K195" i="20"/>
  <c r="J196" i="20"/>
  <c r="K196" i="20"/>
  <c r="J197" i="20"/>
  <c r="K197" i="20"/>
  <c r="J198" i="20"/>
  <c r="K198" i="20"/>
  <c r="J199" i="20"/>
  <c r="K199" i="20"/>
  <c r="J200" i="20"/>
  <c r="K200" i="20"/>
  <c r="J201" i="20"/>
  <c r="K201" i="20"/>
  <c r="J202" i="20"/>
  <c r="K202" i="20"/>
  <c r="J203" i="20"/>
  <c r="K203" i="20"/>
  <c r="J204" i="20"/>
  <c r="K204" i="20"/>
  <c r="J205" i="20"/>
  <c r="K205" i="20"/>
  <c r="J206" i="20"/>
  <c r="K206" i="20"/>
  <c r="J207" i="20"/>
  <c r="K207" i="20"/>
  <c r="J208" i="20"/>
  <c r="K208" i="20"/>
  <c r="J209" i="20"/>
  <c r="K209" i="20"/>
  <c r="J210" i="20"/>
  <c r="K210" i="20"/>
  <c r="J211" i="20"/>
  <c r="K211" i="20"/>
  <c r="J212" i="20"/>
  <c r="K212" i="20"/>
  <c r="J213" i="20"/>
  <c r="K213" i="20"/>
  <c r="J214" i="20"/>
  <c r="K214" i="20"/>
  <c r="J215" i="20"/>
  <c r="K215" i="20"/>
  <c r="J216" i="20"/>
  <c r="K216" i="20"/>
  <c r="J217" i="20"/>
  <c r="K217" i="20"/>
  <c r="J218" i="20"/>
  <c r="K218" i="20"/>
  <c r="J219" i="20"/>
  <c r="K219" i="20"/>
  <c r="J220" i="20"/>
  <c r="K220" i="20"/>
  <c r="J221" i="20"/>
  <c r="K221" i="20"/>
  <c r="J222" i="20"/>
  <c r="K222" i="20"/>
  <c r="J223" i="20"/>
  <c r="K223" i="20"/>
  <c r="J224" i="20"/>
  <c r="K224" i="20"/>
  <c r="J225" i="20"/>
  <c r="K225" i="20"/>
  <c r="J226" i="20"/>
  <c r="K226" i="20"/>
  <c r="J227" i="20"/>
  <c r="K227" i="20"/>
  <c r="J228" i="20"/>
  <c r="K228" i="20"/>
  <c r="J229" i="20"/>
  <c r="K229" i="20"/>
  <c r="J230" i="20"/>
  <c r="K230" i="20"/>
  <c r="J231" i="20"/>
  <c r="K231" i="20"/>
  <c r="J232" i="20"/>
  <c r="K232" i="20"/>
  <c r="J233" i="20"/>
  <c r="K233" i="20"/>
  <c r="J234" i="20"/>
  <c r="K234" i="20"/>
  <c r="J235" i="20"/>
  <c r="K235" i="20"/>
  <c r="J236" i="20"/>
  <c r="K236" i="20"/>
  <c r="J237" i="20"/>
  <c r="K237" i="20"/>
  <c r="J238" i="20"/>
  <c r="K238" i="20"/>
  <c r="J239" i="20"/>
  <c r="K239" i="20"/>
  <c r="J240" i="20"/>
  <c r="K240" i="20"/>
  <c r="J241" i="20"/>
  <c r="K241" i="20"/>
  <c r="J242" i="20"/>
  <c r="K242" i="20"/>
  <c r="J243" i="20"/>
  <c r="K243" i="20"/>
  <c r="J244" i="20"/>
  <c r="K244" i="20"/>
  <c r="J245" i="20"/>
  <c r="K245" i="20"/>
  <c r="J246" i="20"/>
  <c r="K246" i="20"/>
  <c r="J247" i="20"/>
  <c r="K247" i="20"/>
  <c r="J248" i="20"/>
  <c r="K248" i="20"/>
  <c r="J249" i="20"/>
  <c r="K249" i="20"/>
  <c r="J250" i="20"/>
  <c r="K250" i="20"/>
  <c r="J251" i="20"/>
  <c r="K251" i="20"/>
  <c r="J252" i="20"/>
  <c r="K252" i="20"/>
  <c r="J253" i="20"/>
  <c r="K253" i="20"/>
  <c r="J254" i="20"/>
  <c r="K254" i="20"/>
  <c r="J255" i="20"/>
  <c r="K255" i="20"/>
  <c r="J256" i="20"/>
  <c r="K256" i="20"/>
  <c r="J257" i="20"/>
  <c r="K257" i="20"/>
  <c r="J258" i="20"/>
  <c r="K258" i="20"/>
  <c r="J259" i="20"/>
  <c r="K259" i="20"/>
  <c r="J260" i="20"/>
  <c r="K260" i="20"/>
  <c r="J261" i="20"/>
  <c r="K261" i="20"/>
  <c r="J262" i="20"/>
  <c r="K262" i="20"/>
  <c r="J263" i="20"/>
  <c r="K263" i="20"/>
  <c r="J264" i="20"/>
  <c r="K264" i="20"/>
  <c r="J265" i="20"/>
  <c r="K265" i="20"/>
  <c r="J266" i="20"/>
  <c r="K266" i="20"/>
  <c r="J267" i="20"/>
  <c r="K267" i="20"/>
  <c r="J268" i="20"/>
  <c r="K268" i="20"/>
  <c r="J269" i="20"/>
  <c r="K269" i="20"/>
  <c r="J270" i="20"/>
  <c r="K270" i="20"/>
  <c r="J271" i="20"/>
  <c r="K271" i="20"/>
  <c r="J272" i="20"/>
  <c r="K272" i="20"/>
  <c r="J273" i="20"/>
  <c r="K273" i="20"/>
  <c r="J274" i="20"/>
  <c r="K274" i="20"/>
  <c r="J275" i="20"/>
  <c r="K275" i="20"/>
  <c r="J276" i="20"/>
  <c r="K276" i="20"/>
  <c r="J277" i="20"/>
  <c r="K277" i="20"/>
  <c r="J278" i="20"/>
  <c r="K278" i="20"/>
  <c r="J279" i="20"/>
  <c r="K279" i="20"/>
  <c r="J280" i="20"/>
  <c r="K280" i="20"/>
  <c r="J281" i="20"/>
  <c r="K281" i="20"/>
  <c r="J282" i="20"/>
  <c r="K282" i="20"/>
  <c r="J283" i="20"/>
  <c r="K283" i="20"/>
  <c r="J284" i="20"/>
  <c r="K284" i="20"/>
  <c r="J285" i="20"/>
  <c r="K285" i="20"/>
  <c r="J286" i="20"/>
  <c r="K286" i="20"/>
  <c r="K2" i="20"/>
  <c r="J2" i="20"/>
  <c r="L2" i="20"/>
  <c r="M3" i="20"/>
  <c r="M4" i="20"/>
  <c r="M5" i="20"/>
  <c r="M6" i="20"/>
  <c r="M7" i="20"/>
  <c r="M8" i="20"/>
  <c r="M9" i="20"/>
  <c r="M10" i="20"/>
  <c r="M11" i="20"/>
  <c r="M12" i="20"/>
  <c r="M13" i="20"/>
  <c r="M14" i="20"/>
  <c r="M15" i="20"/>
  <c r="M16" i="20"/>
  <c r="M17" i="20"/>
  <c r="M18" i="20"/>
  <c r="M19" i="20"/>
  <c r="M20" i="20"/>
  <c r="M21" i="20"/>
  <c r="M22" i="20"/>
  <c r="M23" i="20"/>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230" i="20"/>
  <c r="M231" i="20"/>
  <c r="M232" i="20"/>
  <c r="M233" i="20"/>
  <c r="M234" i="20"/>
  <c r="M235" i="20"/>
  <c r="M236" i="20"/>
  <c r="M237" i="20"/>
  <c r="M238" i="20"/>
  <c r="M239" i="20"/>
  <c r="M240" i="20"/>
  <c r="M241" i="20"/>
  <c r="M242" i="20"/>
  <c r="M243" i="20"/>
  <c r="M244" i="20"/>
  <c r="M245" i="20"/>
  <c r="M246" i="20"/>
  <c r="M247" i="20"/>
  <c r="M248" i="20"/>
  <c r="M249" i="20"/>
  <c r="M250" i="20"/>
  <c r="M251" i="20"/>
  <c r="M252" i="20"/>
  <c r="M253" i="20"/>
  <c r="M254" i="20"/>
  <c r="M255" i="20"/>
  <c r="M256" i="20"/>
  <c r="M257" i="20"/>
  <c r="M258"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 i="20"/>
  <c r="J49" i="21" l="1"/>
  <c r="K47" i="21"/>
  <c r="J47" i="21"/>
  <c r="L288" i="20"/>
  <c r="L289" i="20"/>
  <c r="J294" i="20"/>
  <c r="J295" i="20"/>
  <c r="L294" i="20"/>
  <c r="L295" i="20"/>
  <c r="J288" i="20"/>
  <c r="J289" i="20"/>
  <c r="J291" i="20"/>
  <c r="J292" i="20"/>
  <c r="J297" i="20"/>
  <c r="J298" i="20"/>
  <c r="L297" i="20"/>
  <c r="L298" i="20"/>
  <c r="L291" i="20"/>
  <c r="L292" i="20"/>
  <c r="G75" i="25"/>
  <c r="G68" i="25"/>
  <c r="M68" i="25"/>
  <c r="J52" i="21"/>
  <c r="J50" i="21"/>
  <c r="L300" i="20"/>
  <c r="L301" i="20"/>
  <c r="J300" i="20"/>
  <c r="J301" i="20"/>
  <c r="J299" i="20"/>
  <c r="J293" i="20"/>
  <c r="J51" i="21"/>
  <c r="J54" i="21"/>
  <c r="J296" i="20"/>
  <c r="J53" i="21"/>
  <c r="J290" i="20"/>
  <c r="K287" i="20"/>
  <c r="L293" i="20"/>
  <c r="J287" i="20"/>
  <c r="L296" i="20"/>
  <c r="L290" i="20"/>
  <c r="L287" i="20"/>
  <c r="L299" i="20"/>
  <c r="M287" i="20"/>
  <c r="J68" i="25"/>
  <c r="K68" i="25"/>
  <c r="L68" i="25"/>
  <c r="I68" i="25"/>
  <c r="J67" i="25"/>
  <c r="K67" i="25"/>
  <c r="L67" i="25"/>
  <c r="I67" i="25"/>
  <c r="D67" i="25"/>
  <c r="E67" i="25"/>
  <c r="F67" i="25"/>
  <c r="J66" i="25"/>
  <c r="K66" i="25"/>
  <c r="L66" i="25"/>
  <c r="I66" i="25"/>
  <c r="D66" i="25"/>
  <c r="E66" i="25"/>
  <c r="F66" i="25"/>
  <c r="J65" i="25"/>
  <c r="K65" i="25"/>
  <c r="L65" i="25"/>
  <c r="I65" i="25"/>
  <c r="D65" i="25"/>
  <c r="E65" i="25"/>
  <c r="F65" i="25"/>
  <c r="C65" i="25"/>
  <c r="J64" i="25"/>
  <c r="K64" i="25"/>
  <c r="L64" i="25"/>
  <c r="I64" i="25"/>
  <c r="D64" i="25"/>
  <c r="E64" i="25"/>
  <c r="F64" i="25"/>
  <c r="J78" i="24"/>
  <c r="J73" i="24"/>
  <c r="J79" i="24"/>
  <c r="J76" i="24"/>
  <c r="J80" i="24"/>
  <c r="J75" i="24"/>
  <c r="J81" i="24"/>
  <c r="J82" i="24"/>
  <c r="J72" i="24"/>
  <c r="J84" i="24"/>
  <c r="J77" i="24"/>
  <c r="J83" i="24"/>
  <c r="J74" i="24"/>
  <c r="E21" i="24"/>
  <c r="F69" i="24"/>
  <c r="G69" i="24"/>
  <c r="H69" i="24"/>
  <c r="I69" i="24"/>
  <c r="J69" i="24"/>
  <c r="E69" i="24"/>
  <c r="F68" i="24"/>
  <c r="G68" i="24"/>
  <c r="H68" i="24"/>
  <c r="I68" i="24"/>
  <c r="J68" i="24"/>
  <c r="E68" i="24"/>
  <c r="F64" i="24"/>
  <c r="G64" i="24"/>
  <c r="H64" i="24"/>
  <c r="I64" i="24"/>
  <c r="J64" i="24"/>
  <c r="E64" i="24"/>
  <c r="F63" i="24"/>
  <c r="G63" i="24"/>
  <c r="H63" i="24"/>
  <c r="I63" i="24"/>
  <c r="J63" i="24"/>
  <c r="E63" i="24"/>
  <c r="F58" i="24"/>
  <c r="G58" i="24"/>
  <c r="H58" i="24"/>
  <c r="I58" i="24"/>
  <c r="J58" i="24"/>
  <c r="E58" i="24"/>
  <c r="F57" i="24"/>
  <c r="G57" i="24"/>
  <c r="H57" i="24"/>
  <c r="I57" i="24"/>
  <c r="J57" i="24"/>
  <c r="E57" i="24"/>
  <c r="F54" i="24"/>
  <c r="G54" i="24"/>
  <c r="H54" i="24"/>
  <c r="I54" i="24"/>
  <c r="J54" i="24"/>
  <c r="E54" i="24"/>
  <c r="F53" i="24"/>
  <c r="G53" i="24"/>
  <c r="H53" i="24"/>
  <c r="I53" i="24"/>
  <c r="J53" i="24"/>
  <c r="E53" i="24"/>
  <c r="F49" i="24"/>
  <c r="G49" i="24"/>
  <c r="H49" i="24"/>
  <c r="I49" i="24"/>
  <c r="J49" i="24"/>
  <c r="E49" i="24"/>
  <c r="F48" i="24"/>
  <c r="G48" i="24"/>
  <c r="H48" i="24"/>
  <c r="I48" i="24"/>
  <c r="J48" i="24"/>
  <c r="E48" i="24"/>
  <c r="F44" i="24"/>
  <c r="G44" i="24"/>
  <c r="H44" i="24"/>
  <c r="I44" i="24"/>
  <c r="J44" i="24"/>
  <c r="E44" i="24"/>
  <c r="F43" i="24"/>
  <c r="G43" i="24"/>
  <c r="H43" i="24"/>
  <c r="I43" i="24"/>
  <c r="J43" i="24"/>
  <c r="E43" i="24"/>
  <c r="F36" i="24"/>
  <c r="G36" i="24"/>
  <c r="H36" i="24"/>
  <c r="I36" i="24"/>
  <c r="J36" i="24"/>
  <c r="E36" i="24"/>
  <c r="F35" i="24"/>
  <c r="G35" i="24"/>
  <c r="H35" i="24"/>
  <c r="I35" i="24"/>
  <c r="J35" i="24"/>
  <c r="E35" i="24"/>
  <c r="F32" i="24"/>
  <c r="G32" i="24"/>
  <c r="H32" i="24"/>
  <c r="I32" i="24"/>
  <c r="J32" i="24"/>
  <c r="E32" i="24"/>
  <c r="F31" i="24"/>
  <c r="G31" i="24"/>
  <c r="H31" i="24"/>
  <c r="I31" i="24"/>
  <c r="J31" i="24"/>
  <c r="E31" i="24"/>
  <c r="F27" i="24"/>
  <c r="G27" i="24"/>
  <c r="H27" i="24"/>
  <c r="I27" i="24"/>
  <c r="J27" i="24"/>
  <c r="E27" i="24"/>
  <c r="F26" i="24"/>
  <c r="G26" i="24"/>
  <c r="H26" i="24"/>
  <c r="I26" i="24"/>
  <c r="J26" i="24"/>
  <c r="E26" i="24"/>
  <c r="F22" i="24"/>
  <c r="G22" i="24"/>
  <c r="H22" i="24"/>
  <c r="I22" i="24"/>
  <c r="J22" i="24"/>
  <c r="E22" i="24"/>
  <c r="F21" i="24"/>
  <c r="G21" i="24"/>
  <c r="H21" i="24"/>
  <c r="I21" i="24"/>
  <c r="J21" i="24"/>
  <c r="F11" i="24"/>
  <c r="G11" i="24"/>
  <c r="H11" i="24"/>
  <c r="I11" i="24"/>
  <c r="J11" i="24"/>
  <c r="E11" i="24"/>
  <c r="F10" i="24"/>
  <c r="G10" i="24"/>
  <c r="H10" i="24"/>
  <c r="I10" i="24"/>
  <c r="J10" i="24"/>
  <c r="E10" i="24"/>
  <c r="F17" i="24"/>
  <c r="G17" i="24"/>
  <c r="H17" i="24"/>
  <c r="I17" i="24"/>
  <c r="J17" i="24"/>
  <c r="E17" i="24"/>
  <c r="F16" i="24"/>
  <c r="G16" i="24"/>
  <c r="H16" i="24"/>
  <c r="I16" i="24"/>
  <c r="J16" i="24"/>
  <c r="E16" i="24"/>
  <c r="F6" i="24"/>
  <c r="F7" i="24" s="1"/>
  <c r="G6" i="24"/>
  <c r="G7" i="24" s="1"/>
  <c r="H6" i="24"/>
  <c r="H7" i="24" s="1"/>
  <c r="I6" i="24"/>
  <c r="I7" i="24" s="1"/>
  <c r="J6" i="24"/>
  <c r="J7" i="24" s="1"/>
  <c r="E6" i="24"/>
  <c r="E7" i="24" s="1"/>
  <c r="J82" i="23"/>
  <c r="J93" i="23"/>
  <c r="J92" i="23"/>
  <c r="J94" i="23"/>
  <c r="J83" i="23"/>
  <c r="J90" i="23"/>
  <c r="J89" i="23"/>
  <c r="J88" i="23"/>
  <c r="J86" i="23"/>
  <c r="J91" i="23"/>
  <c r="J81" i="23"/>
  <c r="J84" i="23"/>
  <c r="J87" i="23"/>
  <c r="J85" i="23"/>
  <c r="E76" i="23"/>
  <c r="F76" i="23"/>
  <c r="G76" i="23"/>
  <c r="H76" i="23"/>
  <c r="I76" i="23"/>
  <c r="D76" i="23"/>
  <c r="E75" i="23"/>
  <c r="F75" i="23"/>
  <c r="G75" i="23"/>
  <c r="H75" i="23"/>
  <c r="I75" i="23"/>
  <c r="D75" i="23"/>
  <c r="E70" i="23"/>
  <c r="F70" i="23"/>
  <c r="G70" i="23"/>
  <c r="H70" i="23"/>
  <c r="I70" i="23"/>
  <c r="D70" i="23"/>
  <c r="E69" i="23"/>
  <c r="F69" i="23"/>
  <c r="G69" i="23"/>
  <c r="H69" i="23"/>
  <c r="I69" i="23"/>
  <c r="D69" i="23"/>
  <c r="E66" i="23"/>
  <c r="F66" i="23"/>
  <c r="G66" i="23"/>
  <c r="H66" i="23"/>
  <c r="I66" i="23"/>
  <c r="D66" i="23"/>
  <c r="E65" i="23"/>
  <c r="F65" i="23"/>
  <c r="G65" i="23"/>
  <c r="H65" i="23"/>
  <c r="I65" i="23"/>
  <c r="D65" i="23"/>
  <c r="E61" i="23"/>
  <c r="F61" i="23"/>
  <c r="G61" i="23"/>
  <c r="H61" i="23"/>
  <c r="I61" i="23"/>
  <c r="D61" i="23"/>
  <c r="E60" i="23"/>
  <c r="F60" i="23"/>
  <c r="G60" i="23"/>
  <c r="H60" i="23"/>
  <c r="I60" i="23"/>
  <c r="D60" i="23"/>
  <c r="E57" i="23"/>
  <c r="F57" i="23"/>
  <c r="G57" i="23"/>
  <c r="H57" i="23"/>
  <c r="I57" i="23"/>
  <c r="D57" i="23"/>
  <c r="E56" i="23"/>
  <c r="F56" i="23"/>
  <c r="G56" i="23"/>
  <c r="H56" i="23"/>
  <c r="I56" i="23"/>
  <c r="D56" i="23"/>
  <c r="E52" i="23"/>
  <c r="F52" i="23"/>
  <c r="G52" i="23"/>
  <c r="H52" i="23"/>
  <c r="I52" i="23"/>
  <c r="D52" i="23"/>
  <c r="E51" i="23"/>
  <c r="F51" i="23"/>
  <c r="G51" i="23"/>
  <c r="H51" i="23"/>
  <c r="I51" i="23"/>
  <c r="D51" i="23"/>
  <c r="E47" i="23"/>
  <c r="F47" i="23"/>
  <c r="G47" i="23"/>
  <c r="H47" i="23"/>
  <c r="I47" i="23"/>
  <c r="D47" i="23"/>
  <c r="E46" i="23"/>
  <c r="F46" i="23"/>
  <c r="G46" i="23"/>
  <c r="H46" i="23"/>
  <c r="I46" i="23"/>
  <c r="D46" i="23"/>
  <c r="E42" i="23"/>
  <c r="F42" i="23"/>
  <c r="G42" i="23"/>
  <c r="H42" i="23"/>
  <c r="I42" i="23"/>
  <c r="D42" i="23"/>
  <c r="E41" i="23"/>
  <c r="F41" i="23"/>
  <c r="G41" i="23"/>
  <c r="H41" i="23"/>
  <c r="I41" i="23"/>
  <c r="D41" i="23"/>
  <c r="E37" i="23"/>
  <c r="F37" i="23"/>
  <c r="G37" i="23"/>
  <c r="H37" i="23"/>
  <c r="I37" i="23"/>
  <c r="D37" i="23"/>
  <c r="E36" i="23"/>
  <c r="F36" i="23"/>
  <c r="G36" i="23"/>
  <c r="H36" i="23"/>
  <c r="I36" i="23"/>
  <c r="D36" i="23"/>
  <c r="E32" i="23"/>
  <c r="F32" i="23"/>
  <c r="G32" i="23"/>
  <c r="H32" i="23"/>
  <c r="I32" i="23"/>
  <c r="D32" i="23"/>
  <c r="E31" i="23"/>
  <c r="F31" i="23"/>
  <c r="G31" i="23"/>
  <c r="H31" i="23"/>
  <c r="I31" i="23"/>
  <c r="D31" i="23"/>
  <c r="E28" i="23"/>
  <c r="F28" i="23"/>
  <c r="G28" i="23"/>
  <c r="H28" i="23"/>
  <c r="I28" i="23"/>
  <c r="D28" i="23"/>
  <c r="E27" i="23"/>
  <c r="F27" i="23"/>
  <c r="G27" i="23"/>
  <c r="H27" i="23"/>
  <c r="I27" i="23"/>
  <c r="D27" i="23"/>
  <c r="E23" i="23"/>
  <c r="F23" i="23"/>
  <c r="G23" i="23"/>
  <c r="H23" i="23"/>
  <c r="I23" i="23"/>
  <c r="E22" i="23"/>
  <c r="F22" i="23"/>
  <c r="G22" i="23"/>
  <c r="H22" i="23"/>
  <c r="I22" i="23"/>
  <c r="D23" i="23"/>
  <c r="D22" i="23"/>
  <c r="E17" i="23"/>
  <c r="F17" i="23"/>
  <c r="G17" i="23"/>
  <c r="H17" i="23"/>
  <c r="I17" i="23"/>
  <c r="E16" i="23"/>
  <c r="F16" i="23"/>
  <c r="G16" i="23"/>
  <c r="H16" i="23"/>
  <c r="I16" i="23"/>
  <c r="D17" i="23"/>
  <c r="D16" i="23"/>
  <c r="E12" i="23"/>
  <c r="F12" i="23"/>
  <c r="G12" i="23"/>
  <c r="H12" i="23"/>
  <c r="I12" i="23"/>
  <c r="D12" i="23"/>
  <c r="E11" i="23"/>
  <c r="F11" i="23"/>
  <c r="G11" i="23"/>
  <c r="H11" i="23"/>
  <c r="I11" i="23"/>
  <c r="D11" i="23"/>
  <c r="E7" i="23"/>
  <c r="F7" i="23"/>
  <c r="G7" i="23"/>
  <c r="H7" i="23"/>
  <c r="I7" i="23"/>
  <c r="D7" i="23"/>
  <c r="E6" i="23"/>
  <c r="F6" i="23"/>
  <c r="G6" i="23"/>
  <c r="H6" i="23"/>
  <c r="I6" i="23"/>
  <c r="D6" i="23"/>
  <c r="J35" i="23"/>
  <c r="K35" i="23" s="1"/>
  <c r="J26" i="23"/>
  <c r="K26" i="23" s="1"/>
  <c r="J10" i="23"/>
  <c r="K10" i="23" s="1"/>
  <c r="J34" i="23"/>
  <c r="K34" i="23" s="1"/>
  <c r="J25" i="23"/>
  <c r="K25" i="23" s="1"/>
  <c r="J9" i="23"/>
  <c r="K9" i="23" s="1"/>
  <c r="J33" i="23"/>
  <c r="K33" i="23" s="1"/>
  <c r="J24" i="23"/>
  <c r="K24" i="23" s="1"/>
  <c r="J8" i="23"/>
  <c r="K8" i="23" s="1"/>
  <c r="J15" i="23"/>
  <c r="K15" i="23" s="1"/>
  <c r="J45" i="23"/>
  <c r="K45" i="23" s="1"/>
  <c r="J55" i="23"/>
  <c r="K55" i="23" s="1"/>
  <c r="J14" i="23"/>
  <c r="K14" i="23" s="1"/>
  <c r="J44" i="23"/>
  <c r="K44" i="23" s="1"/>
  <c r="J54" i="23"/>
  <c r="K54" i="23" s="1"/>
  <c r="J13" i="23"/>
  <c r="K13" i="23" s="1"/>
  <c r="J43" i="23"/>
  <c r="K43" i="23" s="1"/>
  <c r="J53" i="23"/>
  <c r="K53" i="23" s="1"/>
  <c r="J64" i="23"/>
  <c r="K64" i="23" s="1"/>
  <c r="J50" i="23"/>
  <c r="K50" i="23" s="1"/>
  <c r="J40" i="23"/>
  <c r="K40" i="23" s="1"/>
  <c r="J63" i="23"/>
  <c r="K63" i="23" s="1"/>
  <c r="J49" i="23"/>
  <c r="K49" i="23" s="1"/>
  <c r="J39" i="23"/>
  <c r="K39" i="23" s="1"/>
  <c r="J62" i="23"/>
  <c r="K62" i="23" s="1"/>
  <c r="J48" i="23"/>
  <c r="K48" i="23" s="1"/>
  <c r="J38" i="23"/>
  <c r="K38" i="23" s="1"/>
  <c r="J5" i="23"/>
  <c r="K5" i="23" s="1"/>
  <c r="J21" i="23"/>
  <c r="K21" i="23" s="1"/>
  <c r="J74" i="23"/>
  <c r="K74" i="23" s="1"/>
  <c r="J4" i="23"/>
  <c r="K4" i="23" s="1"/>
  <c r="J20" i="23"/>
  <c r="K20" i="23" s="1"/>
  <c r="J73" i="23"/>
  <c r="K73" i="23" s="1"/>
  <c r="J3" i="23"/>
  <c r="K3" i="23" s="1"/>
  <c r="J19" i="23"/>
  <c r="K19" i="23" s="1"/>
  <c r="J72" i="23"/>
  <c r="K72" i="23" s="1"/>
  <c r="J2" i="23"/>
  <c r="K2" i="23" s="1"/>
  <c r="J18" i="23"/>
  <c r="K18" i="23" s="1"/>
  <c r="J71" i="23"/>
  <c r="K71" i="23" s="1"/>
  <c r="J68" i="23"/>
  <c r="K68" i="23" s="1"/>
  <c r="J59" i="23"/>
  <c r="K59" i="23" s="1"/>
  <c r="J30" i="23"/>
  <c r="K30" i="23" s="1"/>
  <c r="J67" i="23"/>
  <c r="K67" i="23" s="1"/>
  <c r="J58" i="23"/>
  <c r="K58" i="23" s="1"/>
  <c r="J29" i="23"/>
  <c r="K29" i="23" s="1"/>
  <c r="J298" i="22"/>
  <c r="J275" i="22"/>
  <c r="J263" i="22"/>
  <c r="J270" i="22"/>
  <c r="J277" i="22"/>
  <c r="J311" i="22"/>
  <c r="J307" i="22"/>
  <c r="J287" i="22"/>
  <c r="J284" i="22"/>
  <c r="J276" i="22"/>
  <c r="J268" i="22"/>
  <c r="J274" i="22"/>
  <c r="J281" i="22"/>
  <c r="J291" i="22"/>
  <c r="J262" i="22"/>
  <c r="J301" i="22"/>
  <c r="J280" i="22"/>
  <c r="J310" i="22"/>
  <c r="J267" i="22"/>
  <c r="J306" i="22"/>
  <c r="J279" i="22"/>
  <c r="J269" i="22"/>
  <c r="J285" i="22"/>
  <c r="J271" i="22"/>
  <c r="J312" i="22"/>
  <c r="J305" i="22"/>
  <c r="J286" i="22"/>
  <c r="J299" i="22"/>
  <c r="J295" i="22"/>
  <c r="J293" i="22"/>
  <c r="J283" i="22"/>
  <c r="J264" i="22"/>
  <c r="J289" i="22"/>
  <c r="J272" i="22"/>
  <c r="J290" i="22"/>
  <c r="J265" i="22"/>
  <c r="J288" i="22"/>
  <c r="J304" i="22"/>
  <c r="J302" i="22"/>
  <c r="J303" i="22"/>
  <c r="J273" i="22"/>
  <c r="J297" i="22"/>
  <c r="J300" i="22"/>
  <c r="J292" i="22"/>
  <c r="J308" i="22"/>
  <c r="J294" i="22"/>
  <c r="J282" i="22"/>
  <c r="J296" i="22"/>
  <c r="J309" i="22"/>
  <c r="J266" i="22"/>
  <c r="J278" i="22"/>
  <c r="E59" i="22"/>
  <c r="F258" i="22"/>
  <c r="G258" i="22"/>
  <c r="H258" i="22"/>
  <c r="I258" i="22"/>
  <c r="J258" i="22"/>
  <c r="E258" i="22"/>
  <c r="F257" i="22"/>
  <c r="G257" i="22"/>
  <c r="H257" i="22"/>
  <c r="I257" i="22"/>
  <c r="J257" i="22"/>
  <c r="E257" i="22"/>
  <c r="F254" i="22"/>
  <c r="G254" i="22"/>
  <c r="H254" i="22"/>
  <c r="I254" i="22"/>
  <c r="J254" i="22"/>
  <c r="E254" i="22"/>
  <c r="F253" i="22"/>
  <c r="G253" i="22"/>
  <c r="H253" i="22"/>
  <c r="I253" i="22"/>
  <c r="J253" i="22"/>
  <c r="E253" i="22"/>
  <c r="F249" i="22"/>
  <c r="G249" i="22"/>
  <c r="H249" i="22"/>
  <c r="I249" i="22"/>
  <c r="J249" i="22"/>
  <c r="E249" i="22"/>
  <c r="F248" i="22"/>
  <c r="G248" i="22"/>
  <c r="H248" i="22"/>
  <c r="I248" i="22"/>
  <c r="J248" i="22"/>
  <c r="E248" i="22"/>
  <c r="F244" i="22"/>
  <c r="G244" i="22"/>
  <c r="H244" i="22"/>
  <c r="I244" i="22"/>
  <c r="J244" i="22"/>
  <c r="E244" i="22"/>
  <c r="F243" i="22"/>
  <c r="G243" i="22"/>
  <c r="H243" i="22"/>
  <c r="I243" i="22"/>
  <c r="J243" i="22"/>
  <c r="E243" i="22"/>
  <c r="F239" i="22"/>
  <c r="G239" i="22"/>
  <c r="H239" i="22"/>
  <c r="I239" i="22"/>
  <c r="J239" i="22"/>
  <c r="E239" i="22"/>
  <c r="F238" i="22"/>
  <c r="G238" i="22"/>
  <c r="H238" i="22"/>
  <c r="I238" i="22"/>
  <c r="J238" i="22"/>
  <c r="E238" i="22"/>
  <c r="F234" i="22"/>
  <c r="G234" i="22"/>
  <c r="H234" i="22"/>
  <c r="I234" i="22"/>
  <c r="J234" i="22"/>
  <c r="F233" i="22"/>
  <c r="G233" i="22"/>
  <c r="H233" i="22"/>
  <c r="I233" i="22"/>
  <c r="J233" i="22"/>
  <c r="E234" i="22"/>
  <c r="E233" i="22"/>
  <c r="F230" i="22"/>
  <c r="G230" i="22"/>
  <c r="H230" i="22"/>
  <c r="I230" i="22"/>
  <c r="J230" i="22"/>
  <c r="E230" i="22"/>
  <c r="F229" i="22"/>
  <c r="G229" i="22"/>
  <c r="H229" i="22"/>
  <c r="I229" i="22"/>
  <c r="J229" i="22"/>
  <c r="E229" i="22"/>
  <c r="F225" i="22"/>
  <c r="G225" i="22"/>
  <c r="H225" i="22"/>
  <c r="I225" i="22"/>
  <c r="J225" i="22"/>
  <c r="E225" i="22"/>
  <c r="F224" i="22"/>
  <c r="G224" i="22"/>
  <c r="H224" i="22"/>
  <c r="I224" i="22"/>
  <c r="J224" i="22"/>
  <c r="E224" i="22"/>
  <c r="F219" i="22"/>
  <c r="G219" i="22"/>
  <c r="H219" i="22"/>
  <c r="I219" i="22"/>
  <c r="J219" i="22"/>
  <c r="E219" i="22"/>
  <c r="F218" i="22"/>
  <c r="G218" i="22"/>
  <c r="H218" i="22"/>
  <c r="I218" i="22"/>
  <c r="J218" i="22"/>
  <c r="E218" i="22"/>
  <c r="F213" i="22"/>
  <c r="G213" i="22"/>
  <c r="H213" i="22"/>
  <c r="I213" i="22"/>
  <c r="J213" i="22"/>
  <c r="E213" i="22"/>
  <c r="F212" i="22"/>
  <c r="G212" i="22"/>
  <c r="H212" i="22"/>
  <c r="I212" i="22"/>
  <c r="J212" i="22"/>
  <c r="E212" i="22"/>
  <c r="F208" i="22"/>
  <c r="G208" i="22"/>
  <c r="H208" i="22"/>
  <c r="I208" i="22"/>
  <c r="J208" i="22"/>
  <c r="E208" i="22"/>
  <c r="F207" i="22"/>
  <c r="G207" i="22"/>
  <c r="H207" i="22"/>
  <c r="I207" i="22"/>
  <c r="J207" i="22"/>
  <c r="E207" i="22"/>
  <c r="F203" i="22"/>
  <c r="G203" i="22"/>
  <c r="H203" i="22"/>
  <c r="I203" i="22"/>
  <c r="J203" i="22"/>
  <c r="E203" i="22"/>
  <c r="F202" i="22"/>
  <c r="G202" i="22"/>
  <c r="H202" i="22"/>
  <c r="I202" i="22"/>
  <c r="J202" i="22"/>
  <c r="E202" i="22"/>
  <c r="F198" i="22"/>
  <c r="G198" i="22"/>
  <c r="H198" i="22"/>
  <c r="I198" i="22"/>
  <c r="J198" i="22"/>
  <c r="E198" i="22"/>
  <c r="F197" i="22"/>
  <c r="G197" i="22"/>
  <c r="H197" i="22"/>
  <c r="I197" i="22"/>
  <c r="J197" i="22"/>
  <c r="E197" i="22"/>
  <c r="F192" i="22"/>
  <c r="G192" i="22"/>
  <c r="H192" i="22"/>
  <c r="I192" i="22"/>
  <c r="J192" i="22"/>
  <c r="E192" i="22"/>
  <c r="F191" i="22"/>
  <c r="G191" i="22"/>
  <c r="H191" i="22"/>
  <c r="I191" i="22"/>
  <c r="J191" i="22"/>
  <c r="E191" i="22"/>
  <c r="F187" i="22"/>
  <c r="G187" i="22"/>
  <c r="H187" i="22"/>
  <c r="I187" i="22"/>
  <c r="J187" i="22"/>
  <c r="E187" i="22"/>
  <c r="F186" i="22"/>
  <c r="G186" i="22"/>
  <c r="H186" i="22"/>
  <c r="I186" i="22"/>
  <c r="J186" i="22"/>
  <c r="E186" i="22"/>
  <c r="F182" i="22"/>
  <c r="G182" i="22"/>
  <c r="H182" i="22"/>
  <c r="I182" i="22"/>
  <c r="J182" i="22"/>
  <c r="E182" i="22"/>
  <c r="F181" i="22"/>
  <c r="G181" i="22"/>
  <c r="H181" i="22"/>
  <c r="I181" i="22"/>
  <c r="J181" i="22"/>
  <c r="E181" i="22"/>
  <c r="F177" i="22"/>
  <c r="G177" i="22"/>
  <c r="H177" i="22"/>
  <c r="I177" i="22"/>
  <c r="J177" i="22"/>
  <c r="E177" i="22"/>
  <c r="F176" i="22"/>
  <c r="G176" i="22"/>
  <c r="H176" i="22"/>
  <c r="I176" i="22"/>
  <c r="J176" i="22"/>
  <c r="E176" i="22"/>
  <c r="F172" i="22"/>
  <c r="G172" i="22"/>
  <c r="H172" i="22"/>
  <c r="I172" i="22"/>
  <c r="J172" i="22"/>
  <c r="E172" i="22"/>
  <c r="F171" i="22"/>
  <c r="G171" i="22"/>
  <c r="H171" i="22"/>
  <c r="I171" i="22"/>
  <c r="J171" i="22"/>
  <c r="E171" i="22"/>
  <c r="F168" i="22"/>
  <c r="G168" i="22"/>
  <c r="H168" i="22"/>
  <c r="I168" i="22"/>
  <c r="J168" i="22"/>
  <c r="E168" i="22"/>
  <c r="F167" i="22"/>
  <c r="G167" i="22"/>
  <c r="H167" i="22"/>
  <c r="I167" i="22"/>
  <c r="J167" i="22"/>
  <c r="E167" i="22"/>
  <c r="F163" i="22"/>
  <c r="G163" i="22"/>
  <c r="H163" i="22"/>
  <c r="I163" i="22"/>
  <c r="J163" i="22"/>
  <c r="E163" i="22"/>
  <c r="F162" i="22"/>
  <c r="G162" i="22"/>
  <c r="H162" i="22"/>
  <c r="I162" i="22"/>
  <c r="J162" i="22"/>
  <c r="E162" i="22"/>
  <c r="F159" i="22"/>
  <c r="G159" i="22"/>
  <c r="H159" i="22"/>
  <c r="I159" i="22"/>
  <c r="J159" i="22"/>
  <c r="E159" i="22"/>
  <c r="F158" i="22"/>
  <c r="G158" i="22"/>
  <c r="H158" i="22"/>
  <c r="I158" i="22"/>
  <c r="J158" i="22"/>
  <c r="E158" i="22"/>
  <c r="F154" i="22"/>
  <c r="G154" i="22"/>
  <c r="H154" i="22"/>
  <c r="I154" i="22"/>
  <c r="J154" i="22"/>
  <c r="E154" i="22"/>
  <c r="F153" i="22"/>
  <c r="G153" i="22"/>
  <c r="H153" i="22"/>
  <c r="I153" i="22"/>
  <c r="J153" i="22"/>
  <c r="E153" i="22"/>
  <c r="F149" i="22"/>
  <c r="G149" i="22"/>
  <c r="H149" i="22"/>
  <c r="I149" i="22"/>
  <c r="J149" i="22"/>
  <c r="F148" i="22"/>
  <c r="G148" i="22"/>
  <c r="H148" i="22"/>
  <c r="I148" i="22"/>
  <c r="J148" i="22"/>
  <c r="E149" i="22"/>
  <c r="E148" i="22"/>
  <c r="F144" i="22"/>
  <c r="G144" i="22"/>
  <c r="H144" i="22"/>
  <c r="I144" i="22"/>
  <c r="J144" i="22"/>
  <c r="E144" i="22"/>
  <c r="F143" i="22"/>
  <c r="G143" i="22"/>
  <c r="H143" i="22"/>
  <c r="I143" i="22"/>
  <c r="J143" i="22"/>
  <c r="E143" i="22"/>
  <c r="F138" i="22"/>
  <c r="G138" i="22"/>
  <c r="H138" i="22"/>
  <c r="I138" i="22"/>
  <c r="J138" i="22"/>
  <c r="E138" i="22"/>
  <c r="F137" i="22"/>
  <c r="G137" i="22"/>
  <c r="H137" i="22"/>
  <c r="I137" i="22"/>
  <c r="J137" i="22"/>
  <c r="E137" i="22"/>
  <c r="F134" i="22"/>
  <c r="G134" i="22"/>
  <c r="H134" i="22"/>
  <c r="I134" i="22"/>
  <c r="J134" i="22"/>
  <c r="F133" i="22"/>
  <c r="G133" i="22"/>
  <c r="H133" i="22"/>
  <c r="I133" i="22"/>
  <c r="J133" i="22"/>
  <c r="E134" i="22"/>
  <c r="E133" i="22"/>
  <c r="F130" i="22"/>
  <c r="G130" i="22"/>
  <c r="H130" i="22"/>
  <c r="I130" i="22"/>
  <c r="J130" i="22"/>
  <c r="E130" i="22"/>
  <c r="F129" i="22"/>
  <c r="G129" i="22"/>
  <c r="H129" i="22"/>
  <c r="I129" i="22"/>
  <c r="J129" i="22"/>
  <c r="E129" i="22"/>
  <c r="F125" i="22"/>
  <c r="G125" i="22"/>
  <c r="H125" i="22"/>
  <c r="I125" i="22"/>
  <c r="J125" i="22"/>
  <c r="F124" i="22"/>
  <c r="G124" i="22"/>
  <c r="H124" i="22"/>
  <c r="I124" i="22"/>
  <c r="J124" i="22"/>
  <c r="E125" i="22"/>
  <c r="E124" i="22"/>
  <c r="F121" i="22"/>
  <c r="G121" i="22"/>
  <c r="H121" i="22"/>
  <c r="I121" i="22"/>
  <c r="J121" i="22"/>
  <c r="E121" i="22"/>
  <c r="F120" i="22"/>
  <c r="G120" i="22"/>
  <c r="H120" i="22"/>
  <c r="I120" i="22"/>
  <c r="J120" i="22"/>
  <c r="E120" i="22"/>
  <c r="F116" i="22"/>
  <c r="G116" i="22"/>
  <c r="H116" i="22"/>
  <c r="I116" i="22"/>
  <c r="J116" i="22"/>
  <c r="E116" i="22"/>
  <c r="F115" i="22"/>
  <c r="G115" i="22"/>
  <c r="H115" i="22"/>
  <c r="I115" i="22"/>
  <c r="J115" i="22"/>
  <c r="E115" i="22"/>
  <c r="F110" i="22"/>
  <c r="G110" i="22"/>
  <c r="H110" i="22"/>
  <c r="I110" i="22"/>
  <c r="J110" i="22"/>
  <c r="E110" i="22"/>
  <c r="F109" i="22"/>
  <c r="G109" i="22"/>
  <c r="H109" i="22"/>
  <c r="I109" i="22"/>
  <c r="J109" i="22"/>
  <c r="E109" i="22"/>
  <c r="F106" i="22"/>
  <c r="G106" i="22"/>
  <c r="H106" i="22"/>
  <c r="I106" i="22"/>
  <c r="J106" i="22"/>
  <c r="E106" i="22"/>
  <c r="F105" i="22"/>
  <c r="G105" i="22"/>
  <c r="H105" i="22"/>
  <c r="I105" i="22"/>
  <c r="J105" i="22"/>
  <c r="E105" i="22"/>
  <c r="F100" i="22"/>
  <c r="G100" i="22"/>
  <c r="H100" i="22"/>
  <c r="I100" i="22"/>
  <c r="J100" i="22"/>
  <c r="E100" i="22"/>
  <c r="F99" i="22"/>
  <c r="G99" i="22"/>
  <c r="H99" i="22"/>
  <c r="I99" i="22"/>
  <c r="J99" i="22"/>
  <c r="E99" i="22"/>
  <c r="F95" i="22"/>
  <c r="G95" i="22"/>
  <c r="H95" i="22"/>
  <c r="I95" i="22"/>
  <c r="J95" i="22"/>
  <c r="E95" i="22"/>
  <c r="F94" i="22"/>
  <c r="G94" i="22"/>
  <c r="H94" i="22"/>
  <c r="I94" i="22"/>
  <c r="J94" i="22"/>
  <c r="E94" i="22"/>
  <c r="F89" i="22"/>
  <c r="G89" i="22"/>
  <c r="H89" i="22"/>
  <c r="I89" i="22"/>
  <c r="J89" i="22"/>
  <c r="F88" i="22"/>
  <c r="G88" i="22"/>
  <c r="H88" i="22"/>
  <c r="I88" i="22"/>
  <c r="J88" i="22"/>
  <c r="E89" i="22"/>
  <c r="E88" i="22"/>
  <c r="F84" i="22"/>
  <c r="G84" i="22"/>
  <c r="H84" i="22"/>
  <c r="I84" i="22"/>
  <c r="J84" i="22"/>
  <c r="F83" i="22"/>
  <c r="G83" i="22"/>
  <c r="H83" i="22"/>
  <c r="I83" i="22"/>
  <c r="J83" i="22"/>
  <c r="E84" i="22"/>
  <c r="E83" i="22"/>
  <c r="F79" i="22"/>
  <c r="G79" i="22"/>
  <c r="H79" i="22"/>
  <c r="I79" i="22"/>
  <c r="J79" i="22"/>
  <c r="F78" i="22"/>
  <c r="G78" i="22"/>
  <c r="H78" i="22"/>
  <c r="I78" i="22"/>
  <c r="J78" i="22"/>
  <c r="E79" i="22"/>
  <c r="E78" i="22"/>
  <c r="F74" i="22"/>
  <c r="G74" i="22"/>
  <c r="H74" i="22"/>
  <c r="I74" i="22"/>
  <c r="J74" i="22"/>
  <c r="E74" i="22"/>
  <c r="F73" i="22"/>
  <c r="G73" i="22"/>
  <c r="H73" i="22"/>
  <c r="I73" i="22"/>
  <c r="J73" i="22"/>
  <c r="E73" i="22"/>
  <c r="F70" i="22"/>
  <c r="G70" i="22"/>
  <c r="H70" i="22"/>
  <c r="I70" i="22"/>
  <c r="J70" i="22"/>
  <c r="E70" i="22"/>
  <c r="F69" i="22"/>
  <c r="G69" i="22"/>
  <c r="H69" i="22"/>
  <c r="I69" i="22"/>
  <c r="J69" i="22"/>
  <c r="E69" i="22"/>
  <c r="F65" i="22"/>
  <c r="G65" i="22"/>
  <c r="H65" i="22"/>
  <c r="I65" i="22"/>
  <c r="J65" i="22"/>
  <c r="E65" i="22"/>
  <c r="F64" i="22"/>
  <c r="G64" i="22"/>
  <c r="H64" i="22"/>
  <c r="I64" i="22"/>
  <c r="J64" i="22"/>
  <c r="E64" i="22"/>
  <c r="F60" i="22"/>
  <c r="G60" i="22"/>
  <c r="H60" i="22"/>
  <c r="I60" i="22"/>
  <c r="J60" i="22"/>
  <c r="E60" i="22"/>
  <c r="F59" i="22"/>
  <c r="G59" i="22"/>
  <c r="H59" i="22"/>
  <c r="I59" i="22"/>
  <c r="J59" i="22"/>
  <c r="F55" i="22"/>
  <c r="G55" i="22"/>
  <c r="H55" i="22"/>
  <c r="I55" i="22"/>
  <c r="J55" i="22"/>
  <c r="F54" i="22"/>
  <c r="G54" i="22"/>
  <c r="H54" i="22"/>
  <c r="I54" i="22"/>
  <c r="J54" i="22"/>
  <c r="E55" i="22"/>
  <c r="E54" i="22"/>
  <c r="F50" i="22"/>
  <c r="G50" i="22"/>
  <c r="H50" i="22"/>
  <c r="I50" i="22"/>
  <c r="J50" i="22"/>
  <c r="E50" i="22"/>
  <c r="F49" i="22"/>
  <c r="G49" i="22"/>
  <c r="H49" i="22"/>
  <c r="I49" i="22"/>
  <c r="J49" i="22"/>
  <c r="E49" i="22"/>
  <c r="F44" i="22"/>
  <c r="G44" i="22"/>
  <c r="H44" i="22"/>
  <c r="I44" i="22"/>
  <c r="J44" i="22"/>
  <c r="F43" i="22"/>
  <c r="G43" i="22"/>
  <c r="H43" i="22"/>
  <c r="I43" i="22"/>
  <c r="J43" i="22"/>
  <c r="E44" i="22"/>
  <c r="E43" i="22"/>
  <c r="F38" i="22"/>
  <c r="G38" i="22"/>
  <c r="H38" i="22"/>
  <c r="I38" i="22"/>
  <c r="J38" i="22"/>
  <c r="E38" i="22"/>
  <c r="F37" i="22"/>
  <c r="G37" i="22"/>
  <c r="H37" i="22"/>
  <c r="I37" i="22"/>
  <c r="J37" i="22"/>
  <c r="E37" i="22"/>
  <c r="F33" i="22"/>
  <c r="G33" i="22"/>
  <c r="H33" i="22"/>
  <c r="I33" i="22"/>
  <c r="J33" i="22"/>
  <c r="E33" i="22"/>
  <c r="F32" i="22"/>
  <c r="G32" i="22"/>
  <c r="H32" i="22"/>
  <c r="I32" i="22"/>
  <c r="J32" i="22"/>
  <c r="E32" i="22"/>
  <c r="F28" i="22"/>
  <c r="G28" i="22"/>
  <c r="H28" i="22"/>
  <c r="I28" i="22"/>
  <c r="J28" i="22"/>
  <c r="E28" i="22"/>
  <c r="F27" i="22"/>
  <c r="G27" i="22"/>
  <c r="H27" i="22"/>
  <c r="I27" i="22"/>
  <c r="J27" i="22"/>
  <c r="E27" i="22"/>
  <c r="F23" i="22"/>
  <c r="G23" i="22"/>
  <c r="H23" i="22"/>
  <c r="I23" i="22"/>
  <c r="J23" i="22"/>
  <c r="E23" i="22"/>
  <c r="F22" i="22"/>
  <c r="G22" i="22"/>
  <c r="H22" i="22"/>
  <c r="I22" i="22"/>
  <c r="J22" i="22"/>
  <c r="E22" i="22"/>
  <c r="F18" i="22"/>
  <c r="G18" i="22"/>
  <c r="H18" i="22"/>
  <c r="I18" i="22"/>
  <c r="J18" i="22"/>
  <c r="E18" i="22"/>
  <c r="F17" i="22"/>
  <c r="G17" i="22"/>
  <c r="H17" i="22"/>
  <c r="I17" i="22"/>
  <c r="J17" i="22"/>
  <c r="E17" i="22"/>
  <c r="F13" i="22"/>
  <c r="F14" i="22" s="1"/>
  <c r="G13" i="22"/>
  <c r="G14" i="22" s="1"/>
  <c r="H13" i="22"/>
  <c r="H14" i="22" s="1"/>
  <c r="I13" i="22"/>
  <c r="I14" i="22" s="1"/>
  <c r="J13" i="22"/>
  <c r="J14" i="22" s="1"/>
  <c r="E13" i="22"/>
  <c r="E14" i="22" s="1"/>
  <c r="F8" i="22"/>
  <c r="G8" i="22"/>
  <c r="H8" i="22"/>
  <c r="I8" i="22"/>
  <c r="J8" i="22"/>
  <c r="F7" i="22"/>
  <c r="G7" i="22"/>
  <c r="H7" i="22"/>
  <c r="I7" i="22"/>
  <c r="J7" i="22"/>
  <c r="E8" i="22"/>
  <c r="E7" i="22"/>
  <c r="K63" i="22"/>
  <c r="L63" i="22" s="1"/>
  <c r="K82" i="22"/>
  <c r="L82" i="22" s="1"/>
  <c r="K58" i="22"/>
  <c r="L58" i="22" s="1"/>
  <c r="K6" i="22"/>
  <c r="L6" i="22" s="1"/>
  <c r="K152" i="22"/>
  <c r="L152" i="22" s="1"/>
  <c r="K175" i="22"/>
  <c r="L175" i="22" s="1"/>
  <c r="K147" i="22"/>
  <c r="L147" i="22" s="1"/>
  <c r="K87" i="22"/>
  <c r="L87" i="22" s="1"/>
  <c r="K62" i="22"/>
  <c r="L62" i="22" s="1"/>
  <c r="K81" i="22"/>
  <c r="L81" i="22" s="1"/>
  <c r="K57" i="22"/>
  <c r="L57" i="22" s="1"/>
  <c r="K5" i="22"/>
  <c r="L5" i="22" s="1"/>
  <c r="K151" i="22"/>
  <c r="L151" i="22" s="1"/>
  <c r="K174" i="22"/>
  <c r="L174" i="22" s="1"/>
  <c r="K146" i="22"/>
  <c r="L146" i="22" s="1"/>
  <c r="K86" i="22"/>
  <c r="L86" i="22" s="1"/>
  <c r="K61" i="22"/>
  <c r="L61" i="22" s="1"/>
  <c r="K80" i="22"/>
  <c r="L80" i="22" s="1"/>
  <c r="K56" i="22"/>
  <c r="L56" i="22" s="1"/>
  <c r="K4" i="22"/>
  <c r="L4" i="22" s="1"/>
  <c r="K150" i="22"/>
  <c r="L150" i="22" s="1"/>
  <c r="K173" i="22"/>
  <c r="L173" i="22" s="1"/>
  <c r="K145" i="22"/>
  <c r="L145" i="22" s="1"/>
  <c r="K85" i="22"/>
  <c r="L85" i="22" s="1"/>
  <c r="K31" i="22"/>
  <c r="L31" i="22" s="1"/>
  <c r="K98" i="22"/>
  <c r="L98" i="22" s="1"/>
  <c r="K166" i="22"/>
  <c r="L166" i="22" s="1"/>
  <c r="K201" i="22"/>
  <c r="L201" i="22" s="1"/>
  <c r="K237" i="22"/>
  <c r="L237" i="22" s="1"/>
  <c r="K242" i="22"/>
  <c r="L242" i="22" s="1"/>
  <c r="K36" i="22"/>
  <c r="L36" i="22" s="1"/>
  <c r="K211" i="22"/>
  <c r="L211" i="22" s="1"/>
  <c r="K77" i="22"/>
  <c r="L77" i="22" s="1"/>
  <c r="K180" i="22"/>
  <c r="L180" i="22" s="1"/>
  <c r="K53" i="22"/>
  <c r="L53" i="22" s="1"/>
  <c r="K252" i="22"/>
  <c r="L252" i="22" s="1"/>
  <c r="K185" i="22"/>
  <c r="L185" i="22" s="1"/>
  <c r="K30" i="22"/>
  <c r="L30" i="22" s="1"/>
  <c r="K97" i="22"/>
  <c r="L97" i="22" s="1"/>
  <c r="K165" i="22"/>
  <c r="L165" i="22" s="1"/>
  <c r="K200" i="22"/>
  <c r="L200" i="22" s="1"/>
  <c r="K236" i="22"/>
  <c r="L236" i="22" s="1"/>
  <c r="K241" i="22"/>
  <c r="L241" i="22" s="1"/>
  <c r="K35" i="22"/>
  <c r="L35" i="22" s="1"/>
  <c r="K210" i="22"/>
  <c r="L210" i="22" s="1"/>
  <c r="K76" i="22"/>
  <c r="L76" i="22" s="1"/>
  <c r="K179" i="22"/>
  <c r="L179" i="22" s="1"/>
  <c r="K52" i="22"/>
  <c r="L52" i="22" s="1"/>
  <c r="K251" i="22"/>
  <c r="L251" i="22" s="1"/>
  <c r="K184" i="22"/>
  <c r="L184" i="22" s="1"/>
  <c r="K29" i="22"/>
  <c r="L29" i="22" s="1"/>
  <c r="K96" i="22"/>
  <c r="L96" i="22" s="1"/>
  <c r="K164" i="22"/>
  <c r="L164" i="22" s="1"/>
  <c r="K199" i="22"/>
  <c r="L199" i="22" s="1"/>
  <c r="K235" i="22"/>
  <c r="L235" i="22" s="1"/>
  <c r="K240" i="22"/>
  <c r="L240" i="22" s="1"/>
  <c r="K34" i="22"/>
  <c r="L34" i="22" s="1"/>
  <c r="K209" i="22"/>
  <c r="L209" i="22" s="1"/>
  <c r="K75" i="22"/>
  <c r="L75" i="22" s="1"/>
  <c r="K178" i="22"/>
  <c r="L178" i="22" s="1"/>
  <c r="K51" i="22"/>
  <c r="L51" i="22" s="1"/>
  <c r="K250" i="22"/>
  <c r="L250" i="22" s="1"/>
  <c r="K183" i="22"/>
  <c r="L183" i="22" s="1"/>
  <c r="K206" i="22"/>
  <c r="L206" i="22" s="1"/>
  <c r="K190" i="22"/>
  <c r="L190" i="22" s="1"/>
  <c r="K228" i="22"/>
  <c r="L228" i="22" s="1"/>
  <c r="K21" i="22"/>
  <c r="L21" i="22" s="1"/>
  <c r="K26" i="22"/>
  <c r="L26" i="22" s="1"/>
  <c r="K157" i="22"/>
  <c r="L157" i="22" s="1"/>
  <c r="K128" i="22"/>
  <c r="L128" i="22" s="1"/>
  <c r="K247" i="22"/>
  <c r="L247" i="22" s="1"/>
  <c r="K68" i="22"/>
  <c r="L68" i="22" s="1"/>
  <c r="K119" i="22"/>
  <c r="L119" i="22" s="1"/>
  <c r="K205" i="22"/>
  <c r="L205" i="22" s="1"/>
  <c r="K189" i="22"/>
  <c r="L189" i="22" s="1"/>
  <c r="K227" i="22"/>
  <c r="L227" i="22" s="1"/>
  <c r="K20" i="22"/>
  <c r="L20" i="22" s="1"/>
  <c r="K25" i="22"/>
  <c r="L25" i="22" s="1"/>
  <c r="K156" i="22"/>
  <c r="L156" i="22" s="1"/>
  <c r="K127" i="22"/>
  <c r="L127" i="22" s="1"/>
  <c r="K246" i="22"/>
  <c r="L246" i="22" s="1"/>
  <c r="K67" i="22"/>
  <c r="L67" i="22" s="1"/>
  <c r="K118" i="22"/>
  <c r="L118" i="22" s="1"/>
  <c r="K204" i="22"/>
  <c r="L204" i="22" s="1"/>
  <c r="K188" i="22"/>
  <c r="L188" i="22" s="1"/>
  <c r="K226" i="22"/>
  <c r="L226" i="22" s="1"/>
  <c r="K19" i="22"/>
  <c r="L19" i="22" s="1"/>
  <c r="K24" i="22"/>
  <c r="L24" i="22" s="1"/>
  <c r="K155" i="22"/>
  <c r="L155" i="22" s="1"/>
  <c r="K126" i="22"/>
  <c r="L126" i="22" s="1"/>
  <c r="K245" i="22"/>
  <c r="L245" i="22" s="1"/>
  <c r="K66" i="22"/>
  <c r="L66" i="22" s="1"/>
  <c r="K117" i="22"/>
  <c r="L117" i="22" s="1"/>
  <c r="K223" i="22"/>
  <c r="L223" i="22" s="1"/>
  <c r="K48" i="22"/>
  <c r="L48" i="22" s="1"/>
  <c r="K12" i="22"/>
  <c r="L12" i="22" s="1"/>
  <c r="K42" i="22"/>
  <c r="L42" i="22" s="1"/>
  <c r="K217" i="22"/>
  <c r="L217" i="22" s="1"/>
  <c r="K104" i="22"/>
  <c r="L104" i="22" s="1"/>
  <c r="K196" i="22"/>
  <c r="L196" i="22" s="1"/>
  <c r="K142" i="22"/>
  <c r="L142" i="22" s="1"/>
  <c r="K114" i="22"/>
  <c r="L114" i="22" s="1"/>
  <c r="K93" i="22"/>
  <c r="L93" i="22" s="1"/>
  <c r="K222" i="22"/>
  <c r="L222" i="22" s="1"/>
  <c r="K47" i="22"/>
  <c r="L47" i="22" s="1"/>
  <c r="K11" i="22"/>
  <c r="L11" i="22" s="1"/>
  <c r="K41" i="22"/>
  <c r="L41" i="22" s="1"/>
  <c r="K216" i="22"/>
  <c r="L216" i="22" s="1"/>
  <c r="K103" i="22"/>
  <c r="L103" i="22" s="1"/>
  <c r="K195" i="22"/>
  <c r="L195" i="22" s="1"/>
  <c r="K141" i="22"/>
  <c r="L141" i="22" s="1"/>
  <c r="K113" i="22"/>
  <c r="L113" i="22" s="1"/>
  <c r="K92" i="22"/>
  <c r="L92" i="22" s="1"/>
  <c r="K221" i="22"/>
  <c r="L221" i="22" s="1"/>
  <c r="K46" i="22"/>
  <c r="L46" i="22" s="1"/>
  <c r="K10" i="22"/>
  <c r="L10" i="22" s="1"/>
  <c r="K40" i="22"/>
  <c r="L40" i="22" s="1"/>
  <c r="K215" i="22"/>
  <c r="L215" i="22" s="1"/>
  <c r="K102" i="22"/>
  <c r="L102" i="22" s="1"/>
  <c r="K194" i="22"/>
  <c r="L194" i="22" s="1"/>
  <c r="K140" i="22"/>
  <c r="L140" i="22" s="1"/>
  <c r="K112" i="22"/>
  <c r="L112" i="22" s="1"/>
  <c r="K91" i="22"/>
  <c r="L91" i="22" s="1"/>
  <c r="K220" i="22"/>
  <c r="L220" i="22" s="1"/>
  <c r="K45" i="22"/>
  <c r="L45" i="22" s="1"/>
  <c r="K9" i="22"/>
  <c r="L9" i="22" s="1"/>
  <c r="K39" i="22"/>
  <c r="L39" i="22" s="1"/>
  <c r="K214" i="22"/>
  <c r="L214" i="22" s="1"/>
  <c r="K101" i="22"/>
  <c r="L101" i="22" s="1"/>
  <c r="K193" i="22"/>
  <c r="L193" i="22" s="1"/>
  <c r="K139" i="22"/>
  <c r="L139" i="22" s="1"/>
  <c r="K111" i="22"/>
  <c r="L111" i="22" s="1"/>
  <c r="K90" i="22"/>
  <c r="L90" i="22" s="1"/>
  <c r="K72" i="22"/>
  <c r="L72" i="22" s="1"/>
  <c r="K136" i="22"/>
  <c r="L136" i="22" s="1"/>
  <c r="K108" i="22"/>
  <c r="L108" i="22" s="1"/>
  <c r="K256" i="22"/>
  <c r="L256" i="22" s="1"/>
  <c r="K161" i="22"/>
  <c r="L161" i="22" s="1"/>
  <c r="K132" i="22"/>
  <c r="L132" i="22" s="1"/>
  <c r="K170" i="22"/>
  <c r="L170" i="22" s="1"/>
  <c r="K232" i="22"/>
  <c r="L232" i="22" s="1"/>
  <c r="K16" i="22"/>
  <c r="L16" i="22" s="1"/>
  <c r="K123" i="22"/>
  <c r="L123" i="22" s="1"/>
  <c r="K71" i="22"/>
  <c r="L71" i="22" s="1"/>
  <c r="K135" i="22"/>
  <c r="L135" i="22" s="1"/>
  <c r="K107" i="22"/>
  <c r="L107" i="22" s="1"/>
  <c r="K255" i="22"/>
  <c r="L255" i="22" s="1"/>
  <c r="K160" i="22"/>
  <c r="L160" i="22" s="1"/>
  <c r="K131" i="22"/>
  <c r="L131" i="22" s="1"/>
  <c r="K169" i="22"/>
  <c r="L169" i="22" s="1"/>
  <c r="K231" i="22"/>
  <c r="L231" i="22" s="1"/>
  <c r="K15" i="22"/>
  <c r="L15" i="22" s="1"/>
  <c r="K122" i="22"/>
  <c r="L122" i="22" s="1"/>
  <c r="P54" i="21"/>
  <c r="Q54" i="21"/>
  <c r="R54" i="21"/>
  <c r="S54" i="21"/>
  <c r="T54" i="21"/>
  <c r="E54" i="21"/>
  <c r="F54" i="21"/>
  <c r="G54" i="21"/>
  <c r="H54" i="21"/>
  <c r="I54" i="21"/>
  <c r="O54" i="21"/>
  <c r="D54" i="21"/>
  <c r="P53" i="21"/>
  <c r="Q53" i="21"/>
  <c r="R53" i="21"/>
  <c r="S53" i="21"/>
  <c r="T53" i="21"/>
  <c r="E53" i="21"/>
  <c r="F53" i="21"/>
  <c r="G53" i="21"/>
  <c r="H53" i="21"/>
  <c r="I53" i="21"/>
  <c r="O53" i="21"/>
  <c r="D53" i="21"/>
  <c r="P52" i="21"/>
  <c r="Q52" i="21"/>
  <c r="R52" i="21"/>
  <c r="S52" i="21"/>
  <c r="T52" i="21"/>
  <c r="E52" i="21"/>
  <c r="F52" i="21"/>
  <c r="G52" i="21"/>
  <c r="H52" i="21"/>
  <c r="O52" i="21"/>
  <c r="D52" i="21"/>
  <c r="P51" i="21"/>
  <c r="Q51" i="21"/>
  <c r="R51" i="21"/>
  <c r="S51" i="21"/>
  <c r="T51" i="21"/>
  <c r="E51" i="21"/>
  <c r="F51" i="21"/>
  <c r="G51" i="21"/>
  <c r="H51" i="21"/>
  <c r="I51" i="21"/>
  <c r="O51" i="21"/>
  <c r="D51" i="21"/>
  <c r="P50" i="21"/>
  <c r="Q50" i="21"/>
  <c r="R50" i="21"/>
  <c r="S50" i="21"/>
  <c r="T50" i="21"/>
  <c r="E50" i="21"/>
  <c r="F50" i="21"/>
  <c r="G50" i="21"/>
  <c r="H50" i="21"/>
  <c r="I50" i="21"/>
  <c r="O50" i="21"/>
  <c r="D50" i="21"/>
  <c r="P49" i="21"/>
  <c r="Q49" i="21"/>
  <c r="R49" i="21"/>
  <c r="S49" i="21"/>
  <c r="T49" i="21"/>
  <c r="O49" i="21"/>
  <c r="E300" i="20"/>
  <c r="F300" i="20"/>
  <c r="G300" i="20"/>
  <c r="H300" i="20"/>
  <c r="I300" i="20"/>
  <c r="D300" i="20"/>
  <c r="E297" i="20"/>
  <c r="F297" i="20"/>
  <c r="G297" i="20"/>
  <c r="H297" i="20"/>
  <c r="I297" i="20"/>
  <c r="E296" i="20"/>
  <c r="F296" i="20"/>
  <c r="G296" i="20"/>
  <c r="H296" i="20"/>
  <c r="I296" i="20"/>
  <c r="D297" i="20"/>
  <c r="D296" i="20"/>
  <c r="E294" i="20"/>
  <c r="F294" i="20"/>
  <c r="G294" i="20"/>
  <c r="H294" i="20"/>
  <c r="I294" i="20"/>
  <c r="E293" i="20"/>
  <c r="F293" i="20"/>
  <c r="G293" i="20"/>
  <c r="H293" i="20"/>
  <c r="I293" i="20"/>
  <c r="D294" i="20"/>
  <c r="D293" i="20"/>
  <c r="E291" i="20"/>
  <c r="F291" i="20"/>
  <c r="G291" i="20"/>
  <c r="H291" i="20"/>
  <c r="I291" i="20"/>
  <c r="E290" i="20"/>
  <c r="F290" i="20"/>
  <c r="G290" i="20"/>
  <c r="H290" i="20"/>
  <c r="I290" i="20"/>
  <c r="D291" i="20"/>
  <c r="D290" i="20"/>
  <c r="E299" i="20"/>
  <c r="F299" i="20"/>
  <c r="G299" i="20"/>
  <c r="H299" i="20"/>
  <c r="I299" i="20"/>
  <c r="D299" i="20"/>
  <c r="D287" i="20"/>
  <c r="E288" i="20"/>
  <c r="F288" i="20"/>
  <c r="G288" i="20"/>
  <c r="H288" i="20"/>
  <c r="I288" i="20"/>
  <c r="D288" i="20"/>
  <c r="E287" i="20"/>
  <c r="F287" i="20"/>
  <c r="G287" i="20"/>
  <c r="H287" i="20"/>
  <c r="I287" i="20"/>
  <c r="K14" i="21"/>
  <c r="L14" i="21" s="1"/>
  <c r="K22" i="21"/>
  <c r="L22" i="21" s="1"/>
  <c r="K24" i="21"/>
  <c r="L24" i="21" s="1"/>
  <c r="K15" i="21"/>
  <c r="L15" i="21" s="1"/>
  <c r="K46" i="21"/>
  <c r="L46" i="21" s="1"/>
  <c r="K30" i="21"/>
  <c r="L30" i="21" s="1"/>
  <c r="K7" i="21"/>
  <c r="L7" i="21" s="1"/>
  <c r="K4" i="21"/>
  <c r="L4" i="21" s="1"/>
  <c r="K16" i="21"/>
  <c r="L16" i="21" s="1"/>
  <c r="K37" i="21"/>
  <c r="L37" i="21" s="1"/>
  <c r="K27" i="21"/>
  <c r="L27" i="21" s="1"/>
  <c r="K19" i="21"/>
  <c r="L19" i="21" s="1"/>
  <c r="K36" i="21"/>
  <c r="L36" i="21" s="1"/>
  <c r="K42" i="21"/>
  <c r="L42" i="21" s="1"/>
  <c r="K31" i="21"/>
  <c r="L31" i="21" s="1"/>
  <c r="K35" i="21"/>
  <c r="L35" i="21" s="1"/>
  <c r="K21" i="21"/>
  <c r="L21" i="21" s="1"/>
  <c r="K17" i="21"/>
  <c r="L17" i="21" s="1"/>
  <c r="K9" i="21"/>
  <c r="L9" i="21" s="1"/>
  <c r="K45" i="21"/>
  <c r="L45" i="21" s="1"/>
  <c r="K39" i="21"/>
  <c r="L39" i="21" s="1"/>
  <c r="K8" i="21"/>
  <c r="L8" i="21" s="1"/>
  <c r="K32" i="21"/>
  <c r="L32" i="21" s="1"/>
  <c r="K26" i="21"/>
  <c r="L26" i="21" s="1"/>
  <c r="K29" i="21"/>
  <c r="L29" i="21" s="1"/>
  <c r="K44" i="21"/>
  <c r="L44" i="21" s="1"/>
  <c r="K40" i="21"/>
  <c r="L40" i="21" s="1"/>
  <c r="K34" i="21"/>
  <c r="L34" i="21" s="1"/>
  <c r="K41" i="21"/>
  <c r="L41" i="21" s="1"/>
  <c r="K6" i="21"/>
  <c r="L6" i="21" s="1"/>
  <c r="K10" i="21"/>
  <c r="L10" i="21" s="1"/>
  <c r="K11" i="21"/>
  <c r="L11" i="21" s="1"/>
  <c r="K12" i="21"/>
  <c r="L12" i="21" s="1"/>
  <c r="K25" i="21"/>
  <c r="L25" i="21" s="1"/>
  <c r="K28" i="21"/>
  <c r="L28" i="21" s="1"/>
  <c r="K13" i="21"/>
  <c r="L13" i="21" s="1"/>
  <c r="K2" i="21"/>
  <c r="K3" i="21"/>
  <c r="L3" i="21" s="1"/>
  <c r="K20" i="21"/>
  <c r="L20" i="21" s="1"/>
  <c r="K43" i="21"/>
  <c r="L43" i="21" s="1"/>
  <c r="K18" i="21"/>
  <c r="L18" i="21" s="1"/>
  <c r="K5" i="21"/>
  <c r="L5" i="21" s="1"/>
  <c r="K33" i="21"/>
  <c r="L33" i="21" s="1"/>
  <c r="K38" i="21"/>
  <c r="L38" i="21" s="1"/>
  <c r="L2" i="21" l="1"/>
  <c r="L47" i="21"/>
  <c r="G55" i="21"/>
  <c r="D55" i="21"/>
  <c r="K49" i="21"/>
  <c r="I55" i="21"/>
  <c r="H55" i="21"/>
  <c r="E55" i="21"/>
  <c r="F55" i="21"/>
  <c r="L23" i="21"/>
  <c r="K50" i="21"/>
  <c r="K51" i="21"/>
  <c r="K52" i="21"/>
  <c r="K53" i="21"/>
  <c r="K54" i="21"/>
  <c r="D3" i="19"/>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2" i="19"/>
  <c r="D203" i="19"/>
  <c r="D204" i="19"/>
  <c r="D205" i="19"/>
  <c r="D206" i="19"/>
  <c r="D207" i="19"/>
  <c r="D208" i="19"/>
  <c r="D209" i="19"/>
  <c r="D210" i="19"/>
  <c r="D211" i="19"/>
  <c r="D212" i="19"/>
  <c r="D213" i="19"/>
  <c r="D214" i="19"/>
  <c r="D215" i="19"/>
  <c r="D216" i="19"/>
  <c r="D217" i="19"/>
  <c r="D218" i="19"/>
  <c r="D219" i="19"/>
  <c r="D220" i="19"/>
  <c r="D221" i="19"/>
  <c r="D222" i="19"/>
  <c r="D223" i="19"/>
  <c r="D224" i="19"/>
  <c r="D225" i="19"/>
  <c r="D226" i="19"/>
  <c r="D227" i="19"/>
  <c r="D228" i="19"/>
  <c r="D229" i="19"/>
  <c r="D230" i="19"/>
  <c r="D231" i="19"/>
  <c r="D232" i="19"/>
  <c r="D233" i="19"/>
  <c r="D234" i="19"/>
  <c r="D235" i="19"/>
  <c r="D236" i="19"/>
  <c r="D237" i="19"/>
  <c r="D238" i="19"/>
  <c r="D239" i="19"/>
  <c r="D240" i="19"/>
  <c r="D241" i="19"/>
  <c r="D242" i="19"/>
  <c r="D243" i="19"/>
  <c r="D244" i="19"/>
  <c r="D245" i="19"/>
  <c r="D246" i="19"/>
  <c r="D247" i="19"/>
  <c r="D248" i="19"/>
  <c r="D249" i="19"/>
  <c r="D250" i="19"/>
  <c r="D253" i="19"/>
  <c r="D254" i="19"/>
  <c r="D255" i="19"/>
  <c r="D256" i="19"/>
  <c r="D2" i="16"/>
  <c r="E973" i="17"/>
  <c r="E972"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D2384" i="16"/>
  <c r="D2383" i="16"/>
  <c r="D2382" i="16"/>
  <c r="D2381" i="16"/>
  <c r="D2380" i="16"/>
  <c r="D2379" i="16"/>
  <c r="D2378" i="16"/>
  <c r="D2377" i="16"/>
  <c r="D2376" i="16"/>
  <c r="D2375" i="16"/>
  <c r="D2374" i="16"/>
  <c r="D2373" i="16"/>
  <c r="D2372" i="16"/>
  <c r="D2371" i="16"/>
  <c r="D2370" i="16"/>
  <c r="D2369" i="16"/>
  <c r="D2368" i="16"/>
  <c r="D2367" i="16"/>
  <c r="D2366" i="16"/>
  <c r="D2365" i="16"/>
  <c r="D2364" i="16"/>
  <c r="D2363" i="16"/>
  <c r="D2362" i="16"/>
  <c r="D2361" i="16"/>
  <c r="D2360" i="16"/>
  <c r="D2359" i="16"/>
  <c r="D2358" i="16"/>
  <c r="D2357" i="16"/>
  <c r="D2356" i="16"/>
  <c r="D2355" i="16"/>
  <c r="D2354" i="16"/>
  <c r="D2353" i="16"/>
  <c r="D2352" i="16"/>
  <c r="D2351" i="16"/>
  <c r="D2350" i="16"/>
  <c r="D2349" i="16"/>
  <c r="D2348" i="16"/>
  <c r="D2347" i="16"/>
  <c r="D2346" i="16"/>
  <c r="D2345" i="16"/>
  <c r="D2344" i="16"/>
  <c r="D2343" i="16"/>
  <c r="D2342" i="16"/>
  <c r="D2341" i="16"/>
  <c r="D2340" i="16"/>
  <c r="D2339" i="16"/>
  <c r="D2338" i="16"/>
  <c r="D2337" i="16"/>
  <c r="D2336" i="16"/>
  <c r="D2335" i="16"/>
  <c r="D2334" i="16"/>
  <c r="D2333" i="16"/>
  <c r="D2332" i="16"/>
  <c r="D2331" i="16"/>
  <c r="D2330" i="16"/>
  <c r="D2329" i="16"/>
  <c r="D2328" i="16"/>
  <c r="D2327" i="16"/>
  <c r="D2326" i="16"/>
  <c r="D2325" i="16"/>
  <c r="D2324" i="16"/>
  <c r="D2323" i="16"/>
  <c r="D2322" i="16"/>
  <c r="D2321" i="16"/>
  <c r="D2320" i="16"/>
  <c r="D2319" i="16"/>
  <c r="D2318" i="16"/>
  <c r="D2317" i="16"/>
  <c r="D2316" i="16"/>
  <c r="D2315" i="16"/>
  <c r="D2314" i="16"/>
  <c r="D2313" i="16"/>
  <c r="D2312" i="16"/>
  <c r="D2311" i="16"/>
  <c r="D2310" i="16"/>
  <c r="D2309" i="16"/>
  <c r="D2308" i="16"/>
  <c r="D2307" i="16"/>
  <c r="D2306" i="16"/>
  <c r="D2305" i="16"/>
  <c r="D2304" i="16"/>
  <c r="D2303" i="16"/>
  <c r="D2302" i="16"/>
  <c r="D2301" i="16"/>
  <c r="D2300" i="16"/>
  <c r="D2299" i="16"/>
  <c r="D2298" i="16"/>
  <c r="D2297" i="16"/>
  <c r="D2296" i="16"/>
  <c r="D2295" i="16"/>
  <c r="D2294" i="16"/>
  <c r="D2293" i="16"/>
  <c r="D2292" i="16"/>
  <c r="D2291" i="16"/>
  <c r="D2290" i="16"/>
  <c r="D2289" i="16"/>
  <c r="D2288" i="16"/>
  <c r="D2287" i="16"/>
  <c r="D2286" i="16"/>
  <c r="D2285" i="16"/>
  <c r="D2284" i="16"/>
  <c r="D2283" i="16"/>
  <c r="D2282" i="16"/>
  <c r="D2281" i="16"/>
  <c r="D2280" i="16"/>
  <c r="D2279" i="16"/>
  <c r="D2278" i="16"/>
  <c r="D2277" i="16"/>
  <c r="D2276" i="16"/>
  <c r="D2275" i="16"/>
  <c r="D2274" i="16"/>
  <c r="D2273" i="16"/>
  <c r="D2272" i="16"/>
  <c r="D2271" i="16"/>
  <c r="D2270" i="16"/>
  <c r="D2269" i="16"/>
  <c r="D2268" i="16"/>
  <c r="D2267" i="16"/>
  <c r="D2266" i="16"/>
  <c r="D2265" i="16"/>
  <c r="D2264" i="16"/>
  <c r="D2263" i="16"/>
  <c r="D2262" i="16"/>
  <c r="D2261" i="16"/>
  <c r="D2260" i="16"/>
  <c r="D2259" i="16"/>
  <c r="D2258" i="16"/>
  <c r="D2257" i="16"/>
  <c r="D2256" i="16"/>
  <c r="D2255" i="16"/>
  <c r="D2254" i="16"/>
  <c r="D2253" i="16"/>
  <c r="D2252" i="16"/>
  <c r="D2251" i="16"/>
  <c r="D2250" i="16"/>
  <c r="D2249" i="16"/>
  <c r="D2248" i="16"/>
  <c r="D2247" i="16"/>
  <c r="D2246" i="16"/>
  <c r="D2245" i="16"/>
  <c r="D2244" i="16"/>
  <c r="D2243" i="16"/>
  <c r="D2242" i="16"/>
  <c r="D2241" i="16"/>
  <c r="D2240" i="16"/>
  <c r="D2239" i="16"/>
  <c r="D2238" i="16"/>
  <c r="D2237" i="16"/>
  <c r="D2236" i="16"/>
  <c r="D2235" i="16"/>
  <c r="D2234" i="16"/>
  <c r="D2233" i="16"/>
  <c r="D2232" i="16"/>
  <c r="D2231" i="16"/>
  <c r="D2230" i="16"/>
  <c r="D2229" i="16"/>
  <c r="D2228" i="16"/>
  <c r="D2227" i="16"/>
  <c r="D2226" i="16"/>
  <c r="D2225" i="16"/>
  <c r="D2224" i="16"/>
  <c r="D2223" i="16"/>
  <c r="D2222" i="16"/>
  <c r="D2221" i="16"/>
  <c r="D2220" i="16"/>
  <c r="D2219" i="16"/>
  <c r="D2218" i="16"/>
  <c r="D2217" i="16"/>
  <c r="D2216" i="16"/>
  <c r="D2215" i="16"/>
  <c r="D2214" i="16"/>
  <c r="D2213" i="16"/>
  <c r="D2212" i="16"/>
  <c r="D2211" i="16"/>
  <c r="D2210" i="16"/>
  <c r="D2209" i="16"/>
  <c r="D2208" i="16"/>
  <c r="D2207" i="16"/>
  <c r="D2206" i="16"/>
  <c r="D2205" i="16"/>
  <c r="D2204" i="16"/>
  <c r="D2203" i="16"/>
  <c r="D2202" i="16"/>
  <c r="D2201" i="16"/>
  <c r="D2200" i="16"/>
  <c r="D2199" i="16"/>
  <c r="D2198" i="16"/>
  <c r="D2197" i="16"/>
  <c r="D2196" i="16"/>
  <c r="D2195" i="16"/>
  <c r="D2194" i="16"/>
  <c r="D2193" i="16"/>
  <c r="D2192" i="16"/>
  <c r="D2191" i="16"/>
  <c r="D2190" i="16"/>
  <c r="D2189" i="16"/>
  <c r="D2188" i="16"/>
  <c r="D2187" i="16"/>
  <c r="D2186" i="16"/>
  <c r="D2185" i="16"/>
  <c r="D2184" i="16"/>
  <c r="D2183" i="16"/>
  <c r="D2182" i="16"/>
  <c r="D2181" i="16"/>
  <c r="D2180" i="16"/>
  <c r="D2179" i="16"/>
  <c r="D2178" i="16"/>
  <c r="D2177" i="16"/>
  <c r="D2176" i="16"/>
  <c r="D2175" i="16"/>
  <c r="D2174" i="16"/>
  <c r="D2173" i="16"/>
  <c r="D2172" i="16"/>
  <c r="D2171" i="16"/>
  <c r="D2170" i="16"/>
  <c r="D2169" i="16"/>
  <c r="D2168" i="16"/>
  <c r="D2167" i="16"/>
  <c r="D2166" i="16"/>
  <c r="D2165" i="16"/>
  <c r="D2164" i="16"/>
  <c r="D2163" i="16"/>
  <c r="D2162" i="16"/>
  <c r="D2161" i="16"/>
  <c r="D2160" i="16"/>
  <c r="D2159" i="16"/>
  <c r="D2158" i="16"/>
  <c r="D2157" i="16"/>
  <c r="D2156" i="16"/>
  <c r="D2155" i="16"/>
  <c r="D2154" i="16"/>
  <c r="D2153" i="16"/>
  <c r="D2152" i="16"/>
  <c r="D2151" i="16"/>
  <c r="D2150" i="16"/>
  <c r="D2149" i="16"/>
  <c r="D2148" i="16"/>
  <c r="D2147" i="16"/>
  <c r="D2146" i="16"/>
  <c r="D2145" i="16"/>
  <c r="D2144" i="16"/>
  <c r="D2143" i="16"/>
  <c r="D2142" i="16"/>
  <c r="D2141" i="16"/>
  <c r="D2140" i="16"/>
  <c r="D2139" i="16"/>
  <c r="D2138" i="16"/>
  <c r="D2137" i="16"/>
  <c r="D2136" i="16"/>
  <c r="D2135" i="16"/>
  <c r="D2134" i="16"/>
  <c r="D2133" i="16"/>
  <c r="D2132" i="16"/>
  <c r="D2131" i="16"/>
  <c r="D2130" i="16"/>
  <c r="D2129" i="16"/>
  <c r="D2128" i="16"/>
  <c r="D2127" i="16"/>
  <c r="D2126" i="16"/>
  <c r="D2125" i="16"/>
  <c r="D2124" i="16"/>
  <c r="D2123" i="16"/>
  <c r="D2122" i="16"/>
  <c r="D2121" i="16"/>
  <c r="D2120" i="16"/>
  <c r="D2119" i="16"/>
  <c r="D2118" i="16"/>
  <c r="D2117" i="16"/>
  <c r="D2116" i="16"/>
  <c r="D2115" i="16"/>
  <c r="D2114" i="16"/>
  <c r="D2113" i="16"/>
  <c r="D2112" i="16"/>
  <c r="D2111" i="16"/>
  <c r="D2110" i="16"/>
  <c r="D2109" i="16"/>
  <c r="D2108" i="16"/>
  <c r="D2107" i="16"/>
  <c r="D2106" i="16"/>
  <c r="D2105" i="16"/>
  <c r="D2104" i="16"/>
  <c r="D2103" i="16"/>
  <c r="D2102" i="16"/>
  <c r="D2101" i="16"/>
  <c r="D2100" i="16"/>
  <c r="D2099" i="16"/>
  <c r="D2098" i="16"/>
  <c r="D2097" i="16"/>
  <c r="D2096" i="16"/>
  <c r="D2095" i="16"/>
  <c r="D2094" i="16"/>
  <c r="D2093" i="16"/>
  <c r="D2092" i="16"/>
  <c r="D2091" i="16"/>
  <c r="D2090" i="16"/>
  <c r="D2089" i="16"/>
  <c r="D2088" i="16"/>
  <c r="D2087" i="16"/>
  <c r="D2086" i="16"/>
  <c r="D2085" i="16"/>
  <c r="D2084" i="16"/>
  <c r="D2083" i="16"/>
  <c r="D2082" i="16"/>
  <c r="D2081" i="16"/>
  <c r="D2080" i="16"/>
  <c r="D2079" i="16"/>
  <c r="D2078" i="16"/>
  <c r="D2077" i="16"/>
  <c r="D2076" i="16"/>
  <c r="D2075" i="16"/>
  <c r="D2074" i="16"/>
  <c r="D2073" i="16"/>
  <c r="D2072" i="16"/>
  <c r="D2071" i="16"/>
  <c r="D2070" i="16"/>
  <c r="D2069" i="16"/>
  <c r="D2068" i="16"/>
  <c r="D2067" i="16"/>
  <c r="D2066" i="16"/>
  <c r="D2065" i="16"/>
  <c r="D2064" i="16"/>
  <c r="D2063" i="16"/>
  <c r="D2062" i="16"/>
  <c r="D2061" i="16"/>
  <c r="D2060" i="16"/>
  <c r="D2059" i="16"/>
  <c r="D2058" i="16"/>
  <c r="D2057" i="16"/>
  <c r="D2056" i="16"/>
  <c r="D2055" i="16"/>
  <c r="D2054" i="16"/>
  <c r="D2053" i="16"/>
  <c r="D2052" i="16"/>
  <c r="D2051" i="16"/>
  <c r="D2050" i="16"/>
  <c r="D2049" i="16"/>
  <c r="D2048" i="16"/>
  <c r="D2047" i="16"/>
  <c r="D2046" i="16"/>
  <c r="D2045" i="16"/>
  <c r="D2044" i="16"/>
  <c r="D2043" i="16"/>
  <c r="D2042" i="16"/>
  <c r="D2041" i="16"/>
  <c r="D2040" i="16"/>
  <c r="D2039" i="16"/>
  <c r="D2038" i="16"/>
  <c r="D2037" i="16"/>
  <c r="D2036" i="16"/>
  <c r="D2035" i="16"/>
  <c r="D2034" i="16"/>
  <c r="D2033" i="16"/>
  <c r="D2032" i="16"/>
  <c r="D2031" i="16"/>
  <c r="D2030" i="16"/>
  <c r="D2029" i="16"/>
  <c r="D2028" i="16"/>
  <c r="D2027" i="16"/>
  <c r="D2026" i="16"/>
  <c r="D2025" i="16"/>
  <c r="D2024" i="16"/>
  <c r="D2023" i="16"/>
  <c r="D2022" i="16"/>
  <c r="D2021" i="16"/>
  <c r="D2020" i="16"/>
  <c r="D2019" i="16"/>
  <c r="D2018" i="16"/>
  <c r="D2017" i="16"/>
  <c r="D2016" i="16"/>
  <c r="D2015" i="16"/>
  <c r="D2014" i="16"/>
  <c r="D2013" i="16"/>
  <c r="D2012" i="16"/>
  <c r="D2011" i="16"/>
  <c r="D2010" i="16"/>
  <c r="D2009" i="16"/>
  <c r="D2008" i="16"/>
  <c r="D2007" i="16"/>
  <c r="D2006" i="16"/>
  <c r="D2005" i="16"/>
  <c r="D2004" i="16"/>
  <c r="D2003" i="16"/>
  <c r="D2002" i="16"/>
  <c r="D2001" i="16"/>
  <c r="D2000" i="16"/>
  <c r="D1999" i="16"/>
  <c r="D1998" i="16"/>
  <c r="D1997" i="16"/>
  <c r="D1996" i="16"/>
  <c r="D1995" i="16"/>
  <c r="D1994" i="16"/>
  <c r="D1993" i="16"/>
  <c r="D1992" i="16"/>
  <c r="D1991" i="16"/>
  <c r="D1990" i="16"/>
  <c r="D1989" i="16"/>
  <c r="D1988" i="16"/>
  <c r="D1987" i="16"/>
  <c r="D1986" i="16"/>
  <c r="D1985" i="16"/>
  <c r="D1984" i="16"/>
  <c r="D1983" i="16"/>
  <c r="D1982" i="16"/>
  <c r="D1981" i="16"/>
  <c r="D1980" i="16"/>
  <c r="D1979" i="16"/>
  <c r="D1978" i="16"/>
  <c r="D1977" i="16"/>
  <c r="D1976" i="16"/>
  <c r="D1975" i="16"/>
  <c r="D1974" i="16"/>
  <c r="D1973" i="16"/>
  <c r="D1972" i="16"/>
  <c r="D1971" i="16"/>
  <c r="D1970" i="16"/>
  <c r="D1969" i="16"/>
  <c r="D1968" i="16"/>
  <c r="D1967" i="16"/>
  <c r="D1966" i="16"/>
  <c r="D1965" i="16"/>
  <c r="D1964" i="16"/>
  <c r="D1963" i="16"/>
  <c r="D1962" i="16"/>
  <c r="D1961" i="16"/>
  <c r="D1960" i="16"/>
  <c r="D1959" i="16"/>
  <c r="D1958" i="16"/>
  <c r="D1957" i="16"/>
  <c r="D1956" i="16"/>
  <c r="D1955" i="16"/>
  <c r="D1954" i="16"/>
  <c r="D1953" i="16"/>
  <c r="D1952" i="16"/>
  <c r="D1951" i="16"/>
  <c r="D1950" i="16"/>
  <c r="D1949" i="16"/>
  <c r="D1948" i="16"/>
  <c r="D1947" i="16"/>
  <c r="D1946" i="16"/>
  <c r="D1945" i="16"/>
  <c r="D1944" i="16"/>
  <c r="D1943" i="16"/>
  <c r="D1942" i="16"/>
  <c r="D1941" i="16"/>
  <c r="D1940" i="16"/>
  <c r="D1939" i="16"/>
  <c r="D1938" i="16"/>
  <c r="D1937" i="16"/>
  <c r="D1936" i="16"/>
  <c r="D1935" i="16"/>
  <c r="D1934" i="16"/>
  <c r="D1933" i="16"/>
  <c r="D1932" i="16"/>
  <c r="D1931" i="16"/>
  <c r="D1930" i="16"/>
  <c r="D1929" i="16"/>
  <c r="D1928" i="16"/>
  <c r="D1927" i="16"/>
  <c r="D1926" i="16"/>
  <c r="D1925" i="16"/>
  <c r="D1924" i="16"/>
  <c r="D1923" i="16"/>
  <c r="D1922" i="16"/>
  <c r="D1921" i="16"/>
  <c r="D1920" i="16"/>
  <c r="D1919" i="16"/>
  <c r="D1918" i="16"/>
  <c r="D1917" i="16"/>
  <c r="D1916" i="16"/>
  <c r="D1915" i="16"/>
  <c r="D1914" i="16"/>
  <c r="D1913" i="16"/>
  <c r="D1912" i="16"/>
  <c r="D1911" i="16"/>
  <c r="D1910" i="16"/>
  <c r="D1909" i="16"/>
  <c r="D1908" i="16"/>
  <c r="D1907" i="16"/>
  <c r="D1906" i="16"/>
  <c r="D1905" i="16"/>
  <c r="D1904" i="16"/>
  <c r="D1903" i="16"/>
  <c r="D1902" i="16"/>
  <c r="D1901" i="16"/>
  <c r="D1900" i="16"/>
  <c r="D1899" i="16"/>
  <c r="D1898" i="16"/>
  <c r="D1897" i="16"/>
  <c r="D1896" i="16"/>
  <c r="D1895" i="16"/>
  <c r="D1894" i="16"/>
  <c r="D1893" i="16"/>
  <c r="D1892" i="16"/>
  <c r="D1891" i="16"/>
  <c r="D1890" i="16"/>
  <c r="D1889" i="16"/>
  <c r="D1888" i="16"/>
  <c r="D1887" i="16"/>
  <c r="D1886" i="16"/>
  <c r="D1885" i="16"/>
  <c r="D1884" i="16"/>
  <c r="D1883" i="16"/>
  <c r="D1882" i="16"/>
  <c r="D1881" i="16"/>
  <c r="D1880" i="16"/>
  <c r="D1879" i="16"/>
  <c r="D1878" i="16"/>
  <c r="D1877" i="16"/>
  <c r="D1876" i="16"/>
  <c r="D1875" i="16"/>
  <c r="D1874" i="16"/>
  <c r="D1873" i="16"/>
  <c r="D1872" i="16"/>
  <c r="D1871" i="16"/>
  <c r="D1870" i="16"/>
  <c r="D1869" i="16"/>
  <c r="D1868" i="16"/>
  <c r="D1867" i="16"/>
  <c r="D1866" i="16"/>
  <c r="D1865" i="16"/>
  <c r="D1864" i="16"/>
  <c r="D1863" i="16"/>
  <c r="D1862" i="16"/>
  <c r="D1861" i="16"/>
  <c r="D1860" i="16"/>
  <c r="D1859" i="16"/>
  <c r="D1858" i="16"/>
  <c r="D1857" i="16"/>
  <c r="D1856" i="16"/>
  <c r="D1855" i="16"/>
  <c r="D1854" i="16"/>
  <c r="D1853" i="16"/>
  <c r="D1852" i="16"/>
  <c r="D1851" i="16"/>
  <c r="D1850" i="16"/>
  <c r="D1849" i="16"/>
  <c r="D1848" i="16"/>
  <c r="D1847" i="16"/>
  <c r="D1846" i="16"/>
  <c r="D1845" i="16"/>
  <c r="D1844" i="16"/>
  <c r="D1843" i="16"/>
  <c r="D1842" i="16"/>
  <c r="D1841" i="16"/>
  <c r="D1840" i="16"/>
  <c r="D1839" i="16"/>
  <c r="D1838" i="16"/>
  <c r="D1837" i="16"/>
  <c r="D1836" i="16"/>
  <c r="D1835" i="16"/>
  <c r="D1834" i="16"/>
  <c r="D1833" i="16"/>
  <c r="D1832" i="16"/>
  <c r="D1831" i="16"/>
  <c r="D1830" i="16"/>
  <c r="D1829" i="16"/>
  <c r="D1828" i="16"/>
  <c r="D1827" i="16"/>
  <c r="D1826" i="16"/>
  <c r="D1825" i="16"/>
  <c r="D1824" i="16"/>
  <c r="D1823" i="16"/>
  <c r="D1822" i="16"/>
  <c r="D1821" i="16"/>
  <c r="D1820" i="16"/>
  <c r="D1819" i="16"/>
  <c r="D1818" i="16"/>
  <c r="D1817" i="16"/>
  <c r="D1816" i="16"/>
  <c r="D1815" i="16"/>
  <c r="D1814" i="16"/>
  <c r="D1813" i="16"/>
  <c r="D1812" i="16"/>
  <c r="D1811" i="16"/>
  <c r="D1810" i="16"/>
  <c r="D1809" i="16"/>
  <c r="D1808" i="16"/>
  <c r="D1807" i="16"/>
  <c r="D1806" i="16"/>
  <c r="D1805" i="16"/>
  <c r="D1804" i="16"/>
  <c r="D1803" i="16"/>
  <c r="D1802" i="16"/>
  <c r="D1801" i="16"/>
  <c r="D1800" i="16"/>
  <c r="D1799" i="16"/>
  <c r="D1798" i="16"/>
  <c r="D1797" i="16"/>
  <c r="D1796" i="16"/>
  <c r="D1795" i="16"/>
  <c r="D1794" i="16"/>
  <c r="D1793" i="16"/>
  <c r="D1792" i="16"/>
  <c r="D1791" i="16"/>
  <c r="D1790" i="16"/>
  <c r="D1789" i="16"/>
  <c r="D1788" i="16"/>
  <c r="D1787" i="16"/>
  <c r="D1786" i="16"/>
  <c r="D1785" i="16"/>
  <c r="D1784" i="16"/>
  <c r="D1783" i="16"/>
  <c r="D1782" i="16"/>
  <c r="D1781" i="16"/>
  <c r="D1780" i="16"/>
  <c r="D1779" i="16"/>
  <c r="D1778" i="16"/>
  <c r="D1777" i="16"/>
  <c r="D1776" i="16"/>
  <c r="D1775" i="16"/>
  <c r="D1774" i="16"/>
  <c r="D1773" i="16"/>
  <c r="D1772" i="16"/>
  <c r="D1771" i="16"/>
  <c r="D1770" i="16"/>
  <c r="D1769" i="16"/>
  <c r="D1768" i="16"/>
  <c r="D1767" i="16"/>
  <c r="D1766" i="16"/>
  <c r="D1765" i="16"/>
  <c r="D1764" i="16"/>
  <c r="D1763" i="16"/>
  <c r="D1762" i="16"/>
  <c r="D1761" i="16"/>
  <c r="D1760" i="16"/>
  <c r="D1759" i="16"/>
  <c r="D1758" i="16"/>
  <c r="D1757" i="16"/>
  <c r="D1756" i="16"/>
  <c r="D1755" i="16"/>
  <c r="D1754" i="16"/>
  <c r="D1753" i="16"/>
  <c r="D1752" i="16"/>
  <c r="D1751" i="16"/>
  <c r="D1750" i="16"/>
  <c r="D1749" i="16"/>
  <c r="D1748" i="16"/>
  <c r="D1747" i="16"/>
  <c r="D1746" i="16"/>
  <c r="D1745" i="16"/>
  <c r="D1744" i="16"/>
  <c r="D1743" i="16"/>
  <c r="D1742" i="16"/>
  <c r="D1741" i="16"/>
  <c r="D1740" i="16"/>
  <c r="D1739" i="16"/>
  <c r="D1738" i="16"/>
  <c r="D1737" i="16"/>
  <c r="D1736" i="16"/>
  <c r="D1735" i="16"/>
  <c r="D1734" i="16"/>
  <c r="D1733" i="16"/>
  <c r="D1732" i="16"/>
  <c r="D1731" i="16"/>
  <c r="D1730" i="16"/>
  <c r="D1729" i="16"/>
  <c r="D1728" i="16"/>
  <c r="D1727" i="16"/>
  <c r="D1726" i="16"/>
  <c r="D1725" i="16"/>
  <c r="D1724" i="16"/>
  <c r="D1723" i="16"/>
  <c r="D1722" i="16"/>
  <c r="D1721" i="16"/>
  <c r="D1720" i="16"/>
  <c r="D1719" i="16"/>
  <c r="D1718" i="16"/>
  <c r="D1717" i="16"/>
  <c r="D1716" i="16"/>
  <c r="D1715" i="16"/>
  <c r="D1714" i="16"/>
  <c r="D1713" i="16"/>
  <c r="D1712" i="16"/>
  <c r="D1711" i="16"/>
  <c r="D1710" i="16"/>
  <c r="D1709" i="16"/>
  <c r="D1708" i="16"/>
  <c r="D1707" i="16"/>
  <c r="D1706" i="16"/>
  <c r="D1705" i="16"/>
  <c r="D1704" i="16"/>
  <c r="D1703" i="16"/>
  <c r="D1702" i="16"/>
  <c r="D1701" i="16"/>
  <c r="D1700" i="16"/>
  <c r="D1699" i="16"/>
  <c r="D1698" i="16"/>
  <c r="D1697" i="16"/>
  <c r="D1696" i="16"/>
  <c r="D1695" i="16"/>
  <c r="D1694" i="16"/>
  <c r="D1693" i="16"/>
  <c r="D1692" i="16"/>
  <c r="D1691" i="16"/>
  <c r="D1690" i="16"/>
  <c r="D1689" i="16"/>
  <c r="D1688" i="16"/>
  <c r="D1687" i="16"/>
  <c r="D1686" i="16"/>
  <c r="D1685" i="16"/>
  <c r="D1684" i="16"/>
  <c r="D1683" i="16"/>
  <c r="D1682" i="16"/>
  <c r="D1681" i="16"/>
  <c r="D1680" i="16"/>
  <c r="D1679" i="16"/>
  <c r="D1678" i="16"/>
  <c r="D1677" i="16"/>
  <c r="D1676" i="16"/>
  <c r="D1675" i="16"/>
  <c r="D1674" i="16"/>
  <c r="D1673" i="16"/>
  <c r="D1672" i="16"/>
  <c r="D1671" i="16"/>
  <c r="D1670" i="16"/>
  <c r="D1669" i="16"/>
  <c r="D1668" i="16"/>
  <c r="D1667" i="16"/>
  <c r="D1666" i="16"/>
  <c r="D1665" i="16"/>
  <c r="D1664" i="16"/>
  <c r="D1663" i="16"/>
  <c r="D1662" i="16"/>
  <c r="D1661" i="16"/>
  <c r="D1660" i="16"/>
  <c r="D1659" i="16"/>
  <c r="D1658" i="16"/>
  <c r="D1657" i="16"/>
  <c r="D1656" i="16"/>
  <c r="D1655" i="16"/>
  <c r="D1654" i="16"/>
  <c r="D1653" i="16"/>
  <c r="D1652" i="16"/>
  <c r="D1651" i="16"/>
  <c r="D1650" i="16"/>
  <c r="D1649" i="16"/>
  <c r="D1648" i="16"/>
  <c r="D1647" i="16"/>
  <c r="D1646" i="16"/>
  <c r="D1645" i="16"/>
  <c r="D1644" i="16"/>
  <c r="D1643" i="16"/>
  <c r="D1642" i="16"/>
  <c r="D1641" i="16"/>
  <c r="D1640" i="16"/>
  <c r="D1639" i="16"/>
  <c r="D1638" i="16"/>
  <c r="D1637" i="16"/>
  <c r="D1636" i="16"/>
  <c r="D1635" i="16"/>
  <c r="D1634" i="16"/>
  <c r="D1633" i="16"/>
  <c r="D1632" i="16"/>
  <c r="D1631" i="16"/>
  <c r="D1630" i="16"/>
  <c r="D1629" i="16"/>
  <c r="D1628" i="16"/>
  <c r="D1627" i="16"/>
  <c r="D1626" i="16"/>
  <c r="D1625" i="16"/>
  <c r="D1624" i="16"/>
  <c r="D1623" i="16"/>
  <c r="D1622" i="16"/>
  <c r="D1621" i="16"/>
  <c r="D1620" i="16"/>
  <c r="D1619" i="16"/>
  <c r="D1618" i="16"/>
  <c r="D1617" i="16"/>
  <c r="D1616" i="16"/>
  <c r="D1615" i="16"/>
  <c r="D1614" i="16"/>
  <c r="D1613" i="16"/>
  <c r="D1612" i="16"/>
  <c r="D1611" i="16"/>
  <c r="D1610" i="16"/>
  <c r="D1609" i="16"/>
  <c r="D1608" i="16"/>
  <c r="D1607" i="16"/>
  <c r="D1606" i="16"/>
  <c r="D1605" i="16"/>
  <c r="D1604" i="16"/>
  <c r="D1603" i="16"/>
  <c r="D1602" i="16"/>
  <c r="D1601" i="16"/>
  <c r="D1600" i="16"/>
  <c r="D1599" i="16"/>
  <c r="D1598" i="16"/>
  <c r="D1597" i="16"/>
  <c r="D1596" i="16"/>
  <c r="D1595" i="16"/>
  <c r="D1594" i="16"/>
  <c r="D1593" i="16"/>
  <c r="D1592" i="16"/>
  <c r="D1591" i="16"/>
  <c r="D1590" i="16"/>
  <c r="D1589" i="16"/>
  <c r="D1588" i="16"/>
  <c r="D1587" i="16"/>
  <c r="D1586" i="16"/>
  <c r="D1585" i="16"/>
  <c r="D1584" i="16"/>
  <c r="D1583" i="16"/>
  <c r="D1582" i="16"/>
  <c r="D1581" i="16"/>
  <c r="D1580" i="16"/>
  <c r="D1579" i="16"/>
  <c r="D1578" i="16"/>
  <c r="D1577" i="16"/>
  <c r="D1576" i="16"/>
  <c r="D1575" i="16"/>
  <c r="D1574" i="16"/>
  <c r="D1573" i="16"/>
  <c r="D1572" i="16"/>
  <c r="D1571" i="16"/>
  <c r="D1570" i="16"/>
  <c r="D1569" i="16"/>
  <c r="D1568" i="16"/>
  <c r="D1567" i="16"/>
  <c r="D1566" i="16"/>
  <c r="D1565" i="16"/>
  <c r="D1564" i="16"/>
  <c r="D1563" i="16"/>
  <c r="D1562" i="16"/>
  <c r="D1561" i="16"/>
  <c r="D1560" i="16"/>
  <c r="D1559" i="16"/>
  <c r="D1558" i="16"/>
  <c r="D1557" i="16"/>
  <c r="D1556" i="16"/>
  <c r="D1555" i="16"/>
  <c r="D1554" i="16"/>
  <c r="D1553" i="16"/>
  <c r="D1552" i="16"/>
  <c r="D1551" i="16"/>
  <c r="D1550" i="16"/>
  <c r="D1549" i="16"/>
  <c r="D1548" i="16"/>
  <c r="D1547" i="16"/>
  <c r="D1546" i="16"/>
  <c r="D1545" i="16"/>
  <c r="D1544" i="16"/>
  <c r="D1543" i="16"/>
  <c r="D1542" i="16"/>
  <c r="D1541" i="16"/>
  <c r="D1540" i="16"/>
  <c r="D1539" i="16"/>
  <c r="D1538" i="16"/>
  <c r="D1537" i="16"/>
  <c r="D1536" i="16"/>
  <c r="D1535" i="16"/>
  <c r="D1534" i="16"/>
  <c r="D1533" i="16"/>
  <c r="D1532" i="16"/>
  <c r="D1531" i="16"/>
  <c r="D1530" i="16"/>
  <c r="D1529" i="16"/>
  <c r="D1528" i="16"/>
  <c r="D1527" i="16"/>
  <c r="D1526" i="16"/>
  <c r="D1525" i="16"/>
  <c r="D1524" i="16"/>
  <c r="D1523" i="16"/>
  <c r="D1522" i="16"/>
  <c r="D1521" i="16"/>
  <c r="D1520" i="16"/>
  <c r="D1519" i="16"/>
  <c r="D1518" i="16"/>
  <c r="D1517" i="16"/>
  <c r="D1516" i="16"/>
  <c r="D1515" i="16"/>
  <c r="D1514" i="16"/>
  <c r="D1513" i="16"/>
  <c r="D1512" i="16"/>
  <c r="D1511" i="16"/>
  <c r="D1510" i="16"/>
  <c r="D1509" i="16"/>
  <c r="D1508" i="16"/>
  <c r="D1507" i="16"/>
  <c r="D1506" i="16"/>
  <c r="D1505" i="16"/>
  <c r="D1504" i="16"/>
  <c r="D1503" i="16"/>
  <c r="D1502" i="16"/>
  <c r="D1501" i="16"/>
  <c r="D1500" i="16"/>
  <c r="D1499" i="16"/>
  <c r="D1498" i="16"/>
  <c r="D1497" i="16"/>
  <c r="D1496" i="16"/>
  <c r="D1495" i="16"/>
  <c r="D1494" i="16"/>
  <c r="D1493" i="16"/>
  <c r="D1492" i="16"/>
  <c r="D1491" i="16"/>
  <c r="D1490" i="16"/>
  <c r="D1489" i="16"/>
  <c r="D1488" i="16"/>
  <c r="D1487" i="16"/>
  <c r="D1486" i="16"/>
  <c r="D1485" i="16"/>
  <c r="D1484" i="16"/>
  <c r="D1483" i="16"/>
  <c r="D1482" i="16"/>
  <c r="D1481" i="16"/>
  <c r="D1480" i="16"/>
  <c r="D1479" i="16"/>
  <c r="D1478" i="16"/>
  <c r="D1477" i="16"/>
  <c r="D1476" i="16"/>
  <c r="D1475" i="16"/>
  <c r="D1474" i="16"/>
  <c r="D1473" i="16"/>
  <c r="D1472" i="16"/>
  <c r="D1471" i="16"/>
  <c r="D1470" i="16"/>
  <c r="D1469" i="16"/>
  <c r="D1468" i="16"/>
  <c r="D1467" i="16"/>
  <c r="D1466" i="16"/>
  <c r="D1465" i="16"/>
  <c r="D1464" i="16"/>
  <c r="D1463" i="16"/>
  <c r="D1462" i="16"/>
  <c r="D1461" i="16"/>
  <c r="D1460" i="16"/>
  <c r="D1459" i="16"/>
  <c r="D1458" i="16"/>
  <c r="D1457" i="16"/>
  <c r="D1456" i="16"/>
  <c r="D1455" i="16"/>
  <c r="D1454" i="16"/>
  <c r="D1453" i="16"/>
  <c r="D1452" i="16"/>
  <c r="D1451" i="16"/>
  <c r="D1450" i="16"/>
  <c r="D1449" i="16"/>
  <c r="D1448" i="16"/>
  <c r="D1447" i="16"/>
  <c r="D1446" i="16"/>
  <c r="D1445" i="16"/>
  <c r="D1444" i="16"/>
  <c r="D1443" i="16"/>
  <c r="D1442" i="16"/>
  <c r="D1441" i="16"/>
  <c r="D1440" i="16"/>
  <c r="D1439" i="16"/>
  <c r="D1438" i="16"/>
  <c r="D1437" i="16"/>
  <c r="D1436" i="16"/>
  <c r="D1435" i="16"/>
  <c r="D1434" i="16"/>
  <c r="D1433" i="16"/>
  <c r="D1432" i="16"/>
  <c r="D1431" i="16"/>
  <c r="D1430" i="16"/>
  <c r="D1429" i="16"/>
  <c r="D1428" i="16"/>
  <c r="D1427" i="16"/>
  <c r="D1426" i="16"/>
  <c r="D1425" i="16"/>
  <c r="D1424" i="16"/>
  <c r="D1423" i="16"/>
  <c r="D1422" i="16"/>
  <c r="D1421" i="16"/>
  <c r="D1420" i="16"/>
  <c r="D1419" i="16"/>
  <c r="D1418" i="16"/>
  <c r="D1417" i="16"/>
  <c r="D1416" i="16"/>
  <c r="D1415" i="16"/>
  <c r="D1414" i="16"/>
  <c r="D1413" i="16"/>
  <c r="D1412" i="16"/>
  <c r="D1411" i="16"/>
  <c r="D1410" i="16"/>
  <c r="D1409" i="16"/>
  <c r="D1408" i="16"/>
  <c r="D1407" i="16"/>
  <c r="D1406" i="16"/>
  <c r="D1405" i="16"/>
  <c r="D1404" i="16"/>
  <c r="D1403" i="16"/>
  <c r="D1402" i="16"/>
  <c r="D1401" i="16"/>
  <c r="D1400" i="16"/>
  <c r="D1399" i="16"/>
  <c r="D1398" i="16"/>
  <c r="D1397" i="16"/>
  <c r="D1396" i="16"/>
  <c r="D1395" i="16"/>
  <c r="D1394" i="16"/>
  <c r="D1393" i="16"/>
  <c r="D1392" i="16"/>
  <c r="D1391" i="16"/>
  <c r="D1390" i="16"/>
  <c r="D1389" i="16"/>
  <c r="D1388" i="16"/>
  <c r="D1387" i="16"/>
  <c r="D1386" i="16"/>
  <c r="D1385" i="16"/>
  <c r="D1384" i="16"/>
  <c r="D1383" i="16"/>
  <c r="D1382" i="16"/>
  <c r="D1381" i="16"/>
  <c r="D1380" i="16"/>
  <c r="D1379" i="16"/>
  <c r="D1378" i="16"/>
  <c r="D1377" i="16"/>
  <c r="D1376" i="16"/>
  <c r="D1375" i="16"/>
  <c r="D1374" i="16"/>
  <c r="D1373" i="16"/>
  <c r="D1372" i="16"/>
  <c r="D1371" i="16"/>
  <c r="D1370" i="16"/>
  <c r="D1369" i="16"/>
  <c r="D1368" i="16"/>
  <c r="D1367" i="16"/>
  <c r="D1366" i="16"/>
  <c r="D1365" i="16"/>
  <c r="D1364" i="16"/>
  <c r="D1363" i="16"/>
  <c r="D1362" i="16"/>
  <c r="D1361" i="16"/>
  <c r="D1360" i="16"/>
  <c r="D1359" i="16"/>
  <c r="D1358" i="16"/>
  <c r="D1357" i="16"/>
  <c r="D1356" i="16"/>
  <c r="D1355" i="16"/>
  <c r="D1354" i="16"/>
  <c r="D1353" i="16"/>
  <c r="D1352" i="16"/>
  <c r="D1351" i="16"/>
  <c r="D1350" i="16"/>
  <c r="D1349" i="16"/>
  <c r="D1348" i="16"/>
  <c r="D1347" i="16"/>
  <c r="D1346" i="16"/>
  <c r="D1345" i="16"/>
  <c r="D1344" i="16"/>
  <c r="D1343" i="16"/>
  <c r="D1342" i="16"/>
  <c r="D1341" i="16"/>
  <c r="D1340" i="16"/>
  <c r="D1339" i="16"/>
  <c r="D1338" i="16"/>
  <c r="D1337" i="16"/>
  <c r="D1336" i="16"/>
  <c r="D1335" i="16"/>
  <c r="D1334" i="16"/>
  <c r="D1333" i="16"/>
  <c r="D1332" i="16"/>
  <c r="D1331" i="16"/>
  <c r="D1330" i="16"/>
  <c r="D1329" i="16"/>
  <c r="D1328" i="16"/>
  <c r="D1327" i="16"/>
  <c r="D1326" i="16"/>
  <c r="D1325" i="16"/>
  <c r="D1324" i="16"/>
  <c r="D1323" i="16"/>
  <c r="D1322" i="16"/>
  <c r="D1321" i="16"/>
  <c r="D1320" i="16"/>
  <c r="D1319" i="16"/>
  <c r="D1318" i="16"/>
  <c r="D1317" i="16"/>
  <c r="D1316" i="16"/>
  <c r="D1315" i="16"/>
  <c r="D1314" i="16"/>
  <c r="D1313" i="16"/>
  <c r="D1312" i="16"/>
  <c r="D1311" i="16"/>
  <c r="D1310" i="16"/>
  <c r="D1309" i="16"/>
  <c r="D1308" i="16"/>
  <c r="D1307" i="16"/>
  <c r="D1306" i="16"/>
  <c r="D1305" i="16"/>
  <c r="D1304" i="16"/>
  <c r="D1303" i="16"/>
  <c r="D1302" i="16"/>
  <c r="D1301" i="16"/>
  <c r="D1300" i="16"/>
  <c r="D1299" i="16"/>
  <c r="D1298" i="16"/>
  <c r="D1297" i="16"/>
  <c r="D1296" i="16"/>
  <c r="D1295" i="16"/>
  <c r="D1294" i="16"/>
  <c r="D1293" i="16"/>
  <c r="D1292" i="16"/>
  <c r="D1291" i="16"/>
  <c r="D1290" i="16"/>
  <c r="D1289" i="16"/>
  <c r="D1288" i="16"/>
  <c r="D1287" i="16"/>
  <c r="D1286" i="16"/>
  <c r="D1285" i="16"/>
  <c r="D1284" i="16"/>
  <c r="D1283" i="16"/>
  <c r="D1282" i="16"/>
  <c r="D1281" i="16"/>
  <c r="D1280" i="16"/>
  <c r="D1279" i="16"/>
  <c r="D1278" i="16"/>
  <c r="D1277" i="16"/>
  <c r="D1276" i="16"/>
  <c r="D1275" i="16"/>
  <c r="D1274" i="16"/>
  <c r="D1273" i="16"/>
  <c r="D1272" i="16"/>
  <c r="D1271" i="16"/>
  <c r="D1270" i="16"/>
  <c r="D1269" i="16"/>
  <c r="D1268" i="16"/>
  <c r="D1267" i="16"/>
  <c r="D1266" i="16"/>
  <c r="D1265" i="16"/>
  <c r="D1264" i="16"/>
  <c r="D1263" i="16"/>
  <c r="D1262" i="16"/>
  <c r="D1261" i="16"/>
  <c r="D1260" i="16"/>
  <c r="D1259" i="16"/>
  <c r="D1258" i="16"/>
  <c r="D1257" i="16"/>
  <c r="D1256" i="16"/>
  <c r="D1255" i="16"/>
  <c r="D1254" i="16"/>
  <c r="D1253" i="16"/>
  <c r="D1252" i="16"/>
  <c r="D1251" i="16"/>
  <c r="D1250" i="16"/>
  <c r="D1249" i="16"/>
  <c r="D1248" i="16"/>
  <c r="D1247" i="16"/>
  <c r="D1246" i="16"/>
  <c r="D1245" i="16"/>
  <c r="D1244" i="16"/>
  <c r="D1243" i="16"/>
  <c r="D1242" i="16"/>
  <c r="D1241" i="16"/>
  <c r="D1240" i="16"/>
  <c r="D1239" i="16"/>
  <c r="D1238" i="16"/>
  <c r="D1237" i="16"/>
  <c r="D1236" i="16"/>
  <c r="D1235" i="16"/>
  <c r="D1234" i="16"/>
  <c r="D1233" i="16"/>
  <c r="D1232" i="16"/>
  <c r="D1231" i="16"/>
  <c r="D1230" i="16"/>
  <c r="D1229" i="16"/>
  <c r="D1228" i="16"/>
  <c r="D1227" i="16"/>
  <c r="D1226" i="16"/>
  <c r="D1225" i="16"/>
  <c r="D1224" i="16"/>
  <c r="D1223" i="16"/>
  <c r="D1222" i="16"/>
  <c r="D1221" i="16"/>
  <c r="D1220" i="16"/>
  <c r="D1219" i="16"/>
  <c r="D1218" i="16"/>
  <c r="D1217" i="16"/>
  <c r="D1216" i="16"/>
  <c r="D1215" i="16"/>
  <c r="D1214" i="16"/>
  <c r="D1213" i="16"/>
  <c r="D1212" i="16"/>
  <c r="D1211" i="16"/>
  <c r="D1210" i="16"/>
  <c r="D1209" i="16"/>
  <c r="D1208" i="16"/>
  <c r="D1207" i="16"/>
  <c r="D1206" i="16"/>
  <c r="D1205" i="16"/>
  <c r="D1204" i="16"/>
  <c r="D1203" i="16"/>
  <c r="D1202" i="16"/>
  <c r="D1201" i="16"/>
  <c r="D1200" i="16"/>
  <c r="D1199" i="16"/>
  <c r="D1198" i="16"/>
  <c r="D1197" i="16"/>
  <c r="D1196" i="16"/>
  <c r="D1195" i="16"/>
  <c r="D1194" i="16"/>
  <c r="D1193" i="16"/>
  <c r="D1192" i="16"/>
  <c r="D1191" i="16"/>
  <c r="D1190" i="16"/>
  <c r="D1189" i="16"/>
  <c r="D1188" i="16"/>
  <c r="D1187" i="16"/>
  <c r="D1186" i="16"/>
  <c r="D1185" i="16"/>
  <c r="D1184" i="16"/>
  <c r="D1183" i="16"/>
  <c r="D1182" i="16"/>
  <c r="D1181" i="16"/>
  <c r="D1180" i="16"/>
  <c r="D1179" i="16"/>
  <c r="D1178" i="16"/>
  <c r="D1177" i="16"/>
  <c r="D1176" i="16"/>
  <c r="D1175" i="16"/>
  <c r="D1174" i="16"/>
  <c r="D1173" i="16"/>
  <c r="D1172" i="16"/>
  <c r="D1171" i="16"/>
  <c r="D1170" i="16"/>
  <c r="D1169" i="16"/>
  <c r="D1168" i="16"/>
  <c r="D1167" i="16"/>
  <c r="D1166" i="16"/>
  <c r="D1165" i="16"/>
  <c r="D1164" i="16"/>
  <c r="D1163" i="16"/>
  <c r="D1162" i="16"/>
  <c r="D1161" i="16"/>
  <c r="D1160" i="16"/>
  <c r="D1159" i="16"/>
  <c r="D1158" i="16"/>
  <c r="D1157" i="16"/>
  <c r="D1156" i="16"/>
  <c r="D1155" i="16"/>
  <c r="D1154" i="16"/>
  <c r="D1153" i="16"/>
  <c r="D1152" i="16"/>
  <c r="D1151" i="16"/>
  <c r="D1150" i="16"/>
  <c r="D1149" i="16"/>
  <c r="D1148" i="16"/>
  <c r="D1147" i="16"/>
  <c r="D1146" i="16"/>
  <c r="D1145" i="16"/>
  <c r="D1144" i="16"/>
  <c r="D1143" i="16"/>
  <c r="D1142" i="16"/>
  <c r="D1141" i="16"/>
  <c r="D1140" i="16"/>
  <c r="D1139" i="16"/>
  <c r="D1138" i="16"/>
  <c r="D1137" i="16"/>
  <c r="D1136" i="16"/>
  <c r="D1135" i="16"/>
  <c r="D1134" i="16"/>
  <c r="D1133" i="16"/>
  <c r="D1132" i="16"/>
  <c r="D1131" i="16"/>
  <c r="D1130" i="16"/>
  <c r="D1129" i="16"/>
  <c r="D1128" i="16"/>
  <c r="D1127" i="16"/>
  <c r="D1126" i="16"/>
  <c r="D1125" i="16"/>
  <c r="D1124" i="16"/>
  <c r="D1123" i="16"/>
  <c r="D1122" i="16"/>
  <c r="D1121" i="16"/>
  <c r="D1120" i="16"/>
  <c r="D1119" i="16"/>
  <c r="D1118" i="16"/>
  <c r="D1117" i="16"/>
  <c r="D1116" i="16"/>
  <c r="D1115" i="16"/>
  <c r="D1114" i="16"/>
  <c r="D1113" i="16"/>
  <c r="D1112" i="16"/>
  <c r="D1111" i="16"/>
  <c r="D1110" i="16"/>
  <c r="D1109" i="16"/>
  <c r="D1108" i="16"/>
  <c r="D1107" i="16"/>
  <c r="D1106" i="16"/>
  <c r="D1105" i="16"/>
  <c r="D1104" i="16"/>
  <c r="D1103" i="16"/>
  <c r="D1102" i="16"/>
  <c r="D1101" i="16"/>
  <c r="D1100" i="16"/>
  <c r="D1099" i="16"/>
  <c r="D1098" i="16"/>
  <c r="D1097" i="16"/>
  <c r="D1096" i="16"/>
  <c r="D1095" i="16"/>
  <c r="D1094" i="16"/>
  <c r="D1093" i="16"/>
  <c r="D1092" i="16"/>
  <c r="D1091" i="16"/>
  <c r="D1090" i="16"/>
  <c r="D1089" i="16"/>
  <c r="D1088" i="16"/>
  <c r="D1087" i="16"/>
  <c r="D1086" i="16"/>
  <c r="D1085" i="16"/>
  <c r="D1084" i="16"/>
  <c r="D1083" i="16"/>
  <c r="D1082" i="16"/>
  <c r="D1081" i="16"/>
  <c r="D1080" i="16"/>
  <c r="D1079" i="16"/>
  <c r="D1078" i="16"/>
  <c r="D1077" i="16"/>
  <c r="D1076" i="16"/>
  <c r="D1075" i="16"/>
  <c r="D1074" i="16"/>
  <c r="D1073" i="16"/>
  <c r="D1072" i="16"/>
  <c r="D1071" i="16"/>
  <c r="D1070" i="16"/>
  <c r="D1069" i="16"/>
  <c r="D1068" i="16"/>
  <c r="D1067" i="16"/>
  <c r="D1066" i="16"/>
  <c r="D1065" i="16"/>
  <c r="D1064" i="16"/>
  <c r="D1063" i="16"/>
  <c r="D1062" i="16"/>
  <c r="D1061" i="16"/>
  <c r="D1060" i="16"/>
  <c r="D1059" i="16"/>
  <c r="D1058" i="16"/>
  <c r="D1057" i="16"/>
  <c r="D1056" i="16"/>
  <c r="D1055" i="16"/>
  <c r="D1054" i="16"/>
  <c r="D1053" i="16"/>
  <c r="D1052" i="16"/>
  <c r="D1051" i="16"/>
  <c r="D1050" i="16"/>
  <c r="D1049" i="16"/>
  <c r="D1048" i="16"/>
  <c r="D1047" i="16"/>
  <c r="D1046" i="16"/>
  <c r="D1045" i="16"/>
  <c r="D1044" i="16"/>
  <c r="D1043" i="16"/>
  <c r="D1042" i="16"/>
  <c r="D1041" i="16"/>
  <c r="D1040" i="16"/>
  <c r="D1039" i="16"/>
  <c r="D1038" i="16"/>
  <c r="D1037" i="16"/>
  <c r="D1036" i="16"/>
  <c r="D1035" i="16"/>
  <c r="D1034" i="16"/>
  <c r="D1033" i="16"/>
  <c r="D1032" i="16"/>
  <c r="D1031" i="16"/>
  <c r="D1030" i="16"/>
  <c r="D1029" i="16"/>
  <c r="D1028" i="16"/>
  <c r="D1027" i="16"/>
  <c r="D1026" i="16"/>
  <c r="D1025" i="16"/>
  <c r="D1024" i="16"/>
  <c r="D1023" i="16"/>
  <c r="D1022" i="16"/>
  <c r="D1021" i="16"/>
  <c r="D1020" i="16"/>
  <c r="D1019" i="16"/>
  <c r="D1018" i="16"/>
  <c r="D1017" i="16"/>
  <c r="D1016" i="16"/>
  <c r="D1015" i="16"/>
  <c r="D1014" i="16"/>
  <c r="D1013" i="16"/>
  <c r="D1012" i="16"/>
  <c r="D1011" i="16"/>
  <c r="D1010" i="16"/>
  <c r="D1009" i="16"/>
  <c r="D1008" i="16"/>
  <c r="D1007" i="16"/>
  <c r="D1006" i="16"/>
  <c r="D1005" i="16"/>
  <c r="D1004" i="16"/>
  <c r="D1003" i="16"/>
  <c r="D1002" i="16"/>
  <c r="D1001" i="16"/>
  <c r="D1000" i="16"/>
  <c r="D999" i="16"/>
  <c r="D998" i="16"/>
  <c r="D997" i="16"/>
  <c r="D996" i="16"/>
  <c r="D995" i="16"/>
  <c r="D994" i="16"/>
  <c r="D993" i="16"/>
  <c r="D992" i="16"/>
  <c r="D991" i="16"/>
  <c r="D990" i="16"/>
  <c r="D989" i="16"/>
  <c r="D988" i="16"/>
  <c r="D987" i="16"/>
  <c r="D986" i="16"/>
  <c r="D985" i="16"/>
  <c r="D984" i="16"/>
  <c r="D983" i="16"/>
  <c r="D982" i="16"/>
  <c r="D981" i="16"/>
  <c r="D980" i="16"/>
  <c r="D979" i="16"/>
  <c r="D978" i="16"/>
  <c r="D977" i="16"/>
  <c r="D976" i="16"/>
  <c r="D975" i="16"/>
  <c r="D974" i="16"/>
  <c r="D973" i="16"/>
  <c r="D972" i="16"/>
  <c r="D971" i="16"/>
  <c r="D970" i="16"/>
  <c r="D969" i="16"/>
  <c r="D968" i="16"/>
  <c r="D967" i="16"/>
  <c r="D966" i="16"/>
  <c r="D965" i="16"/>
  <c r="D964" i="16"/>
  <c r="D963" i="16"/>
  <c r="D962" i="16"/>
  <c r="D961" i="16"/>
  <c r="D960" i="16"/>
  <c r="D959" i="16"/>
  <c r="D958" i="16"/>
  <c r="D957" i="16"/>
  <c r="D956" i="16"/>
  <c r="D955" i="16"/>
  <c r="D954" i="16"/>
  <c r="D953" i="16"/>
  <c r="D952" i="16"/>
  <c r="D951" i="16"/>
  <c r="D950" i="16"/>
  <c r="D949" i="16"/>
  <c r="D948" i="16"/>
  <c r="D947" i="16"/>
  <c r="D946" i="16"/>
  <c r="D945" i="16"/>
  <c r="D944" i="16"/>
  <c r="D943" i="16"/>
  <c r="D942" i="16"/>
  <c r="D941" i="16"/>
  <c r="D940" i="16"/>
  <c r="D939" i="16"/>
  <c r="D938" i="16"/>
  <c r="D937" i="16"/>
  <c r="D936" i="16"/>
  <c r="D935" i="16"/>
  <c r="D934" i="16"/>
  <c r="D933" i="16"/>
  <c r="D932" i="16"/>
  <c r="D931" i="16"/>
  <c r="D930" i="16"/>
  <c r="D929" i="16"/>
  <c r="D928" i="16"/>
  <c r="D927" i="16"/>
  <c r="D926" i="16"/>
  <c r="D925" i="16"/>
  <c r="D924" i="16"/>
  <c r="D923" i="16"/>
  <c r="D922" i="16"/>
  <c r="D921" i="16"/>
  <c r="D920" i="16"/>
  <c r="D919" i="16"/>
  <c r="D918" i="16"/>
  <c r="D917" i="16"/>
  <c r="D916" i="16"/>
  <c r="D915" i="16"/>
  <c r="D914" i="16"/>
  <c r="D913" i="16"/>
  <c r="D912" i="16"/>
  <c r="D911" i="16"/>
  <c r="D910" i="16"/>
  <c r="D909" i="16"/>
  <c r="D908" i="16"/>
  <c r="D907" i="16"/>
  <c r="D906" i="16"/>
  <c r="D905" i="16"/>
  <c r="D904" i="16"/>
  <c r="D903" i="16"/>
  <c r="D902" i="16"/>
  <c r="D901" i="16"/>
  <c r="D900" i="16"/>
  <c r="D899" i="16"/>
  <c r="D898" i="16"/>
  <c r="D897" i="16"/>
  <c r="D896" i="16"/>
  <c r="D895" i="16"/>
  <c r="D894" i="16"/>
  <c r="D893" i="16"/>
  <c r="D892" i="16"/>
  <c r="D891" i="16"/>
  <c r="D890" i="16"/>
  <c r="D889" i="16"/>
  <c r="D888" i="16"/>
  <c r="D887" i="16"/>
  <c r="D886" i="16"/>
  <c r="D885" i="16"/>
  <c r="D884" i="16"/>
  <c r="D883" i="16"/>
  <c r="D882" i="16"/>
  <c r="D881" i="16"/>
  <c r="D880" i="16"/>
  <c r="D879" i="16"/>
  <c r="D878" i="16"/>
  <c r="D877" i="16"/>
  <c r="D876" i="16"/>
  <c r="D875" i="16"/>
  <c r="D874" i="16"/>
  <c r="D873" i="16"/>
  <c r="D872" i="16"/>
  <c r="D871" i="16"/>
  <c r="D870" i="16"/>
  <c r="D869" i="16"/>
  <c r="D868" i="16"/>
  <c r="D867" i="16"/>
  <c r="D866" i="16"/>
  <c r="D865" i="16"/>
  <c r="D864" i="16"/>
  <c r="D863" i="16"/>
  <c r="D862" i="16"/>
  <c r="D861" i="16"/>
  <c r="D860" i="16"/>
  <c r="D859" i="16"/>
  <c r="D858" i="16"/>
  <c r="D857" i="16"/>
  <c r="D856" i="16"/>
  <c r="D855" i="16"/>
  <c r="D854" i="16"/>
  <c r="D853" i="16"/>
  <c r="D852" i="16"/>
  <c r="D851" i="16"/>
  <c r="D850" i="16"/>
  <c r="D849" i="16"/>
  <c r="D848" i="16"/>
  <c r="D847" i="16"/>
  <c r="D846" i="16"/>
  <c r="D845" i="16"/>
  <c r="D844" i="16"/>
  <c r="D843" i="16"/>
  <c r="D842" i="16"/>
  <c r="D841" i="16"/>
  <c r="D840" i="16"/>
  <c r="D839" i="16"/>
  <c r="D838" i="16"/>
  <c r="D837" i="16"/>
  <c r="D836" i="16"/>
  <c r="D835" i="16"/>
  <c r="D834" i="16"/>
  <c r="D833" i="16"/>
  <c r="D832" i="16"/>
  <c r="D831" i="16"/>
  <c r="D830" i="16"/>
  <c r="D829" i="16"/>
  <c r="D828" i="16"/>
  <c r="D827" i="16"/>
  <c r="D826" i="16"/>
  <c r="D825" i="16"/>
  <c r="D824" i="16"/>
  <c r="D823" i="16"/>
  <c r="D822" i="16"/>
  <c r="D821" i="16"/>
  <c r="D820" i="16"/>
  <c r="D819" i="16"/>
  <c r="D818" i="16"/>
  <c r="D817" i="16"/>
  <c r="D816" i="16"/>
  <c r="D815" i="16"/>
  <c r="D814" i="16"/>
  <c r="D813" i="16"/>
  <c r="D812" i="16"/>
  <c r="D811" i="16"/>
  <c r="D810" i="16"/>
  <c r="D809" i="16"/>
  <c r="D808" i="16"/>
  <c r="D807" i="16"/>
  <c r="D806" i="16"/>
  <c r="D805" i="16"/>
  <c r="D804" i="16"/>
  <c r="D803" i="16"/>
  <c r="D802" i="16"/>
  <c r="D801" i="16"/>
  <c r="D800" i="16"/>
  <c r="D799" i="16"/>
  <c r="D798" i="16"/>
  <c r="D797" i="16"/>
  <c r="D796" i="16"/>
  <c r="D795" i="16"/>
  <c r="D794" i="16"/>
  <c r="D793" i="16"/>
  <c r="D792" i="16"/>
  <c r="D791" i="16"/>
  <c r="D790" i="16"/>
  <c r="D789" i="16"/>
  <c r="D788" i="16"/>
  <c r="D787" i="16"/>
  <c r="D786" i="16"/>
  <c r="D785" i="16"/>
  <c r="D784" i="16"/>
  <c r="D783" i="16"/>
  <c r="D782" i="16"/>
  <c r="D781" i="16"/>
  <c r="D780" i="16"/>
  <c r="D779" i="16"/>
  <c r="D778" i="16"/>
  <c r="D777" i="16"/>
  <c r="D776" i="16"/>
  <c r="D775" i="16"/>
  <c r="D774" i="16"/>
  <c r="D773" i="16"/>
  <c r="D772" i="16"/>
  <c r="D771" i="16"/>
  <c r="D770" i="16"/>
  <c r="D769" i="16"/>
  <c r="D768" i="16"/>
  <c r="D767" i="16"/>
  <c r="D766" i="16"/>
  <c r="D765" i="16"/>
  <c r="D764" i="16"/>
  <c r="D763" i="16"/>
  <c r="D762" i="16"/>
  <c r="D761" i="16"/>
  <c r="D760" i="16"/>
  <c r="D759" i="16"/>
  <c r="D758" i="16"/>
  <c r="D757" i="16"/>
  <c r="D756" i="16"/>
  <c r="D755" i="16"/>
  <c r="D754" i="16"/>
  <c r="D753" i="16"/>
  <c r="D752" i="16"/>
  <c r="D751" i="16"/>
  <c r="D750" i="16"/>
  <c r="D749" i="16"/>
  <c r="D748" i="16"/>
  <c r="D747" i="16"/>
  <c r="D746" i="16"/>
  <c r="D745" i="16"/>
  <c r="D744" i="16"/>
  <c r="D743" i="16"/>
  <c r="D742" i="16"/>
  <c r="D741" i="16"/>
  <c r="D740" i="16"/>
  <c r="D739" i="16"/>
  <c r="D738" i="16"/>
  <c r="D737" i="16"/>
  <c r="D736" i="16"/>
  <c r="D735" i="16"/>
  <c r="D734" i="16"/>
  <c r="D733" i="16"/>
  <c r="D732" i="16"/>
  <c r="D731" i="16"/>
  <c r="D730" i="16"/>
  <c r="D729" i="16"/>
  <c r="D728" i="16"/>
  <c r="D727" i="16"/>
  <c r="D726" i="16"/>
  <c r="D725" i="16"/>
  <c r="D724" i="16"/>
  <c r="D723" i="16"/>
  <c r="D722" i="16"/>
  <c r="D721" i="16"/>
  <c r="D720" i="16"/>
  <c r="D719" i="16"/>
  <c r="D718" i="16"/>
  <c r="D717" i="16"/>
  <c r="D716" i="16"/>
  <c r="D715" i="16"/>
  <c r="D714" i="16"/>
  <c r="D713" i="16"/>
  <c r="D712" i="16"/>
  <c r="D711" i="16"/>
  <c r="D710" i="16"/>
  <c r="D709" i="16"/>
  <c r="D708" i="16"/>
  <c r="D707" i="16"/>
  <c r="D706" i="16"/>
  <c r="D705" i="16"/>
  <c r="D704" i="16"/>
  <c r="D703" i="16"/>
  <c r="D702" i="16"/>
  <c r="D701" i="16"/>
  <c r="D700" i="16"/>
  <c r="D699" i="16"/>
  <c r="D698" i="16"/>
  <c r="D697" i="16"/>
  <c r="D696" i="16"/>
  <c r="D695" i="16"/>
  <c r="D694" i="16"/>
  <c r="D693" i="16"/>
  <c r="D692" i="16"/>
  <c r="D691" i="16"/>
  <c r="D690" i="16"/>
  <c r="D689" i="16"/>
  <c r="D688" i="16"/>
  <c r="D687" i="16"/>
  <c r="D686" i="16"/>
  <c r="D685" i="16"/>
  <c r="D684" i="16"/>
  <c r="D683" i="16"/>
  <c r="D682" i="16"/>
  <c r="D681" i="16"/>
  <c r="D680" i="16"/>
  <c r="D679" i="16"/>
  <c r="D678" i="16"/>
  <c r="D677" i="16"/>
  <c r="D676" i="16"/>
  <c r="D675" i="16"/>
  <c r="D674" i="16"/>
  <c r="D673" i="16"/>
  <c r="D672" i="16"/>
  <c r="D671" i="16"/>
  <c r="D670" i="16"/>
  <c r="D669" i="16"/>
  <c r="D668" i="16"/>
  <c r="D667" i="16"/>
  <c r="D666" i="16"/>
  <c r="D665" i="16"/>
  <c r="D664" i="16"/>
  <c r="D663" i="16"/>
  <c r="D662" i="16"/>
  <c r="D661" i="16"/>
  <c r="D660" i="16"/>
  <c r="D659" i="16"/>
  <c r="D658" i="16"/>
  <c r="D657" i="16"/>
  <c r="D656" i="16"/>
  <c r="D655" i="16"/>
  <c r="D654" i="16"/>
  <c r="D653" i="16"/>
  <c r="D652" i="16"/>
  <c r="D651" i="16"/>
  <c r="D650" i="16"/>
  <c r="D649" i="16"/>
  <c r="D648" i="16"/>
  <c r="D647" i="16"/>
  <c r="D646" i="16"/>
  <c r="D645" i="16"/>
  <c r="D644" i="16"/>
  <c r="D643" i="16"/>
  <c r="D642" i="16"/>
  <c r="D641" i="16"/>
  <c r="D640" i="16"/>
  <c r="D639" i="16"/>
  <c r="D638" i="16"/>
  <c r="D637" i="16"/>
  <c r="D636" i="16"/>
  <c r="D635" i="16"/>
  <c r="D634" i="16"/>
  <c r="D633" i="16"/>
  <c r="D632" i="16"/>
  <c r="D631" i="16"/>
  <c r="D630" i="16"/>
  <c r="D629" i="16"/>
  <c r="D628" i="16"/>
  <c r="D627" i="16"/>
  <c r="D626" i="16"/>
  <c r="D625" i="16"/>
  <c r="D624" i="16"/>
  <c r="D623" i="16"/>
  <c r="D622" i="16"/>
  <c r="D621" i="16"/>
  <c r="D620" i="16"/>
  <c r="D619" i="16"/>
  <c r="D618" i="16"/>
  <c r="D617" i="16"/>
  <c r="D616" i="16"/>
  <c r="D615" i="16"/>
  <c r="D614" i="16"/>
  <c r="D613" i="16"/>
  <c r="D612" i="16"/>
  <c r="D611" i="16"/>
  <c r="D610" i="16"/>
  <c r="D609" i="16"/>
  <c r="D608" i="16"/>
  <c r="D607" i="16"/>
  <c r="D606" i="16"/>
  <c r="D605" i="16"/>
  <c r="D604" i="16"/>
  <c r="D603" i="16"/>
  <c r="D602" i="16"/>
  <c r="D601" i="16"/>
  <c r="D600" i="16"/>
  <c r="D599" i="16"/>
  <c r="D598" i="16"/>
  <c r="D597" i="16"/>
  <c r="D596" i="16"/>
  <c r="D595" i="16"/>
  <c r="D594" i="16"/>
  <c r="D593" i="16"/>
  <c r="D592" i="16"/>
  <c r="D591" i="16"/>
  <c r="D590" i="16"/>
  <c r="D589" i="16"/>
  <c r="D588" i="16"/>
  <c r="D587" i="16"/>
  <c r="D586" i="16"/>
  <c r="D585" i="16"/>
  <c r="D584" i="16"/>
  <c r="D583" i="16"/>
  <c r="D582" i="16"/>
  <c r="D581" i="16"/>
  <c r="D580" i="16"/>
  <c r="D579" i="16"/>
  <c r="D578" i="16"/>
  <c r="D577" i="16"/>
  <c r="D576" i="16"/>
  <c r="D575" i="16"/>
  <c r="D574" i="16"/>
  <c r="D573" i="16"/>
  <c r="D572" i="16"/>
  <c r="D571" i="16"/>
  <c r="D570" i="16"/>
  <c r="D569" i="16"/>
  <c r="D568" i="16"/>
  <c r="D567" i="16"/>
  <c r="D566" i="16"/>
  <c r="D565" i="16"/>
  <c r="D564" i="16"/>
  <c r="D563" i="16"/>
  <c r="D562" i="16"/>
  <c r="D561" i="16"/>
  <c r="D560" i="16"/>
  <c r="D559" i="16"/>
  <c r="D558" i="16"/>
  <c r="D557" i="16"/>
  <c r="D556" i="16"/>
  <c r="D555" i="16"/>
  <c r="D554" i="16"/>
  <c r="D553" i="16"/>
  <c r="D552" i="16"/>
  <c r="D551" i="16"/>
  <c r="D550" i="16"/>
  <c r="D549" i="16"/>
  <c r="D548" i="16"/>
  <c r="D547" i="16"/>
  <c r="D546" i="16"/>
  <c r="D545" i="16"/>
  <c r="D544" i="16"/>
  <c r="D543" i="16"/>
  <c r="D542" i="16"/>
  <c r="D541" i="16"/>
  <c r="D540" i="16"/>
  <c r="D539" i="16"/>
  <c r="D538" i="16"/>
  <c r="D537" i="16"/>
  <c r="D536" i="16"/>
  <c r="D535" i="16"/>
  <c r="D534" i="16"/>
  <c r="D533" i="16"/>
  <c r="D532" i="16"/>
  <c r="D531" i="16"/>
  <c r="D530" i="16"/>
  <c r="D529" i="16"/>
  <c r="D528" i="16"/>
  <c r="D527" i="16"/>
  <c r="D526" i="16"/>
  <c r="D525" i="16"/>
  <c r="D524" i="16"/>
  <c r="D523" i="16"/>
  <c r="D522" i="16"/>
  <c r="D521" i="16"/>
  <c r="D520" i="16"/>
  <c r="D519" i="16"/>
  <c r="D518" i="16"/>
  <c r="D517" i="16"/>
  <c r="D516" i="16"/>
  <c r="D515" i="16"/>
  <c r="D514" i="16"/>
  <c r="D513" i="16"/>
  <c r="D512" i="16"/>
  <c r="D511" i="16"/>
  <c r="D510" i="16"/>
  <c r="D509" i="16"/>
  <c r="D508" i="16"/>
  <c r="D507" i="16"/>
  <c r="D506" i="16"/>
  <c r="D505" i="16"/>
  <c r="D504" i="16"/>
  <c r="D503" i="16"/>
  <c r="D502" i="16"/>
  <c r="D501" i="16"/>
  <c r="D500" i="16"/>
  <c r="D499" i="16"/>
  <c r="D498" i="16"/>
  <c r="D497" i="16"/>
  <c r="D496" i="16"/>
  <c r="D495" i="16"/>
  <c r="D494" i="16"/>
  <c r="D493" i="16"/>
  <c r="D492" i="16"/>
  <c r="D491" i="16"/>
  <c r="D490" i="16"/>
  <c r="D489" i="16"/>
  <c r="D488" i="16"/>
  <c r="D487" i="16"/>
  <c r="D486" i="16"/>
  <c r="D485" i="16"/>
  <c r="D484" i="16"/>
  <c r="D483" i="16"/>
  <c r="D482" i="16"/>
  <c r="D481" i="16"/>
  <c r="D480" i="16"/>
  <c r="D479" i="16"/>
  <c r="D478" i="16"/>
  <c r="D477" i="16"/>
  <c r="D476" i="16"/>
  <c r="D475" i="16"/>
  <c r="D474" i="16"/>
  <c r="D473" i="16"/>
  <c r="D472" i="16"/>
  <c r="D471" i="16"/>
  <c r="D470" i="16"/>
  <c r="D469" i="16"/>
  <c r="D468" i="16"/>
  <c r="D467" i="16"/>
  <c r="D466" i="16"/>
  <c r="D465" i="16"/>
  <c r="D464" i="16"/>
  <c r="D463" i="16"/>
  <c r="D462" i="16"/>
  <c r="D461" i="16"/>
  <c r="D460" i="16"/>
  <c r="D459" i="16"/>
  <c r="D458" i="16"/>
  <c r="D457" i="16"/>
  <c r="D456" i="16"/>
  <c r="D455" i="16"/>
  <c r="D454" i="16"/>
  <c r="D453" i="16"/>
  <c r="D452" i="16"/>
  <c r="D451" i="16"/>
  <c r="D450" i="16"/>
  <c r="D449" i="16"/>
  <c r="D448" i="16"/>
  <c r="D447" i="16"/>
  <c r="D446" i="16"/>
  <c r="D445" i="16"/>
  <c r="D444" i="16"/>
  <c r="D443" i="16"/>
  <c r="D442" i="16"/>
  <c r="D441" i="16"/>
  <c r="D440" i="16"/>
  <c r="D439" i="16"/>
  <c r="D438" i="16"/>
  <c r="D437" i="16"/>
  <c r="D436" i="16"/>
  <c r="D435" i="16"/>
  <c r="D434" i="16"/>
  <c r="D433" i="16"/>
  <c r="D432" i="16"/>
  <c r="D431" i="16"/>
  <c r="D430" i="16"/>
  <c r="D429" i="16"/>
  <c r="D428" i="16"/>
  <c r="D427" i="16"/>
  <c r="D426" i="16"/>
  <c r="D425" i="16"/>
  <c r="D424" i="16"/>
  <c r="D423" i="16"/>
  <c r="D422" i="16"/>
  <c r="D421" i="16"/>
  <c r="D420" i="16"/>
  <c r="D419" i="16"/>
  <c r="D418" i="16"/>
  <c r="D417" i="16"/>
  <c r="D416" i="16"/>
  <c r="D415" i="16"/>
  <c r="D414" i="16"/>
  <c r="D413" i="16"/>
  <c r="D412" i="16"/>
  <c r="D411" i="16"/>
  <c r="D410" i="16"/>
  <c r="D409" i="16"/>
  <c r="D408" i="16"/>
  <c r="D407" i="16"/>
  <c r="D406" i="16"/>
  <c r="D405" i="16"/>
  <c r="D404" i="16"/>
  <c r="D403" i="16"/>
  <c r="D402" i="16"/>
  <c r="D401" i="16"/>
  <c r="D400" i="16"/>
  <c r="D399" i="16"/>
  <c r="D398" i="16"/>
  <c r="D397" i="16"/>
  <c r="D396" i="16"/>
  <c r="D395" i="16"/>
  <c r="D394" i="16"/>
  <c r="D393" i="16"/>
  <c r="D392" i="16"/>
  <c r="D391" i="16"/>
  <c r="D390" i="16"/>
  <c r="D389" i="16"/>
  <c r="D388" i="16"/>
  <c r="D387" i="16"/>
  <c r="D386" i="16"/>
  <c r="D385" i="16"/>
  <c r="D384" i="16"/>
  <c r="D383" i="16"/>
  <c r="D382" i="16"/>
  <c r="D381" i="16"/>
  <c r="D380" i="16"/>
  <c r="D379" i="16"/>
  <c r="D378" i="16"/>
  <c r="D377" i="16"/>
  <c r="D376" i="16"/>
  <c r="D375" i="16"/>
  <c r="D374" i="16"/>
  <c r="D373" i="16"/>
  <c r="D372" i="16"/>
  <c r="D371" i="16"/>
  <c r="D370" i="16"/>
  <c r="D369" i="16"/>
  <c r="D368" i="16"/>
  <c r="D367" i="16"/>
  <c r="D366" i="16"/>
  <c r="D365" i="16"/>
  <c r="D364" i="16"/>
  <c r="D363" i="16"/>
  <c r="D362" i="16"/>
  <c r="D361" i="16"/>
  <c r="D360" i="16"/>
  <c r="D359" i="16"/>
  <c r="D358" i="16"/>
  <c r="D357" i="16"/>
  <c r="D356" i="16"/>
  <c r="D355" i="16"/>
  <c r="D354" i="16"/>
  <c r="D353" i="16"/>
  <c r="D352" i="16"/>
  <c r="D351" i="16"/>
  <c r="D350" i="16"/>
  <c r="D349" i="16"/>
  <c r="D348" i="16"/>
  <c r="D347" i="16"/>
  <c r="D346" i="16"/>
  <c r="D345" i="16"/>
  <c r="D344" i="16"/>
  <c r="D343" i="16"/>
  <c r="D342" i="16"/>
  <c r="D341" i="16"/>
  <c r="D340" i="16"/>
  <c r="D339" i="16"/>
  <c r="D338" i="16"/>
  <c r="D337" i="16"/>
  <c r="D336" i="16"/>
  <c r="D335" i="16"/>
  <c r="D334" i="16"/>
  <c r="D333" i="16"/>
  <c r="D332" i="16"/>
  <c r="D331" i="16"/>
  <c r="D330" i="16"/>
  <c r="D329" i="16"/>
  <c r="D328" i="16"/>
  <c r="D327" i="16"/>
  <c r="D326" i="16"/>
  <c r="D325" i="16"/>
  <c r="D324" i="16"/>
  <c r="D323" i="16"/>
  <c r="D322" i="16"/>
  <c r="D321" i="16"/>
  <c r="D320" i="16"/>
  <c r="D319" i="16"/>
  <c r="D318" i="16"/>
  <c r="D317" i="16"/>
  <c r="D316" i="16"/>
  <c r="D315" i="16"/>
  <c r="D314" i="16"/>
  <c r="D313" i="16"/>
  <c r="D312" i="16"/>
  <c r="D311" i="16"/>
  <c r="D310" i="16"/>
  <c r="D309" i="16"/>
  <c r="D308" i="16"/>
  <c r="D307" i="16"/>
  <c r="D306" i="16"/>
  <c r="D305" i="16"/>
  <c r="D304" i="16"/>
  <c r="D303" i="16"/>
  <c r="D302" i="16"/>
  <c r="D301" i="16"/>
  <c r="D300" i="16"/>
  <c r="D299" i="16"/>
  <c r="D298" i="16"/>
  <c r="D297" i="16"/>
  <c r="D296" i="16"/>
  <c r="D295" i="16"/>
  <c r="D294" i="16"/>
  <c r="D293" i="16"/>
  <c r="D292" i="16"/>
  <c r="D291" i="16"/>
  <c r="D290" i="16"/>
  <c r="D289" i="16"/>
  <c r="D288" i="16"/>
  <c r="D287" i="16"/>
  <c r="D286" i="16"/>
  <c r="D285" i="16"/>
  <c r="D284" i="16"/>
  <c r="D283" i="16"/>
  <c r="D282" i="16"/>
  <c r="D281" i="16"/>
  <c r="D280" i="16"/>
  <c r="D279" i="16"/>
  <c r="D278" i="16"/>
  <c r="D277" i="16"/>
  <c r="D276" i="16"/>
  <c r="D275" i="16"/>
  <c r="D274" i="16"/>
  <c r="D273" i="16"/>
  <c r="D272" i="16"/>
  <c r="D271" i="16"/>
  <c r="D270" i="16"/>
  <c r="D269" i="16"/>
  <c r="D268" i="16"/>
  <c r="D267" i="16"/>
  <c r="D266" i="16"/>
  <c r="D265" i="16"/>
  <c r="D264" i="16"/>
  <c r="D263" i="16"/>
  <c r="D262" i="16"/>
  <c r="D261" i="16"/>
  <c r="D260" i="16"/>
  <c r="D259" i="16"/>
  <c r="D258" i="16"/>
  <c r="D257" i="16"/>
  <c r="D256" i="16"/>
  <c r="D255" i="16"/>
  <c r="D254" i="16"/>
  <c r="D253" i="16"/>
  <c r="D252" i="16"/>
  <c r="D251" i="16"/>
  <c r="D250" i="16"/>
  <c r="D249" i="16"/>
  <c r="D248" i="16"/>
  <c r="D247" i="16"/>
  <c r="D246" i="16"/>
  <c r="D245" i="16"/>
  <c r="D244" i="16"/>
  <c r="D243" i="16"/>
  <c r="D242" i="16"/>
  <c r="D241" i="16"/>
  <c r="D240" i="16"/>
  <c r="D239" i="16"/>
  <c r="D238" i="16"/>
  <c r="D237" i="16"/>
  <c r="D236" i="16"/>
  <c r="D235" i="16"/>
  <c r="D234" i="16"/>
  <c r="D233" i="16"/>
  <c r="D232" i="16"/>
  <c r="D231" i="16"/>
  <c r="D230" i="16"/>
  <c r="D229" i="16"/>
  <c r="D228" i="16"/>
  <c r="D227" i="16"/>
  <c r="D226" i="16"/>
  <c r="D225" i="16"/>
  <c r="D224" i="16"/>
  <c r="D223" i="16"/>
  <c r="D222" i="16"/>
  <c r="D221" i="16"/>
  <c r="D220" i="16"/>
  <c r="D219" i="16"/>
  <c r="D218" i="16"/>
  <c r="D217" i="16"/>
  <c r="D216" i="16"/>
  <c r="D215" i="16"/>
  <c r="D214" i="16"/>
  <c r="D213" i="16"/>
  <c r="D212" i="16"/>
  <c r="D211" i="16"/>
  <c r="D210" i="16"/>
  <c r="D209" i="16"/>
  <c r="D208" i="16"/>
  <c r="D207" i="16"/>
  <c r="D206" i="16"/>
  <c r="D205" i="16"/>
  <c r="D204" i="16"/>
  <c r="D203" i="16"/>
  <c r="D202" i="16"/>
  <c r="D201" i="16"/>
  <c r="D200" i="16"/>
  <c r="D199" i="16"/>
  <c r="D198" i="16"/>
  <c r="D197" i="16"/>
  <c r="D196" i="16"/>
  <c r="D195" i="16"/>
  <c r="D194" i="16"/>
  <c r="D193" i="16"/>
  <c r="D192" i="16"/>
  <c r="D191" i="16"/>
  <c r="D190" i="16"/>
  <c r="D189" i="16"/>
  <c r="D188" i="16"/>
  <c r="D187" i="16"/>
  <c r="D186" i="16"/>
  <c r="D185" i="16"/>
  <c r="D184" i="16"/>
  <c r="D183" i="16"/>
  <c r="D182" i="16"/>
  <c r="D181" i="16"/>
  <c r="D180" i="16"/>
  <c r="D179" i="16"/>
  <c r="D178" i="16"/>
  <c r="D177" i="16"/>
  <c r="D176" i="16"/>
  <c r="D175" i="16"/>
  <c r="D174" i="16"/>
  <c r="D173" i="16"/>
  <c r="D172" i="16"/>
  <c r="D171" i="16"/>
  <c r="D170" i="16"/>
  <c r="D169" i="16"/>
  <c r="D168" i="16"/>
  <c r="D167" i="16"/>
  <c r="D166" i="16"/>
  <c r="D165" i="16"/>
  <c r="D164" i="16"/>
  <c r="D163" i="16"/>
  <c r="D162" i="16"/>
  <c r="D161" i="16"/>
  <c r="D160" i="16"/>
  <c r="D159" i="16"/>
  <c r="D158" i="16"/>
  <c r="D157" i="16"/>
  <c r="D156" i="16"/>
  <c r="D155" i="16"/>
  <c r="D154" i="16"/>
  <c r="D153" i="16"/>
  <c r="D152" i="16"/>
  <c r="D151" i="16"/>
  <c r="D150" i="16"/>
  <c r="D149" i="16"/>
  <c r="D148" i="16"/>
  <c r="D147" i="16"/>
  <c r="D146" i="16"/>
  <c r="D145" i="16"/>
  <c r="D144" i="16"/>
  <c r="D143" i="16"/>
  <c r="D142" i="16"/>
  <c r="D141" i="16"/>
  <c r="D140" i="16"/>
  <c r="D139" i="16"/>
  <c r="D138" i="16"/>
  <c r="D137" i="16"/>
  <c r="D136" i="16"/>
  <c r="D135" i="16"/>
  <c r="D134" i="16"/>
  <c r="D133" i="16"/>
  <c r="D132" i="16"/>
  <c r="D131" i="16"/>
  <c r="D130" i="16"/>
  <c r="D129" i="16"/>
  <c r="D128" i="16"/>
  <c r="D127" i="16"/>
  <c r="D126" i="16"/>
  <c r="D125" i="16"/>
  <c r="D124" i="16"/>
  <c r="D123" i="16"/>
  <c r="D122" i="16"/>
  <c r="D121" i="16"/>
  <c r="D120" i="16"/>
  <c r="D119" i="16"/>
  <c r="D118" i="16"/>
  <c r="D117" i="16"/>
  <c r="D116" i="16"/>
  <c r="D115" i="16"/>
  <c r="D114" i="16"/>
  <c r="D113" i="16"/>
  <c r="D112" i="16"/>
  <c r="D111" i="16"/>
  <c r="D110" i="16"/>
  <c r="D109" i="16"/>
  <c r="D108" i="16"/>
  <c r="D107" i="16"/>
  <c r="D106" i="16"/>
  <c r="D105" i="16"/>
  <c r="D104" i="16"/>
  <c r="D103" i="16"/>
  <c r="D102" i="16"/>
  <c r="D101" i="16"/>
  <c r="D100" i="16"/>
  <c r="D99" i="16"/>
  <c r="D98" i="16"/>
  <c r="D97" i="16"/>
  <c r="D96" i="16"/>
  <c r="D95" i="16"/>
  <c r="D94" i="16"/>
  <c r="D93" i="16"/>
  <c r="D92" i="16"/>
  <c r="D91" i="16"/>
  <c r="D90" i="16"/>
  <c r="D89" i="16"/>
  <c r="D88" i="16"/>
  <c r="D87" i="16"/>
  <c r="D86" i="16"/>
  <c r="D85" i="16"/>
  <c r="D84" i="16"/>
  <c r="D83" i="16"/>
  <c r="D82" i="16"/>
  <c r="D81" i="16"/>
  <c r="D80" i="16"/>
  <c r="D79" i="16"/>
  <c r="D78" i="16"/>
  <c r="D77" i="16"/>
  <c r="D76" i="16"/>
  <c r="D75" i="16"/>
  <c r="D74" i="16"/>
  <c r="D73" i="16"/>
  <c r="D72" i="16"/>
  <c r="D71" i="16"/>
  <c r="D70" i="16"/>
  <c r="D69" i="16"/>
  <c r="D68" i="16"/>
  <c r="D67" i="16"/>
  <c r="D66" i="16"/>
  <c r="D65" i="16"/>
  <c r="D64" i="16"/>
  <c r="D63" i="16"/>
  <c r="D62" i="16"/>
  <c r="D61" i="16"/>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D3" i="16"/>
  <c r="D2386" i="16" l="1"/>
  <c r="D252" i="19"/>
  <c r="K55" i="21"/>
  <c r="D251" i="19"/>
  <c r="D201" i="19"/>
  <c r="D200" i="19"/>
  <c r="D133" i="19"/>
  <c r="D132" i="19"/>
  <c r="D108" i="19"/>
  <c r="D107" i="19"/>
  <c r="D2385" i="16"/>
  <c r="C90" i="7" l="1"/>
  <c r="C89" i="7"/>
  <c r="D87" i="1" l="1"/>
  <c r="F87" i="1"/>
  <c r="E87" i="1"/>
  <c r="AN57" i="1"/>
  <c r="AO57" i="1"/>
  <c r="AP57" i="1"/>
  <c r="AQ57" i="1"/>
  <c r="AR57" i="1"/>
  <c r="AN56" i="1"/>
  <c r="AO56" i="1"/>
  <c r="AP56" i="1"/>
  <c r="AQ56" i="1"/>
  <c r="AR56" i="1"/>
  <c r="AN55" i="1"/>
  <c r="AO55" i="1"/>
  <c r="AP55" i="1"/>
  <c r="AQ55" i="1"/>
  <c r="AR55" i="1"/>
  <c r="AN54" i="1"/>
  <c r="AO54" i="1"/>
  <c r="AP54" i="1"/>
  <c r="AQ54" i="1"/>
  <c r="AR54" i="1"/>
  <c r="AN53" i="1"/>
  <c r="AO53" i="1"/>
  <c r="AP53" i="1"/>
  <c r="AQ53" i="1"/>
  <c r="AR53" i="1"/>
  <c r="AM57" i="1"/>
  <c r="AM56" i="1"/>
  <c r="AM55" i="1"/>
  <c r="AM54" i="1"/>
  <c r="AM53" i="1"/>
  <c r="AK53" i="1"/>
  <c r="AG57" i="1"/>
  <c r="AH57" i="1"/>
  <c r="AI57" i="1"/>
  <c r="AJ57" i="1"/>
  <c r="AK57" i="1"/>
  <c r="AG56" i="1"/>
  <c r="AH56" i="1"/>
  <c r="AI56" i="1"/>
  <c r="AJ56" i="1"/>
  <c r="AK56" i="1"/>
  <c r="AG55" i="1"/>
  <c r="AH55" i="1"/>
  <c r="AI55" i="1"/>
  <c r="AJ55" i="1"/>
  <c r="AK55" i="1"/>
  <c r="AG54" i="1"/>
  <c r="AH54" i="1"/>
  <c r="AI54" i="1"/>
  <c r="AJ54" i="1"/>
  <c r="AK54" i="1"/>
  <c r="AG53" i="1"/>
  <c r="AH53" i="1"/>
  <c r="AI53" i="1"/>
  <c r="AJ53" i="1"/>
  <c r="AF57" i="1"/>
  <c r="AF56" i="1"/>
  <c r="AF55" i="1"/>
  <c r="AF54" i="1"/>
  <c r="AF53" i="1"/>
  <c r="X53" i="1"/>
  <c r="AA64" i="1"/>
  <c r="AB64" i="1"/>
  <c r="AC64" i="1"/>
  <c r="AA63" i="1"/>
  <c r="AB63" i="1"/>
  <c r="AC63" i="1"/>
  <c r="AA62" i="1"/>
  <c r="AB62" i="1"/>
  <c r="AC62" i="1"/>
  <c r="AA61" i="1"/>
  <c r="AB61" i="1"/>
  <c r="AC61" i="1"/>
  <c r="AA60" i="1"/>
  <c r="AB60" i="1"/>
  <c r="AC60" i="1"/>
  <c r="AA59" i="1"/>
  <c r="AB59" i="1"/>
  <c r="AC59" i="1"/>
  <c r="AA58" i="1"/>
  <c r="AB58" i="1"/>
  <c r="AC58" i="1"/>
  <c r="Z64" i="1"/>
  <c r="Z63" i="1"/>
  <c r="Z62" i="1"/>
  <c r="Z61" i="1"/>
  <c r="Z60" i="1"/>
  <c r="Z59" i="1"/>
  <c r="Z58" i="1"/>
  <c r="X57" i="1"/>
  <c r="T75" i="1" l="1"/>
  <c r="U75" i="1"/>
  <c r="V75" i="1"/>
  <c r="W75" i="1"/>
  <c r="X75" i="1"/>
  <c r="T74" i="1"/>
  <c r="U74" i="1"/>
  <c r="V74" i="1"/>
  <c r="W74" i="1"/>
  <c r="X74" i="1"/>
  <c r="T73" i="1"/>
  <c r="U73" i="1"/>
  <c r="V73" i="1"/>
  <c r="W73" i="1"/>
  <c r="X73" i="1"/>
  <c r="T72" i="1"/>
  <c r="U72" i="1"/>
  <c r="V72" i="1"/>
  <c r="W72" i="1"/>
  <c r="X72" i="1"/>
  <c r="T71" i="1"/>
  <c r="U71" i="1"/>
  <c r="V71" i="1"/>
  <c r="W71" i="1"/>
  <c r="X71" i="1"/>
  <c r="S75" i="1"/>
  <c r="S74" i="1"/>
  <c r="S73" i="1"/>
  <c r="S72" i="1"/>
  <c r="S71" i="1"/>
  <c r="Q71" i="1"/>
  <c r="T57" i="1"/>
  <c r="U57" i="1"/>
  <c r="V57" i="1"/>
  <c r="W57" i="1"/>
  <c r="T56" i="1"/>
  <c r="U56" i="1"/>
  <c r="V56" i="1"/>
  <c r="W56" i="1"/>
  <c r="X56" i="1"/>
  <c r="T55" i="1"/>
  <c r="U55" i="1"/>
  <c r="V55" i="1"/>
  <c r="W55" i="1"/>
  <c r="X55" i="1"/>
  <c r="T54" i="1"/>
  <c r="U54" i="1"/>
  <c r="V54" i="1"/>
  <c r="W54" i="1"/>
  <c r="X54" i="1"/>
  <c r="T53" i="1"/>
  <c r="U53" i="1"/>
  <c r="V53" i="1"/>
  <c r="W53" i="1"/>
  <c r="S57" i="1"/>
  <c r="S56" i="1"/>
  <c r="S55" i="1"/>
  <c r="S54" i="1"/>
  <c r="S53" i="1"/>
  <c r="Q53" i="1"/>
  <c r="M75" i="1"/>
  <c r="N75" i="1"/>
  <c r="O75" i="1"/>
  <c r="P75" i="1"/>
  <c r="Q75" i="1"/>
  <c r="M74" i="1"/>
  <c r="N74" i="1"/>
  <c r="O74" i="1"/>
  <c r="P74" i="1"/>
  <c r="Q74" i="1"/>
  <c r="M73" i="1"/>
  <c r="N73" i="1"/>
  <c r="O73" i="1"/>
  <c r="P73" i="1"/>
  <c r="Q73" i="1"/>
  <c r="M72" i="1"/>
  <c r="N72" i="1"/>
  <c r="O72" i="1"/>
  <c r="P72" i="1"/>
  <c r="Q72" i="1"/>
  <c r="L75" i="1"/>
  <c r="L74" i="1"/>
  <c r="L73" i="1"/>
  <c r="L72" i="1"/>
  <c r="L71" i="1"/>
  <c r="M71" i="1"/>
  <c r="N71" i="1"/>
  <c r="O71" i="1"/>
  <c r="P71" i="1"/>
  <c r="L53" i="1"/>
  <c r="F75" i="1"/>
  <c r="G75" i="1"/>
  <c r="H75" i="1"/>
  <c r="I75" i="1"/>
  <c r="J75" i="1"/>
  <c r="F74" i="1"/>
  <c r="G74" i="1"/>
  <c r="H74" i="1"/>
  <c r="I74" i="1"/>
  <c r="J74" i="1"/>
  <c r="F73" i="1"/>
  <c r="G73" i="1"/>
  <c r="H73" i="1"/>
  <c r="I73" i="1"/>
  <c r="J73" i="1"/>
  <c r="F72" i="1"/>
  <c r="G72" i="1"/>
  <c r="H72" i="1"/>
  <c r="I72" i="1"/>
  <c r="J72" i="1"/>
  <c r="F71" i="1"/>
  <c r="G71" i="1"/>
  <c r="H71" i="1"/>
  <c r="I71" i="1"/>
  <c r="J71" i="1"/>
  <c r="E75" i="1"/>
  <c r="E74" i="1"/>
  <c r="E73" i="1"/>
  <c r="E72" i="1"/>
  <c r="E71" i="1"/>
  <c r="E53" i="1"/>
  <c r="M57" i="1"/>
  <c r="N57" i="1"/>
  <c r="O57" i="1"/>
  <c r="P57" i="1"/>
  <c r="Q57" i="1"/>
  <c r="M56" i="1"/>
  <c r="N56" i="1"/>
  <c r="O56" i="1"/>
  <c r="P56" i="1"/>
  <c r="Q56" i="1"/>
  <c r="M55" i="1"/>
  <c r="N55" i="1"/>
  <c r="O55" i="1"/>
  <c r="P55" i="1"/>
  <c r="Q55" i="1"/>
  <c r="M54" i="1"/>
  <c r="N54" i="1"/>
  <c r="O54" i="1"/>
  <c r="P54" i="1"/>
  <c r="Q54" i="1"/>
  <c r="M53" i="1"/>
  <c r="N53" i="1"/>
  <c r="O53" i="1"/>
  <c r="P53" i="1"/>
  <c r="L57" i="1"/>
  <c r="L56" i="1"/>
  <c r="L55" i="1"/>
  <c r="L54" i="1"/>
  <c r="J53" i="1"/>
  <c r="F57" i="1"/>
  <c r="G57" i="1"/>
  <c r="H57" i="1"/>
  <c r="I57" i="1"/>
  <c r="J57" i="1"/>
  <c r="F56" i="1"/>
  <c r="G56" i="1"/>
  <c r="H56" i="1"/>
  <c r="I56" i="1"/>
  <c r="J56" i="1"/>
  <c r="F55" i="1"/>
  <c r="G55" i="1"/>
  <c r="H55" i="1"/>
  <c r="I55" i="1"/>
  <c r="J55" i="1"/>
  <c r="F54" i="1"/>
  <c r="G54" i="1"/>
  <c r="H54" i="1"/>
  <c r="I54" i="1"/>
  <c r="J54" i="1"/>
  <c r="F53" i="1"/>
  <c r="G53" i="1"/>
  <c r="H53" i="1"/>
  <c r="I53" i="1"/>
  <c r="E57" i="1"/>
  <c r="E56" i="1"/>
  <c r="E55" i="1"/>
  <c r="E54" i="1"/>
  <c r="E18" i="1"/>
  <c r="FA29" i="1"/>
  <c r="FB29" i="1"/>
  <c r="FC29" i="1"/>
  <c r="FA28" i="1"/>
  <c r="FB28" i="1"/>
  <c r="FC28" i="1"/>
  <c r="FA27" i="1"/>
  <c r="FB27" i="1"/>
  <c r="FC27" i="1"/>
  <c r="FA26" i="1"/>
  <c r="FB26" i="1"/>
  <c r="FC26" i="1"/>
  <c r="FA25" i="1"/>
  <c r="FB25" i="1"/>
  <c r="FC25" i="1"/>
  <c r="FA24" i="1"/>
  <c r="FB24" i="1"/>
  <c r="FC24" i="1"/>
  <c r="FA23" i="1"/>
  <c r="FB23" i="1"/>
  <c r="FC23" i="1"/>
  <c r="EZ29" i="1"/>
  <c r="EZ28" i="1"/>
  <c r="EZ27" i="1"/>
  <c r="EZ26" i="1"/>
  <c r="EZ25" i="1"/>
  <c r="EZ24" i="1"/>
  <c r="EZ23" i="1"/>
  <c r="ET22" i="1"/>
  <c r="EU22" i="1"/>
  <c r="EV22" i="1"/>
  <c r="EW22" i="1"/>
  <c r="EX22" i="1"/>
  <c r="ET21" i="1"/>
  <c r="EU21" i="1"/>
  <c r="EV21" i="1"/>
  <c r="EW21" i="1"/>
  <c r="EX21" i="1"/>
  <c r="ET20" i="1"/>
  <c r="EU20" i="1"/>
  <c r="EV20" i="1"/>
  <c r="EW20" i="1"/>
  <c r="EX20" i="1"/>
  <c r="ET19" i="1"/>
  <c r="EU19" i="1"/>
  <c r="EV19" i="1"/>
  <c r="EW19" i="1"/>
  <c r="EX19" i="1"/>
  <c r="ET18" i="1"/>
  <c r="EU18" i="1"/>
  <c r="EV18" i="1"/>
  <c r="EW18" i="1"/>
  <c r="EX18" i="1"/>
  <c r="ES22" i="1"/>
  <c r="ES21" i="1"/>
  <c r="ES20" i="1"/>
  <c r="ES19" i="1"/>
  <c r="ES18" i="1"/>
  <c r="EM22" i="1"/>
  <c r="EN22" i="1"/>
  <c r="EO22" i="1"/>
  <c r="EP22" i="1"/>
  <c r="EQ22" i="1"/>
  <c r="EM21" i="1"/>
  <c r="EN21" i="1"/>
  <c r="EO21" i="1"/>
  <c r="EP21" i="1"/>
  <c r="EQ21" i="1"/>
  <c r="EM20" i="1"/>
  <c r="EN20" i="1"/>
  <c r="EO20" i="1"/>
  <c r="EP20" i="1"/>
  <c r="EQ20" i="1"/>
  <c r="EM19" i="1"/>
  <c r="EN19" i="1"/>
  <c r="EO19" i="1"/>
  <c r="EP19" i="1"/>
  <c r="EQ19" i="1"/>
  <c r="EM18" i="1"/>
  <c r="EN18" i="1"/>
  <c r="EO18" i="1"/>
  <c r="EP18" i="1"/>
  <c r="EQ18" i="1"/>
  <c r="EL22" i="1"/>
  <c r="EL21" i="1"/>
  <c r="EL20" i="1"/>
  <c r="EL19" i="1"/>
  <c r="EL18" i="1"/>
  <c r="EF22" i="1"/>
  <c r="EG22" i="1"/>
  <c r="EH22" i="1"/>
  <c r="EI22" i="1"/>
  <c r="EJ22" i="1"/>
  <c r="EF21" i="1"/>
  <c r="EG21" i="1"/>
  <c r="EH21" i="1"/>
  <c r="EI21" i="1"/>
  <c r="EJ21" i="1"/>
  <c r="EF20" i="1"/>
  <c r="EG20" i="1"/>
  <c r="EH20" i="1"/>
  <c r="EI20" i="1"/>
  <c r="EJ20" i="1"/>
  <c r="EF19" i="1"/>
  <c r="EG19" i="1"/>
  <c r="EH19" i="1"/>
  <c r="EI19" i="1"/>
  <c r="EJ19" i="1"/>
  <c r="EF18" i="1"/>
  <c r="EG18" i="1"/>
  <c r="EH18" i="1"/>
  <c r="EI18" i="1"/>
  <c r="EJ18" i="1"/>
  <c r="EE22" i="1"/>
  <c r="EE21" i="1"/>
  <c r="EE20" i="1"/>
  <c r="EE19" i="1"/>
  <c r="EE18" i="1"/>
  <c r="DZ29" i="1"/>
  <c r="EA29" i="1"/>
  <c r="EB29" i="1"/>
  <c r="DZ28" i="1"/>
  <c r="EA28" i="1"/>
  <c r="EB28" i="1"/>
  <c r="DZ27" i="1"/>
  <c r="EA27" i="1"/>
  <c r="EB27" i="1"/>
  <c r="DZ26" i="1"/>
  <c r="EA26" i="1"/>
  <c r="EB26" i="1"/>
  <c r="DZ25" i="1"/>
  <c r="EA25" i="1"/>
  <c r="EB25" i="1"/>
  <c r="DZ24" i="1"/>
  <c r="EA24" i="1"/>
  <c r="EB24" i="1"/>
  <c r="DZ23" i="1"/>
  <c r="EA23" i="1"/>
  <c r="EB23" i="1"/>
  <c r="DY29" i="1"/>
  <c r="DY28" i="1"/>
  <c r="DY27" i="1"/>
  <c r="DY26" i="1"/>
  <c r="DY25" i="1"/>
  <c r="DY24" i="1"/>
  <c r="DY23" i="1"/>
  <c r="DS22" i="1"/>
  <c r="DT22" i="1"/>
  <c r="DU22" i="1"/>
  <c r="DV22" i="1"/>
  <c r="DW22" i="1"/>
  <c r="DS21" i="1"/>
  <c r="DT21" i="1"/>
  <c r="DU21" i="1"/>
  <c r="DV21" i="1"/>
  <c r="DW21" i="1"/>
  <c r="DS20" i="1"/>
  <c r="DT20" i="1"/>
  <c r="DU20" i="1"/>
  <c r="DV20" i="1"/>
  <c r="DW20" i="1"/>
  <c r="DS19" i="1"/>
  <c r="DT19" i="1"/>
  <c r="DU19" i="1"/>
  <c r="DV19" i="1"/>
  <c r="DW19" i="1"/>
  <c r="DS18" i="1"/>
  <c r="DT18" i="1"/>
  <c r="DU18" i="1"/>
  <c r="DV18" i="1"/>
  <c r="DW18" i="1"/>
  <c r="DR22" i="1"/>
  <c r="DR21" i="1"/>
  <c r="DR20" i="1"/>
  <c r="DR19" i="1"/>
  <c r="DR18" i="1"/>
  <c r="DL22" i="1"/>
  <c r="DM22" i="1"/>
  <c r="DN22" i="1"/>
  <c r="DO22" i="1"/>
  <c r="DP22" i="1"/>
  <c r="DL21" i="1"/>
  <c r="DM21" i="1"/>
  <c r="DN21" i="1"/>
  <c r="DO21" i="1"/>
  <c r="DP21" i="1"/>
  <c r="DL20" i="1"/>
  <c r="DM20" i="1"/>
  <c r="DN20" i="1"/>
  <c r="DO20" i="1"/>
  <c r="DP20" i="1"/>
  <c r="DL19" i="1"/>
  <c r="DM19" i="1"/>
  <c r="DN19" i="1"/>
  <c r="DO19" i="1"/>
  <c r="DP19" i="1"/>
  <c r="DL18" i="1"/>
  <c r="DM18" i="1"/>
  <c r="DN18" i="1"/>
  <c r="DO18" i="1"/>
  <c r="DP18" i="1"/>
  <c r="DK22" i="1"/>
  <c r="DK21" i="1"/>
  <c r="DK20" i="1"/>
  <c r="DK19" i="1"/>
  <c r="DK18" i="1"/>
  <c r="DE22" i="1"/>
  <c r="DF22" i="1"/>
  <c r="DG22" i="1"/>
  <c r="DH22" i="1"/>
  <c r="DI22" i="1"/>
  <c r="DE21" i="1"/>
  <c r="DF21" i="1"/>
  <c r="DG21" i="1"/>
  <c r="DH21" i="1"/>
  <c r="DI21" i="1"/>
  <c r="DE20" i="1"/>
  <c r="DF20" i="1"/>
  <c r="DG20" i="1"/>
  <c r="DH20" i="1"/>
  <c r="DI20" i="1"/>
  <c r="DE19" i="1"/>
  <c r="DF19" i="1"/>
  <c r="DG19" i="1"/>
  <c r="DH19" i="1"/>
  <c r="DI19" i="1"/>
  <c r="DE18" i="1"/>
  <c r="DF18" i="1"/>
  <c r="DG18" i="1"/>
  <c r="DH18" i="1"/>
  <c r="DI18" i="1"/>
  <c r="DD22" i="1"/>
  <c r="DD21" i="1"/>
  <c r="DD20" i="1"/>
  <c r="DD19" i="1"/>
  <c r="DD18" i="1"/>
  <c r="CX22" i="1"/>
  <c r="CY22" i="1"/>
  <c r="CZ22" i="1"/>
  <c r="DA22" i="1"/>
  <c r="DB22" i="1"/>
  <c r="CX21" i="1"/>
  <c r="CY21" i="1"/>
  <c r="CZ21" i="1"/>
  <c r="DA21" i="1"/>
  <c r="DB21" i="1"/>
  <c r="CX20" i="1"/>
  <c r="CY20" i="1"/>
  <c r="CZ20" i="1"/>
  <c r="DA20" i="1"/>
  <c r="DB20" i="1"/>
  <c r="CX19" i="1"/>
  <c r="CY19" i="1"/>
  <c r="CZ19" i="1"/>
  <c r="DA19" i="1"/>
  <c r="DB19" i="1"/>
  <c r="CX18" i="1"/>
  <c r="CY18" i="1"/>
  <c r="CZ18" i="1"/>
  <c r="DA18" i="1"/>
  <c r="DB18" i="1"/>
  <c r="CW22" i="1"/>
  <c r="CW21" i="1"/>
  <c r="CW20" i="1"/>
  <c r="CW19" i="1"/>
  <c r="CW18" i="1"/>
  <c r="CQ22" i="1"/>
  <c r="CR22" i="1"/>
  <c r="CS22" i="1"/>
  <c r="CT22" i="1"/>
  <c r="CU22" i="1"/>
  <c r="CQ21" i="1"/>
  <c r="CR21" i="1"/>
  <c r="CS21" i="1"/>
  <c r="CT21" i="1"/>
  <c r="CU21" i="1"/>
  <c r="CQ20" i="1"/>
  <c r="CR20" i="1"/>
  <c r="CS20" i="1"/>
  <c r="CT20" i="1"/>
  <c r="CU20" i="1"/>
  <c r="CQ19" i="1"/>
  <c r="CR19" i="1"/>
  <c r="CS19" i="1"/>
  <c r="CT19" i="1"/>
  <c r="CU19" i="1"/>
  <c r="CQ18" i="1"/>
  <c r="CR18" i="1"/>
  <c r="CS18" i="1"/>
  <c r="CT18" i="1"/>
  <c r="CU18" i="1"/>
  <c r="CP22" i="1"/>
  <c r="CP21" i="1"/>
  <c r="CP20" i="1"/>
  <c r="CP19" i="1"/>
  <c r="CP18" i="1"/>
  <c r="CJ22" i="1"/>
  <c r="CK22" i="1"/>
  <c r="CL22" i="1"/>
  <c r="CM22" i="1"/>
  <c r="CN22" i="1"/>
  <c r="CJ21" i="1"/>
  <c r="CK21" i="1"/>
  <c r="CL21" i="1"/>
  <c r="CM21" i="1"/>
  <c r="CN21" i="1"/>
  <c r="CJ20" i="1"/>
  <c r="CK20" i="1"/>
  <c r="CL20" i="1"/>
  <c r="CM20" i="1"/>
  <c r="CN20" i="1"/>
  <c r="CJ19" i="1"/>
  <c r="CK19" i="1"/>
  <c r="CL19" i="1"/>
  <c r="CM19" i="1"/>
  <c r="CN19" i="1"/>
  <c r="CJ18" i="1"/>
  <c r="CK18" i="1"/>
  <c r="CL18" i="1"/>
  <c r="CM18" i="1"/>
  <c r="CN18" i="1"/>
  <c r="CI22" i="1"/>
  <c r="CI21" i="1"/>
  <c r="CI20" i="1"/>
  <c r="CI19" i="1"/>
  <c r="CI18" i="1"/>
  <c r="CC22" i="1"/>
  <c r="CD22" i="1"/>
  <c r="CE22" i="1"/>
  <c r="CF22" i="1"/>
  <c r="CG22" i="1"/>
  <c r="CC21" i="1"/>
  <c r="CD21" i="1"/>
  <c r="CE21" i="1"/>
  <c r="CF21" i="1"/>
  <c r="CG21" i="1"/>
  <c r="CC20" i="1"/>
  <c r="CD20" i="1"/>
  <c r="CE20" i="1"/>
  <c r="CF20" i="1"/>
  <c r="CG20" i="1"/>
  <c r="CC19" i="1"/>
  <c r="CD19" i="1"/>
  <c r="CE19" i="1"/>
  <c r="CF19" i="1"/>
  <c r="CG19" i="1"/>
  <c r="CC18" i="1"/>
  <c r="CD18" i="1"/>
  <c r="CE18" i="1"/>
  <c r="CF18" i="1"/>
  <c r="CG18" i="1"/>
  <c r="CB22" i="1"/>
  <c r="CB21" i="1"/>
  <c r="CB20" i="1"/>
  <c r="CB19" i="1"/>
  <c r="CB18" i="1"/>
  <c r="BV22" i="1"/>
  <c r="BW22" i="1"/>
  <c r="BX22" i="1"/>
  <c r="BY22" i="1"/>
  <c r="BZ22" i="1"/>
  <c r="BV21" i="1"/>
  <c r="BW21" i="1"/>
  <c r="BX21" i="1"/>
  <c r="BY21" i="1"/>
  <c r="BZ21" i="1"/>
  <c r="BV20" i="1"/>
  <c r="BW20" i="1"/>
  <c r="BX20" i="1"/>
  <c r="BY20" i="1"/>
  <c r="BZ20" i="1"/>
  <c r="BV19" i="1"/>
  <c r="BW19" i="1"/>
  <c r="BX19" i="1"/>
  <c r="BY19" i="1"/>
  <c r="BZ19" i="1"/>
  <c r="BV18" i="1"/>
  <c r="BW18" i="1"/>
  <c r="BX18" i="1"/>
  <c r="BY18" i="1"/>
  <c r="BZ18" i="1"/>
  <c r="BU22" i="1"/>
  <c r="BU21" i="1"/>
  <c r="BU20" i="1"/>
  <c r="BU19" i="1"/>
  <c r="BU18" i="1"/>
  <c r="BO22" i="1"/>
  <c r="BP22" i="1"/>
  <c r="BQ22" i="1"/>
  <c r="BR22" i="1"/>
  <c r="BS22" i="1"/>
  <c r="BO21" i="1"/>
  <c r="BP21" i="1"/>
  <c r="BQ21" i="1"/>
  <c r="BR21" i="1"/>
  <c r="BS21" i="1"/>
  <c r="BO20" i="1"/>
  <c r="BP20" i="1"/>
  <c r="BQ20" i="1"/>
  <c r="BR20" i="1"/>
  <c r="BS20" i="1"/>
  <c r="BO19" i="1"/>
  <c r="BP19" i="1"/>
  <c r="BQ19" i="1"/>
  <c r="BR19" i="1"/>
  <c r="BS19" i="1"/>
  <c r="BO18" i="1"/>
  <c r="BP18" i="1"/>
  <c r="BQ18" i="1"/>
  <c r="BR18" i="1"/>
  <c r="BS18" i="1"/>
  <c r="BN22" i="1"/>
  <c r="BN21" i="1"/>
  <c r="BN20" i="1"/>
  <c r="BN19" i="1"/>
  <c r="BN18" i="1"/>
  <c r="BH22" i="1"/>
  <c r="BI22" i="1"/>
  <c r="BJ22" i="1"/>
  <c r="BK22" i="1"/>
  <c r="BL22" i="1"/>
  <c r="BH21" i="1"/>
  <c r="BI21" i="1"/>
  <c r="BJ21" i="1"/>
  <c r="BK21" i="1"/>
  <c r="BL21" i="1"/>
  <c r="BH20" i="1"/>
  <c r="BI20" i="1"/>
  <c r="BJ20" i="1"/>
  <c r="BK20" i="1"/>
  <c r="BL20" i="1"/>
  <c r="BH19" i="1"/>
  <c r="BI19" i="1"/>
  <c r="BJ19" i="1"/>
  <c r="BK19" i="1"/>
  <c r="BL19" i="1"/>
  <c r="BH18" i="1"/>
  <c r="BI18" i="1"/>
  <c r="BJ18" i="1"/>
  <c r="BK18" i="1"/>
  <c r="BL18" i="1"/>
  <c r="BG22" i="1"/>
  <c r="BG21" i="1"/>
  <c r="BG20" i="1"/>
  <c r="BG19" i="1"/>
  <c r="BG18" i="1"/>
  <c r="BB29" i="1"/>
  <c r="BC29" i="1"/>
  <c r="BD29" i="1"/>
  <c r="BB28" i="1"/>
  <c r="BC28" i="1"/>
  <c r="BD28" i="1"/>
  <c r="BB27" i="1"/>
  <c r="BC27" i="1"/>
  <c r="BD27" i="1"/>
  <c r="BB26" i="1"/>
  <c r="BC26" i="1"/>
  <c r="BD26" i="1"/>
  <c r="BB25" i="1"/>
  <c r="BC25" i="1"/>
  <c r="BD25" i="1"/>
  <c r="BB24" i="1"/>
  <c r="BC24" i="1"/>
  <c r="BD24" i="1"/>
  <c r="BB23" i="1"/>
  <c r="BC23" i="1"/>
  <c r="BD23" i="1"/>
  <c r="BA29" i="1"/>
  <c r="BA28" i="1"/>
  <c r="BA27" i="1"/>
  <c r="BA26" i="1"/>
  <c r="BA25" i="1"/>
  <c r="BA24" i="1"/>
  <c r="BA23" i="1"/>
  <c r="AU22" i="1"/>
  <c r="AV22" i="1"/>
  <c r="AW22" i="1"/>
  <c r="AX22" i="1"/>
  <c r="AY22" i="1"/>
  <c r="AU21" i="1"/>
  <c r="AV21" i="1"/>
  <c r="AW21" i="1"/>
  <c r="AX21" i="1"/>
  <c r="AY21" i="1"/>
  <c r="AU20" i="1"/>
  <c r="AV20" i="1"/>
  <c r="AW20" i="1"/>
  <c r="AX20" i="1"/>
  <c r="AY20" i="1"/>
  <c r="AU19" i="1"/>
  <c r="AV19" i="1"/>
  <c r="AW19" i="1"/>
  <c r="AX19" i="1"/>
  <c r="AY19" i="1"/>
  <c r="AU18" i="1"/>
  <c r="AV18" i="1"/>
  <c r="AW18" i="1"/>
  <c r="AX18" i="1"/>
  <c r="AY18" i="1"/>
  <c r="AT22" i="1"/>
  <c r="AT21" i="1"/>
  <c r="AT20" i="1"/>
  <c r="AT19" i="1"/>
  <c r="AT18" i="1"/>
  <c r="AN22" i="1"/>
  <c r="AO22" i="1"/>
  <c r="AP22" i="1"/>
  <c r="AQ22" i="1"/>
  <c r="AR22" i="1"/>
  <c r="AN21" i="1"/>
  <c r="AO21" i="1"/>
  <c r="AP21" i="1"/>
  <c r="AQ21" i="1"/>
  <c r="AR21" i="1"/>
  <c r="AN20" i="1"/>
  <c r="AO20" i="1"/>
  <c r="AP20" i="1"/>
  <c r="AQ20" i="1"/>
  <c r="AR20" i="1"/>
  <c r="AN19" i="1"/>
  <c r="AO19" i="1"/>
  <c r="AP19" i="1"/>
  <c r="AQ19" i="1"/>
  <c r="AR19" i="1"/>
  <c r="AN18" i="1"/>
  <c r="AO18" i="1"/>
  <c r="AP18" i="1"/>
  <c r="AQ18" i="1"/>
  <c r="AR18" i="1"/>
  <c r="AM22" i="1"/>
  <c r="AM21" i="1"/>
  <c r="AM20" i="1"/>
  <c r="AM19" i="1"/>
  <c r="AM18" i="1"/>
  <c r="AG22" i="1"/>
  <c r="AH22" i="1"/>
  <c r="AI22" i="1"/>
  <c r="AJ22" i="1"/>
  <c r="AK22" i="1"/>
  <c r="AG21" i="1"/>
  <c r="AH21" i="1"/>
  <c r="AI21" i="1"/>
  <c r="AJ21" i="1"/>
  <c r="AK21" i="1"/>
  <c r="AG20" i="1"/>
  <c r="AH20" i="1"/>
  <c r="AI20" i="1"/>
  <c r="AJ20" i="1"/>
  <c r="AK20" i="1"/>
  <c r="AG19" i="1"/>
  <c r="AH19" i="1"/>
  <c r="AI19" i="1"/>
  <c r="AJ19" i="1"/>
  <c r="AK19" i="1"/>
  <c r="AG18" i="1"/>
  <c r="AH18" i="1"/>
  <c r="AI18" i="1"/>
  <c r="AJ18" i="1"/>
  <c r="AK18" i="1"/>
  <c r="AF22" i="1"/>
  <c r="AF21" i="1"/>
  <c r="AF20" i="1"/>
  <c r="AF19" i="1"/>
  <c r="AF18" i="1"/>
  <c r="AA29" i="1"/>
  <c r="AB29" i="1"/>
  <c r="AC29" i="1"/>
  <c r="AA28" i="1"/>
  <c r="AB28" i="1"/>
  <c r="AC28" i="1"/>
  <c r="AA27" i="1"/>
  <c r="AB27" i="1"/>
  <c r="AC27" i="1"/>
  <c r="AA26" i="1"/>
  <c r="AB26" i="1"/>
  <c r="AC26" i="1"/>
  <c r="AA25" i="1"/>
  <c r="AB25" i="1"/>
  <c r="AC25" i="1"/>
  <c r="AA24" i="1"/>
  <c r="AB24" i="1"/>
  <c r="AC24" i="1"/>
  <c r="AA23" i="1"/>
  <c r="AB23" i="1"/>
  <c r="AC23" i="1"/>
  <c r="Z29" i="1"/>
  <c r="Z28" i="1"/>
  <c r="Z27" i="1"/>
  <c r="Z26" i="1"/>
  <c r="Z25" i="1"/>
  <c r="Z24" i="1"/>
  <c r="Z23" i="1"/>
  <c r="T20" i="1"/>
  <c r="U20" i="1"/>
  <c r="V20" i="1"/>
  <c r="W20" i="1"/>
  <c r="X20" i="1"/>
  <c r="T22" i="1"/>
  <c r="U22" i="1"/>
  <c r="V22" i="1"/>
  <c r="W22" i="1"/>
  <c r="X22" i="1"/>
  <c r="T21" i="1"/>
  <c r="U21" i="1"/>
  <c r="V21" i="1"/>
  <c r="W21" i="1"/>
  <c r="X21" i="1"/>
  <c r="S22" i="1"/>
  <c r="S21" i="1"/>
  <c r="S20" i="1"/>
  <c r="T19" i="1"/>
  <c r="U19" i="1"/>
  <c r="V19" i="1"/>
  <c r="W19" i="1"/>
  <c r="X19" i="1"/>
  <c r="S19" i="1"/>
  <c r="T18" i="1"/>
  <c r="U18" i="1"/>
  <c r="V18" i="1"/>
  <c r="W18" i="1"/>
  <c r="X18" i="1"/>
  <c r="S18" i="1"/>
  <c r="M21" i="1"/>
  <c r="N21" i="1"/>
  <c r="O21" i="1"/>
  <c r="P21" i="1"/>
  <c r="Q21" i="1"/>
  <c r="M22" i="1"/>
  <c r="N22" i="1"/>
  <c r="O22" i="1"/>
  <c r="P22" i="1"/>
  <c r="Q22" i="1"/>
  <c r="L22" i="1"/>
  <c r="L21" i="1"/>
  <c r="M20" i="1"/>
  <c r="N20" i="1"/>
  <c r="O20" i="1"/>
  <c r="P20" i="1"/>
  <c r="Q20" i="1"/>
  <c r="L20" i="1"/>
  <c r="M19" i="1"/>
  <c r="N19" i="1"/>
  <c r="O19" i="1"/>
  <c r="P19" i="1"/>
  <c r="Q19" i="1"/>
  <c r="L19" i="1"/>
  <c r="M18" i="1"/>
  <c r="N18" i="1"/>
  <c r="O18" i="1"/>
  <c r="P18" i="1"/>
  <c r="Q18" i="1"/>
  <c r="L18" i="1"/>
  <c r="F22" i="1"/>
  <c r="G22" i="1"/>
  <c r="H22" i="1"/>
  <c r="I22" i="1"/>
  <c r="J22" i="1"/>
  <c r="E22" i="1"/>
  <c r="E20" i="1"/>
  <c r="E19" i="1"/>
  <c r="F18" i="1"/>
  <c r="G18" i="1"/>
  <c r="H18" i="1"/>
  <c r="I18" i="1"/>
  <c r="J18" i="1"/>
  <c r="J21" i="1"/>
  <c r="J19" i="1"/>
  <c r="J20" i="1"/>
  <c r="H20" i="1"/>
  <c r="H19" i="1"/>
  <c r="H21" i="1"/>
  <c r="I21" i="1"/>
  <c r="I19" i="1"/>
  <c r="I20" i="1"/>
  <c r="G20" i="1"/>
  <c r="G19" i="1"/>
  <c r="G21" i="1"/>
  <c r="F20" i="1"/>
  <c r="F21" i="1"/>
  <c r="F19" i="1"/>
  <c r="E21" i="1"/>
</calcChain>
</file>

<file path=xl/sharedStrings.xml><?xml version="1.0" encoding="utf-8"?>
<sst xmlns="http://schemas.openxmlformats.org/spreadsheetml/2006/main" count="33326" uniqueCount="4949">
  <si>
    <t>Timestamp</t>
  </si>
  <si>
    <t>Your occupation:</t>
  </si>
  <si>
    <t>Please indicate your experience in giving presentations:</t>
  </si>
  <si>
    <t>Video narrative: Learning SMILE by linking it to GESTURE  (Click on the link, it will open in a new tab. You can also copy the link and open it in a new tab/window in your browser.) [The introduction text in the video narrative gives a clear idea of the aim of the narrative.]</t>
  </si>
  <si>
    <t>Video narrative: Learning SMILE by linking it to GESTURE  (Click on the link, it will open in a new tab. You can also copy the link and open it in a new tab/window in your browser.) [All video segments clearly link to the presentation skills areas mentioned in the introduction.]</t>
  </si>
  <si>
    <t>Video narrative: Learning SMILE by linking it to GESTURE  (Click on the link, it will open in a new tab. You can also copy the link and open it in a new tab/window in your browser.) [The descriptions which introduce each video segment provide a useful summary.]</t>
  </si>
  <si>
    <t>Video narrative: Learning SMILE by linking it to GESTURE  (Click on the link, it will open in a new tab. You can also copy the link and open it in a new tab/window in your browser.) [All video segments provide relevant content for presentation skills learning.]</t>
  </si>
  <si>
    <t>Video narrative: Learning SMILE by linking it to GESTURE  (Click on the link, it will open in a new tab. You can also copy the link and open it in a new tab/window in your browser.) [The concluding text at the end of the video narrative provides appropriate summary.]</t>
  </si>
  <si>
    <t>Video narrative: Learning SMILE by linking it to GESTURE  (Click on the link, it will open in a new tab. You can also copy the link and open it in a new tab/window in your browser.) [This video narrative is useful for learning presentation skills.]</t>
  </si>
  <si>
    <t>Can you give some feedback to explain your scores or suggest how the video narrative can be improved.</t>
  </si>
  <si>
    <t>Video narrative: Learning DISTRACTION by linking it to ATTENTION  (Click on the link, it will open in a new tab. You can also copy the link and open it in a new tab/window in your browser.) [The introduction text in the video narrative gives a clear idea of the aim of the narrative.]</t>
  </si>
  <si>
    <t>Video narrative: Learning DISTRACTION by linking it to ATTENTION  (Click on the link, it will open in a new tab. You can also copy the link and open it in a new tab/window in your browser.) [All video segments clearly link to the presentation skills areas mentioned in the introduction.]</t>
  </si>
  <si>
    <t>Video narrative: Learning DISTRACTION by linking it to ATTENTION  (Click on the link, it will open in a new tab. You can also copy the link and open it in a new tab/window in your browser.) [The descriptions which introduce each video segment provide a useful summary.]</t>
  </si>
  <si>
    <t>Video narrative: Learning DISTRACTION by linking it to ATTENTION  (Click on the link, it will open in a new tab. You can also copy the link and open it in a new tab/window in your browser.) [All video segments provide relevant content for presentation skills learning.]</t>
  </si>
  <si>
    <t>Video narrative: Learning DISTRACTION by linking it to ATTENTION  (Click on the link, it will open in a new tab. You can also copy the link and open it in a new tab/window in your browser.) [The concluding text at the end of the video narrative provides appropriate summary.]</t>
  </si>
  <si>
    <t>Video narrative: Learning DISTRACTION by linking it to ATTENTION  (Click on the link, it will open in a new tab. You can also copy the link and open it in a new tab/window in your browser.) [This video narrative is useful for learning presentation skills.]</t>
  </si>
  <si>
    <t>Video narrative: Learning CHART by linking it to FIGURE  (Click on the link, it will open in a new tab. You can also copy the link and open it in a new tab/window in your browser.) [The introduction text in the video narrative gives a clear idea of the aim of the narrative.]</t>
  </si>
  <si>
    <t>Video narrative: Learning CHART by linking it to FIGURE  (Click on the link, it will open in a new tab. You can also copy the link and open it in a new tab/window in your browser.) [All video segments clearly link to the presentation skills areas mentioned in the introduction.]</t>
  </si>
  <si>
    <t>Video narrative: Learning CHART by linking it to FIGURE  (Click on the link, it will open in a new tab. You can also copy the link and open it in a new tab/window in your browser.) [The descriptions which introduce each video segment provide a useful summary.]</t>
  </si>
  <si>
    <t>Video narrative: Learning CHART by linking it to FIGURE  (Click on the link, it will open in a new tab. You can also copy the link and open it in a new tab/window in your browser.) [All video segments provide relevant content for presentation skills learning.]</t>
  </si>
  <si>
    <t>Video narrative: Learning CHART by linking it to FIGURE  (Click on the link, it will open in a new tab. You can also copy the link and open it in a new tab/window in your browser.) [The concluding text at the end of the video narrative provides appropriate summary.]</t>
  </si>
  <si>
    <t>Video narrative: Learning CHART by linking it to FIGURE  (Click on the link, it will open in a new tab. You can also copy the link and open it in a new tab/window in your browser.) [This video narrative is useful for learning presentation skills.]</t>
  </si>
  <si>
    <t>The video narratives with the short description are useful to [Identify key points related to giving presentations]</t>
  </si>
  <si>
    <t>The video narratives with the short description are useful to [Focus on key points at a time]</t>
  </si>
  <si>
    <t>The video narratives with the short description are useful to [Identify key topics/concepts to learn]</t>
  </si>
  <si>
    <t>The video narratives with the short description are useful to [Link main points mentioned in the video]</t>
  </si>
  <si>
    <t>What do you find positive about the generated Derivatives Narratives to support learning?</t>
  </si>
  <si>
    <t>What do you find negative about the generated Derivatives Narratives to support learning?</t>
  </si>
  <si>
    <t>Video narrative: Learning STRUCTURE by linking it to SUMMARY, STORY and INFORMATION (Click on the link, it will open in a new tab. You can also copy the link and open it in a new tab/window in your browser.) [The introduction text in the video narrative gives a clear idea of the aim of the narrative.]</t>
  </si>
  <si>
    <t>Video narrative: Learning STRUCTURE by linking it to SUMMARY, STORY and INFORMATION (Click on the link, it will open in a new tab. You can also copy the link and open it in a new tab/window in your browser.) [All video segments clearly link to the presentation skills areas mentioned in the introduction.]</t>
  </si>
  <si>
    <t>Video narrative: Learning STRUCTURE by linking it to SUMMARY, STORY and INFORMATION (Click on the link, it will open in a new tab. You can also copy the link and open it in a new tab/window in your browser.) [The descriptions which introduce each video segment provide a useful summary.]</t>
  </si>
  <si>
    <t>Video narrative: Learning STRUCTURE by linking it to SUMMARY, STORY and INFORMATION (Click on the link, it will open in a new tab. You can also copy the link and open it in a new tab/window in your browser.) [All video segments provide relevant content for presentation skills learning.]</t>
  </si>
  <si>
    <t>Video narrative: Learning STRUCTURE by linking it to SUMMARY, STORY and INFORMATION (Click on the link, it will open in a new tab. You can also copy the link and open it in a new tab/window in your browser.) [The concluding text at the end of the video narrative provides appropriate summary.]</t>
  </si>
  <si>
    <t>Video narrative: Learning STRUCTURE by linking it to SUMMARY, STORY and INFORMATION (Click on the link, it will open in a new tab. You can also copy the link and open it in a new tab/window in your browser.) [This video narrative is useful for learning presentation skills.]</t>
  </si>
  <si>
    <t>Video narrative: Learning ATTENTION by linking it to DISTRACTION (Click on the link, it will open in a new tab. You can also copy the link and open it in a new tab/window in your browser.) [The introduction text in the video narrative gives a clear idea of the aim of the narrative.]</t>
  </si>
  <si>
    <t>Video narrative: Learning ATTENTION by linking it to DISTRACTION (Click on the link, it will open in a new tab. You can also copy the link and open it in a new tab/window in your browser.) [All video segments clearly link to the presentation skills areas mentioned in the introduction.]</t>
  </si>
  <si>
    <t>Video narrative: Learning ATTENTION by linking it to DISTRACTION (Click on the link, it will open in a new tab. You can also copy the link and open it in a new tab/window in your browser.) [The descriptions which introduce each video segment provide a useful summary.]</t>
  </si>
  <si>
    <t>Video narrative: Learning ATTENTION by linking it to DISTRACTION (Click on the link, it will open in a new tab. You can also copy the link and open it in a new tab/window in your browser.) [All video segments provide relevant content for presentation skills learning.]</t>
  </si>
  <si>
    <t>Video narrative: Learning ATTENTION by linking it to DISTRACTION (Click on the link, it will open in a new tab. You can also copy the link and open it in a new tab/window in your browser.) [The concluding text at the end of the video narrative provides appropriate summary.]</t>
  </si>
  <si>
    <t>Video narrative: Learning ATTENTION by linking it to DISTRACTION (Click on the link, it will open in a new tab. You can also copy the link and open it in a new tab/window in your browser.) [This video narrative is useful for learning presentation skills.]</t>
  </si>
  <si>
    <t>Video narrative: Learning CONCLUSION by linking it to MESSAGE (Click on the link, it will open in a new tab. You can also copy the link and open it in a new tab/window in your browser.) [The introduction text in the video narrative gives a clear idea of the aim of the narrative.]</t>
  </si>
  <si>
    <t>Video narrative: Learning CONCLUSION by linking it to MESSAGE (Click on the link, it will open in a new tab. You can also copy the link and open it in a new tab/window in your browser.) [All video segments clearly link to the presentation skills areas mentioned in the introduction.]</t>
  </si>
  <si>
    <t>Video narrative: Learning CONCLUSION by linking it to MESSAGE (Click on the link, it will open in a new tab. You can also copy the link and open it in a new tab/window in your browser.) [The descriptions which introduce each video segment provide a useful summary.]</t>
  </si>
  <si>
    <t>Video narrative: Learning CONCLUSION by linking it to MESSAGE (Click on the link, it will open in a new tab. You can also copy the link and open it in a new tab/window in your browser.) [All video segments provide relevant content for presentation skills learning.]</t>
  </si>
  <si>
    <t>Video narrative: Learning CONCLUSION by linking it to MESSAGE (Click on the link, it will open in a new tab. You can also copy the link and open it in a new tab/window in your browser.) [The concluding text at the end of the video narrative provides appropriate summary.]</t>
  </si>
  <si>
    <t>Video narrative: Learning CONCLUSION by linking it to MESSAGE (Click on the link, it will open in a new tab. You can also copy the link and open it in a new tab/window in your browser.) [This video narrative is useful for learning presentation skills.]</t>
  </si>
  <si>
    <t>What do you find positive about the generated  Super-ordinate Narratives to support learning?</t>
  </si>
  <si>
    <t>What do you find negative about the generated  Super-ordinate Narratives to support learning?</t>
  </si>
  <si>
    <t>Video narrative: Learning IMPACT by linking it to ORGANIZATION and ATTENTION  (Click on the link, it will open in a new tab. You can also copy the link and open it in a new tab/window in your browser.) [The introduction text in the video narrative gives a clear idea of the aim of the narrative.]</t>
  </si>
  <si>
    <t>Video narrative: Learning IMPACT by linking it to ORGANIZATION and ATTENTION  (Click on the link, it will open in a new tab. You can also copy the link and open it in a new tab/window in your browser.) [All video segments clearly link to the presentation skills areas mentioned in the introduction.]</t>
  </si>
  <si>
    <t>Video narrative: Learning IMPACT by linking it to ORGANIZATION and ATTENTION  (Click on the link, it will open in a new tab. You can also copy the link and open it in a new tab/window in your browser.) [The descriptions which introduce each video segment provide a useful summary.]</t>
  </si>
  <si>
    <t>Video narrative: Learning IMPACT by linking it to ORGANIZATION and ATTENTION  (Click on the link, it will open in a new tab. You can also copy the link and open it in a new tab/window in your browser.) [All video segments provide relevant content for presentation skills learning.]</t>
  </si>
  <si>
    <t>Video narrative: Learning IMPACT by linking it to ORGANIZATION and ATTENTION  (Click on the link, it will open in a new tab. You can also copy the link and open it in a new tab/window in your browser.) [The concluding text at the end of the video narrative provides appropriate summary.]</t>
  </si>
  <si>
    <t>Video narrative: Learning IMPACT by linking it to ORGANIZATION and ATTENTION  (Click on the link, it will open in a new tab. You can also copy the link and open it in a new tab/window in your browser.) [This video narrative is useful for learning presentation skills.]</t>
  </si>
  <si>
    <t>Video narrative: Learning MEMORABLE by linking it to INFLUENCE and PERSUASIVE   (Click on the link, it will open in a new tab. You can also copy the link and open it in a new tab/window in your browser.) [The introduction text in the video narrative gives a clear idea of the aim of the narrative.]</t>
  </si>
  <si>
    <t>Video narrative: Learning MEMORABLE by linking it to INFLUENCE and PERSUASIVE   (Click on the link, it will open in a new tab. You can also copy the link and open it in a new tab/window in your browser.) [All video segments clearly link to the presentation skills areas mentioned in the introduction.]</t>
  </si>
  <si>
    <t>Video narrative: Learning MEMORABLE by linking it to INFLUENCE and PERSUASIVE   (Click on the link, it will open in a new tab. You can also copy the link and open it in a new tab/window in your browser.) [The descriptions which introduce each video segment provide a useful summary.]</t>
  </si>
  <si>
    <t>Video narrative: Learning MEMORABLE by linking it to INFLUENCE and PERSUASIVE   (Click on the link, it will open in a new tab. You can also copy the link and open it in a new tab/window in your browser.) [All video segments provide relevant content for presentation skills learning.]</t>
  </si>
  <si>
    <t>Video narrative: Learning MEMORABLE by linking it to INFLUENCE and PERSUASIVE   (Click on the link, it will open in a new tab. You can also copy the link and open it in a new tab/window in your browser.) [The concluding text at the end of the video narrative provides appropriate summary.]</t>
  </si>
  <si>
    <t>Video narrative: Learning MEMORABLE by linking it to INFLUENCE and PERSUASIVE   (Click on the link, it will open in a new tab. You can also copy the link and open it in a new tab/window in your browser.) [This video narrative is useful for learning presentation skills.]</t>
  </si>
  <si>
    <t>Video narrative: Learning PAUSE by linking it to FOCUS, FORGETTING and TEMPO (Click on the link, it will open in a new tab. You can also copy the link and open it in a new tab/window in your browser.) [The introduction text in the video narrative gives a clear idea of the aim of the narrative.]</t>
  </si>
  <si>
    <t>Video narrative: Learning PAUSE by linking it to FOCUS, FORGETTING and TEMPO (Click on the link, it will open in a new tab. You can also copy the link and open it in a new tab/window in your browser.) [All video segments clearly link to the presentation skills areas mentioned in the introduction.]</t>
  </si>
  <si>
    <t>Video narrative: Learning PAUSE by linking it to FOCUS, FORGETTING and TEMPO (Click on the link, it will open in a new tab. You can also copy the link and open it in a new tab/window in your browser.) [The descriptions which introduce each video segment provide a useful summary.]</t>
  </si>
  <si>
    <t>Video narrative: Learning PAUSE by linking it to FOCUS, FORGETTING and TEMPO (Click on the link, it will open in a new tab. You can also copy the link and open it in a new tab/window in your browser.) [All video segments provide relevant content for presentation skills learning.]</t>
  </si>
  <si>
    <t>Video narrative: Learning PAUSE by linking it to FOCUS, FORGETTING and TEMPO (Click on the link, it will open in a new tab. You can also copy the link and open it in a new tab/window in your browser.) [The concluding text at the end of the video narrative provides appropriate summary.]</t>
  </si>
  <si>
    <t>Video narrative: Learning PAUSE by linking it to FOCUS, FORGETTING and TEMPO (Click on the link, it will open in a new tab. You can also copy the link and open it in a new tab/window in your browser.) [This video narrative is useful for learning presentation skills.]</t>
  </si>
  <si>
    <t>Video narrative: Learning SLIDE by linking it to NOTE, TEXT and HANDOUT (Click on the link, it will open in a new tab. You can also copy the link and open it in a new tab/window in your browser.) [The introduction text in the video narrative gives a clear idea of the aim of the narrative.]</t>
  </si>
  <si>
    <t>Video narrative: Learning SLIDE by linking it to NOTE, TEXT and HANDOUT (Click on the link, it will open in a new tab. You can also copy the link and open it in a new tab/window in your browser.) [All video segments clearly link to the presentation skills areas mentioned in the introduction.]</t>
  </si>
  <si>
    <t>Video narrative: Learning SLIDE by linking it to NOTE, TEXT and HANDOUT (Click on the link, it will open in a new tab. You can also copy the link and open it in a new tab/window in your browser.) [The descriptions which introduce each video segment provide a useful summary.]</t>
  </si>
  <si>
    <t>Video narrative: Learning SLIDE by linking it to NOTE, TEXT and HANDOUT (Click on the link, it will open in a new tab. You can also copy the link and open it in a new tab/window in your browser.) [All video segments provide relevant content for presentation skills learning.]</t>
  </si>
  <si>
    <t>Video narrative: Learning SLIDE by linking it to NOTE, TEXT and HANDOUT (Click on the link, it will open in a new tab. You can also copy the link and open it in a new tab/window in your browser.) [The concluding text at the end of the video narrative provides appropriate summary.]</t>
  </si>
  <si>
    <t>Video narrative: Learning SLIDE by linking it to NOTE, TEXT and HANDOUT (Click on the link, it will open in a new tab. You can also copy the link and open it in a new tab/window in your browser.) [This video narrative is useful for learning presentation skills.]</t>
  </si>
  <si>
    <t>Video narrative: Learning INFORMATION by linking it to MAINTOPIC and TOPIC (Click on the link, it will open in a new tab. You can also copy the link and open it in a new tab/window in your browser.) [The introduction text in the video narrative gives a clear idea of the aim of the narrative.]</t>
  </si>
  <si>
    <t>Video narrative: Learning INFORMATION by linking it to MAINTOPIC and TOPIC (Click on the link, it will open in a new tab. You can also copy the link and open it in a new tab/window in your browser.) [All video segments clearly link to the presentation skills areas mentioned in the introduction.]</t>
  </si>
  <si>
    <t>Video narrative: Learning INFORMATION by linking it to MAINTOPIC and TOPIC (Click on the link, it will open in a new tab. You can also copy the link and open it in a new tab/window in your browser.) [The descriptions which introduce each video segment provide a useful summary.]</t>
  </si>
  <si>
    <t>Video narrative: Learning INFORMATION by linking it to MAINTOPIC and TOPIC (Click on the link, it will open in a new tab. You can also copy the link and open it in a new tab/window in your browser.) [All video segments provide relevant content for presentation skills learning.]</t>
  </si>
  <si>
    <t>Video narrative: Learning INFORMATION by linking it to MAINTOPIC and TOPIC (Click on the link, it will open in a new tab. You can also copy the link and open it in a new tab/window in your browser.) [The concluding text at the end of the video narrative provides appropriate summary.]</t>
  </si>
  <si>
    <t>Video narrative: Learning INFORMATION by linking it to MAINTOPIC and TOPIC (Click on the link, it will open in a new tab. You can also copy the link and open it in a new tab/window in your browser.) [This video narrative is useful for learning presentation skills.]</t>
  </si>
  <si>
    <t>Video narrative: Learning START by linking it to BEGINNING and OPENNING (Click on the link, it will open in a new tab. You can also copy the link and open it in a new tab/window in your browser.) [The introduction text in the video narrative gives a clear idea of the aim of the narrative.]</t>
  </si>
  <si>
    <t>Video narrative: Learning START by linking it to BEGINNING and OPENNING (Click on the link, it will open in a new tab. You can also copy the link and open it in a new tab/window in your browser.) [All video segments clearly link to the presentation skills areas mentioned in the introduction.]</t>
  </si>
  <si>
    <t>Video narrative: Learning START by linking it to BEGINNING and OPENNING (Click on the link, it will open in a new tab. You can also copy the link and open it in a new tab/window in your browser.) [The descriptions which introduce each video segment provide a useful summary.]</t>
  </si>
  <si>
    <t>Video narrative: Learning START by linking it to BEGINNING and OPENNING (Click on the link, it will open in a new tab. You can also copy the link and open it in a new tab/window in your browser.) [All video segments provide relevant content for presentation skills learning.]</t>
  </si>
  <si>
    <t>Video narrative: Learning START by linking it to BEGINNING and OPENNING (Click on the link, it will open in a new tab. You can also copy the link and open it in a new tab/window in your browser.) [The concluding text at the end of the video narrative provides appropriate summary.]</t>
  </si>
  <si>
    <t>Video narrative: Learning START by linking it to BEGINNING and OPENNING (Click on the link, it will open in a new tab. You can also copy the link and open it in a new tab/window in your browser.) [This video narrative is useful for learning presentation skills.]</t>
  </si>
  <si>
    <t>Video narrative: Learning COMMUNICATION by linking it to ENGAGEMENT (Click on the link, it will open in a new tab. You can also copy the link and open it in a new tab/window in your browser.) [The introduction text in the video narrative gives a clear idea of the aim of the narrative.]</t>
  </si>
  <si>
    <t>Video narrative: Learning COMMUNICATION by linking it to ENGAGEMENT (Click on the link, it will open in a new tab. You can also copy the link and open it in a new tab/window in your browser.) [All video segments clearly link to the presentation skills areas mentioned in the introduction.]</t>
  </si>
  <si>
    <t>Video narrative: Learning COMMUNICATION by linking it to ENGAGEMENT (Click on the link, it will open in a new tab. You can also copy the link and open it in a new tab/window in your browser.) [The descriptions which introduce each video segment provide a useful summary.]</t>
  </si>
  <si>
    <t>Video narrative: Learning COMMUNICATION by linking it to ENGAGEMENT (Click on the link, it will open in a new tab. You can also copy the link and open it in a new tab/window in your browser.) [All video segments provide relevant content for presentation skills learning.]</t>
  </si>
  <si>
    <t>Video narrative: Learning COMMUNICATION by linking it to ENGAGEMENT (Click on the link, it will open in a new tab. You can also copy the link and open it in a new tab/window in your browser.) [The concluding text at the end of the video narrative provides appropriate summary.]</t>
  </si>
  <si>
    <t>Video narrative: Learning COMMUNICATION by linking it to ENGAGEMENT (Click on the link, it will open in a new tab. You can also copy the link and open it in a new tab/window in your browser.) [This video narrative is useful for learning presentation skills.]</t>
  </si>
  <si>
    <t>Video narrative: Learning ATTENTION by linking it to ORGANIZATION and LENGTH (Click on the link, it will open in a new tab. You can also copy the link and open it in a new tab/window in your browser.) [The introduction text in the video narrative gives a clear idea of the aim of the narrative.]</t>
  </si>
  <si>
    <t>Video narrative: Learning ATTENTION by linking it to ORGANIZATION and LENGTH (Click on the link, it will open in a new tab. You can also copy the link and open it in a new tab/window in your browser.) [All video segments clearly link to the presentation skills areas mentioned in the introduction.]</t>
  </si>
  <si>
    <t>Video narrative: Learning ATTENTION by linking it to ORGANIZATION and LENGTH (Click on the link, it will open in a new tab. You can also copy the link and open it in a new tab/window in your browser.) [The descriptions which introduce each video segment provide a useful summary.]</t>
  </si>
  <si>
    <t>Video narrative: Learning ATTENTION by linking it to ORGANIZATION and LENGTH (Click on the link, it will open in a new tab. You can also copy the link and open it in a new tab/window in your browser.) [All video segments provide relevant content for presentation skills learning.]</t>
  </si>
  <si>
    <t>Video narrative: Learning ATTENTION by linking it to ORGANIZATION and LENGTH (Click on the link, it will open in a new tab. You can also copy the link and open it in a new tab/window in your browser.) [The concluding text at the end of the video narrative provides appropriate summary.]</t>
  </si>
  <si>
    <t>Video narrative: Learning ATTENTION by linking it to ORGANIZATION and LENGTH (Click on the link, it will open in a new tab. You can also copy the link and open it in a new tab/window in your browser.) [This video narrative is useful for learning presentation skills.]</t>
  </si>
  <si>
    <t>Video narrative: Learning CONCLUSION by linking it to SUMMARY (Click on the link, it will open in a new tab. You can also copy the link and open it in a new tab/window in your browser.) [The introduction text in the video narrative gives a clear idea of the aim of the narrative.]</t>
  </si>
  <si>
    <t>Video narrative: Learning CONCLUSION by linking it to SUMMARY (Click on the link, it will open in a new tab. You can also copy the link and open it in a new tab/window in your browser.) [All video segments clearly link to the presentation skills areas mentioned in the introduction.]</t>
  </si>
  <si>
    <t>Video narrative: Learning CONCLUSION by linking it to SUMMARY (Click on the link, it will open in a new tab. You can also copy the link and open it in a new tab/window in your browser.) [The descriptions which introduce each video segment provide a useful summary.]</t>
  </si>
  <si>
    <t>Video narrative: Learning CONCLUSION by linking it to SUMMARY (Click on the link, it will open in a new tab. You can also copy the link and open it in a new tab/window in your browser.) [All video segments provide relevant content for presentation skills learning.]</t>
  </si>
  <si>
    <t>Video narrative: Learning CONCLUSION by linking it to SUMMARY (Click on the link, it will open in a new tab. You can also copy the link and open it in a new tab/window in your browser.) [The concluding text at the end of the video narrative provides appropriate summary.]</t>
  </si>
  <si>
    <t>Video narrative: Learning CONCLUSION by linking it to SUMMARY (Click on the link, it will open in a new tab. You can also copy the link and open it in a new tab/window in your browser.) [This video narrative is useful for learning presentation skills.]</t>
  </si>
  <si>
    <t>Video narrative: Learning STRESS by linking it to CONFIDENCE, NERVOUS and ENTHUSIASM (Click on the link, it will open in a new tab. You can also copy the link and open it in a new tab/window in your browser.) [The introduction text in the video narrative gives a clear idea of the aim of the narrative.]</t>
  </si>
  <si>
    <t>Video narrative: Learning STRESS by linking it to CONFIDENCE, NERVOUS and ENTHUSIASM (Click on the link, it will open in a new tab. You can also copy the link and open it in a new tab/window in your browser.) [All video segments clearly link to the presentation skills areas mentioned in the introduction.]</t>
  </si>
  <si>
    <t>Video narrative: Learning STRESS by linking it to CONFIDENCE, NERVOUS and ENTHUSIASM (Click on the link, it will open in a new tab. You can also copy the link and open it in a new tab/window in your browser.) [The descriptions which introduce each video segment provide a useful summary.]</t>
  </si>
  <si>
    <t>Video narrative: Learning STRESS by linking it to CONFIDENCE, NERVOUS and ENTHUSIASM (Click on the link, it will open in a new tab. You can also copy the link and open it in a new tab/window in your browser.) [All video segments provide relevant content for presentation skills learning.]</t>
  </si>
  <si>
    <t>Video narrative: Learning STRESS by linking it to CONFIDENCE, NERVOUS and ENTHUSIASM (Click on the link, it will open in a new tab. You can also copy the link and open it in a new tab/window in your browser.) [The concluding text at the end of the video narrative provides appropriate summary.]</t>
  </si>
  <si>
    <t>Video narrative: Learning STRESS by linking it to CONFIDENCE, NERVOUS and ENTHUSIASM (Click on the link, it will open in a new tab. You can also copy the link and open it in a new tab/window in your browser.) [This video narrative is useful for learning presentation skills.]</t>
  </si>
  <si>
    <t>What do you find positive about the generated  Correlative Narratives to support learning?</t>
  </si>
  <si>
    <t>What do you find negative about the generated  Correlative Narratives to support learning?</t>
  </si>
  <si>
    <t>Video narrative: Learning STRUCTURE by linking it to DELIVERY  (Click on the link, it will open in a new tab. You can also copy the link and open it in a new tab/window in your browser.) [The introduction text in the video narrative gives a clear idea of the aim of the narrative.]</t>
  </si>
  <si>
    <t>Video narrative: Learning STRUCTURE by linking it to DELIVERY  (Click on the link, it will open in a new tab. You can also copy the link and open it in a new tab/window in your browser.) [All video segments clearly link to the presentation skills areas mentioned in the introduction.]</t>
  </si>
  <si>
    <t>Video narrative: Learning STRUCTURE by linking it to DELIVERY  (Click on the link, it will open in a new tab. You can also copy the link and open it in a new tab/window in your browser.) [The descriptions which introduce each video segment provide a useful summary.]</t>
  </si>
  <si>
    <t>Video narrative: Learning STRUCTURE by linking it to DELIVERY  (Click on the link, it will open in a new tab. You can also copy the link and open it in a new tab/window in your browser.) [All video segments provide relevant content for presentation skills learning.]</t>
  </si>
  <si>
    <t>Video narrative: Learning STRUCTURE by linking it to DELIVERY  (Click on the link, it will open in a new tab. You can also copy the link and open it in a new tab/window in your browser.) [The concluding text at the end of the video narrative provides appropriate summary.]</t>
  </si>
  <si>
    <t>Video narrative: Learning STRUCTURE by linking it to DELIVERY  (Click on the link, it will open in a new tab. You can also copy the link and open it in a new tab/window in your browser.) [This video narrative is useful for learning presentation skills.]</t>
  </si>
  <si>
    <t>Video narrative: Learning PRESENTATION ATTRIBUTE by linking it to VISUAL AID  (Click on the link, it will open in a new tab. You can also copy the link and open it in a new tab/window in your browser.) [The introduction text in the video narrative gives a clear idea of the aim of the narrative.]</t>
  </si>
  <si>
    <t>Video narrative: Learning PRESENTATION ATTRIBUTE by linking it to VISUAL AID  (Click on the link, it will open in a new tab. You can also copy the link and open it in a new tab/window in your browser.) [All video segments clearly link to the presentation skills areas mentioned in the introduction.]</t>
  </si>
  <si>
    <t>Video narrative: Learning PRESENTATION ATTRIBUTE by linking it to VISUAL AID  (Click on the link, it will open in a new tab. You can also copy the link and open it in a new tab/window in your browser.) [The descriptions which introduce each video segment provide a useful summary.]</t>
  </si>
  <si>
    <t>Video narrative: Learning PRESENTATION ATTRIBUTE by linking it to VISUAL AID  (Click on the link, it will open in a new tab. You can also copy the link and open it in a new tab/window in your browser.) [All video segments provide relevant content for presentation skills learning.]</t>
  </si>
  <si>
    <t>Video narrative: Learning PRESENTATION ATTRIBUTE by linking it to VISUAL AID  (Click on the link, it will open in a new tab. You can also copy the link and open it in a new tab/window in your browser.) [The concluding text at the end of the video narrative provides appropriate summary.]</t>
  </si>
  <si>
    <t>Video narrative: Learning PRESENTATION ATTRIBUTE by linking it to VISUAL AID  (Click on the link, it will open in a new tab. You can also copy the link and open it in a new tab/window in your browser.) [This video narrative is useful for learning presentation skills.]</t>
  </si>
  <si>
    <t>Video narrative: Learning DELIVERY by linking it to VISUAL AID  (Click on the link, it will open in a new tab. You can also copy the link and open it in a new tab/window in your browser.) [The introduction text in the video narrative gives a clear idea of the aim of the narrative.]</t>
  </si>
  <si>
    <t>Video narrative: Learning DELIVERY by linking it to VISUAL AID  (Click on the link, it will open in a new tab. You can also copy the link and open it in a new tab/window in your browser.) [All video segments clearly link to the presentation skills areas mentioned in the introduction.]</t>
  </si>
  <si>
    <t>Video narrative: Learning DELIVERY by linking it to VISUAL AID  (Click on the link, it will open in a new tab. You can also copy the link and open it in a new tab/window in your browser.) [The descriptions which introduce each video segment provide a useful summary.]</t>
  </si>
  <si>
    <t>Video narrative: Learning DELIVERY by linking it to VISUAL AID  (Click on the link, it will open in a new tab. You can also copy the link and open it in a new tab/window in your browser.) [All video segments provide relevant content for presentation skills learning.]</t>
  </si>
  <si>
    <t>Video narrative: Learning DELIVERY by linking it to VISUAL AID  (Click on the link, it will open in a new tab. You can also copy the link and open it in a new tab/window in your browser.) [The concluding text at the end of the video narrative provides appropriate summary.]</t>
  </si>
  <si>
    <t>Video narrative: Learning DELIVERY by linking it to VISUAL AID  (Click on the link, it will open in a new tab. You can also copy the link and open it in a new tab/window in your browser.) [This video narrative is useful for learning presentation skills.]</t>
  </si>
  <si>
    <t>What do you find positive about the generated Combinational Narratives to support learning?</t>
  </si>
  <si>
    <t>What do you find negative about the generated Combinational Narratives to support learning?</t>
  </si>
  <si>
    <t>Is there any thing else you would like to tell us about the generated video narratives?</t>
  </si>
  <si>
    <t>Please provide your email address below for the  £50 Amazon voucher arrangements.</t>
  </si>
  <si>
    <t>PhD researcher</t>
  </si>
  <si>
    <t>Teaching and Conferences</t>
  </si>
  <si>
    <t>Agree</t>
  </si>
  <si>
    <t>Strongly agree</t>
  </si>
  <si>
    <t>It describes and links the concepts clearly. However, I think if the speakers used some emojis, the video narrative would be more helpful and useful, especially for users who do not have enough background in presentation skills and academic words.</t>
  </si>
  <si>
    <t>Neutral</t>
  </si>
  <si>
    <t>Non</t>
  </si>
  <si>
    <t>Extremely likely</t>
  </si>
  <si>
    <t>Quite likely</t>
  </si>
  <si>
    <t>I think this generation process is very useful in enhancing derivative concept learning. So, it could make the teaching process and understanding of new concepts easier by providing such a way.</t>
  </si>
  <si>
    <t>Some videos focus on a specific concept without explaining the main concept, such as visual aid and distraction concepts. So, it might not cover all the required or mentioned concepts.</t>
  </si>
  <si>
    <t>Disagree</t>
  </si>
  <si>
    <t>Extremely likely, Quite likely</t>
  </si>
  <si>
    <t xml:space="preserve">In this type, I believe that the structure of this narrative could support the concept learning process. </t>
  </si>
  <si>
    <t xml:space="preserve">For the first two videos, the speakers do not mention how the concepts are related, while the last one explains how the organization is related to the impact concept. </t>
  </si>
  <si>
    <t>Slightly likely</t>
  </si>
  <si>
    <t>Slightly unlikely</t>
  </si>
  <si>
    <t>Quite unlikely</t>
  </si>
  <si>
    <t>i.ibtisam.92a@gmail.com</t>
  </si>
  <si>
    <t>retired university lecturer</t>
  </si>
  <si>
    <t>30+ years of experience</t>
  </si>
  <si>
    <t>I was initially confused by the need of clicking the play button twice to get the first video play. When it stopped, I clicked play again and ended up watching the entire video. Consequently, video 2 and video 3 became superfluous; also at this point I noted the significance of the timing in the descriptions.
Each segment seemed to stop a few seconds too late, so the speaker started moving onto the next focus outside your selection.
In terms of learning, a bit more guidance on how to use your selected windows might be helpful. For example, I am not sure why the first video was split into three, all with the same learning objective. Another example is the last video - I only heard the praise of the speaker's smile, but I did not know how and when she used it (very tempted to rewind further back and take a look).</t>
  </si>
  <si>
    <t>The main issue is that none of the video segments talked about distraction.
The first video started a bit early with the lady as what she said did not match my expectation. Could have started from the male speaker.
Towards the end of second video segment, it started mentioning the first technique then stopped... I continued playing it and found content (on other techniques towards same goal) useful and relevant.</t>
  </si>
  <si>
    <t>I was less engaged with these videos for some unknown reasons. May be due to the fragmented coverage of visual parts and there is no 'story' to follow and get engaged?</t>
  </si>
  <si>
    <t>Slightly likely, Neutral</t>
  </si>
  <si>
    <t>Knowing that a specific concept is part of a more generic concept. When watching the video covering the generic concept, a deeper learning may be triggered in the learner as he/she might try to work out the relevance of the selected segment.</t>
  </si>
  <si>
    <t>A rather limited viewpoint is presented by just linking a specific concept to a generic concept. May be more useful to optionally reveal the other 'siblings' under that same generic concept so that the learner understands the size of the learning space.</t>
  </si>
  <si>
    <t>Neutral, Disagree</t>
  </si>
  <si>
    <t>Agree, Neutral</t>
  </si>
  <si>
    <t>The main issue with this part is that quite a few video segments selected only because the keyword (concept) was mentioned on passing (e.g. video segments 2, 5, 6)</t>
  </si>
  <si>
    <t>The selection of the video segments seemed appropriate here. After watching video segment 1, I was thinking - there is a difference between speaker's and audience's distraction/attention - some extra learning done?
In video segment 2, the speaker mentioned that she would talk more later on how to hold the attention of the audience - but where... I could not locate it easily... this may be the one thing your system should help?</t>
  </si>
  <si>
    <t>Is there any significance for the learner to understand the difference between 'part of' and 'belongs to'? I am unsure. Is there a mistake in the first sentence in the overall intro "MESSAGE is part of CONCLUSION. You are given a video segment about MESSAGE belongs to STRUCTURE." - how does CONCLUSION fit in?</t>
  </si>
  <si>
    <t>A top down approach give some anchorage to learning/adding new concepts</t>
  </si>
  <si>
    <t>The sole use of linear style of linkage only reveals a fraction of the knowledge tree. There are usually other sibling concepts covered in the chosen segments and might confuse a beginner learner?</t>
  </si>
  <si>
    <t>Disagree, Strongly disagree</t>
  </si>
  <si>
    <t>Video 1: it mentioned 'organisation' as an institution, not organisation in presentation.
Video 2: this video was picked often as the slide covered a lot of different concepts in presentation - merely mentioning the names but no explanation! It might be good for linking generic concepts with a range of specific ones, but nor for learning specific skills.
Video 3: it did relate organisation to impact but the introduction for this segment did not mention this. 
Overall, I am unsure why organisation and attention are" similar to" impact from a learner's perspective. How would you explain that in plain english (as dictionary definitions will not do  it)?</t>
  </si>
  <si>
    <t>Video segment 1 - 'influence' was mentioned in the context of the talk, not in presentation skills.
Video segment 2 - 'influence' was breifly mentioned but cannot relate to 'memorable'
Video segment 3 - the talk has linked memorable to impact (which was examined earlier)</t>
  </si>
  <si>
    <t>The main issue is the use of the term 'similar' in the introduction and conclusion. From a learner's perspective, pause can be 'similar' to tempo to a certain extent, but not to focus and forgetting. The video segments did not show the similarity either (for example, video segment 1 relate focus to delivery, but nothing to pause).
I do understand why you use the word 'similar' in the context of the ontological hierarchy, but  you need to think about does it make sense to the learner... may need some rephrasing.</t>
  </si>
  <si>
    <t>Strongly agree, Agree</t>
  </si>
  <si>
    <t>May I suggest some rephrasing in your header/introduction in this section and the others throughout your collection.
1. Instead of "Learning SLIDE from VISUALAID" - "Learning SLIDE for VISUALAID"
2. "NOTE , TEXT , HANDOUT are similar to SLIDE" - "NOTE , TEXT , HANDOUT can be used or applied in conjunction with SLIDE"
3. "You are given a collection of video segments about NOTE , TEXT , HANDOUT related to VISUALAID" - "You are given a collection of video segments about NOTE , TEXT , HANDOUT and SLIDE related to VISUALAID"
Video segment 2 does not mention 'text'? In fact, it is more appropriate for 'memorable'</t>
  </si>
  <si>
    <t>Video segment 2 - topic was not mentioned within the context of presentation skills/atructure
Video segment 5 - as above, for information</t>
  </si>
  <si>
    <t>I am finding it difficult to focus when watching the same video the 7th time or more! had to rewind to watch out for the keyword being 'mentioned'!
Video segment 6 - 'start' was literally the last word mentioned in the segment, cut out in the middle of a sentence. What is the point of that for learning?</t>
  </si>
  <si>
    <t>Video segment 1: the only one covering 'engagement', but this word was mentioned outside the context of learning presentation skills</t>
  </si>
  <si>
    <t>video segment 1 - 'organisation was mentioned not in the context of presentation skills.
video segment 2, length was mentioned after the segment was cut off? and its relevance to 'attention' was not obvious.</t>
  </si>
  <si>
    <t>video segment 2 was cut off in mid sentence as soon as the word 'summary' was mentioned.</t>
  </si>
  <si>
    <t>Video segment 1 mentioned 'enthusiasm' in addition to 'confidence', and should appear in the description for this segment?
video segment 2 - ditto; 'nervious' was mentioned in addition to 'enthusiasm'</t>
  </si>
  <si>
    <t>somewhat useful to see related concepts</t>
  </si>
  <si>
    <t>some segments were not stand alone in explaining a concept well... can see that it was picked purely because the 'word' was mentioned.</t>
  </si>
  <si>
    <t xml:space="preserve">main issue is that the real linkage of concepts was often missing - merely selected becuse the words were mentioned somewhere.
video segment 1 was completely pointless. </t>
  </si>
  <si>
    <t>the selected segments were better than the previous one.</t>
  </si>
  <si>
    <t>video segment 1 has no real linkage between the two concepts.
video segment 2 was better.</t>
  </si>
  <si>
    <t>good to see a few concepts used together within the same context</t>
  </si>
  <si>
    <t>real links might not be there.</t>
  </si>
  <si>
    <t>the videos selected were all relevant. It might be useful to watch one video at a time, follow its strucrture and point out the relevant concepts as it plays. I found it very tedious to watch snippets of the same same video a number of times, each time pointing to a different concept. Also, snippets do not provide the context for real understanding of the use of the concept in that particular video without watching beyond the selected snippet.</t>
  </si>
  <si>
    <t>l.m.s.lau@gmail.com</t>
  </si>
  <si>
    <t>PhD Student</t>
  </si>
  <si>
    <t>I taught in a university back in the Philippines and I often do presentation for webinars and workshops as well.</t>
  </si>
  <si>
    <t>While the video themselves were relevant and informative, the text describing the video  does not provide enough information to describe or explain the videos. Given that the videos only start at a particular point in the video, I think it is very important that the descriptions should provide further context and information. 
As for the concluding text, it only gives the user an understanding of how the video segments were extracted but does not directly explain as to how it is linked to that particular  "theory of for concept learning."</t>
  </si>
  <si>
    <t xml:space="preserve">I have the same comment on this part with the "Video narrative: Learning SMILE by linking it to GESTURE" part. Although in addition to those issues, it may seem that this part has more issues on the videos. Most of the videos (particularly the first 3 videos) ends abruptly, in the middle of sentences. Also in the first video, I felt that it lacked context. The speaker in the video listed some recommendations but I was not aware of what where those recommendations for.
I think if that the intention of the video is to go straight to the point, a description providing more relevant context would be great. </t>
  </si>
  <si>
    <t>I have the same comment on this part with the "Video narrative: Learning SMILE by linking it to GESTURE" part. In addition though, it is now more obvious in this video narrative section that the texts might be automatically generated due to some obvious grammatical issues (ex. the lack of articles in some sentences "CHART is part of FIGURE"). and the repetitive video segment descriptions.</t>
  </si>
  <si>
    <t>I think it was easier to relate the videos for a particular topic/concept given that it was linked to a generic concept which in one way or another I know. For example on the "chart" concept, I was able to immediately understand that the videos were related to the use of chart as a figure in a document/presentation as it was linked already to the concept of "figures."</t>
  </si>
  <si>
    <t>None.</t>
  </si>
  <si>
    <t>Similar to earlier parts of the evaluation, the text describing the video and concluding texts does not provide enough information to describe/explain the videos or provide a summary of the videos or concepts presented in the video. I felt that specific parts of the video shown was more informative and relevant as compared to the earlier parts of the evaluation.</t>
  </si>
  <si>
    <t xml:space="preserve">It was quite unclear to me as to how the videos on attention were related to the video on distraction. I find that there is not much of a link or connection between the concepts in the video. For example, the 1st video was on the distractions to the speaker not to the audience, much different from the concept in the second video which was more related to capturing your audiences attention. For me, the last two videos were completely unrelated to the first video. </t>
  </si>
  <si>
    <t>Surprisingly, when there were multiple videos on different concepts (such as in the first set of videos on summary, story, and information linked to structure) that was related to one concept, I understood the main concept more. I was able to relate the specific concepts to the main concept much better than the next two parts. It felt that the videos for the first set of videos were much more cohesive and can be linked better than the next set of videos.</t>
  </si>
  <si>
    <t>I was quite confused as to what were the specific concepts in the 2nd and 3rd set of videos. It seems that for super-ordinate narratives, there is a need to explain or describe properly how specific concepts are linked to the main concept being learned.</t>
  </si>
  <si>
    <t>I found that the videos in this part are more related and I was able to link the concepts in the video much better as compared to earlier examples.</t>
  </si>
  <si>
    <t>Most of the videos were relevant to the topic. The first two videos are somehow unrelated to its topic (organization and length).</t>
  </si>
  <si>
    <t xml:space="preserve">I understand the concept more when it is linked to similar concepts from the same class. It also felt that the videos are much more related and cohesive as compared to the earlier videos. </t>
  </si>
  <si>
    <t>When concepts from two areas are combined and linked, it is easier to understand the concept being taught in the videos. It was also easier to relate the concepts and the different videos to each other.</t>
  </si>
  <si>
    <t xml:space="preserve">It is possible though since there are multiple concepts being discussed that the learner might be confused or might not be able to focus on the main point or topic. </t>
  </si>
  <si>
    <t>I think when it is done well, it would help a lot in providing relevant video content to users, giving users a particular focus and users can concentrate on the relevant and important points and information. Given that most videos related to learning soft-skills, like presentation skills, are quite long, having this might help users to identify which points to focus in and would also help users from being distracted with non-relevant information. Given that the information is much more focused, you can also prevent information overload.  The unnatural flow and descriptions also contributed to my perception that the system did bad in extracting and combining video segments, which in the end (especially with the second example on distractions) made me much more confused about the topics. I also think that the video information (video ID, where the video starts, and its duration) does not provide any help in learning presentation skills.</t>
  </si>
  <si>
    <t>raulvincentlumapas@gmail.com</t>
  </si>
  <si>
    <t>PhD student</t>
  </si>
  <si>
    <t xml:space="preserve">Have experience </t>
  </si>
  <si>
    <t>The description only mentions SMILE, while the video mentions others in addition to smile</t>
  </si>
  <si>
    <t>some videos mention more attributes in addition to attention.</t>
  </si>
  <si>
    <t xml:space="preserve">The charts and figures in the slides gives clear indication of what is presented </t>
  </si>
  <si>
    <t>I helps to know what to expect from each video segment</t>
  </si>
  <si>
    <t>It might not capture all essential il information in the video segments. Also it might distract.</t>
  </si>
  <si>
    <t>I think the last video was not about structure, but mentioned the word "structure" in an example.</t>
  </si>
  <si>
    <t>sometimes the word "conclusion" is used but the content is not about the conclusion in a presentation</t>
  </si>
  <si>
    <t>It helps the student know what to expect from a video</t>
  </si>
  <si>
    <t>It might distract</t>
  </si>
  <si>
    <t>some videos incorporated mote topics than that mentioned in the text</t>
  </si>
  <si>
    <t>The first videos  is more about structure than influence.</t>
  </si>
  <si>
    <t>some videos are segmented in the middle of an idea which is confusing. Also I am not sure if the first video is about  "FOCUS"</t>
  </si>
  <si>
    <t xml:space="preserve">Some video segments cover a larger scope than the topic mentioned in the narrative. </t>
  </si>
  <si>
    <t xml:space="preserve">Some videos only mentioned the word in the narrative but are not about it. </t>
  </si>
  <si>
    <t>the last video is segmented in the middle of the topic that mentions "Start"</t>
  </si>
  <si>
    <t>Some videos are not about the narratives. for example , the first video mentions "organisation" referring to institute rather than structure. The second video is not about length. The third is not about organisation.</t>
  </si>
  <si>
    <t>it helps the student to know what to expect</t>
  </si>
  <si>
    <t>it is sometimes confusing</t>
  </si>
  <si>
    <t>Strongly disagree</t>
  </si>
  <si>
    <t>some videos are not about the topics mentioned</t>
  </si>
  <si>
    <t>i tells the student what to look for</t>
  </si>
  <si>
    <t>it can be distracting</t>
  </si>
  <si>
    <t xml:space="preserve">they can be useful in most occasions </t>
  </si>
  <si>
    <t>shatha.tammami@gmail.com</t>
  </si>
  <si>
    <t>Form</t>
  </si>
  <si>
    <t>Medium Level</t>
  </si>
  <si>
    <t>Sometimes it's confusing to understand at first when the start of the video has few sentences explaining the previous points that have been trimmed out</t>
  </si>
  <si>
    <t>When videos are picked up from multiple sources it is better to remove the intro part of the video and show the point directly</t>
  </si>
  <si>
    <t>Very easy to identify key points that are important. easy to focus</t>
  </si>
  <si>
    <t>sometimes start of the video contains previous points' statement which could be confusing</t>
  </si>
  <si>
    <t>One video did not explain the points but rather mentioned the number of points</t>
  </si>
  <si>
    <t>Easy to understand and identify points</t>
  </si>
  <si>
    <t>Couldn't understand the point explained in one video</t>
  </si>
  <si>
    <t xml:space="preserve">Some videos does not explain the mentioned points related to the videos </t>
  </si>
  <si>
    <t>Few videos does not explain the expected learning point. One video is irrelevant of any presentation related teaching</t>
  </si>
  <si>
    <t>There are irrelevant videos for the mentioned presentation skill</t>
  </si>
  <si>
    <t>Relevant videos are easy to understand and emphasize the most important point</t>
  </si>
  <si>
    <t>There were many unrelated videos to the mentioned skills</t>
  </si>
  <si>
    <t>Good points picked up from the whole video</t>
  </si>
  <si>
    <t>occasionally contains videos with less explanations</t>
  </si>
  <si>
    <t>With few improvements, this can be a great way of learning easily and quickly</t>
  </si>
  <si>
    <t>pasan.peiris01@gmail.com</t>
  </si>
  <si>
    <t>Advance</t>
  </si>
  <si>
    <t xml:space="preserve">The first segment says, "next video segment mentions TEXT ( related to VISUAL AID)..... and starts at 7.13 with a duration of 23 seconds." However, I noticed it should start after 23 seconds at about 7.36.
Second segment: should start at 4:44, but it is still good.
Third segment: Perfect
Fourth segment: should start at about 4:25 for only 15 minutes only
</t>
  </si>
  <si>
    <t>#3- It is about the 4 Gestures during presentations to become powerful .. 
#4- When she mentioned infulence, it was about leadership, not presentation. I would say the sigment about presentation visual aid not IMPACT</t>
  </si>
  <si>
    <t xml:space="preserve">1- mentioned conclusion for few seconds with not additional details. 
3- Good! but there more information about conculsion if we continue. </t>
  </si>
  <si>
    <t>Understand some concepts in more depth</t>
  </si>
  <si>
    <t>NA</t>
  </si>
  <si>
    <t xml:space="preserve">In the introduction... mostly about  GESTURE in general. not all vedios focused on SMILE , HANDGESTURE.
3- talked about other improvements, such as working on the structure. at the last second only mentioned GESTURE.
</t>
  </si>
  <si>
    <t>the segment clearly missed POSTURE.  it should be more than 38 seconds.</t>
  </si>
  <si>
    <t>#1- The segment did not talk about image relates to visual aid.
#2 - mentiond additional details not related to image
#3 - Did not relates to visual aid
#5 - The segment mentions PICTURE (relates to VISUALAID ) but did not focus on it only, but simle related to gestures</t>
  </si>
  <si>
    <t>Understanding examples of a particular concept, so we can further understand the related topic.</t>
  </si>
  <si>
    <t>#3- did not cover information related structure.
#4- Did not talk about topic. only mentioned as a favourite topic.
Not all video segments clearly link concepts mentioned in the introduction.</t>
  </si>
  <si>
    <t xml:space="preserve">#2- Did not clearly cover the plan related to structure
#4 - OUTLINE mentioned here as a quick example, but a skills to be covered in this segment. </t>
  </si>
  <si>
    <t>#2 - the presentation explained about rehearse and practice after the segment ended @ 40:35
#3 extra unrelated details mentioned at the beginning of the segment.
#6 the segment did not clearly cover the concept PRACTICE.</t>
  </si>
  <si>
    <t>some segment are not clearly talking about the related concept Ex, CLOSE in the fifth video</t>
  </si>
  <si>
    <t>Third video, segment mentions CHART at the end, more details should be included after that.</t>
  </si>
  <si>
    <t>SUMMARY  is not covered completely in the segment in video 2</t>
  </si>
  <si>
    <t>Connecting two concepts from different presentation skills areas helps one understand the idea in a more breadth way.</t>
  </si>
  <si>
    <t>Some generated combinational narratives may not provide accurately related concepts, which might mislead learners.</t>
  </si>
  <si>
    <t>scssal@leeds.ac.uk</t>
  </si>
  <si>
    <t>Teaching and presenting in conferences</t>
  </si>
  <si>
    <t>ID= PgOD1j2DhNg is not giving enough information</t>
  </si>
  <si>
    <t>overall good narrative to give an idea about the concepts and their topic.</t>
  </si>
  <si>
    <t>good narrative with examples</t>
  </si>
  <si>
    <t>can be used to get an idea about domain concepts and guide the further learning.</t>
  </si>
  <si>
    <t>Some segments are short and needs more explanation about the concept</t>
  </si>
  <si>
    <t>ID= d812a7qG9Kw just mention the concept without explanation</t>
  </si>
  <si>
    <t>The first two segments were very good but ID= d812a7qG9Kw gives shallow information about the concept</t>
  </si>
  <si>
    <t>ID= XyRjKCT_wrk it did not talk about the concept but the other segments do</t>
  </si>
  <si>
    <t>good to learn as it gives examples as well</t>
  </si>
  <si>
    <t>few segments about one/per narrative are odd</t>
  </si>
  <si>
    <t>ID= yoD8RMq2OkU mentioned the concept but did not focus on it more but the other segments do</t>
  </si>
  <si>
    <t>ID= yoD8RMq2OkU is odd but the rest some gives good explanation but not all of them</t>
  </si>
  <si>
    <t>two segments are not good</t>
  </si>
  <si>
    <t>couple segments are not giving much an=bout the concepts</t>
  </si>
  <si>
    <t>Last segment is odd, two segments just mentioned the concept but did not give example.</t>
  </si>
  <si>
    <t>Two segments did not give much about the concept</t>
  </si>
  <si>
    <t>the first segment did not explain the concept</t>
  </si>
  <si>
    <t>good to learn from</t>
  </si>
  <si>
    <t>first and last segments mention the concept only</t>
  </si>
  <si>
    <t>not very good to learn from. just one segment about the concept</t>
  </si>
  <si>
    <t>no</t>
  </si>
  <si>
    <t>only the last segment is very good</t>
  </si>
  <si>
    <t>some can nbe used for learning basic idea about the concept and its relationship with the topic</t>
  </si>
  <si>
    <t>a.mohammed1@leeds.ac.uk</t>
  </si>
  <si>
    <t>Professor</t>
  </si>
  <si>
    <t>I have extensive experience in giving presentations, over 35 years</t>
  </si>
  <si>
    <t xml:space="preserve">The segment from the YouTube video with ID= TQiln3CjtvM was not useful. Some segments end abruptly, when the speaker announced they would next talk about something that seemed interesting. </t>
  </si>
  <si>
    <t>Some segments start/end in the middle of a sentence.
YouTube video Hp7Id3Yb9XQ: the first segment from this video should end a bit sooner, as the speaker started talking about another concept close to the end.</t>
  </si>
  <si>
    <t xml:space="preserve">The same above: some segments start/end abruptly. In some segments, the speakers start talking about the next concept and the segments contains a couple of sentences about that at the end. </t>
  </si>
  <si>
    <t xml:space="preserve">The advantage is having a short segment that focuses on a single concept. </t>
  </si>
  <si>
    <t>Sometimes I felt I would like to hear what the speaker was talking about after the segment was over.</t>
  </si>
  <si>
    <t>The segment from bgFNTuRYtKE finishes in the middle of the sentence. I have the same comments as for the previous type of segments: beginning and end are sometimes in the middle of the sentence</t>
  </si>
  <si>
    <t>Again, beginnings and endings are abrupt</t>
  </si>
  <si>
    <t>Four of these segments are almost identical to the ones from a previous set. The same comment as before: abrupt beginnings/ends</t>
  </si>
  <si>
    <t>Providing specific examples</t>
  </si>
  <si>
    <t>No problem with the idea in general, but the clips start/end abruptly</t>
  </si>
  <si>
    <t>The segments from dEDcc0aCjaA and d812a7qG9Kw were not useful at all. They were ads.</t>
  </si>
  <si>
    <t xml:space="preserve">The segment from d812a7qG9Kw was not related to the concept. The segment from wp4ho9raVjA mentions Transition at the very end, but it does not really address Transition. </t>
  </si>
  <si>
    <t>I did not find the first segment from wp4ho9raVjA useful. Also d812a7qG9Kw  was not useful. Again some segments end in the middle of a sentence.</t>
  </si>
  <si>
    <t>The first segments from hMk5s1y486I is not useful. Again some beginnings/ends are abrupt</t>
  </si>
  <si>
    <t>The two segments from yoD8RMq2OkU were irrelevant.</t>
  </si>
  <si>
    <t>The segments from d812a7qG9Kw, UOceysteIjo, fzIxD1jXn44  and HRaPmO6TlaM are irrelevant. Just the last two segments were relevant</t>
  </si>
  <si>
    <t>These segments were much better than the previous group</t>
  </si>
  <si>
    <t>Only two of these segments were relevant</t>
  </si>
  <si>
    <t>I do not think these segments are relevant for the stated concepts</t>
  </si>
  <si>
    <t>Just one segment was relevant for speed</t>
  </si>
  <si>
    <t>Just one segment was relevant for ponounciation</t>
  </si>
  <si>
    <t>These segments were much better, except the last one</t>
  </si>
  <si>
    <t>A couple of segments were not relevant</t>
  </si>
  <si>
    <t>They provide examples</t>
  </si>
  <si>
    <t xml:space="preserve">Some of the segments shown were completely irrelevant to the concepts mentioned in the introductions or summaries. </t>
  </si>
  <si>
    <t>Irrelevant segment: dEDcc0aCjaA</t>
  </si>
  <si>
    <t>These segments were appropriate</t>
  </si>
  <si>
    <t>They might link two different concepts</t>
  </si>
  <si>
    <t>They are probably not as useful as the other types, as some of the topics that are combined are kind of artificial. I mean, the combinations themselves can be strange</t>
  </si>
  <si>
    <t>In general, therewere many segments with abrupt beginnings or ends. Quite often the end is in a middle of a sentence.</t>
  </si>
  <si>
    <t>tanja.mitrovic@canterbury.ac.nz</t>
  </si>
  <si>
    <t>I have experience in giving presentation as a teacher worked in 4 academies and researcher</t>
  </si>
  <si>
    <t xml:space="preserve">The segments started to talk about what makes impact or interest by mentioning one point from many the presenter promised to give. Always feel I want to watch more to follow the presenter and get the full idea. Video with ID= TQiln3CjtvM  is irrelevant and does not include the concept. </t>
  </si>
  <si>
    <t>The domain related images gives a simple idea about the concept but to get the full information, I need to carry on watching the video. The segments is a hook and guide to start learning the concept. hook by working as  a concept introductory and guide by showing the link between concepts and their topic. The segment from  XyRjKCT_wrk  doe not contain information about the concept. Other segments just mention very quickly the concept. My feeling is I want to watch more.</t>
  </si>
  <si>
    <t>I want to see more and for the last segment I wanted to see a bit from the beginning.</t>
  </si>
  <si>
    <t>Telling what to focus on and link it to other concepts from the same topic. It can guide learning if students want to find more-knows what to search for and decide how it can be linked to the domain. Example, text and colour are linked to each other and from Visual Aid topic</t>
  </si>
  <si>
    <t>short segments are not very informative ~20 sec. Long segments are better. All segments invoked the need to watch more and provide idea on what are we learning and how the concepts are linked with each other and with the topic.</t>
  </si>
  <si>
    <t>I want to see more after the end of the segment. Second segment Mention more information and one of them is the colour. This can expressed as noticing the effect of the concept colour in relation to other concepts.</t>
  </si>
  <si>
    <t>I want the segment to be larger because it stopped when the presenter starts to explain the concept in depth.</t>
  </si>
  <si>
    <t>The first part of the second segments shows the importance of the concept and how to use it but the second part  did not tell how I can use it. In segment 3, I wan to listen to the rest of the segment to get the full information. This means the narratives gives an idea about the importance concepts and leave the decision to the student to decide if she/he needs to learn more about it.</t>
  </si>
  <si>
    <t>It gives an idea about what to learn and the structure for learning.</t>
  </si>
  <si>
    <t>approximately one segment per a narrative, either does not give an introduction to the intended concept or very short or starts to explain another concept at the end.</t>
  </si>
  <si>
    <t xml:space="preserve">I want to listen to more from the video. This indicates that the segment contains good information and is relevant to the domain. The segments from ID= dEDcc0aCjaA and ID= d812a7qG9Kw and ID= Hp7Id3Yb9XQ does not include any demonstration about the concept. Another segment just mention the concept without more information- tutorial on how to use it. </t>
  </si>
  <si>
    <t>Just mentioning the concept. I want to watch more to get the full information about the concept. Sometimes not enough information. In general it tells what to learn and the structure of learning.</t>
  </si>
  <si>
    <t>The segment ID= d812a7qG9Kw just gives list of resources to download to learn the concept otherwise it is a good narrative with examples.</t>
  </si>
  <si>
    <t>The first two segments where talking and explaining the concept very well while the third just mention the word of the concept and the last segment repeated the concept name many times showing its importance without explaining or giving example.</t>
  </si>
  <si>
    <t>First and second segments are irrelevant, mentioned the concept but it did not talk about it. While the other two are informative.</t>
  </si>
  <si>
    <t>ID= HRaPmO6TlaM and ID= fzIxD1jXn44 mentions the concept but not with explanation or example. The following two segments give a clear idea about the concept.</t>
  </si>
  <si>
    <t>It is similar to Narrative 3 (confident concept)</t>
  </si>
  <si>
    <t>ID= yoD8RMq2OkU mention the concept without explanation while the other 4 segments talked about the concept briefly regarding their small size (Max 61 sec)</t>
  </si>
  <si>
    <t>Two segments from ID= yoD8RMq2OkU have mentioned the concept but did not talk about it while the other two segments do.</t>
  </si>
  <si>
    <t>This video is similar to the video above so the same notes</t>
  </si>
  <si>
    <t>Same segments used here as well.</t>
  </si>
  <si>
    <t xml:space="preserve">mention the concepts and give some information about them but not thoroughly. </t>
  </si>
  <si>
    <t>3 segments just mentioned the concept without more ideas on how to use it.</t>
  </si>
  <si>
    <t>link concepts and topics</t>
  </si>
  <si>
    <t>I found that the size of the segments is not always the matter but whether the concept mentioned only or mentioned and explained in the segment. In all cases the students need to decide themselves if they want to watch more and they can do so as the narratives provides them with the video and where to start from .Differently from Google we give identification on how do we link the segments from different videos not only linking whole videos.</t>
  </si>
  <si>
    <t xml:space="preserve"> ID= wp4ho9raVjA did not talk much about the second topic but the rest are good</t>
  </si>
  <si>
    <t xml:space="preserve">good narrative </t>
  </si>
  <si>
    <t>good with examples</t>
  </si>
  <si>
    <t>good to learn from with examples and showing the structure of the concept. For students with limited or no prior knowledge of the domain, providing segments with small size will be good and could direct their attention to what to learn.</t>
  </si>
  <si>
    <t xml:space="preserve">Some students just want to get the information without caring about the structure of the concept. </t>
  </si>
  <si>
    <t>I've given several presentations, but I'm not an expert</t>
  </si>
  <si>
    <t xml:space="preserve">It gives one or several key points to support learning. </t>
  </si>
  <si>
    <t>It could potentially not give the learner the supported knowledge that they need or want.</t>
  </si>
  <si>
    <t>The HIGHTLIGHT and COLOUR segmented videos are not corresponding or learning the about HIGHLIGHT and COLOUR.</t>
  </si>
  <si>
    <t>Some gives actual key points that support the relavant skills</t>
  </si>
  <si>
    <t>Sometimes they miss the relavant skills.</t>
  </si>
  <si>
    <t>There are links that could support learning</t>
  </si>
  <si>
    <t>Some key words do not link to the relavant learning because sometimes they are generic words that could be used in different context</t>
  </si>
  <si>
    <t>They link up pretty well</t>
  </si>
  <si>
    <t>n/a</t>
  </si>
  <si>
    <t>abz.alsaleh@gmail.com</t>
  </si>
  <si>
    <t>I have given several presentations.</t>
  </si>
  <si>
    <t>It is more tangible</t>
  </si>
  <si>
    <t>all specific features might not be covered</t>
  </si>
  <si>
    <t xml:space="preserve">it might seem easy to mention </t>
  </si>
  <si>
    <t>it was so confusing.</t>
  </si>
  <si>
    <t>I can help audience to imaginize and recall concepts they have learned earlier</t>
  </si>
  <si>
    <t>it might sound boring for those not being prepared for the presentation</t>
  </si>
  <si>
    <t>it is pretty helpful.</t>
  </si>
  <si>
    <t>is is somewhat distracting</t>
  </si>
  <si>
    <t>bojnordi.ehsan@gmail.com</t>
  </si>
  <si>
    <t xml:space="preserve">I have given many presentations to research seminars and students.  </t>
  </si>
  <si>
    <t>The color videos are very good. the first text video was not very helpful</t>
  </si>
  <si>
    <t>the introduction mentions feedback but tow of the videos are not talking about it</t>
  </si>
  <si>
    <t xml:space="preserve"> Videos provide excellent tips about using gestures in presentation </t>
  </si>
  <si>
    <t xml:space="preserve">The videos provide useful tips about the skills mentioned and linked them effectively </t>
  </si>
  <si>
    <t xml:space="preserve">Some of the videos might useful if they stay longer </t>
  </si>
  <si>
    <t xml:space="preserve">The videos were very useful for learning the practice skill </t>
  </si>
  <si>
    <t>The second and the third video are talking about phrases used to transition between charts. They were not related directly to visual aid</t>
  </si>
  <si>
    <t xml:space="preserve">They go deeply into more specific related topics. </t>
  </si>
  <si>
    <t xml:space="preserve">Nothing </t>
  </si>
  <si>
    <t>All videos provide useful content and direct</t>
  </si>
  <si>
    <t xml:space="preserve">The first video is talking about phrases to be used with charts. </t>
  </si>
  <si>
    <t xml:space="preserve">I strongly agree that all videos are about the describtion mentioned above them except the second video I can only agree </t>
  </si>
  <si>
    <t xml:space="preserve">All the videos are not about it was mentioned above them except the fourth one. </t>
  </si>
  <si>
    <t xml:space="preserve">Some of the videos are not about what it's menthoned above them or in the conclusion. </t>
  </si>
  <si>
    <t xml:space="preserve">Just the second video was very relative to the aim but the other two were not. </t>
  </si>
  <si>
    <t xml:space="preserve">I found all the videos are very ralted to the aim and descriptions </t>
  </si>
  <si>
    <t xml:space="preserve">The videos focus on the each skill at a time which is very important. </t>
  </si>
  <si>
    <t xml:space="preserve">Few of the videos are not about what the descriptions said. </t>
  </si>
  <si>
    <t xml:space="preserve">Three of the videos were very related to the aim but two were not directly related. </t>
  </si>
  <si>
    <t xml:space="preserve">I found the two videos are strtonly useful for the skils they methion. </t>
  </si>
  <si>
    <t xml:space="preserve">Two of the videos are not about the aim introduced in the descriptions. </t>
  </si>
  <si>
    <t xml:space="preserve">The videos are very usefull for learning a concept at a time. </t>
  </si>
  <si>
    <t xml:space="preserve">Some the videos are not about learning skills. </t>
  </si>
  <si>
    <t xml:space="preserve">I enjoyed watching them. I feel learned alot about presentation skills. </t>
  </si>
  <si>
    <t>alghamdi.m.mohammed@gmail.com</t>
  </si>
  <si>
    <t>PhD researcher and teacher</t>
  </si>
  <si>
    <t>expert</t>
  </si>
  <si>
    <t>non</t>
  </si>
  <si>
    <t>some good pointe to learn</t>
  </si>
  <si>
    <t>few segments in the narratives are not informative</t>
  </si>
  <si>
    <t>showing good examples</t>
  </si>
  <si>
    <t>some segments does not give information about the concept</t>
  </si>
  <si>
    <t>two segments did not explain the concept enough</t>
  </si>
  <si>
    <t>two segments does not explain the concept but some do</t>
  </si>
  <si>
    <t>some narratives are good to learn more</t>
  </si>
  <si>
    <t>some odd segments affect the quality of some narratives</t>
  </si>
  <si>
    <t>Derivative</t>
  </si>
  <si>
    <t>Super-Ordinate</t>
  </si>
  <si>
    <t>Correlative</t>
  </si>
  <si>
    <t>Combinational</t>
  </si>
  <si>
    <t>number of Narratives/Per Form</t>
  </si>
  <si>
    <t>Form 1</t>
  </si>
  <si>
    <t>Form 5</t>
  </si>
  <si>
    <t>Form 4</t>
  </si>
  <si>
    <t>Form 3</t>
  </si>
  <si>
    <t>Form 2</t>
  </si>
  <si>
    <t xml:space="preserve"> Impact</t>
  </si>
  <si>
    <t xml:space="preserve"> Audience</t>
  </si>
  <si>
    <t xml:space="preserve"> Slide</t>
  </si>
  <si>
    <t xml:space="preserve"> Structure</t>
  </si>
  <si>
    <t xml:space="preserve"> Attention</t>
  </si>
  <si>
    <t xml:space="preserve"> Conclusion</t>
  </si>
  <si>
    <t xml:space="preserve"> Gesture</t>
  </si>
  <si>
    <t xml:space="preserve"> Posture</t>
  </si>
  <si>
    <t xml:space="preserve"> Text</t>
  </si>
  <si>
    <t xml:space="preserve"> Delivery</t>
  </si>
  <si>
    <t xml:space="preserve"> Picture</t>
  </si>
  <si>
    <t xml:space="preserve"> Preparation</t>
  </si>
  <si>
    <t xml:space="preserve"> BodyLanguageSignal</t>
  </si>
  <si>
    <t xml:space="preserve"> Figure</t>
  </si>
  <si>
    <t>PresentationAttribute</t>
  </si>
  <si>
    <t>Delivery</t>
  </si>
  <si>
    <t>VisualAid</t>
  </si>
  <si>
    <t>Structure</t>
  </si>
  <si>
    <t>Duration</t>
  </si>
  <si>
    <t xml:space="preserve">Average of narrative duration </t>
  </si>
  <si>
    <t xml:space="preserve">Minimum narrative duration </t>
  </si>
  <si>
    <t>maximum of narrative duration</t>
  </si>
  <si>
    <t xml:space="preserve"># of narratives above 3 minutes </t>
  </si>
  <si>
    <t>number of narratives per evaluater</t>
  </si>
  <si>
    <t xml:space="preserve">duration of narratives above 3 minutes </t>
  </si>
  <si>
    <t xml:space="preserve"># of narratives below 3 minutes </t>
  </si>
  <si>
    <t xml:space="preserve"># of narratives above 2 minutes </t>
  </si>
  <si>
    <t xml:space="preserve"># of narratives below 2 minutes </t>
  </si>
  <si>
    <t xml:space="preserve">STDV of narrative duration  </t>
  </si>
  <si>
    <t>DN1</t>
  </si>
  <si>
    <t>DN2</t>
  </si>
  <si>
    <t>DN3</t>
  </si>
  <si>
    <t>SN1</t>
  </si>
  <si>
    <t>Super Ordinate</t>
  </si>
  <si>
    <t>SN2</t>
  </si>
  <si>
    <t>SN3</t>
  </si>
  <si>
    <t>Perceived usefulness</t>
  </si>
  <si>
    <t>CRN1</t>
  </si>
  <si>
    <t>CRN3</t>
  </si>
  <si>
    <t>CRN2</t>
  </si>
  <si>
    <t>CRN4</t>
  </si>
  <si>
    <t>CRN5</t>
  </si>
  <si>
    <t>CRN6</t>
  </si>
  <si>
    <t>CRN7</t>
  </si>
  <si>
    <t>CRN8</t>
  </si>
  <si>
    <t>CRN9</t>
  </si>
  <si>
    <t>CRN10</t>
  </si>
  <si>
    <t>CON1</t>
  </si>
  <si>
    <t>CON2</t>
  </si>
  <si>
    <t>CON3</t>
  </si>
  <si>
    <t>Extremely unlikely</t>
  </si>
  <si>
    <t>segments mention and explain the concepts and gives examples.</t>
  </si>
  <si>
    <t xml:space="preserve">First and second segments just mention the concept and explain one example. The third segment stopped in the middle. other segments explained the concept briefly. </t>
  </si>
  <si>
    <t xml:space="preserve">ID= HRaPmO6TlaM was very bad, other segment gives good points but stopped in the middle. </t>
  </si>
  <si>
    <t>useful for learning, save time</t>
  </si>
  <si>
    <t>some segments are not related to the concept</t>
  </si>
  <si>
    <t>some segments stopped in the middle and wants to watch more</t>
  </si>
  <si>
    <t>ID= MnIPpUiTcRc : very short segment just mentioned the concept. Other segments  introduces the concepts but I feel I want to see more.</t>
  </si>
  <si>
    <t xml:space="preserve">Gives idea on what to include in slides and what not to, briefly. </t>
  </si>
  <si>
    <t>gives an idea about the concept and link it to its topic.</t>
  </si>
  <si>
    <t>Not all the segments end in the right time and define the concept clearly.</t>
  </si>
  <si>
    <t>ID= Jv18JGOk06o is not relevant. Other segment stopped in the middle. While other segments  mentioned the concept with brief explanation.</t>
  </si>
  <si>
    <t xml:space="preserve">Again ID= Jv18JGOk06o is the same as above and not related to the concept. ID= yoD8RMq2OkU mentioned what is good and bad about the concept but did not explain it (uncomplete information). </t>
  </si>
  <si>
    <t>ID= ADJAcyTq1us mentioned the concept but did not tell how to use it. Segments gives good points and for some them, We want to watch more .</t>
  </si>
  <si>
    <t>all gives ideas about the concept but most stopped in the middle.</t>
  </si>
  <si>
    <t>both segments from ID= yoD8RMq2OkU are not relevant. While the other two do</t>
  </si>
  <si>
    <t>Deliver the concept but starts new concept and stopped in the middle. Although forth segment mentioned the concept at the end, the explanation was related to the concept. The last segment mentioned the concept but the contents was about another concepts.</t>
  </si>
  <si>
    <t>the segments from ID= yoD8RMq2OkU  are not relevant while the other two do.</t>
  </si>
  <si>
    <t>ID= MnIPpUiTcRc is relevant but short.  ID= TQiln3CjtvM is an ads not related to the concept. the other segments (4 seg.) are good.</t>
  </si>
  <si>
    <t>lase segment relevant but stopped in the middle (with dur. 28 sec.).</t>
  </si>
  <si>
    <t>ID= bgFNTuRYtKE does not  mention the concept. ID= Iwpi1Lm6dFo and ID= PgOD1j2DhNg did not explain the concept just mention it. Only the last segment explained the concept.</t>
  </si>
  <si>
    <t xml:space="preserve">They are good in knowing what concepts are linked and belong to which topic  and get some ideas about them </t>
  </si>
  <si>
    <t>Most narratives contains segment or two which are   irrelevant.</t>
  </si>
  <si>
    <t>good in linking the topics. Although the first segment was short and introduces 4 concepts, the others mentioned and explained one concept. One segments was long (104 sec.) and it starts new concepts before the ending.</t>
  </si>
  <si>
    <t>there are only two segments but they are relevant</t>
  </si>
  <si>
    <t xml:space="preserve">Not all the segments explained the concepts they intend to explain and some are irrelevant </t>
  </si>
  <si>
    <t>one video was good</t>
  </si>
  <si>
    <t>many segments in the narratives are either irrelevant, mention many concepts within short time or short and stopped in the middle.</t>
  </si>
  <si>
    <t xml:space="preserve">Some narratives can be used to learn the concepts or get idea about the concepts. The description tells the students more information about what they can search for to learn more. </t>
  </si>
  <si>
    <t>The third segment, beside talking about figures, elaborated on presentation strategies like repetition, which is related to the topic but slightly more correlated than derivative.</t>
  </si>
  <si>
    <t>I liked that the fifth segment mentioned what to avoid, i.e.: what is not memorable. so clearly the segments are semantically very related to the topic.</t>
  </si>
  <si>
    <t>None</t>
  </si>
  <si>
    <t>short, focused, saves time, and provide the context ( the whole video) if we wish to go in more depth.</t>
  </si>
  <si>
    <t>none</t>
  </si>
  <si>
    <t>All video segments clearly link to the presentation skills areas mentioned in the introduction was set to DISAGREE, because in third segment influence was mentioned as a trait of leadership and not an attribute of the presentation.</t>
  </si>
  <si>
    <t>third segment did not mention power point as the introduction to the segment suggested.</t>
  </si>
  <si>
    <t>defining the relation between concepts, and somehow simplifying the concept by starting to explain a part of the whole idea.</t>
  </si>
  <si>
    <t>none.</t>
  </si>
  <si>
    <t>Third and Fourth segments mentioned organisation but not in the meaning of a presentation attribute.</t>
  </si>
  <si>
    <t>fourth segment although mentioned the word " reason" but was not referring to presentation structure.</t>
  </si>
  <si>
    <t>third segment mentioned influence related to the leadership ( the topic) but not presentation. Also fourth segment mentioned interest in different context and was not talking about presentations in the first place.</t>
  </si>
  <si>
    <t>situates the concept within related concepts and areas.</t>
  </si>
  <si>
    <t>might distract or confuse if concepts are on same level but not very similar.</t>
  </si>
  <si>
    <t>first segment mentioned the word " organisation" as an institution and not as a presentation attribute.</t>
  </si>
  <si>
    <t>second segment mentioned video and section but in different context than presentation. also in the fourth segment the word "aim" was in different context than presentation structure.</t>
  </si>
  <si>
    <t>serves as an anchor to build on or start from if one topic is new.</t>
  </si>
  <si>
    <t>scah@leeds.ac.uk</t>
  </si>
  <si>
    <t>CRN11</t>
  </si>
  <si>
    <t>CRN12</t>
  </si>
  <si>
    <t>CRN13</t>
  </si>
  <si>
    <t>Perceived usefullness</t>
  </si>
  <si>
    <t>The introduction text in the video narrative gives a clear idea of the aim of the narrative</t>
  </si>
  <si>
    <t>All video segments clearly link to the presentation skills areas mentioned in the introduction</t>
  </si>
  <si>
    <t>The descriptions which introduce each video segment provide a useful summary</t>
  </si>
  <si>
    <t>All video segments provide relevant content for presentation skills learning</t>
  </si>
  <si>
    <t>The concluding text at the end of the video narrative provides appropriate summary</t>
  </si>
  <si>
    <t>This video narrative is useful for learning presentation skills</t>
  </si>
  <si>
    <t>SA</t>
  </si>
  <si>
    <t>A</t>
  </si>
  <si>
    <t>N</t>
  </si>
  <si>
    <t>D</t>
  </si>
  <si>
    <t>SD</t>
  </si>
  <si>
    <t>Avg</t>
  </si>
  <si>
    <t>STDV</t>
  </si>
  <si>
    <t>Max</t>
  </si>
  <si>
    <t>Min</t>
  </si>
  <si>
    <t>D-Intro</t>
  </si>
  <si>
    <t xml:space="preserve"> Organization</t>
  </si>
  <si>
    <t xml:space="preserve"> PresentationAttribute</t>
  </si>
  <si>
    <t xml:space="preserve"> Memorable</t>
  </si>
  <si>
    <t xml:space="preserve"> Communication</t>
  </si>
  <si>
    <t xml:space="preserve"> Persuasive</t>
  </si>
  <si>
    <t xml:space="preserve"> Story</t>
  </si>
  <si>
    <t xml:space="preserve"> Start</t>
  </si>
  <si>
    <t xml:space="preserve"> Beginning</t>
  </si>
  <si>
    <t xml:space="preserve"> Note</t>
  </si>
  <si>
    <t xml:space="preserve"> VisualAid</t>
  </si>
  <si>
    <t xml:space="preserve"> Video</t>
  </si>
  <si>
    <t xml:space="preserve"> Chart</t>
  </si>
  <si>
    <t xml:space="preserve"> Information</t>
  </si>
  <si>
    <t xml:space="preserve"> Topic</t>
  </si>
  <si>
    <t xml:space="preserve"> Outline</t>
  </si>
  <si>
    <t xml:space="preserve"> Thumb</t>
  </si>
  <si>
    <t xml:space="preserve"> Feedback</t>
  </si>
  <si>
    <t xml:space="preserve"> Smile</t>
  </si>
  <si>
    <t>FT1</t>
  </si>
  <si>
    <t>FT2</t>
  </si>
  <si>
    <t>FCs</t>
  </si>
  <si>
    <t>Narrative</t>
  </si>
  <si>
    <t>STDV of narrative above 3 duration  11.06</t>
  </si>
  <si>
    <t xml:space="preserve">duration of all Combinational narratives </t>
  </si>
  <si>
    <t xml:space="preserve">Average of narrative above 3 duration </t>
  </si>
  <si>
    <t xml:space="preserve">Minimum narrative above 3 duration </t>
  </si>
  <si>
    <t>maximum narrative above 3 duration</t>
  </si>
  <si>
    <t>Number of narratives=  80</t>
  </si>
  <si>
    <t xml:space="preserve"> Summary</t>
  </si>
  <si>
    <t xml:space="preserve"> MainPoint</t>
  </si>
  <si>
    <t xml:space="preserve"> Middle</t>
  </si>
  <si>
    <t xml:space="preserve"> End</t>
  </si>
  <si>
    <t xml:space="preserve"> Confidence</t>
  </si>
  <si>
    <t xml:space="preserve"> Pause</t>
  </si>
  <si>
    <t xml:space="preserve"> Focus</t>
  </si>
  <si>
    <t xml:space="preserve"> Nervous</t>
  </si>
  <si>
    <t xml:space="preserve"> Purpose</t>
  </si>
  <si>
    <t xml:space="preserve"> Opening</t>
  </si>
  <si>
    <t xml:space="preserve"> Closing</t>
  </si>
  <si>
    <t xml:space="preserve"> Plan</t>
  </si>
  <si>
    <t xml:space="preserve"> Enthusiasm</t>
  </si>
  <si>
    <t xml:space="preserve"> Stress</t>
  </si>
  <si>
    <t xml:space="preserve"> Practice</t>
  </si>
  <si>
    <t xml:space="preserve"> Open</t>
  </si>
  <si>
    <t xml:space="preserve"> Close</t>
  </si>
  <si>
    <t xml:space="preserve"> Section</t>
  </si>
  <si>
    <t xml:space="preserve"> Transition</t>
  </si>
  <si>
    <t xml:space="preserve"> Confident</t>
  </si>
  <si>
    <t xml:space="preserve"> Rehearse</t>
  </si>
  <si>
    <t xml:space="preserve"> Highlight</t>
  </si>
  <si>
    <t xml:space="preserve"> Summarize</t>
  </si>
  <si>
    <t xml:space="preserve"> Finish</t>
  </si>
  <si>
    <t xml:space="preserve"> Forgetting</t>
  </si>
  <si>
    <t xml:space="preserve"> Standing</t>
  </si>
  <si>
    <t xml:space="preserve"> Silence</t>
  </si>
  <si>
    <t xml:space="preserve"> Stand</t>
  </si>
  <si>
    <t xml:space="preserve"> Comfortable</t>
  </si>
  <si>
    <t xml:space="preserve"> Framework</t>
  </si>
  <si>
    <t xml:space="preserve"> Tempo</t>
  </si>
  <si>
    <t xml:space="preserve"> Speed</t>
  </si>
  <si>
    <t xml:space="preserve"> Pronunciation</t>
  </si>
  <si>
    <t xml:space="preserve"> Length</t>
  </si>
  <si>
    <t xml:space="preserve"> Influence</t>
  </si>
  <si>
    <t xml:space="preserve"> Color</t>
  </si>
  <si>
    <t xml:space="preserve"> Handout</t>
  </si>
  <si>
    <t xml:space="preserve"> Reference</t>
  </si>
  <si>
    <t xml:space="preserve"> Reason</t>
  </si>
  <si>
    <t xml:space="preserve"> Pace</t>
  </si>
  <si>
    <t xml:space="preserve"> Walk</t>
  </si>
  <si>
    <t xml:space="preserve"> Voice</t>
  </si>
  <si>
    <t xml:space="preserve"> Interest</t>
  </si>
  <si>
    <t xml:space="preserve"> Passion</t>
  </si>
  <si>
    <t xml:space="preserve"> Colour</t>
  </si>
  <si>
    <t xml:space="preserve"> Font</t>
  </si>
  <si>
    <t xml:space="preserve"> Analysis</t>
  </si>
  <si>
    <t xml:space="preserve"> Engagement</t>
  </si>
  <si>
    <t xml:space="preserve"> Result</t>
  </si>
  <si>
    <t xml:space="preserve"> Aim</t>
  </si>
  <si>
    <t xml:space="preserve"> Analogy</t>
  </si>
  <si>
    <t xml:space="preserve"> Connection</t>
  </si>
  <si>
    <t xml:space="preserve"> Humor</t>
  </si>
  <si>
    <t xml:space="preserve"> Format</t>
  </si>
  <si>
    <t xml:space="preserve"> Prop</t>
  </si>
  <si>
    <t xml:space="preserve"> Opener</t>
  </si>
  <si>
    <t xml:space="preserve"> Thanking</t>
  </si>
  <si>
    <t xml:space="preserve"> Summarise</t>
  </si>
  <si>
    <t xml:space="preserve"> Fun</t>
  </si>
  <si>
    <t xml:space="preserve"> Excitement</t>
  </si>
  <si>
    <t>FT</t>
  </si>
  <si>
    <t>FC</t>
  </si>
  <si>
    <t xml:space="preserve">duration of all Correlatives </t>
  </si>
  <si>
    <t xml:space="preserve">STDV of narrative duration </t>
  </si>
  <si>
    <t xml:space="preserve">Average of narratives above 3 duration </t>
  </si>
  <si>
    <t xml:space="preserve">Minimum narratives above 3 duration </t>
  </si>
  <si>
    <t>maximum of narratives above 3 duration</t>
  </si>
  <si>
    <t xml:space="preserve">STDV of narratives above 3 duration </t>
  </si>
  <si>
    <t xml:space="preserve">duration of all super ordinate </t>
  </si>
  <si>
    <t>maximum of narrative above 3 duration</t>
  </si>
  <si>
    <t xml:space="preserve">STDV of narrative above 3 duration </t>
  </si>
  <si>
    <t>Number of narratives=  22</t>
  </si>
  <si>
    <t xml:space="preserve"> Graph</t>
  </si>
  <si>
    <t xml:space="preserve"> PowerPoint</t>
  </si>
  <si>
    <t xml:space="preserve"> Distraction</t>
  </si>
  <si>
    <t xml:space="preserve"> Breathing</t>
  </si>
  <si>
    <t xml:space="preserve"> Message</t>
  </si>
  <si>
    <t xml:space="preserve"> Image</t>
  </si>
  <si>
    <t xml:space="preserve"> Shoulder</t>
  </si>
  <si>
    <t xml:space="preserve"> HandGesture</t>
  </si>
  <si>
    <t xml:space="preserve">duration of all Derivatives </t>
  </si>
  <si>
    <t>STDV of narrative duration</t>
  </si>
  <si>
    <t>I gave presentations for different age groups, Academies, conferences, and teaching in the University of Leeds.</t>
  </si>
  <si>
    <t>First and second segments just mention the concept and explain one example. The third segment stopped in the middle. other segments explained the concept briefly.</t>
  </si>
  <si>
    <t>ID= HRaPmO6TlaM was very bad, other segment gives good points but stopped in the middle.</t>
  </si>
  <si>
    <t>ID= MnIPpUiTcRc : very short segment just mentioned the concept. Other segments introduces the concepts but I feel I want to see more.</t>
  </si>
  <si>
    <t>Gives idea on what to include in slides and what not to, briefly.</t>
  </si>
  <si>
    <t>ID= Jv18JGOk06o is not relevant. Other segment stopped in the middle. While other segments mentioned the concept with brief explanation.</t>
  </si>
  <si>
    <t>Again ID= Jv18JGOk06o is the same as above and not related to the concept. ID= yoD8RMq2OkU mentioned what is good and bad about the concept but did not explain it (uncomplete information).</t>
  </si>
  <si>
    <t>the segments from ID= yoD8RMq2OkU are not relevant while the other two do.</t>
  </si>
  <si>
    <t>ID= MnIPpUiTcRc is relevant but short. ID= TQiln3CjtvM is an ads not related to the concept. the other segments (4 seg.) are good.</t>
  </si>
  <si>
    <t>ID= bgFNTuRYtKE does not mention the concept. ID= Iwpi1Lm6dFo and ID= PgOD1j2DhNg did not explain the concept just mention it. Only the last segment explained the concept.</t>
  </si>
  <si>
    <t>They are good in knowing what concepts are linked and belong to which topic and get some ideas about them</t>
  </si>
  <si>
    <t>Most narratives contains segment or two which are irrelevant.</t>
  </si>
  <si>
    <t>Not all the segments explained the concepts they intend to explain and some are irrelevant</t>
  </si>
  <si>
    <t>Some narratives can be used to learn the concepts or get idea about the concepts. The description tells the students more information about what they can search for to learn more.</t>
  </si>
  <si>
    <t>PhD Researcher</t>
  </si>
  <si>
    <t>expert in terms of years doing it in different languages, Intermediate in terms of different audience knowledge levels.</t>
  </si>
  <si>
    <t>E21</t>
  </si>
  <si>
    <t>E22</t>
  </si>
  <si>
    <t>E23</t>
  </si>
  <si>
    <t>E24</t>
  </si>
  <si>
    <t>E31</t>
  </si>
  <si>
    <t>E32</t>
  </si>
  <si>
    <t>E12</t>
  </si>
  <si>
    <t>E41</t>
  </si>
  <si>
    <t>E43</t>
  </si>
  <si>
    <t>E51</t>
  </si>
  <si>
    <t>E52</t>
  </si>
  <si>
    <t>E42*</t>
  </si>
  <si>
    <t>E33*</t>
  </si>
  <si>
    <t>E11*</t>
  </si>
  <si>
    <t>F2</t>
  </si>
  <si>
    <t>F3</t>
  </si>
  <si>
    <t>F4</t>
  </si>
  <si>
    <t>F5</t>
  </si>
  <si>
    <t>F1</t>
  </si>
  <si>
    <t>Expert</t>
  </si>
  <si>
    <t>Title</t>
  </si>
  <si>
    <t>The introduction text in the video narrative gives a clear idea of the aim of the narrative.</t>
  </si>
  <si>
    <t>All video segments clearly link to the presentation skills areas mentioned in the introduction.</t>
  </si>
  <si>
    <t>The descriptions which introduce each video segment provide a useful summary.</t>
  </si>
  <si>
    <t>All video segments provide relevant content for presentation skills learning.</t>
  </si>
  <si>
    <t>The concluding text at the end of the video narrative provides appropriate summary.</t>
  </si>
  <si>
    <t>This video narrative is useful for learning presentation skills.</t>
  </si>
  <si>
    <t>Video narrative: Learning GRAPH by linking it to FIGURE </t>
  </si>
  <si>
    <t>Narrative Type</t>
  </si>
  <si>
    <t>Comment</t>
  </si>
  <si>
    <t>S</t>
  </si>
  <si>
    <t>CR</t>
  </si>
  <si>
    <t>CO</t>
  </si>
  <si>
    <t>Video narrative: Learning MEMORABLE by linking it to IMPACT</t>
  </si>
  <si>
    <t>Video narrative: Learning POWERPOINT by linking it to SLIDES</t>
  </si>
  <si>
    <t>Video narrative: Learning IMPACT by linking it to MEMORABLE and INFLUENCE</t>
  </si>
  <si>
    <t>Video narrative: Learning AUDIENCE by linking it to FEEDBACK</t>
  </si>
  <si>
    <t>Video narrative: Learning SLIDE by linking it to POWERPOINT</t>
  </si>
  <si>
    <t>Video narrative: Learning ORGANIZATION by linking it to IMPACT and ATTENTION</t>
  </si>
  <si>
    <t>Video narrative: Learning AUDIENCE by linking it to PREPARATION</t>
  </si>
  <si>
    <t>Video narrative: Learning SUMMARY by linking it to COCLUSION and SUMMARIZE</t>
  </si>
  <si>
    <t>Video narrative: Learning REASON by linking it to PURPOSE and PLAN</t>
  </si>
  <si>
    <t>Video narrative: Learning PACE by linking it to PAUSE and FOCUS</t>
  </si>
  <si>
    <t>Video narrative: Learning PREPARATION by linking it to AUDIENCE</t>
  </si>
  <si>
    <t>Video narrative: Learning VOICE by linking it to PAUSE and FOCUS</t>
  </si>
  <si>
    <t>Video narrative: Learning INTEREST by linking it to MEMORABLE and INFLUENCE</t>
  </si>
  <si>
    <t>Video narrative: Learning PASSION by linking it to CONFIDENCE, NERVOUS and ENTHUSIASM</t>
  </si>
  <si>
    <t>Video narrative: Learning FONT by linking it to HIGHLIGHT and COLOR</t>
  </si>
  <si>
    <t>Video narrative: Learning PRESENTATION ATTRIBUTE by linking it to DELIVERY </t>
  </si>
  <si>
    <t>Video narrative: Learning STRUCTURE by linking it to PRESENTATION ATTRIBUTE</t>
  </si>
  <si>
    <t>Video narrative: Learning VISUAL AID by linking it to STRUCTURE</t>
  </si>
  <si>
    <t>Video narrative: Learning SMILE by linking it to GESTURE</t>
  </si>
  <si>
    <t>Video narrative: Learning DISTRACTION by linking it to ATTENTION </t>
  </si>
  <si>
    <t>Video narrative: Learning CHART by linking it to FIGURE</t>
  </si>
  <si>
    <t>Video narrative: Learning STRUCTURE by linking it to SUMMARY, STORY and INFORMATION</t>
  </si>
  <si>
    <t>Video narrative: Learning ATTENTION by linking it to DISTRACTION</t>
  </si>
  <si>
    <t>Video narrative: Learning CONCLUSION by linking it to MESSAGE</t>
  </si>
  <si>
    <t>Video narrative: Learning IMPACT by linking it to ORGANIZATION and ATTENTION </t>
  </si>
  <si>
    <t>Video narrative: Learning MEMORABLE by linking it to INFLUENCE and PERSUASIVE</t>
  </si>
  <si>
    <t>Video narrative: Learning PAUSE by linking it to FOCUS, FORGETTING and TEMPO</t>
  </si>
  <si>
    <t>Video narrative: Learning SLIDE by linking it to NOTE, TEXT and HANDOUT</t>
  </si>
  <si>
    <t>Video narrative: Learning INFORMATION by linking it to MAINTOPIC and TOPIC</t>
  </si>
  <si>
    <t>Video narrative: Learning START by linking it to BEGINNING and OPENNING</t>
  </si>
  <si>
    <t>Video narrative: Learning COMMUNICATION by linking it to ENGAGEMENT</t>
  </si>
  <si>
    <t>Video narrative: Learning ATTENTION by linking it to ORGANIZATION and LENGTH</t>
  </si>
  <si>
    <t>Video narrative: Learning CONCLUSION by linking it to SUMMARY</t>
  </si>
  <si>
    <t>Video narrative: Learning STRESS by linking it to CONFIDENCE, NERVOUS and ENTHUSIASM</t>
  </si>
  <si>
    <t>Video narrative: Learning STRUCTURE by linking it to DELIVERY</t>
  </si>
  <si>
    <t>Video narrative: Learning PRESENTATION ATTRIBUTE by linking it to VISUAL AID</t>
  </si>
  <si>
    <t>Video narrative: Learning DELIVERY by linking it to VISUAL AID</t>
  </si>
  <si>
    <t>Video narrative: Learning HIGHLIGHT by linking it to TEXT </t>
  </si>
  <si>
    <t>Video narrative: Learning INFLUENCE by linking it to IMPACT</t>
  </si>
  <si>
    <t>Video narrative: Learning MESSAGE by linking it to CONCLUSION</t>
  </si>
  <si>
    <t>Video narrative: Learning GESTURE by linking it to SMILE and HANDGESTURE</t>
  </si>
  <si>
    <t>Video narrative: Learning POSTURE by linking it to SHOULDER</t>
  </si>
  <si>
    <t>Video narrative: Learning PICTURE by linking it to IMAGE</t>
  </si>
  <si>
    <t>Video narrative: Learning NOTE by linking it to SLIDE </t>
  </si>
  <si>
    <t>Video narrative: Learning FOCUS by linking it to PAUSE and FORGETTING</t>
  </si>
  <si>
    <t>Video narrative: Learning TOPIC by linking it to MAINPOINT and INFORMATION</t>
  </si>
  <si>
    <t>Video narrative: Learning OUTLINE by linking it to PURPOSE and PLAN</t>
  </si>
  <si>
    <t>Video narrative: Learning PRACTICE by linking it to REHEARSE</t>
  </si>
  <si>
    <t>Video narrative: Learning CLOSE by linking it to BEGINNING, START and OPENNING</t>
  </si>
  <si>
    <t>Video narrative: Learning CHART by linking it to PICTURE</t>
  </si>
  <si>
    <t>Video narrative: Learning SUMMARIZE by linking it to CONCLUSION</t>
  </si>
  <si>
    <t>Video narrative: Learning SILENCE by linking it to PAUSE and FOCUS</t>
  </si>
  <si>
    <t>Video narrative: Learning STAND by linking it to POSTURE</t>
  </si>
  <si>
    <t>Video narrative: Learning PRESENTATION ATTRIBUTE  by linking it to DELIVERY</t>
  </si>
  <si>
    <t>Video narrative: Learning STRUCTURE  by linking it to PRESENTATION ATTRIBUTE</t>
  </si>
  <si>
    <t>Video narrative: Learning VISUAL AID by linking it to STRUCTURE </t>
  </si>
  <si>
    <t>Type</t>
  </si>
  <si>
    <t>E53*</t>
  </si>
  <si>
    <t>Video narrative: Learning INTEREST by linking it to IMPACT</t>
  </si>
  <si>
    <t>Video narrative: Learning IMAGE by linking it to FIGURE</t>
  </si>
  <si>
    <t>Video narrative: Learning COLOUR by linking it to TEXT</t>
  </si>
  <si>
    <t>Video narrative: Learning TEXT by linking it to HIGHLIGHT and COLOR</t>
  </si>
  <si>
    <t>Video narrative: Learning DELIVERY by linking it to AUDIENCE and CONFIDENCE</t>
  </si>
  <si>
    <t>Video narrative: Learning SECTION by linking it to MAINPOINT and INFORMATION </t>
  </si>
  <si>
    <t>Video narrative: Learning TRANSITION by linking it to BEGINNING, START and OPENINNG</t>
  </si>
  <si>
    <t>Video narrative: Learning CONFIDENT by linking it to CONFIDENCE, NERVOUS and ENTHUSIASM</t>
  </si>
  <si>
    <t>Video narrative: Learning REHEARSE by linking it to PRACTICE</t>
  </si>
  <si>
    <t>Video narrative: Learning FORGETTING by linking it to PAUSE and FOCUS</t>
  </si>
  <si>
    <t>Video narrative: Learning STANDING by linking it to POSTURE and STAND </t>
  </si>
  <si>
    <t>Video narrative: Learning COMFORTABLE by linking it to CONFIDENCE, NERVOUS and ENTHUSIASM </t>
  </si>
  <si>
    <t>Video narrative: Learning TEXT by linking it to SLIDE and NOTE</t>
  </si>
  <si>
    <t>Video narrative: Learning TEMPO by linking it to PAUSE and FOCUS</t>
  </si>
  <si>
    <t>Video narrative: Learning SPEED by linking it to PAUSE and FOCUS</t>
  </si>
  <si>
    <t>Video narrative: Learning PRONUNCIATION by linking it to PAUSE and FOCUS</t>
  </si>
  <si>
    <t>Video narrative: Learning INFLUENCE by linking it to MEMORABLE and PERSUASIVE</t>
  </si>
  <si>
    <t>Video narrative: Learning COLOR by linking it to HIGHLIGHT, COLOUR and FONT</t>
  </si>
  <si>
    <t>Video narrative: Learning STRUCTURE  by linking it to DELIVERY</t>
  </si>
  <si>
    <t>Video narrative: Learning PRESENTATION ATTRIBUTE  by linking it to VISUAL AID</t>
  </si>
  <si>
    <t>Video narrative: Learning COLOR by linking it to TEXT </t>
  </si>
  <si>
    <t>Video narrative: Learning FEEDBACK by linking it to AUDIENCE</t>
  </si>
  <si>
    <t>Video narrative: Learning HANDGESTURE by linking it to GESTURE</t>
  </si>
  <si>
    <t>Video narrative: Learning PREPARATION by linking it to PRACTICE and REHEARSE </t>
  </si>
  <si>
    <t>Video narrative: Learning FIGURE by linking it to GRAPH and CHART</t>
  </si>
  <si>
    <t>Video narrative: Learning HANDOUT by linking it to SLIDE and NOTE</t>
  </si>
  <si>
    <t>Video narrative: Learning PICTURE by linking it to CHART </t>
  </si>
  <si>
    <t>Video narrative: Learning REFERENCE by linking it to SUMMARY and CONCLUSION</t>
  </si>
  <si>
    <t>Video narrative: Learning POSTURE by linking it to WALK and STANDING</t>
  </si>
  <si>
    <t>Video narrative: Learning ANALYSIS by linking it to MAINPOINT and INFORMATION </t>
  </si>
  <si>
    <t>Video narrative: Learning CONNECTION by linking it to PAUSE and FOCUS </t>
  </si>
  <si>
    <t>Video narrative: Learning FORMAT by linking it to ORGANIZATION and ATTENTION</t>
  </si>
  <si>
    <t>Video narrative: Learning EXCITEMENT by linking it to CONFIDENCE, NERVOUS and ENTHUSIASM</t>
  </si>
  <si>
    <t>AVG</t>
  </si>
  <si>
    <t>SegmentId</t>
  </si>
  <si>
    <t>StartTime</t>
  </si>
  <si>
    <t>EndTime</t>
  </si>
  <si>
    <t>Transcript</t>
  </si>
  <si>
    <t>Topic</t>
  </si>
  <si>
    <t>TmbQFWBvTtY1</t>
  </si>
  <si>
    <t xml:space="preserve">  When we stand and present we want to come across a confident and composed .</t>
  </si>
  <si>
    <t xml:space="preserve">  And one of the great way to do that is by working on our body language . Let 's</t>
  </si>
  <si>
    <t xml:space="preserve">  look at three way to improve your nonverbal body language in presentation .</t>
  </si>
  <si>
    <t xml:space="preserve">  Coming up .</t>
  </si>
  <si>
    <t xml:space="preserve">  Hello again friend . If you never seen one of my video I 'm Alex Lyon .</t>
  </si>
  <si>
    <t xml:space="preserve">  And this channel Communication Coach is here to help you increase</t>
  </si>
  <si>
    <t>TmbQFWBvTtY2</t>
  </si>
  <si>
    <t xml:space="preserve">  your impact so you can lead your team to higher level of excellence . And I</t>
  </si>
  <si>
    <t xml:space="preserve">  believe that presentation skill are a really important part of leadership .</t>
  </si>
  <si>
    <t xml:space="preserve">  You 're going to be standing and presenting quite frequently if you 're in</t>
  </si>
  <si>
    <t xml:space="preserve">  any kind of leadership position . So we want to get just a little bit better at</t>
  </si>
  <si>
    <t xml:space="preserve">  this . Let 's look at three way you can improve your nonverbal body language so</t>
  </si>
  <si>
    <t xml:space="preserve">  that people can hear your message in a much more confident and composed way .</t>
  </si>
  <si>
    <t>TmbQFWBvTtY3</t>
  </si>
  <si>
    <t xml:space="preserve">  And these tip by the way go together . So each of the three tip have a couple of</t>
  </si>
  <si>
    <t xml:space="preserve">  piece a you 'll see . So the first tip is eye contact and smile . So eye contact .</t>
  </si>
  <si>
    <t xml:space="preserve">  You have to look directly into somebody 's eye that 's listening about</t>
  </si>
  <si>
    <t xml:space="preserve">  99 % of the time . You do n't want to look too much at your note . You do n't want to</t>
  </si>
  <si>
    <t xml:space="preserve">  look back at your slide really . You certainly do n't want to look at the</t>
  </si>
  <si>
    <t>Visual Aids</t>
  </si>
  <si>
    <t xml:space="preserve">  floor over their head . A lot of bad habit out there in term of eye contact .</t>
  </si>
  <si>
    <t>TmbQFWBvTtY4</t>
  </si>
  <si>
    <t xml:space="preserve">  You want to look directly in someone 's eye almost the whole time and that</t>
  </si>
  <si>
    <t xml:space="preserve">  really take quite a bit of practice . The other thing you want to do is look</t>
  </si>
  <si>
    <t xml:space="preserve">  directly into somebody 's eye long enough to finish a thought and then move</t>
  </si>
  <si>
    <t xml:space="preserve">  on to the next person . So you do n't want to just stare at one person the whole</t>
  </si>
  <si>
    <t xml:space="preserve">  time and you do n't want to scan so that you 're never locking in . A communication</t>
  </si>
  <si>
    <t xml:space="preserve">  coach actually once told me `` One thought one look . '' So long enough to finish about</t>
  </si>
  <si>
    <t>TmbQFWBvTtY5</t>
  </si>
  <si>
    <t xml:space="preserve">  a sentence feel that connection and then you move on to the next person . So what</t>
  </si>
  <si>
    <t xml:space="preserve">  do you do with your face while you 're making eye contact . You 've got to</t>
  </si>
  <si>
    <t xml:space="preserve">  smile . A lot of time people get overly robotic when they present . They might be</t>
  </si>
  <si>
    <t xml:space="preserve">  making good eye contact but their face is stern . And it doe n't look like</t>
  </si>
  <si>
    <t xml:space="preserve">  anything 's happening emotionally . You want to smile and warm your face up a</t>
  </si>
  <si>
    <t xml:space="preserve">  little bit so that when you 're making eye contact with somebody they feel a</t>
  </si>
  <si>
    <t>TmbQFWBvTtY6</t>
  </si>
  <si>
    <t xml:space="preserve">  connection with you that 's welcoming and supportive . You do n't want to come across</t>
  </si>
  <si>
    <t xml:space="preserve">  a a deer in the headlight . Tip number two . Posture and gesture . And these</t>
  </si>
  <si>
    <t xml:space="preserve">  thing go together . So in term of what not to do for posture you do n't</t>
  </si>
  <si>
    <t xml:space="preserve">  want to shuffle your foot back and forth . You do n't want to sway your hip . You</t>
  </si>
  <si>
    <t xml:space="preserve">  do n't want to cross and uncross your leg repetitively . You do n't want to pace</t>
  </si>
  <si>
    <t xml:space="preserve">  around like a wild person . By the way if you want to walk in a presentation it 's</t>
  </si>
  <si>
    <t>TmbQFWBvTtY7</t>
  </si>
  <si>
    <t xml:space="preserve">  okay to walk a little bit but make sure when you walk you stop and you say a</t>
  </si>
  <si>
    <t xml:space="preserve">  little bit before you walk again . So walk with a purpose</t>
  </si>
  <si>
    <t xml:space="preserve">  stop share your message and then maybe a minute or so later walk again . Do n't pace .</t>
  </si>
  <si>
    <t xml:space="preserve">  So once you have these don'ts out of the way what should you do ? You want to stand</t>
  </si>
  <si>
    <t xml:space="preserve">  with your foot about shoulder width apart . This is how you would stand if you</t>
  </si>
  <si>
    <t xml:space="preserve">  were n't self about how you 're standing . We get self when we</t>
  </si>
  <si>
    <t>TmbQFWBvTtY8</t>
  </si>
  <si>
    <t xml:space="preserve">  present but really all you have to do is stand like a normal person . Then you want</t>
  </si>
  <si>
    <t xml:space="preserve">  to put just a tiny bit of weight on the front of your foot and a little tiny bit</t>
  </si>
  <si>
    <t xml:space="preserve">  lighter on your heel . And your whole foot is still touching but you have a</t>
  </si>
  <si>
    <t xml:space="preserve">  little bit more of a ready responsive position . You also want to soften your</t>
  </si>
  <si>
    <t xml:space="preserve">  knee a little bit . You do n't want to have locked knee . Bad thing happen when</t>
  </si>
  <si>
    <t xml:space="preserve">  your lock your knee . I 'm not sure of the physiology of it but when people lock</t>
  </si>
  <si>
    <t>TmbQFWBvTtY9</t>
  </si>
  <si>
    <t xml:space="preserve">  their knee they oftentimes pas out when they 're nervous . And you do n't want</t>
  </si>
  <si>
    <t xml:space="preserve">  to do that in the middle of your presentation . So soften those knee . Now</t>
  </si>
  <si>
    <t xml:space="preserve">  you 've got your posture . Let 's add some gesture to it . You do n't want to put</t>
  </si>
  <si>
    <t xml:space="preserve">  your hand in your pocket . You do n't want to put your hand behind your back .</t>
  </si>
  <si>
    <t xml:space="preserve">  You do n't want to grab on to different part of your body for security . All that</t>
  </si>
  <si>
    <t xml:space="preserve">  look very distracting . So here 's what you should do . You should loosely clasp</t>
  </si>
  <si>
    <t>TmbQFWBvTtY10</t>
  </si>
  <si>
    <t xml:space="preserve">  your hand at about belt level . And then you should just gesture naturally from</t>
  </si>
  <si>
    <t xml:space="preserve">  there . You do n't want to interlock your finger you do n't want to wring your</t>
  </si>
  <si>
    <t xml:space="preserve">  hand . Because then you 'll get too locked in and it 's hard to let go . But if you</t>
  </si>
  <si>
    <t xml:space="preserve">  practice at home just loosely clasping your hand like this then just start to</t>
  </si>
  <si>
    <t xml:space="preserve">  gesture naturally from here and that 's the way to do it . Small little gesture</t>
  </si>
  <si>
    <t xml:space="preserve">  just like this . You can do this all day long and it 's just going to add a nice</t>
  </si>
  <si>
    <t>TmbQFWBvTtY11</t>
  </si>
  <si>
    <t xml:space="preserve">  emphasis to your word and it 's not going to be distracting whatsoever .</t>
  </si>
  <si>
    <t xml:space="preserve">  Tip number three . You want to pause . And when you pause after a key idea add a little</t>
  </si>
  <si>
    <t xml:space="preserve">  tiny bit of a nod . I 've seen some really convincing and persuasive speaker do</t>
  </si>
  <si>
    <t xml:space="preserve">  this . And what you 'll notice if you pause after a key idea and nod that pause is</t>
  </si>
  <si>
    <t xml:space="preserve">  really persuasive but the nodding is contagious . You 'll see that people</t>
  </si>
  <si>
    <t xml:space="preserve">  listening to you actually start to nod a little bit with you . And</t>
  </si>
  <si>
    <t>TmbQFWBvTtY12</t>
  </si>
  <si>
    <t xml:space="preserve">  that 's one of the way that you know you have them . It 's a very subtle but</t>
  </si>
  <si>
    <t xml:space="preserve">  powerful nonverbal body language tip . So those are my three tip for improving</t>
  </si>
  <si>
    <t xml:space="preserve">  your nonverbal body language when you 're presenting . But I 'd like to hear your</t>
  </si>
  <si>
    <t xml:space="preserve">  tip . Question of the day how do you recommend that we improve our body</t>
  </si>
  <si>
    <t xml:space="preserve">  language while we 're presenting . Please put the comment below in that section . I</t>
  </si>
  <si>
    <t xml:space="preserve">  look forward to reading those . So thanks . God bless . I 'll see you in the next video .</t>
  </si>
  <si>
    <t>1VCaJ4dSHak1</t>
  </si>
  <si>
    <t xml:space="preserve">  Using gesture when give a public speech is a very important part of your presentation .</t>
  </si>
  <si>
    <t xml:space="preserve">  If you fail to use gesture properly and you do awkward gesture throughout your presentation</t>
  </si>
  <si>
    <t xml:space="preserve">  you are probably going to distract your audience and you are not going to get the impact that</t>
  </si>
  <si>
    <t xml:space="preserve">  you want when you presenting .</t>
  </si>
  <si>
    <t xml:space="preserve">  So what are four gesture that we use and how can we use them and use them effectively</t>
  </si>
  <si>
    <t xml:space="preserve">  during our presentation ?</t>
  </si>
  <si>
    <t>1VCaJ4dSHak2</t>
  </si>
  <si>
    <t xml:space="preserve">  Hi I am Ryan McLean and I am from publicspeakingpower.com where we teach people like you how to become</t>
  </si>
  <si>
    <t xml:space="preserve">  powerful public speaker .</t>
  </si>
  <si>
    <t xml:space="preserve">  So I am going to walk you through the four gesture that you can use in your presentation</t>
  </si>
  <si>
    <t xml:space="preserve">  and so you can become more powerful and effective public speaker .</t>
  </si>
  <si>
    <t xml:space="preserve">  Gesture number one are descriptive Gestures so these are gesture that we are using to</t>
  </si>
  <si>
    <t xml:space="preserve">  describe something or situation .We might draw comparison between something thatâ€™s</t>
  </si>
  <si>
    <t>1VCaJ4dSHak3</t>
  </si>
  <si>
    <t xml:space="preserve">  really big and something thatâ€™s really small or we might use it to contrast certain item</t>
  </si>
  <si>
    <t xml:space="preserve">  or to depict the size .</t>
  </si>
  <si>
    <t xml:space="preserve">  A great example that I am taking from toy master is if you are using a metaphor something</t>
  </si>
  <si>
    <t xml:space="preserve">  is like a tiny little bird and you are holding like cup stand stating the metaphor of the</t>
  </si>
  <si>
    <t xml:space="preserve">  bird and also implying size being small .</t>
  </si>
  <si>
    <t xml:space="preserve">  You can also use descriptive gesture to say shape say it wa the box this big back</t>
  </si>
  <si>
    <t>1VCaJ4dSHak4</t>
  </si>
  <si>
    <t xml:space="preserve">  these and you showing square shape of the box using your gesture .</t>
  </si>
  <si>
    <t xml:space="preserve">  You can also talk about movement so moving from here to there picking up a box you</t>
  </si>
  <si>
    <t xml:space="preserve">  can talk about location the table wa over here and there wa magazine on the table and</t>
  </si>
  <si>
    <t xml:space="preserve">  you can even talk about the number like I said four different gesture that we are going</t>
  </si>
  <si>
    <t xml:space="preserve">  to use .</t>
  </si>
  <si>
    <t xml:space="preserve">  So descriptive gesture are very helpful because when we are speaking all we have is our word</t>
  </si>
  <si>
    <t>1VCaJ4dSHak5</t>
  </si>
  <si>
    <t xml:space="preserve">  all we have is what come out of our mouth and by using descriptive gesture we can</t>
  </si>
  <si>
    <t xml:space="preserve">  actually improve the impact and improve the comprehension of our audience so that our</t>
  </si>
  <si>
    <t xml:space="preserve">  message get across more effectively .</t>
  </si>
  <si>
    <t xml:space="preserve">  Number two is Emphatic gesture that a confusing word so let me explain it .</t>
  </si>
  <si>
    <t xml:space="preserve">  Emphatic gesture are like emotional gesture so if we are sad we could slump down and talk</t>
  </si>
  <si>
    <t xml:space="preserve">  about thing sad and we are angry we could put our fist together and make angry face .</t>
  </si>
  <si>
    <t>1VCaJ4dSHak6</t>
  </si>
  <si>
    <t xml:space="preserve">  So we can use these gesture to symbolise the feeling that we have and that also emphatic</t>
  </si>
  <si>
    <t xml:space="preserve">  gesture help u in more genuine â€˜so what are you talking about I am so angry when</t>
  </si>
  <si>
    <t xml:space="preserve">  this happened and we are using this angry gesture it actually give more humph to our</t>
  </si>
  <si>
    <t xml:space="preserve">  presentation and make sing more genuine yes he were angry I can see his body language</t>
  </si>
  <si>
    <t xml:space="preserve">  he wa angryâ€™ but if you were saying â€˜Yeah I wa really angryâ€™ and your body language</t>
  </si>
  <si>
    <t xml:space="preserve">  is just slumped and you kind of look depressed well may be they are not going to believe</t>
  </si>
  <si>
    <t>1VCaJ4dSHak7</t>
  </si>
  <si>
    <t xml:space="preserve">  that you are actually angry .</t>
  </si>
  <si>
    <t xml:space="preserve">  So actually it give make your presentation look more genuine .</t>
  </si>
  <si>
    <t xml:space="preserve">  Number three a Suggestive gesture so these are the thing like mood an expression</t>
  </si>
  <si>
    <t xml:space="preserve">  for example : you could say I welcome you in with open arm since you got your open palm</t>
  </si>
  <si>
    <t xml:space="preserve">  symbolises that you are open .</t>
  </si>
  <si>
    <t xml:space="preserve">  So you could say that this guy in audience who wa just wonâ€™t listen to anything else</t>
  </si>
  <si>
    <t>1VCaJ4dSHak8</t>
  </si>
  <si>
    <t xml:space="preserve">  or saying he just NO and you are crossing your arm and you kind of you are suggesting</t>
  </si>
  <si>
    <t xml:space="preserve">  that even though he may be crossing his arm he wa closed off that wa the vibe that</t>
  </si>
  <si>
    <t xml:space="preserve">  he wa giving off the emotion that he wa giving off .</t>
  </si>
  <si>
    <t xml:space="preserve">  You could do lot of other thing like striking your shoulder you know NAHH !</t>
  </si>
  <si>
    <t xml:space="preserve">  Who care or you could also you know even show your back and when there you just dint</t>
  </si>
  <si>
    <t xml:space="preserve">  care about I wa talking about .</t>
  </si>
  <si>
    <t>1VCaJ4dSHak9</t>
  </si>
  <si>
    <t xml:space="preserve">  Last one number four is Prompting Gestures ; So these are the one that prompt the audience</t>
  </si>
  <si>
    <t xml:space="preserve">  to do something so what I am going to take Tony Robbins doe this really well he might</t>
  </si>
  <si>
    <t xml:space="preserve">  say raise your hand if you want to earn million dollar this year .</t>
  </si>
  <si>
    <t xml:space="preserve">  And so I am raising my hand a I am telling people to raise their hand hence they are</t>
  </si>
  <si>
    <t xml:space="preserve">  more likely to do it .</t>
  </si>
  <si>
    <t xml:space="preserve">  Or you could say let get warmed up everyone let s jump up and down on the spot .</t>
  </si>
  <si>
    <t>1VCaJ4dSHak10</t>
  </si>
  <si>
    <t xml:space="preserve">  So you can see in the video I am jumping and so it encourages audience or prompt them</t>
  </si>
  <si>
    <t xml:space="preserve">  to do something that you want to do .</t>
  </si>
  <si>
    <t xml:space="preserve">  So they have the four gesture which we can use while giving a presentation and there</t>
  </si>
  <si>
    <t xml:space="preserve">  are some idea on how you can use them .</t>
  </si>
  <si>
    <t xml:space="preserve">  When it come down to using them effectively I am going to create an entirely other video</t>
  </si>
  <si>
    <t xml:space="preserve">  and podcast .</t>
  </si>
  <si>
    <t>1VCaJ4dSHak11</t>
  </si>
  <si>
    <t xml:space="preserve">  About that I have got five tip on you can use them more effectively but really it come</t>
  </si>
  <si>
    <t xml:space="preserve">  down to preparation and practice and being natural in your gesture .</t>
  </si>
  <si>
    <t xml:space="preserve">  Donâ€™t try and feel force and you donâ€™t feel natural then donâ€™t do it .</t>
  </si>
  <si>
    <t xml:space="preserve">  If it is flowing like it doe in conversation everyday conversation with your friend</t>
  </si>
  <si>
    <t xml:space="preserve">  with your family with your colleague then thatâ€™s the good sign that theyâ€™re going</t>
  </si>
  <si>
    <t xml:space="preserve">  to be hand gesture that will work .</t>
  </si>
  <si>
    <t>1VCaJ4dSHak13</t>
  </si>
  <si>
    <t xml:space="preserve">  And also you just you want to avoid those hand gesture that just really take away from</t>
  </si>
  <si>
    <t xml:space="preserve">  your presentation and donâ€™t support what you are presenting .</t>
  </si>
  <si>
    <t xml:space="preserve">  So I guess the rule is gesture are supporting what you are saying and then they are probably</t>
  </si>
  <si>
    <t xml:space="preserve">  going to be great .</t>
  </si>
  <si>
    <t xml:space="preserve">  If it take you away from what you are saying like scratching your face adjusting clothes</t>
  </si>
  <si>
    <t xml:space="preserve">  playing with your ring figure than probably they will take you away from the presentation</t>
  </si>
  <si>
    <t xml:space="preserve">  and you donâ€™t want to use them .</t>
  </si>
  <si>
    <t xml:space="preserve">  For more video audio and article just like this one you can get them on blog hit over</t>
  </si>
  <si>
    <t xml:space="preserve">  the publicspeckingpower.com and I will see you in next episode where we talk about the</t>
  </si>
  <si>
    <t xml:space="preserve">  five tip for better public speaking gesture .</t>
  </si>
  <si>
    <t>h6sm47j-Am41</t>
  </si>
  <si>
    <t xml:space="preserve">   I have often heard professional speaker say</t>
  </si>
  <si>
    <t xml:space="preserve">  you should start your presentation with a joke .</t>
  </si>
  <si>
    <t xml:space="preserve">  That attention grabber is critical</t>
  </si>
  <si>
    <t xml:space="preserve">  and I wan na disagree with this advice .</t>
  </si>
  <si>
    <t xml:space="preserve">  I do not recommend telling a setup punchline joke</t>
  </si>
  <si>
    <t xml:space="preserve">  the kind that a stand comic would tell</t>
  </si>
  <si>
    <t>h6sm47j-Am42</t>
  </si>
  <si>
    <t xml:space="preserve">  and there are a lotta reason why .</t>
  </si>
  <si>
    <t xml:space="preserve">  Now at the same time I am 100 % in favor</t>
  </si>
  <si>
    <t xml:space="preserve">  of using lighthearted humor in a presentation</t>
  </si>
  <si>
    <t xml:space="preserve">  and I do it often when I do professional presentation</t>
  </si>
  <si>
    <t xml:space="preserve">  and when I teach in college .</t>
  </si>
  <si>
    <t xml:space="preserve">  So there are some difference here</t>
  </si>
  <si>
    <t>h6sm47j-Am43</t>
  </si>
  <si>
    <t xml:space="preserve">  but I can give you a really straight ahead way</t>
  </si>
  <si>
    <t xml:space="preserve">  to add humor without the big risk of a punchline joke .</t>
  </si>
  <si>
    <t xml:space="preserve">  So let 's take a look .</t>
  </si>
  <si>
    <t xml:space="preserve">  ( light music )</t>
  </si>
  <si>
    <t xml:space="preserve">  Hi I 'm Alex Lyon and this is Communication Coach .</t>
  </si>
  <si>
    <t xml:space="preserve">  We 're here to help you increase your impact</t>
  </si>
  <si>
    <t>h6sm47j-Am44</t>
  </si>
  <si>
    <t xml:space="preserve">  and lead your team to higher level of excellence .</t>
  </si>
  <si>
    <t xml:space="preserve">  Lotta bad advice out there in my humble opinion</t>
  </si>
  <si>
    <t xml:space="preserve">  about telling joke a attention grabber .</t>
  </si>
  <si>
    <t xml:space="preserve">  Here is the most common situation that I have seen .</t>
  </si>
  <si>
    <t xml:space="preserve">  The speaker try to start off with a joke</t>
  </si>
  <si>
    <t xml:space="preserve">  that they have created and then nobody laugh .</t>
  </si>
  <si>
    <t>h6sm47j-Am45</t>
  </si>
  <si>
    <t xml:space="preserve">  And then instead of just moving on</t>
  </si>
  <si>
    <t xml:space="preserve">  they start chuckling nervously to cue people</t>
  </si>
  <si>
    <t xml:space="preserve">  that that wa a joke .</t>
  </si>
  <si>
    <t xml:space="preserve">  The audience may or may not chuckle nervously</t>
  </si>
  <si>
    <t xml:space="preserve">  and it 's an incredibly awkward situation .</t>
  </si>
  <si>
    <t xml:space="preserve">  Now think about this this is the first moment</t>
  </si>
  <si>
    <t>h6sm47j-Am46</t>
  </si>
  <si>
    <t xml:space="preserve">  of your presentation and you completely bombed</t>
  </si>
  <si>
    <t xml:space="preserve">  and there are nothing but cricket and nervous laughter .</t>
  </si>
  <si>
    <t xml:space="preserve">  This is not the way you want to start a presentation .</t>
  </si>
  <si>
    <t xml:space="preserve">  It 's really high risk and really low reward .</t>
  </si>
  <si>
    <t xml:space="preserve">  So I am against these stand comic setup</t>
  </si>
  <si>
    <t xml:space="preserve">  and punchline one joke .</t>
  </si>
  <si>
    <t>h6sm47j-Am47</t>
  </si>
  <si>
    <t xml:space="preserve">  Now having said that I 'm gon na sound</t>
  </si>
  <si>
    <t xml:space="preserve">  like I 'm contradicting myself but I am not .</t>
  </si>
  <si>
    <t xml:space="preserve">  There 's a lot of way to add humor</t>
  </si>
  <si>
    <t xml:space="preserve">  to your attention grabber without the big risk .</t>
  </si>
  <si>
    <t xml:space="preserve">  So let 's look at three easy way to add</t>
  </si>
  <si>
    <t xml:space="preserve">  some lighthearted humor and still grab</t>
  </si>
  <si>
    <t>h6sm47j-Am48</t>
  </si>
  <si>
    <t xml:space="preserve">  your audience 's attention .</t>
  </si>
  <si>
    <t xml:space="preserve">  The first way is to deliberately quote</t>
  </si>
  <si>
    <t xml:space="preserve">  someone else that 's funny .</t>
  </si>
  <si>
    <t xml:space="preserve">  Now by quoting them directly by saying a Jerry Seinfeld</t>
  </si>
  <si>
    <t xml:space="preserve">  once said or a George Burns once said</t>
  </si>
  <si>
    <t xml:space="preserve">  then you may even have the piece of paper in your hand</t>
  </si>
  <si>
    <t>h6sm47j-Am49</t>
  </si>
  <si>
    <t xml:space="preserve">  and read the quotation .</t>
  </si>
  <si>
    <t xml:space="preserve">  What you 're doing there is you 're drawing</t>
  </si>
  <si>
    <t xml:space="preserve">  people 's attention to what that other person said</t>
  </si>
  <si>
    <t xml:space="preserve">  and it take the attention off of you a the joke teller .</t>
  </si>
  <si>
    <t xml:space="preserve">  So you know they have a funny line that kill .</t>
  </si>
  <si>
    <t xml:space="preserve">  It 's already been tested .</t>
  </si>
  <si>
    <t>h6sm47j-Am410</t>
  </si>
  <si>
    <t xml:space="preserve">  They 're stand comic they probably worked on it</t>
  </si>
  <si>
    <t xml:space="preserve">  for year to get it just right .</t>
  </si>
  <si>
    <t xml:space="preserve">  And now you 're both you and your audience</t>
  </si>
  <si>
    <t xml:space="preserve">  focusing on that little line</t>
  </si>
  <si>
    <t xml:space="preserve">  that little humor a an object that you 're both looking at .</t>
  </si>
  <si>
    <t xml:space="preserve">  So the attention 's not on you .</t>
  </si>
  <si>
    <t>h6sm47j-Am411</t>
  </si>
  <si>
    <t xml:space="preserve">  And if it bomb which they usually do n't</t>
  </si>
  <si>
    <t xml:space="preserve">  because if they 're funny they 're funny</t>
  </si>
  <si>
    <t xml:space="preserve">  because it 's already been worked out</t>
  </si>
  <si>
    <t xml:space="preserve">  then what you do is you get a little chuckle</t>
  </si>
  <si>
    <t xml:space="preserve">  you get a little laugh .</t>
  </si>
  <si>
    <t xml:space="preserve">  But if it bomb then it 's not really on you .</t>
  </si>
  <si>
    <t>h6sm47j-Am412</t>
  </si>
  <si>
    <t xml:space="preserve">  It 's on George Burns it 's on Jerry Seinfeld .</t>
  </si>
  <si>
    <t xml:space="preserve">  I wa saying to my wife the other day</t>
  </si>
  <si>
    <t xml:space="preserve">  you know Jerry Seinfeld said in his bit</t>
  </si>
  <si>
    <t xml:space="preserve">  `` My parent just moved to Florida .</t>
  </si>
  <si>
    <t xml:space="preserve">  `` Now they did n't wan na move to Florida</t>
  </si>
  <si>
    <t xml:space="preserve">  `` but they 're 65 and that 's the law . ''</t>
  </si>
  <si>
    <t>h6sm47j-Am413</t>
  </si>
  <si>
    <t xml:space="preserve">  And my wife laughed huge .</t>
  </si>
  <si>
    <t xml:space="preserve">  I 'm always trying to make my wife laugh</t>
  </si>
  <si>
    <t xml:space="preserve">  but she laugh when I tell Jerry Seinfeld joke</t>
  </si>
  <si>
    <t xml:space="preserve">  and I think it 's because you can hear the comedian</t>
  </si>
  <si>
    <t xml:space="preserve">  telling the joke in your mind a the person share it</t>
  </si>
  <si>
    <t xml:space="preserve">  and it transport you a little bit more</t>
  </si>
  <si>
    <t>h6sm47j-Am414</t>
  </si>
  <si>
    <t xml:space="preserve">  than hearing me Alex Lyon a the speaker</t>
  </si>
  <si>
    <t xml:space="preserve">  tell my one joke .</t>
  </si>
  <si>
    <t xml:space="preserve">  So quote someone else that 's funny .</t>
  </si>
  <si>
    <t xml:space="preserve">  Use a quotation .</t>
  </si>
  <si>
    <t xml:space="preserve">  That 's a great attention grabber no problem .</t>
  </si>
  <si>
    <t xml:space="preserve">  The other way you can add humor is by telling</t>
  </si>
  <si>
    <t>h6sm47j-Am415</t>
  </si>
  <si>
    <t xml:space="preserve">  a lighthearted story .</t>
  </si>
  <si>
    <t xml:space="preserve">  And the way to make a story lighthearted</t>
  </si>
  <si>
    <t xml:space="preserve">  and by the way I have a whole nother video</t>
  </si>
  <si>
    <t xml:space="preserve">  on how to tell story a attention grabber</t>
  </si>
  <si>
    <t xml:space="preserve">  I 'll put that link in the description below</t>
  </si>
  <si>
    <t xml:space="preserve">  is you add a little bit of a goal to the person</t>
  </si>
  <si>
    <t>h6sm47j-Am416</t>
  </si>
  <si>
    <t xml:space="preserve">  in the story .</t>
  </si>
  <si>
    <t xml:space="preserve">  They 're trying to reach a destination</t>
  </si>
  <si>
    <t xml:space="preserve">  achieve something and that way your story get humorous</t>
  </si>
  <si>
    <t xml:space="preserve">  because the obstacle along the way prevent them</t>
  </si>
  <si>
    <t xml:space="preserve">  from reaching that goal and it becomes</t>
  </si>
  <si>
    <t xml:space="preserve">  pretty lighthearted pretty funny .</t>
  </si>
  <si>
    <t>h6sm47j-Am417</t>
  </si>
  <si>
    <t xml:space="preserve">  That 's the whole reason why a movie like Dumb and Dumber</t>
  </si>
  <si>
    <t xml:space="preserve">  is funny because it 's a road trip movie</t>
  </si>
  <si>
    <t xml:space="preserve">  where these two guy are trying to get from A to B</t>
  </si>
  <si>
    <t xml:space="preserve">  from Providence to Aspen to see about a girl</t>
  </si>
  <si>
    <t xml:space="preserve">  and everything that can go wrong doe go wrong</t>
  </si>
  <si>
    <t xml:space="preserve">  on their way .</t>
  </si>
  <si>
    <t>h6sm47j-Am418</t>
  </si>
  <si>
    <t xml:space="preserve">  And so all these mishap become very humorous</t>
  </si>
  <si>
    <t xml:space="preserve">  because you know there 's a goal in mind</t>
  </si>
  <si>
    <t xml:space="preserve">  that is preventing and they 're being prevented</t>
  </si>
  <si>
    <t xml:space="preserve">  from getting there .</t>
  </si>
  <si>
    <t xml:space="preserve">  So adding a little bit of a humorous goal</t>
  </si>
  <si>
    <t xml:space="preserve">  to your story can make that story more lighthearted .</t>
  </si>
  <si>
    <t>h6sm47j-Am419</t>
  </si>
  <si>
    <t xml:space="preserve">  So you can tell a story .</t>
  </si>
  <si>
    <t xml:space="preserve">  It 's not a punchline but it add just a little bit</t>
  </si>
  <si>
    <t xml:space="preserve">  of a chuckle a little bit of a smile</t>
  </si>
  <si>
    <t xml:space="preserve">  to your audience 's experience .</t>
  </si>
  <si>
    <t xml:space="preserve">  And the third way is really easy</t>
  </si>
  <si>
    <t xml:space="preserve">  and that is to show something visual</t>
  </si>
  <si>
    <t>h6sm47j-Am420</t>
  </si>
  <si>
    <t xml:space="preserve">  on the screen that you know is funny .</t>
  </si>
  <si>
    <t xml:space="preserve">  So maybe there 's a cute picture</t>
  </si>
  <si>
    <t xml:space="preserve">  maybe there 's a little bit of a joke even on the slide</t>
  </si>
  <si>
    <t xml:space="preserve">  and you do n't have to tell it .</t>
  </si>
  <si>
    <t xml:space="preserve">  You just have to say something and then show the image</t>
  </si>
  <si>
    <t xml:space="preserve">  and people chuckle .</t>
  </si>
  <si>
    <t>h6sm47j-Am421</t>
  </si>
  <si>
    <t xml:space="preserve">  You 've probably seen speaker use humor this way .</t>
  </si>
  <si>
    <t xml:space="preserve">  It 's a very low way because when you were looking</t>
  </si>
  <si>
    <t xml:space="preserve">  at the internet or doing your reading</t>
  </si>
  <si>
    <t xml:space="preserve">  you came across it and you laughed</t>
  </si>
  <si>
    <t xml:space="preserve">  or somebody forward it to you and you laughed .</t>
  </si>
  <si>
    <t xml:space="preserve">  Everybody think it 's funny .</t>
  </si>
  <si>
    <t>h6sm47j-Am422</t>
  </si>
  <si>
    <t xml:space="preserve">  Everyone know it 's funny .</t>
  </si>
  <si>
    <t xml:space="preserve">  And so you share it in a presentation and it 's almost</t>
  </si>
  <si>
    <t xml:space="preserve">  guaranteed to get a smile .</t>
  </si>
  <si>
    <t xml:space="preserve">  So I am 100 % telling your own setup</t>
  </si>
  <si>
    <t xml:space="preserve">  punchline joke but I am also 100 % in favor</t>
  </si>
  <si>
    <t xml:space="preserve">  of using lighthearted humor and these are three</t>
  </si>
  <si>
    <t>h6sm47j-Am423</t>
  </si>
  <si>
    <t xml:space="preserve">  low way to do it without worrying</t>
  </si>
  <si>
    <t xml:space="preserve">  about nobody laughing</t>
  </si>
  <si>
    <t xml:space="preserve">  and just hearing those cricket chirping .</t>
  </si>
  <si>
    <t xml:space="preserve">  That 's a really hard way to start a presentation .</t>
  </si>
  <si>
    <t xml:space="preserve">  And trust me I 've seen a lotta people crash and burn</t>
  </si>
  <si>
    <t xml:space="preserve">  and they just completely fall apart</t>
  </si>
  <si>
    <t>h6sm47j-Am425</t>
  </si>
  <si>
    <t xml:space="preserve">  because they 're trying to do it that way .</t>
  </si>
  <si>
    <t xml:space="preserve">  So question of the day what are your suggestion</t>
  </si>
  <si>
    <t xml:space="preserve">  for adding humor but not joke to your attention grabber</t>
  </si>
  <si>
    <t xml:space="preserve">  in your presentation ?</t>
  </si>
  <si>
    <t xml:space="preserve">  I would love to hear your comment and your question</t>
  </si>
  <si>
    <t xml:space="preserve">  in that section below .</t>
  </si>
  <si>
    <t xml:space="preserve">  So thanks god bless and I hope you grab</t>
  </si>
  <si>
    <t xml:space="preserve">  your audience 's attention really well</t>
  </si>
  <si>
    <t xml:space="preserve">  in your next presentation .</t>
  </si>
  <si>
    <t>dEDcc0aCjaA1</t>
  </si>
  <si>
    <t xml:space="preserve">  `` Hi I 'm Jason Teteak .</t>
  </si>
  <si>
    <t xml:space="preserve">  I help people overcome their fear of public speaking and deliver amazing presentation</t>
  </si>
  <si>
    <t xml:space="preserve">  and today I 'm going to show you how to captivate your audience within the first 5 minute of</t>
  </si>
  <si>
    <t xml:space="preserve">  your presentation .</t>
  </si>
  <si>
    <t xml:space="preserve">  Here 's how I 'm going to do it . ''</t>
  </si>
  <si>
    <t xml:space="preserve">  `` I 'm going to show you 5 step to deliver a killer opener . ''</t>
  </si>
  <si>
    <t>dEDcc0aCjaA2</t>
  </si>
  <si>
    <t xml:space="preserve">  If you 're watching this you probably already know that delivering great presentation is</t>
  </si>
  <si>
    <t xml:space="preserve">  critical to advance your career but did you know that research say that most adult will</t>
  </si>
  <si>
    <t xml:space="preserve">  stop listening to your presentation within the first 10 minute if they are n't convinced</t>
  </si>
  <si>
    <t xml:space="preserve">  there 's something in it for them ?</t>
  </si>
  <si>
    <t xml:space="preserve">  The problem is that most people do n't know about the skill they need to hook their audience</t>
  </si>
  <si>
    <t xml:space="preserve">  give a great presentation and overcome their fear of doing it .</t>
  </si>
  <si>
    <t>dEDcc0aCjaA3</t>
  </si>
  <si>
    <t xml:space="preserve">  What am I going to do ?</t>
  </si>
  <si>
    <t xml:space="preserve">  Hi Jim .</t>
  </si>
  <si>
    <t xml:space="preserve">  How 's it going ?</t>
  </si>
  <si>
    <t xml:space="preserve">  I 'm freaking out about this big presentation I have to give tomorrow .</t>
  </si>
  <si>
    <t xml:space="preserve">  Well did you write out your opener and practice it three time ?</t>
  </si>
  <si>
    <t xml:space="preserve">  No .</t>
  </si>
  <si>
    <t>dEDcc0aCjaA4</t>
  </si>
  <si>
    <t xml:space="preserve">  No ?</t>
  </si>
  <si>
    <t xml:space="preserve">  Why not ?</t>
  </si>
  <si>
    <t xml:space="preserve">  I 'm terrified and I do n't even know where to start .</t>
  </si>
  <si>
    <t xml:space="preserve">  Trust me I 've been in that situation before and it 's not fun .</t>
  </si>
  <si>
    <t xml:space="preserve">  So to help you out I 'm going to show you my 5 step formula to deliver a killer presentation</t>
  </si>
  <si>
    <t xml:space="preserve">  opener every time .</t>
  </si>
  <si>
    <t>dEDcc0aCjaA5</t>
  </si>
  <si>
    <t xml:space="preserve">  Let 's start off with step number one which is `` Give a Confident Introduction . ''</t>
  </si>
  <si>
    <t xml:space="preserve">  One of the biggest mistake people make when they start their presentation is showing nervousness .</t>
  </si>
  <si>
    <t xml:space="preserve">  Here 's the key : It 's not whether you 're nervous it 's whether you show it .</t>
  </si>
  <si>
    <t xml:space="preserve">  The first thing you need to do is stand STILL .</t>
  </si>
  <si>
    <t xml:space="preserve">  Do n't move .</t>
  </si>
  <si>
    <t xml:space="preserve">  Do n't pace and keep your hand at your side .</t>
  </si>
  <si>
    <t>dEDcc0aCjaA6</t>
  </si>
  <si>
    <t xml:space="preserve">  This is the most calm and confident stance on the planet and it handle the number 1</t>
  </si>
  <si>
    <t xml:space="preserve">  need of your audience which is to feel safe .</t>
  </si>
  <si>
    <t xml:space="preserve">  Now you can introduce yourself and say `` Hi my name is Jason Teteak . ''</t>
  </si>
  <si>
    <t xml:space="preserve">  When you do this bring your inflection down at the end to show confidence .</t>
  </si>
  <si>
    <t xml:space="preserve">  Instead of : `` Hi my name is Jason Teteak ? ''</t>
  </si>
  <si>
    <t xml:space="preserve">  Say : `` Hi my name is Jason Teteak . ''</t>
  </si>
  <si>
    <t>dEDcc0aCjaA7</t>
  </si>
  <si>
    <t xml:space="preserve">  See the difference ?</t>
  </si>
  <si>
    <t xml:space="preserve">  Now we move on to step 2 which is Give Your Credentials .</t>
  </si>
  <si>
    <t xml:space="preserve">  This is where many presenter make the mistake of simply giving their title and year of</t>
  </si>
  <si>
    <t xml:space="preserve">  experience .</t>
  </si>
  <si>
    <t xml:space="preserve">  They say something like `` I 'm a presentation skill coach and I 've been doing it for 20</t>
  </si>
  <si>
    <t xml:space="preserve">  year . ''</t>
  </si>
  <si>
    <t>dEDcc0aCjaA8</t>
  </si>
  <si>
    <t xml:space="preserve">  Yet your audience want to know : `` What can you do for me ? ''</t>
  </si>
  <si>
    <t xml:space="preserve">  They need to know who you are why you 're the best person to deliver this presentation</t>
  </si>
  <si>
    <t xml:space="preserve">  and what you have to offer them .</t>
  </si>
  <si>
    <t xml:space="preserve">  For example I might say `` I help people overcome their fear of public speaking and deliver</t>
  </si>
  <si>
    <t xml:space="preserve">  amazing presentation . ''</t>
  </si>
  <si>
    <t xml:space="preserve">  What would that look like for you ?</t>
  </si>
  <si>
    <t>dEDcc0aCjaA9</t>
  </si>
  <si>
    <t xml:space="preserve">  To figure this out you need a short elevator speech .</t>
  </si>
  <si>
    <t xml:space="preserve">  It look like this : `` You know how some people have this problem ?</t>
  </si>
  <si>
    <t xml:space="preserve">  Well I offer this solution . ''</t>
  </si>
  <si>
    <t xml:space="preserve">  The solution you offer is how you help people .</t>
  </si>
  <si>
    <t xml:space="preserve">  For me it wa : `` You know how some people have a fear of public speaking and a have</t>
  </si>
  <si>
    <t xml:space="preserve">  hard time getting their message across in a presentation ?</t>
  </si>
  <si>
    <t>dEDcc0aCjaA10</t>
  </si>
  <si>
    <t xml:space="preserve">  Well I help them overcome their fear of public speaking and deliver amazing presentation . ''</t>
  </si>
  <si>
    <t xml:space="preserve">  What 's your credential statement ?</t>
  </si>
  <si>
    <t xml:space="preserve">  You 'll be amazed at the effect this ha on your audience .</t>
  </si>
  <si>
    <t xml:space="preserve">  Step 3 is to `` Deliver Your Hook . ''</t>
  </si>
  <si>
    <t xml:space="preserve">  My hook for this video presentation might look something like this `` I 'm going to show</t>
  </si>
  <si>
    <t xml:space="preserve">  you how to captivate your audience within the first 5 minute of your presentation . ''</t>
  </si>
  <si>
    <t>dEDcc0aCjaA11</t>
  </si>
  <si>
    <t xml:space="preserve">  When you do this you have to get your audience to `` feel '' something .</t>
  </si>
  <si>
    <t xml:space="preserve">  How do you get them to feel ?</t>
  </si>
  <si>
    <t xml:space="preserve">  You have 3 choice .</t>
  </si>
  <si>
    <t xml:space="preserve">  You can get them to feel more happy more successful or more free .</t>
  </si>
  <si>
    <t xml:space="preserve">  Look at my hook .</t>
  </si>
  <si>
    <t xml:space="preserve">  I said `` I 'm going to show you how to captivate your audience within the first 5 minute of</t>
  </si>
  <si>
    <t>dEDcc0aCjaA12</t>
  </si>
  <si>
    <t xml:space="preserve">  your presentation . ''</t>
  </si>
  <si>
    <t xml:space="preserve">  When you captivate your audience within the first 5 minute of your presentation you 'll</t>
  </si>
  <si>
    <t xml:space="preserve">  feel happier because they are listening to you you 'll feel more successful because you</t>
  </si>
  <si>
    <t xml:space="preserve">  look like an expert and you 'll feel more freedom when you spend le time worrying</t>
  </si>
  <si>
    <t xml:space="preserve">  about your presentation the night before .</t>
  </si>
  <si>
    <t xml:space="preserve">  Here 's the practical for you .</t>
  </si>
  <si>
    <t>dEDcc0aCjaA13</t>
  </si>
  <si>
    <t xml:space="preserve">  For your presentation write down the word `` I 'm going to show you ... '' then fill in the</t>
  </si>
  <si>
    <t xml:space="preserve">  rest with something that 's going to create more happiness success or freedom for your</t>
  </si>
  <si>
    <t xml:space="preserve">  audience .</t>
  </si>
  <si>
    <t xml:space="preserve">  Here 's the rule .</t>
  </si>
  <si>
    <t xml:space="preserve">  You ca n't tell them WHAT they 're going to get until you 've told them WHY they would</t>
  </si>
  <si>
    <t xml:space="preserve">  want it .</t>
  </si>
  <si>
    <t>dEDcc0aCjaA14</t>
  </si>
  <si>
    <t xml:space="preserve">  Your hook ha to be something that get them to BELIEVE that they want what you 're going</t>
  </si>
  <si>
    <t xml:space="preserve">  to give them .</t>
  </si>
  <si>
    <t xml:space="preserve">  Take a moment right now and write down WHY your presentation will make your audience</t>
  </si>
  <si>
    <t xml:space="preserve">  more happy successful or free in their life .</t>
  </si>
  <si>
    <t xml:space="preserve">  And now we move on to step number 4 which is to `` Introduce Your Agenda . ''</t>
  </si>
  <si>
    <t xml:space="preserve">  I recommend you use a PowerPoint for this step and the slide should look something</t>
  </si>
  <si>
    <t>dEDcc0aCjaA15</t>
  </si>
  <si>
    <t xml:space="preserve">  like this .</t>
  </si>
  <si>
    <t xml:space="preserve">  The purpose of this step is to show your audience the takeaway for your presentation  the</t>
  </si>
  <si>
    <t xml:space="preserve">  thing they get to `` take away '' and use tomorrow after listening to your presentation .</t>
  </si>
  <si>
    <t xml:space="preserve">  Do n't read the slide .</t>
  </si>
  <si>
    <t xml:space="preserve">  They 're adult .</t>
  </si>
  <si>
    <t xml:space="preserve">  They can read .</t>
  </si>
  <si>
    <t>dEDcc0aCjaA16</t>
  </si>
  <si>
    <t xml:space="preserve">  Instead just give them a moment to read it themselves and introduce your agenda by summarizing</t>
  </si>
  <si>
    <t xml:space="preserve">  what you 'll be doing .</t>
  </si>
  <si>
    <t xml:space="preserve">  You do this by mentioning the number of takeaway you 'll be giving them and paraphrasing the</t>
  </si>
  <si>
    <t xml:space="preserve">  goal of your presentation .</t>
  </si>
  <si>
    <t xml:space="preserve">  Here 's what it look like :</t>
  </si>
  <si>
    <t>dEDcc0aCjaA17</t>
  </si>
  <si>
    <t xml:space="preserve">  What would this look like for you ?</t>
  </si>
  <si>
    <t xml:space="preserve">  The last step is Step 5 Give a Credible Statement .</t>
  </si>
  <si>
    <t xml:space="preserve">  You can do this by giving relevant or compelling data to your audience to support your message .</t>
  </si>
  <si>
    <t xml:space="preserve">  Remember how I did this at the beginning of this video ?</t>
  </si>
  <si>
    <t xml:space="preserve">  I said `` You probably already know that delivering great presentation is critical to advance</t>
  </si>
  <si>
    <t xml:space="preserve">  your career but did you know that research say that most adult will stop listening</t>
  </si>
  <si>
    <t>dEDcc0aCjaA18</t>
  </si>
  <si>
    <t xml:space="preserve">  to your presentation within the first 10 minute if they are n't convinced there 's something</t>
  </si>
  <si>
    <t xml:space="preserve">  in it for them ? ''</t>
  </si>
  <si>
    <t xml:space="preserve">  When you do this within the first 2 minute of your presentation your audience start</t>
  </si>
  <si>
    <t xml:space="preserve">  to trust you .</t>
  </si>
  <si>
    <t xml:space="preserve">  Without bragging your listener start to think `` oooh this guy know what he 's talking</t>
  </si>
  <si>
    <t xml:space="preserve">  about ''</t>
  </si>
  <si>
    <t>dEDcc0aCjaA19</t>
  </si>
  <si>
    <t xml:space="preserve">  Done .</t>
  </si>
  <si>
    <t xml:space="preserve">  When I put those 5 step together it sound like this :</t>
  </si>
  <si>
    <t>dEDcc0aCjaA20</t>
  </si>
  <si>
    <t xml:space="preserve">  `` You probably already know that delivering great presentation is critical to advance</t>
  </si>
  <si>
    <t>dEDcc0aCjaA21</t>
  </si>
  <si>
    <t xml:space="preserve">  Wow !</t>
  </si>
  <si>
    <t xml:space="preserve">  Do you see how powerful that is ?</t>
  </si>
  <si>
    <t xml:space="preserve">  Those are the 5 step to deliver a killer presentation opener whenever you do a presentation .</t>
  </si>
  <si>
    <t xml:space="preserve">  I know this is a lot of information for you to take in .</t>
  </si>
  <si>
    <t xml:space="preserve">  For that reason I put together some free video training for everyone who stayed to</t>
  </si>
  <si>
    <t xml:space="preserve">  the end of this video .</t>
  </si>
  <si>
    <t>dEDcc0aCjaA23</t>
  </si>
  <si>
    <t xml:space="preserve">  You 'll not only learn how to give a killer opener but the exact skill and specific</t>
  </si>
  <si>
    <t xml:space="preserve">  technique you need to nail your entire presentation .</t>
  </si>
  <si>
    <t xml:space="preserve">  To get your free training all you need to do is click the button right here or the</t>
  </si>
  <si>
    <t xml:space="preserve">  link below in the description .</t>
  </si>
  <si>
    <t xml:space="preserve">  So go on get your free training and click that link below .</t>
  </si>
  <si>
    <t xml:space="preserve">  I hope you enjoyed this video and if you did let me know by leaving a comment hitting</t>
  </si>
  <si>
    <t xml:space="preserve">  the thumb up button and subscribing to my channel .</t>
  </si>
  <si>
    <t xml:space="preserve">  This is Jason Teteak from ruletheroom.com and you just learned the 5 step to deliver</t>
  </si>
  <si>
    <t xml:space="preserve">  a killer opener every time you give a presentation .</t>
  </si>
  <si>
    <t>MnIPpUiTcRc1</t>
  </si>
  <si>
    <t xml:space="preserve">  pay practitioner today I 'm going to be</t>
  </si>
  <si>
    <t xml:space="preserve">  teaching you with the help of my friend</t>
  </si>
  <si>
    <t xml:space="preserve">  Dana Blouin the top seven tip for a</t>
  </si>
  <si>
    <t xml:space="preserve">  great presentation</t>
  </si>
  <si>
    <t xml:space="preserve">  Dana blue and a an entrepreneur</t>
  </si>
  <si>
    <t xml:space="preserve">  currently living in Bangkok Thailand</t>
  </si>
  <si>
    <t>MnIPpUiTcRc2</t>
  </si>
  <si>
    <t xml:space="preserve">  where he is a co and CEO of a</t>
  </si>
  <si>
    <t xml:space="preserve">  company called mango lab anyways here 's</t>
  </si>
  <si>
    <t xml:space="preserve">  some of his tip we all have to give</t>
  </si>
  <si>
    <t xml:space="preserve">  presentation at different point in our</t>
  </si>
  <si>
    <t xml:space="preserve">  life that might be for school or work or</t>
  </si>
  <si>
    <t xml:space="preserve">  an organization that you were n't</t>
  </si>
  <si>
    <t>MnIPpUiTcRc3</t>
  </si>
  <si>
    <t xml:space="preserve">  involved with no matter where we give</t>
  </si>
  <si>
    <t xml:space="preserve">  the presentation or to who we want to</t>
  </si>
  <si>
    <t xml:space="preserve">  make sure that it ha the impact on the</t>
  </si>
  <si>
    <t xml:space="preserve">  audience and that it 's memorable these</t>
  </si>
  <si>
    <t xml:space="preserve">  are seven tip that are going to ensure</t>
  </si>
  <si>
    <t xml:space="preserve">  that you nail the presentation and leave</t>
  </si>
  <si>
    <t>MnIPpUiTcRc4</t>
  </si>
  <si>
    <t xml:space="preserve">  a lasting impression on your audience</t>
  </si>
  <si>
    <t xml:space="preserve">  number one know your audience the first</t>
  </si>
  <si>
    <t xml:space="preserve">  step in preparing for any presentation</t>
  </si>
  <si>
    <t xml:space="preserve">  should be to get a better idea of who</t>
  </si>
  <si>
    <t xml:space="preserve">  your audience is knowing your audience</t>
  </si>
  <si>
    <t xml:space="preserve">  will allow you to understand the type of</t>
  </si>
  <si>
    <t>MnIPpUiTcRc5</t>
  </si>
  <si>
    <t xml:space="preserve">  content they are going to be expecting</t>
  </si>
  <si>
    <t xml:space="preserve">  with regard to depth and technical</t>
  </si>
  <si>
    <t xml:space="preserve">  detail you would n't want to give the</t>
  </si>
  <si>
    <t xml:space="preserve">  same presentation to a group of high</t>
  </si>
  <si>
    <t xml:space="preserve">  school student who are interested in</t>
  </si>
  <si>
    <t xml:space="preserve">  entrepreneurship that you went to a</t>
  </si>
  <si>
    <t>MnIPpUiTcRc6</t>
  </si>
  <si>
    <t xml:space="preserve">  roomful of startup founder and CEOs</t>
  </si>
  <si>
    <t xml:space="preserve">  because their expectation and level of</t>
  </si>
  <si>
    <t xml:space="preserve">  understanding will be on completely</t>
  </si>
  <si>
    <t xml:space="preserve">  different level dig up a much a you</t>
  </si>
  <si>
    <t xml:space="preserve">  can about who your audience is what</t>
  </si>
  <si>
    <t xml:space="preserve">  industry they work in and what</t>
  </si>
  <si>
    <t>MnIPpUiTcRc7</t>
  </si>
  <si>
    <t xml:space="preserve">  position they generally hold this</t>
  </si>
  <si>
    <t xml:space="preserve">  allows you to really tailor the content</t>
  </si>
  <si>
    <t xml:space="preserve">  and delivery of the presentation in a</t>
  </si>
  <si>
    <t xml:space="preserve">  way that will really make it stand out</t>
  </si>
  <si>
    <t xml:space="preserve">  and be 'rememorable too many time</t>
  </si>
  <si>
    <t xml:space="preserve">  people give killer presentation at one</t>
  </si>
  <si>
    <t>MnIPpUiTcRc8</t>
  </si>
  <si>
    <t xml:space="preserve">  venue to a group made up of their core</t>
  </si>
  <si>
    <t xml:space="preserve">  audience and then bomb on the same</t>
  </si>
  <si>
    <t xml:space="preserve">  presentation to a different group</t>
  </si>
  <si>
    <t xml:space="preserve">  because they did n't make the change</t>
  </si>
  <si>
    <t xml:space="preserve">  they needed to better address the new</t>
  </si>
  <si>
    <t xml:space="preserve">  audience just because you kill it in one</t>
  </si>
  <si>
    <t>MnIPpUiTcRc9</t>
  </si>
  <si>
    <t xml:space="preserve">  audience doe n't mean the same exact</t>
  </si>
  <si>
    <t xml:space="preserve">  content will replicate the reaction with</t>
  </si>
  <si>
    <t xml:space="preserve">  all audience number two use structure</t>
  </si>
  <si>
    <t xml:space="preserve">  to build on idea if you stand up and</t>
  </si>
  <si>
    <t xml:space="preserve">  give a presentation and all the point</t>
  </si>
  <si>
    <t xml:space="preserve">  you want to make are just tossed around</t>
  </si>
  <si>
    <t>MnIPpUiTcRc10</t>
  </si>
  <si>
    <t xml:space="preserve">  randomly and they do n't make any sense</t>
  </si>
  <si>
    <t xml:space="preserve">  not too many people are going to enjoy</t>
  </si>
  <si>
    <t xml:space="preserve">  your presentation and if they remember</t>
  </si>
  <si>
    <t xml:space="preserve">  it it 's likely that it 's not for the</t>
  </si>
  <si>
    <t xml:space="preserve">  reason that you want them to however if</t>
  </si>
  <si>
    <t xml:space="preserve">  you structure your presentation in a way</t>
  </si>
  <si>
    <t>MnIPpUiTcRc11</t>
  </si>
  <si>
    <t xml:space="preserve">  that each idea each section build on</t>
  </si>
  <si>
    <t xml:space="preserve">  the one before it you help your audience</t>
  </si>
  <si>
    <t xml:space="preserve">  connect with the content and create</t>
  </si>
  <si>
    <t xml:space="preserve">  logical link between the concept this</t>
  </si>
  <si>
    <t xml:space="preserve">  is a great way to make more complex</t>
  </si>
  <si>
    <t xml:space="preserve">  idea easier for the audience to</t>
  </si>
  <si>
    <t>MnIPpUiTcRc12</t>
  </si>
  <si>
    <t xml:space="preserve">  understand and remember</t>
  </si>
  <si>
    <t xml:space="preserve">  number three use visuals another great</t>
  </si>
  <si>
    <t xml:space="preserve">  tool to cement those idea in the mind</t>
  </si>
  <si>
    <t xml:space="preserve">  of your audience is to use visuals like</t>
  </si>
  <si>
    <t xml:space="preserve">  chart graph and infographics to</t>
  </si>
  <si>
    <t xml:space="preserve">  illustrate and communicate a concept a</t>
  </si>
  <si>
    <t>MnIPpUiTcRc13</t>
  </si>
  <si>
    <t xml:space="preserve">  many a 65 percent of people are</t>
  </si>
  <si>
    <t xml:space="preserve">  considered to be visual learner so if</t>
  </si>
  <si>
    <t xml:space="preserve">  you do n't take this approach in your</t>
  </si>
  <si>
    <t xml:space="preserve">  presentation you are going to ignore the</t>
  </si>
  <si>
    <t xml:space="preserve">  vast majority of the population using an</t>
  </si>
  <si>
    <t xml:space="preserve">  image regardless of if it 's a picture</t>
  </si>
  <si>
    <t>MnIPpUiTcRc14</t>
  </si>
  <si>
    <t xml:space="preserve">  graph or chart can be a much more potent</t>
  </si>
  <si>
    <t xml:space="preserve">  conveyor of information and ha a much</t>
  </si>
  <si>
    <t xml:space="preserve">  more powerful impact on the audience a</t>
  </si>
  <si>
    <t xml:space="preserve">  single image can convey so much</t>
  </si>
  <si>
    <t xml:space="preserve">  information just like the old saying</t>
  </si>
  <si>
    <t xml:space="preserve">  that a picture 's worth a thousand word</t>
  </si>
  <si>
    <t>MnIPpUiTcRc15</t>
  </si>
  <si>
    <t xml:space="preserve">  it really is think of the impact this</t>
  </si>
  <si>
    <t xml:space="preserve">  can have when explaining data or result</t>
  </si>
  <si>
    <t xml:space="preserve">  in a presentation if you had to stand</t>
  </si>
  <si>
    <t xml:space="preserve">  there in front of your audience and go</t>
  </si>
  <si>
    <t xml:space="preserve">  through every data point verbally it can</t>
  </si>
  <si>
    <t xml:space="preserve">  get bad quickly and this is much more</t>
  </si>
  <si>
    <t>MnIPpUiTcRc16</t>
  </si>
  <si>
    <t xml:space="preserve">  common of an occurrence than you might</t>
  </si>
  <si>
    <t xml:space="preserve">  think but if you 're able to visualize</t>
  </si>
  <si>
    <t xml:space="preserve">  that data for your audience with a graph</t>
  </si>
  <si>
    <t xml:space="preserve">  or chart you instantly make it much more</t>
  </si>
  <si>
    <t xml:space="preserve">  understandable and memorable showing</t>
  </si>
  <si>
    <t xml:space="preserve">  someone 200 percent growth with a graph</t>
  </si>
  <si>
    <t>MnIPpUiTcRc17</t>
  </si>
  <si>
    <t xml:space="preserve">  is much more exciting than explaining it</t>
  </si>
  <si>
    <t xml:space="preserve">  while they 're looking at the raw data</t>
  </si>
  <si>
    <t xml:space="preserve">  for example if I took away the screen of</t>
  </si>
  <si>
    <t xml:space="preserve">  this video and all you saw wa black it</t>
  </si>
  <si>
    <t xml:space="preserve">  would n't be near a exciting number four</t>
  </si>
  <si>
    <t xml:space="preserve">  repetition is your friend having a bit</t>
  </si>
  <si>
    <t>MnIPpUiTcRc18</t>
  </si>
  <si>
    <t xml:space="preserve">  of structure in your presentation go a</t>
  </si>
  <si>
    <t xml:space="preserve">  long way in keeping the audience engaged</t>
  </si>
  <si>
    <t xml:space="preserve">  because they can follow the information</t>
  </si>
  <si>
    <t xml:space="preserve">  from step to step but even more than</t>
  </si>
  <si>
    <t xml:space="preserve">  just structuring the flow of the</t>
  </si>
  <si>
    <t xml:space="preserve">  presentation you also want to build in</t>
  </si>
  <si>
    <t>MnIPpUiTcRc19</t>
  </si>
  <si>
    <t xml:space="preserve">  repetition this encourages people to</t>
  </si>
  <si>
    <t xml:space="preserve">  remember the key point of the</t>
  </si>
  <si>
    <t xml:space="preserve">  presentation and help it stick which</t>
  </si>
  <si>
    <t xml:space="preserve">  again make it and you more memorable a</t>
  </si>
  <si>
    <t xml:space="preserve">  classic way to go about repetition is</t>
  </si>
  <si>
    <t xml:space="preserve">  something Dana learned early on when he</t>
  </si>
  <si>
    <t>MnIPpUiTcRc20</t>
  </si>
  <si>
    <t xml:space="preserve">  started his public speaking career</t>
  </si>
  <si>
    <t xml:space="preserve">  another speaker at a big regional tech</t>
  </si>
  <si>
    <t xml:space="preserve">  event came up to him after a talk and</t>
  </si>
  <si>
    <t xml:space="preserve">  complimented Dana on is delivery in the</t>
  </si>
  <si>
    <t xml:space="preserve">  depth of the material but asked why he</t>
  </si>
  <si>
    <t xml:space="preserve">  did n't use more repetition Dana wa a</t>
  </si>
  <si>
    <t>MnIPpUiTcRc21</t>
  </si>
  <si>
    <t xml:space="preserve">  bit stumped because he never really</t>
  </si>
  <si>
    <t xml:space="preserve">  thought about that before the other</t>
  </si>
  <si>
    <t xml:space="preserve">  speaker suggested that Dana start</t>
  </si>
  <si>
    <t xml:space="preserve">  telling the audience what it is he</t>
  </si>
  <si>
    <t xml:space="preserve">  wanted to tell them just to give them a</t>
  </si>
  <si>
    <t xml:space="preserve">  brief rundown of the key point after</t>
  </si>
  <si>
    <t>MnIPpUiTcRc22</t>
  </si>
  <si>
    <t xml:space="preserve">  that move right into the body of the</t>
  </si>
  <si>
    <t xml:space="preserve">  presentation and tell them exactly what</t>
  </si>
  <si>
    <t xml:space="preserve">  wa highlighted at the beginning but</t>
  </si>
  <si>
    <t xml:space="preserve">  obviously with more detail and extra</t>
  </si>
  <si>
    <t xml:space="preserve">  element that you add in to make the</t>
  </si>
  <si>
    <t xml:space="preserve">  presentation stick then in the</t>
  </si>
  <si>
    <t>MnIPpUiTcRc23</t>
  </si>
  <si>
    <t xml:space="preserve">  presentation by telling them what you</t>
  </si>
  <si>
    <t xml:space="preserve">  just told them reminding them of the key</t>
  </si>
  <si>
    <t xml:space="preserve">  point and a brief summary for final</t>
  </si>
  <si>
    <t xml:space="preserve">  repetition using this technique help to</t>
  </si>
  <si>
    <t xml:space="preserve">  reinforce the main point of the</t>
  </si>
  <si>
    <t xml:space="preserve">  presentation at least three time at the</t>
  </si>
  <si>
    <t>MnIPpUiTcRc24</t>
  </si>
  <si>
    <t xml:space="preserve">  beginning middle and end the key is to</t>
  </si>
  <si>
    <t xml:space="preserve">  find a way to do this that it feel</t>
  </si>
  <si>
    <t xml:space="preserve">  natural and not overly scholastic and</t>
  </si>
  <si>
    <t xml:space="preserve">  that take practice which we 'll talk</t>
  </si>
  <si>
    <t xml:space="preserve">  about later on tip number five have a</t>
  </si>
  <si>
    <t xml:space="preserve">  story to tell</t>
  </si>
  <si>
    <t>MnIPpUiTcRc25</t>
  </si>
  <si>
    <t xml:space="preserve">  the difference between an average</t>
  </si>
  <si>
    <t xml:space="preserve">  presentation that people zone out of and</t>
  </si>
  <si>
    <t xml:space="preserve">  a great presentation that keep them</t>
  </si>
  <si>
    <t xml:space="preserve">  engaged is how you convey the</t>
  </si>
  <si>
    <t xml:space="preserve">  information to the audience</t>
  </si>
  <si>
    <t xml:space="preserve">  a great way to convey the information or</t>
  </si>
  <si>
    <t>MnIPpUiTcRc26</t>
  </si>
  <si>
    <t xml:space="preserve">  key point of your presentation is to</t>
  </si>
  <si>
    <t xml:space="preserve">  use a story</t>
  </si>
  <si>
    <t xml:space="preserve">  using a story preferably an interesting</t>
  </si>
  <si>
    <t xml:space="preserve">  one you get your point across and you 're</t>
  </si>
  <si>
    <t xml:space="preserve">  creating a moment in the presentation</t>
  </si>
  <si>
    <t xml:space="preserve">  that is memorable and easier for the</t>
  </si>
  <si>
    <t>MnIPpUiTcRc27</t>
  </si>
  <si>
    <t xml:space="preserve">  audience to recall later it 's also</t>
  </si>
  <si>
    <t xml:space="preserve">  hopefully going to be something that</t>
  </si>
  <si>
    <t xml:space="preserve">  catch their attention pulling them in</t>
  </si>
  <si>
    <t xml:space="preserve">  to what you were saying one of the key</t>
  </si>
  <si>
    <t xml:space="preserve">  here though is that it ha to be a story</t>
  </si>
  <si>
    <t xml:space="preserve">  you can tell with commitment and it ha</t>
  </si>
  <si>
    <t>MnIPpUiTcRc28</t>
  </si>
  <si>
    <t xml:space="preserve">  to be true always be honest with your</t>
  </si>
  <si>
    <t xml:space="preserve">  audience because because if you 're not</t>
  </si>
  <si>
    <t xml:space="preserve">  they will know and you will have lost</t>
  </si>
  <si>
    <t xml:space="preserve">  all credibility tip number six be</t>
  </si>
  <si>
    <t xml:space="preserve">  relatable being relatable is actually</t>
  </si>
  <si>
    <t xml:space="preserve">  one of the most important factor of</t>
  </si>
  <si>
    <t>MnIPpUiTcRc29</t>
  </si>
  <si>
    <t xml:space="preserve">  your delivery you want to be someone</t>
  </si>
  <si>
    <t xml:space="preserve">  that your audience can relate to but</t>
  </si>
  <si>
    <t xml:space="preserve">  they would feel comfortable with talking</t>
  </si>
  <si>
    <t xml:space="preserve">  to even when giving a talk a an expert</t>
  </si>
  <si>
    <t xml:space="preserve">  on a topic you want the audience to feel</t>
  </si>
  <si>
    <t xml:space="preserve">  the relation it help them mentally</t>
  </si>
  <si>
    <t>MnIPpUiTcRc30</t>
  </si>
  <si>
    <t xml:space="preserve">  engage with your content and remember</t>
  </si>
  <si>
    <t xml:space="preserve">  you and your talk</t>
  </si>
  <si>
    <t xml:space="preserve">  most people do n't feel comfortable going</t>
  </si>
  <si>
    <t xml:space="preserve">  up and talking to a stern authority</t>
  </si>
  <si>
    <t xml:space="preserve">  figure and no one want to listen to</t>
  </si>
  <si>
    <t xml:space="preserve">  someone with no confidence so there 's a</t>
  </si>
  <si>
    <t>MnIPpUiTcRc31</t>
  </si>
  <si>
    <t xml:space="preserve">  fine balance you need a strike and</t>
  </si>
  <si>
    <t xml:space="preserve">  here 's how the most important thing you</t>
  </si>
  <si>
    <t xml:space="preserve">  can do to come across a more relatable</t>
  </si>
  <si>
    <t xml:space="preserve">  is to be authentic be yourself another</t>
  </si>
  <si>
    <t xml:space="preserve">  great way to accomplish this is to work</t>
  </si>
  <si>
    <t xml:space="preserve">  on coming across a relaxed which can be</t>
  </si>
  <si>
    <t>MnIPpUiTcRc32</t>
  </si>
  <si>
    <t xml:space="preserve">  difficult if you 're not used to</t>
  </si>
  <si>
    <t xml:space="preserve">  presenting but this go a long way to</t>
  </si>
  <si>
    <t xml:space="preserve">  helping people see you a relatable the</t>
  </si>
  <si>
    <t xml:space="preserve">  final way you can be a more relatable is</t>
  </si>
  <si>
    <t xml:space="preserve">  to be enthusiastic about your</t>
  </si>
  <si>
    <t xml:space="preserve">  presentation your enthusiasm will</t>
  </si>
  <si>
    <t>MnIPpUiTcRc33</t>
  </si>
  <si>
    <t xml:space="preserve">  transfer to your audience and now that</t>
  </si>
  <si>
    <t xml:space="preserve">  you have enthusiasm in common you will</t>
  </si>
  <si>
    <t xml:space="preserve">  begin to see is more relatable if you</t>
  </si>
  <si>
    <t xml:space="preserve">  get all three of these technique</t>
  </si>
  <si>
    <t xml:space="preserve">  mastered you will be well on your way to</t>
  </si>
  <si>
    <t xml:space="preserve">  making it to your audience relate to you</t>
  </si>
  <si>
    <t>MnIPpUiTcRc34</t>
  </si>
  <si>
    <t xml:space="preserve">  tip number seven build your confidence</t>
  </si>
  <si>
    <t xml:space="preserve">  with practice this might be the last tip</t>
  </si>
  <si>
    <t xml:space="preserve">  but it is by far the most important one</t>
  </si>
  <si>
    <t xml:space="preserve">  out of these seven confidence and what</t>
  </si>
  <si>
    <t xml:space="preserve">  you do is by far the most important</t>
  </si>
  <si>
    <t xml:space="preserve">  element of your presentation having</t>
  </si>
  <si>
    <t>MnIPpUiTcRc35</t>
  </si>
  <si>
    <t xml:space="preserve">  confidence add an authority to</t>
  </si>
  <si>
    <t xml:space="preserve">  everything you say during your</t>
  </si>
  <si>
    <t xml:space="preserve">  presentation but you 're not going to</t>
  </si>
  <si>
    <t xml:space="preserve">  develop the confidence you need if you</t>
  </si>
  <si>
    <t xml:space="preserve">  do n't practice and practice a lot</t>
  </si>
  <si>
    <t xml:space="preserve">  whatever Dana give a talk or</t>
  </si>
  <si>
    <t>MnIPpUiTcRc36</t>
  </si>
  <si>
    <t xml:space="preserve">  presentation he practice he say for</t>
  </si>
  <si>
    <t xml:space="preserve">  hour they do n't want to make sure he</t>
  </si>
  <si>
    <t xml:space="preserve">  ha the timing down that he know every</t>
  </si>
  <si>
    <t xml:space="preserve">  slide so he doe n't have to read off</t>
  </si>
  <si>
    <t xml:space="preserve">  them he know what the next slide is so</t>
  </si>
  <si>
    <t xml:space="preserve">  he can smoothly transition between them</t>
  </si>
  <si>
    <t>MnIPpUiTcRc37</t>
  </si>
  <si>
    <t xml:space="preserve">  so that he will sound natural and</t>
  </si>
  <si>
    <t xml:space="preserve">  authentic and can explain the concept</t>
  </si>
  <si>
    <t xml:space="preserve">  and tell the story with confidence and</t>
  </si>
  <si>
    <t xml:space="preserve">  this all come with practice when you</t>
  </si>
  <si>
    <t xml:space="preserve">  are practicing a presentation it 's not</t>
  </si>
  <si>
    <t xml:space="preserve">  enough to sit in front of your computer</t>
  </si>
  <si>
    <t>MnIPpUiTcRc38</t>
  </si>
  <si>
    <t xml:space="preserve">  and go through it you have to practice</t>
  </si>
  <si>
    <t xml:space="preserve">  it in front of other people invite some</t>
  </si>
  <si>
    <t xml:space="preserve">  friend over and have them give some</t>
  </si>
  <si>
    <t xml:space="preserve">  feedback on your presentation and make</t>
  </si>
  <si>
    <t xml:space="preserve">  improvement based on their feedback no</t>
  </si>
  <si>
    <t xml:space="preserve">  one get it right the first time but</t>
  </si>
  <si>
    <t>MnIPpUiTcRc39</t>
  </si>
  <si>
    <t xml:space="preserve">  practice will</t>
  </si>
  <si>
    <t xml:space="preserve">  get you towards perfect with these seven</t>
  </si>
  <si>
    <t xml:space="preserve">  tip you should be able to put together</t>
  </si>
  <si>
    <t xml:space="preserve">  and deliver a masterful presentation</t>
  </si>
  <si>
    <t xml:space="preserve">  that will wow your audience and make</t>
  </si>
  <si>
    <t xml:space="preserve">  sure that they remember you and your</t>
  </si>
  <si>
    <t>MnIPpUiTcRc41</t>
  </si>
  <si>
    <t xml:space="preserve">  topic if you guy like this</t>
  </si>
  <si>
    <t xml:space="preserve">  collaboration be sure to check out</t>
  </si>
  <si>
    <t xml:space="preserve">  Dana 's YouTube channel and subscribe he</t>
  </si>
  <si>
    <t xml:space="preserve">  ha ton of video on entrepreneurship</t>
  </si>
  <si>
    <t xml:space="preserve">  and self I hope you guy</t>
  </si>
  <si>
    <t xml:space="preserve">  like this video and learn something and</t>
  </si>
  <si>
    <t xml:space="preserve">  if you did click the like button or if</t>
  </si>
  <si>
    <t xml:space="preserve">  you have n't already the subscribe button</t>
  </si>
  <si>
    <t xml:space="preserve">  thanks so much guy</t>
  </si>
  <si>
    <t>gaoxXFju6uo1</t>
  </si>
  <si>
    <t xml:space="preserve">  At some point in your life you are going to be called upon to give a speech .</t>
  </si>
  <si>
    <t xml:space="preserve">  Now this might be at work this might be a best man 's speech at a wedding ; it doe n't</t>
  </si>
  <si>
    <t xml:space="preserve">  matter where because if you ca n't do this without constantly looking down or looking</t>
  </si>
  <si>
    <t xml:space="preserve">  to the PowerPoint to reference your note you are at a huge disadvantage .</t>
  </si>
  <si>
    <t xml:space="preserve">  Not only doe it come across a inauthentic when you 're not communicating to the people</t>
  </si>
  <si>
    <t xml:space="preserve">  eye to eye but if the PowerPoint break which I 've had happen you 're going to find</t>
  </si>
  <si>
    <t>gaoxXFju6uo2</t>
  </si>
  <si>
    <t xml:space="preserve">  yourself standing in front of a room full of people who are waiting for you to speak</t>
  </si>
  <si>
    <t xml:space="preserve">  and you have nothing to say .</t>
  </si>
  <si>
    <t xml:space="preserve">  So we want to avoid that and today I 'm going to teach you how .</t>
  </si>
  <si>
    <t xml:space="preserve">  The first thing you need to do is to create an outline of your speech that is memory friendly .</t>
  </si>
  <si>
    <t xml:space="preserve">  Now what doe this mean ?</t>
  </si>
  <si>
    <t xml:space="preserve">  The first thing is that it 's chunked in a way that you can remember in your short memory .</t>
  </si>
  <si>
    <t>gaoxXFju6uo3</t>
  </si>
  <si>
    <t xml:space="preserve">  Chunks think of it like this .</t>
  </si>
  <si>
    <t xml:space="preserve">  If I were to tell you a phone number that 's 10 digit .</t>
  </si>
  <si>
    <t xml:space="preserve">  You 'll probably find that whenever you hear a phone number you 've got to write it down</t>
  </si>
  <si>
    <t xml:space="preserve">  or you got to remember the first half and ask your friend to remember the second half</t>
  </si>
  <si>
    <t xml:space="preserve">  and then you type it into the phone .</t>
  </si>
  <si>
    <t xml:space="preserve">  That 's because there 's 10 chunk .</t>
  </si>
  <si>
    <t>gaoxXFju6uo4</t>
  </si>
  <si>
    <t xml:space="preserve">  That 's too many for most people .</t>
  </si>
  <si>
    <t xml:space="preserve">  Most people can handle anywhere from 5 to 9 chunk .</t>
  </si>
  <si>
    <t xml:space="preserve">  I play it safe most of my video I had anywhere from 3 to 5 chunk that I have so your first</t>
  </si>
  <si>
    <t xml:space="preserve">  piece is get an outline 3 to 5 bullet point but these point need to in your head feel</t>
  </si>
  <si>
    <t xml:space="preserve">  like they flow clearly from one to another .</t>
  </si>
  <si>
    <t xml:space="preserve">  This piece is very important .</t>
  </si>
  <si>
    <t>gaoxXFju6uo5</t>
  </si>
  <si>
    <t xml:space="preserve">  This is how you avoid memorization .</t>
  </si>
  <si>
    <t xml:space="preserve">  It just kind of flow out of you .</t>
  </si>
  <si>
    <t xml:space="preserve">  So if I 'm doing a piece on conversation I 'm going to do it in chronological order .</t>
  </si>
  <si>
    <t xml:space="preserve">  That make sense to me right ?</t>
  </si>
  <si>
    <t xml:space="preserve">  So the first thing is you approach someone the second thing is what do you say to start</t>
  </si>
  <si>
    <t xml:space="preserve">  the conversation the third thing is what do you do when you run out of thing to say</t>
  </si>
  <si>
    <t>gaoxXFju6uo6</t>
  </si>
  <si>
    <t xml:space="preserve">  and finally how do you say goodbye right ?</t>
  </si>
  <si>
    <t xml:space="preserve">  That make sense to me .</t>
  </si>
  <si>
    <t xml:space="preserve">  If you 're giving a pitch and you 're at a meeting right ?</t>
  </si>
  <si>
    <t xml:space="preserve">  And you 're trying to figure out how to structure thing maybe you think about it from the</t>
  </si>
  <si>
    <t xml:space="preserve">  customer 's perspective .</t>
  </si>
  <si>
    <t xml:space="preserve">  First they 're gon na hit the marketing team then they 're gon na finally meet the sale team .</t>
  </si>
  <si>
    <t>gaoxXFju6uo7</t>
  </si>
  <si>
    <t xml:space="preserve">  And once they get sold they 're gon na go to the deliverable team .</t>
  </si>
  <si>
    <t xml:space="preserve">  Whatever it is the piece should flow naturally in your head .</t>
  </si>
  <si>
    <t xml:space="preserve">  That will save you so much memorization work down the line that 's why I avoid memorizing .</t>
  </si>
  <si>
    <t xml:space="preserve">  The second piece is that once you have these bullet you flush them out .</t>
  </si>
  <si>
    <t xml:space="preserve">  I will actually go in and I type everything that I can think of underneath each bullet .</t>
  </si>
  <si>
    <t xml:space="preserve">  That includes story thing that I want to get detail that I might not have thought of .</t>
  </si>
  <si>
    <t>gaoxXFju6uo8</t>
  </si>
  <si>
    <t xml:space="preserve">  That 's gon na help me communicate my main point .</t>
  </si>
  <si>
    <t xml:space="preserve">  But more importantly this give me a chance to edit the one that I do n't spend time on .</t>
  </si>
  <si>
    <t xml:space="preserve">  You 've seen this before .</t>
  </si>
  <si>
    <t xml:space="preserve">  This is when I rambled .</t>
  </si>
  <si>
    <t xml:space="preserve">  This is when you ramble .</t>
  </si>
  <si>
    <t xml:space="preserve">  So the really key point is to find your detail and then to cut the one that do n't support</t>
  </si>
  <si>
    <t>gaoxXFju6uo9</t>
  </si>
  <si>
    <t xml:space="preserve">  your purpose .</t>
  </si>
  <si>
    <t xml:space="preserve">  It 's not to memorize all these by the way we just want to get it out on paper .</t>
  </si>
  <si>
    <t xml:space="preserve">  That 's the second piece .</t>
  </si>
  <si>
    <t xml:space="preserve">  The third piece is now you 've got a speech written for you right ?</t>
  </si>
  <si>
    <t xml:space="preserve">  It 's got these chunk .</t>
  </si>
  <si>
    <t xml:space="preserve">  It 's got the detail .</t>
  </si>
  <si>
    <t>gaoxXFju6uo10</t>
  </si>
  <si>
    <t xml:space="preserve">  The third thing is to go through it and subvocalize the entire thing referencing your high</t>
  </si>
  <si>
    <t xml:space="preserve">  bullet point but without visual cue .</t>
  </si>
  <si>
    <t xml:space="preserve">  I realized that last since I had a lot of weird word in it let 's break it down .</t>
  </si>
  <si>
    <t xml:space="preserve">  So first off you want it you 've got your main bullet point but you 're not memorizing this .</t>
  </si>
  <si>
    <t xml:space="preserve">  You 're going through this speech and it 's gon na change a little bit every time  critically important .</t>
  </si>
  <si>
    <t xml:space="preserve">  People who try to memorize word for word they blow it because they get off one word</t>
  </si>
  <si>
    <t>gaoxXFju6uo11</t>
  </si>
  <si>
    <t xml:space="preserve">  and they ca n't get back on the next sentence .</t>
  </si>
  <si>
    <t xml:space="preserve">  We all want to have like these main point that we 're memorizing .</t>
  </si>
  <si>
    <t xml:space="preserve">  When I say subvocalize though that mean that you go through it and just kind of you</t>
  </si>
  <si>
    <t xml:space="preserve">  know whisper to yourself .</t>
  </si>
  <si>
    <t xml:space="preserve">  You go through the whole speech like that .</t>
  </si>
  <si>
    <t xml:space="preserve">  Again not going through it word for word for what you have on there but just hitting</t>
  </si>
  <si>
    <t>gaoxXFju6uo12</t>
  </si>
  <si>
    <t xml:space="preserve">  those main point but most importantly you do this without visual cue .</t>
  </si>
  <si>
    <t xml:space="preserve">  I ca n't tell you how many people I have seen think that they 're preparing for their speech</t>
  </si>
  <si>
    <t xml:space="preserve">  by reading through it 20 time and then they get up there and there 's nothing they can</t>
  </si>
  <si>
    <t xml:space="preserve">  do but read the speech .</t>
  </si>
  <si>
    <t xml:space="preserve">  Or more common in the corporate world people do n't even realize they 're doing it a they</t>
  </si>
  <si>
    <t xml:space="preserve">  click through a PowerPoint and they do n't realize that they 're taking cue from this</t>
  </si>
  <si>
    <t>gaoxXFju6uo13</t>
  </si>
  <si>
    <t xml:space="preserve">  PowerPoint a they go ; they have n't memorized anything .</t>
  </si>
  <si>
    <t xml:space="preserve">  So if the PowerPoint go down they 've never had the exercise of actually connecting those</t>
  </si>
  <si>
    <t xml:space="preserve">  piece in their brain .</t>
  </si>
  <si>
    <t xml:space="preserve">  You need to go through it shut your laptop whatever and just kind of talk through it to</t>
  </si>
  <si>
    <t xml:space="preserve">  yourself in your own word the only thing you need to worry about are those main point</t>
  </si>
  <si>
    <t xml:space="preserve">  that should be memorized and should already connect .</t>
  </si>
  <si>
    <t>gaoxXFju6uo14</t>
  </si>
  <si>
    <t xml:space="preserve">  If they do n't connect rewrite the speech so that it make sense and put them in an</t>
  </si>
  <si>
    <t xml:space="preserve">  order that sequence well and just click for you .</t>
  </si>
  <si>
    <t xml:space="preserve">  You do n't want to be memorizing here .</t>
  </si>
  <si>
    <t xml:space="preserve">  But there are thing that you have to memorize and that brings me to the fourth point .</t>
  </si>
  <si>
    <t xml:space="preserve">  The two thing that I will memorize in just about any video that I do are the first sentence</t>
  </si>
  <si>
    <t xml:space="preserve">  and the last sentence .</t>
  </si>
  <si>
    <t>gaoxXFju6uo15</t>
  </si>
  <si>
    <t xml:space="preserve">  You got to nail the first sentence .</t>
  </si>
  <si>
    <t xml:space="preserve">  Its got to have a hook .</t>
  </si>
  <si>
    <t xml:space="preserve">  You want it to be interesting .</t>
  </si>
  <si>
    <t xml:space="preserve">  Do n't rift it so get your first sentence down word for word .</t>
  </si>
  <si>
    <t xml:space="preserve">  And sometimes I 'll even get the first two or three sentence down because my intro</t>
  </si>
  <si>
    <t xml:space="preserve">  tend to be something that I stick on to these video after I come up with the concept .</t>
  </si>
  <si>
    <t>gaoxXFju6uo16</t>
  </si>
  <si>
    <t xml:space="preserve">  And of course the last sentence ; we 've all been part of a speech where the person did</t>
  </si>
  <si>
    <t xml:space="preserve">  a good job but at the end they just kind of stood there and like `` ... and that 's the end</t>
  </si>
  <si>
    <t xml:space="preserve">  of my speech .</t>
  </si>
  <si>
    <t xml:space="preserve">  Thank you '' right ?</t>
  </si>
  <si>
    <t xml:space="preserve">  That will blow it .</t>
  </si>
  <si>
    <t xml:space="preserve">  You do n't have to say `` Thank you that 's the end of my speech '' to cue the applause .</t>
  </si>
  <si>
    <t>gaoxXFju6uo17</t>
  </si>
  <si>
    <t xml:space="preserve">  You want to have something that ha a tone a finality .</t>
  </si>
  <si>
    <t xml:space="preserve">  If you 've watched this channel you know that I do this all the time .</t>
  </si>
  <si>
    <t xml:space="preserve">  This is not a special one it 's just I 'm used to it .</t>
  </si>
  <si>
    <t xml:space="preserve">  I say `` Okay so I hope that you guy have enjoyed this video and I 'm looking forward</t>
  </si>
  <si>
    <t xml:space="preserve">  to seeing you in the next one . ''</t>
  </si>
  <si>
    <t xml:space="preserve">  That is how I know that I 'm done .</t>
  </si>
  <si>
    <t>gaoxXFju6uo18</t>
  </si>
  <si>
    <t xml:space="preserve">  It 's how you know that I 'm done .</t>
  </si>
  <si>
    <t xml:space="preserve">  And then of course YouTube tell you that I 'm done when the video stop .</t>
  </si>
  <si>
    <t xml:space="preserve">  But memorize word for word first sentence last sentence that 's going to give you the</t>
  </si>
  <si>
    <t xml:space="preserve">  sort of bumper on either end .</t>
  </si>
  <si>
    <t xml:space="preserve">  And that 's how you can speak for 10 minute at a time without actually having to memorize</t>
  </si>
  <si>
    <t xml:space="preserve">  that much .</t>
  </si>
  <si>
    <t>gaoxXFju6uo19</t>
  </si>
  <si>
    <t xml:space="preserve">  I do it all the time .</t>
  </si>
  <si>
    <t xml:space="preserve">  I 've just done it right here and I hope that you 've seen the example in it a I 've gone</t>
  </si>
  <si>
    <t xml:space="preserve">  through it .</t>
  </si>
  <si>
    <t xml:space="preserve">  So if you guy have liked this video go ahead now and if you have not done so subscribe to the channel .</t>
  </si>
  <si>
    <t xml:space="preserve">  It 's going to get more tip like this we do public speaking we do conversation how</t>
  </si>
  <si>
    <t xml:space="preserve">  to be your most charismatic self how to be more confident in situation when you 're not</t>
  </si>
  <si>
    <t>gaoxXFju6uo20</t>
  </si>
  <si>
    <t xml:space="preserve">  feeling it ; basically everything that fall under the realm of socializing and personal</t>
  </si>
  <si>
    <t xml:space="preserve">  development ; that stuff that I 'm interested in and want to help you with .</t>
  </si>
  <si>
    <t xml:space="preserve">  So go ahead and subscribe .</t>
  </si>
  <si>
    <t xml:space="preserve">  You need to get our newest video including Charisma Breakdowns and again these talking</t>
  </si>
  <si>
    <t xml:space="preserve">  head style video .</t>
  </si>
  <si>
    <t xml:space="preserve">  A question for you guy and for a request is that you write in the comment thing that</t>
  </si>
  <si>
    <t>gaoxXFju6uo21</t>
  </si>
  <si>
    <t xml:space="preserve">  you 'd like to see me do .</t>
  </si>
  <si>
    <t xml:space="preserve">  And this video wa one that I got a lot of question about how do I do these video without cutting .</t>
  </si>
  <si>
    <t xml:space="preserve">  This is how .</t>
  </si>
  <si>
    <t xml:space="preserve">  But it also wa related to another group of question I got which I 'm not sure that I</t>
  </si>
  <si>
    <t xml:space="preserve">  want to cover but I 'm going to throw it back to you guy .</t>
  </si>
  <si>
    <t xml:space="preserve">  People are asking about  there are question about YouTube like you know how do you set</t>
  </si>
  <si>
    <t>gaoxXFju6uo22</t>
  </si>
  <si>
    <t xml:space="preserve">  up the channel ?</t>
  </si>
  <si>
    <t xml:space="preserve">  What make a good video and what go into it ?</t>
  </si>
  <si>
    <t xml:space="preserve">  And I 've learned a little bit about not only you know the psychology behind it which</t>
  </si>
  <si>
    <t xml:space="preserve">  is my bag but also how to do it at a technical level .</t>
  </si>
  <si>
    <t xml:space="preserve">  So if you 're interested in either of those the psychological piece that might go into</t>
  </si>
  <si>
    <t xml:space="preserve">  making a video that 's shared virally or if you 're just into the technical aspect of it</t>
  </si>
  <si>
    <t>gaoxXFju6uo24</t>
  </si>
  <si>
    <t xml:space="preserve">  let me know .</t>
  </si>
  <si>
    <t xml:space="preserve">  I do n't want to change the main thrust of this channel but maybe we can have some sort</t>
  </si>
  <si>
    <t xml:space="preserve">  of you know Wednesday video that is related to YouTube .</t>
  </si>
  <si>
    <t xml:space="preserve">  I 'm not forcing it down your throat though .</t>
  </si>
  <si>
    <t xml:space="preserve">  I only want this channel to be something that help the most number of people .</t>
  </si>
  <si>
    <t xml:space="preserve">  So you let me know in the Comments with up vote and comment what you want to see .</t>
  </si>
  <si>
    <t xml:space="preserve">  If it 's something else go ahead and write that too .</t>
  </si>
  <si>
    <t xml:space="preserve">  So thank you guy for that .</t>
  </si>
  <si>
    <t xml:space="preserve">  It 's gon na help me direct the channel and of course I hope that you 've enjoyed this</t>
  </si>
  <si>
    <t xml:space="preserve">  video and I 'm looking forward to seeing you in the next one</t>
  </si>
  <si>
    <t>d812a7qG9Kw1</t>
  </si>
  <si>
    <t xml:space="preserve">   The way you practice a presentation</t>
  </si>
  <si>
    <t xml:space="preserve">  directly influence the outcome .</t>
  </si>
  <si>
    <t xml:space="preserve">  So in this video we 're going to talk about</t>
  </si>
  <si>
    <t xml:space="preserve">  how to practice a speech .</t>
  </si>
  <si>
    <t xml:space="preserve">  Let 's get into those detail .</t>
  </si>
  <si>
    <t xml:space="preserve">  ( soft music )</t>
  </si>
  <si>
    <t>d812a7qG9Kw2</t>
  </si>
  <si>
    <t xml:space="preserve">  Hello there friend .</t>
  </si>
  <si>
    <t xml:space="preserve">  Alex Lyon and we are at the end of a three series</t>
  </si>
  <si>
    <t xml:space="preserve">  on public speaking this month .</t>
  </si>
  <si>
    <t xml:space="preserve">  The first video is on the importance of public speaking .</t>
  </si>
  <si>
    <t xml:space="preserve">  The one before this is on how to improve</t>
  </si>
  <si>
    <t xml:space="preserve">  and this one is specifically on how to practice a speech .</t>
  </si>
  <si>
    <t>d812a7qG9Kw3</t>
  </si>
  <si>
    <t xml:space="preserve">  So let 's get into the five way</t>
  </si>
  <si>
    <t xml:space="preserve">  that I recommend you practicing a speech</t>
  </si>
  <si>
    <t xml:space="preserve">  and at the end of this video you may wan na stick around</t>
  </si>
  <si>
    <t xml:space="preserve">  because I have a couple of resource to suggest</t>
  </si>
  <si>
    <t xml:space="preserve">  to help you move your public speaking to the next level .</t>
  </si>
  <si>
    <t xml:space="preserve">  So the first way to practice a speech</t>
  </si>
  <si>
    <t>d812a7qG9Kw4</t>
  </si>
  <si>
    <t xml:space="preserve">  is to practice from an outline .</t>
  </si>
  <si>
    <t xml:space="preserve">  Not word for word note .</t>
  </si>
  <si>
    <t xml:space="preserve">  I 've given some version of this tip</t>
  </si>
  <si>
    <t xml:space="preserve">  in a lot of different video but let 's say it clearly .</t>
  </si>
  <si>
    <t xml:space="preserve">  You must practice from an outline a bare bone outline</t>
  </si>
  <si>
    <t xml:space="preserve">  if you want to sound conversational</t>
  </si>
  <si>
    <t>d812a7qG9Kw5</t>
  </si>
  <si>
    <t xml:space="preserve">  which is really what your listener want from you .</t>
  </si>
  <si>
    <t xml:space="preserve">  They do n't want you to read your speech</t>
  </si>
  <si>
    <t xml:space="preserve">  they do n't want you to sound like you 've memorized it .</t>
  </si>
  <si>
    <t xml:space="preserve">  They want a conversation .</t>
  </si>
  <si>
    <t xml:space="preserve">  And the way to get there is this .</t>
  </si>
  <si>
    <t xml:space="preserve">  You take whatever note you have to prepare at first</t>
  </si>
  <si>
    <t>d812a7qG9Kw6</t>
  </si>
  <si>
    <t xml:space="preserve">  your first few draft</t>
  </si>
  <si>
    <t xml:space="preserve">  and then you just keep cutting them down over and over again</t>
  </si>
  <si>
    <t xml:space="preserve">  every time you practice</t>
  </si>
  <si>
    <t xml:space="preserve">  until all you 're left with is a bulleted outline</t>
  </si>
  <si>
    <t xml:space="preserve">  of your key point that you are going to hit .</t>
  </si>
  <si>
    <t xml:space="preserve">  That 's all you really want in the end .</t>
  </si>
  <si>
    <t>d812a7qG9Kw7</t>
  </si>
  <si>
    <t xml:space="preserve">  And that way you have a safety net to fall back on</t>
  </si>
  <si>
    <t xml:space="preserve">  so you wo n't ever lose your place .</t>
  </si>
  <si>
    <t xml:space="preserve">  You can just glance down at your note</t>
  </si>
  <si>
    <t xml:space="preserve">  and then bounce your eye right back up</t>
  </si>
  <si>
    <t xml:space="preserve">  and present from an outline .</t>
  </si>
  <si>
    <t xml:space="preserve">  That 's the best way .</t>
  </si>
  <si>
    <t>d812a7qG9Kw8</t>
  </si>
  <si>
    <t xml:space="preserve">  Practice from an outline</t>
  </si>
  <si>
    <t xml:space="preserve">  and in the end present like an outline .</t>
  </si>
  <si>
    <t xml:space="preserve">  One of the thing I will do in fact is</t>
  </si>
  <si>
    <t xml:space="preserve">  so I do n't sound like I 've memorized it</t>
  </si>
  <si>
    <t xml:space="preserve">  I do n't sound like a robot</t>
  </si>
  <si>
    <t xml:space="preserve">  is every time I practice</t>
  </si>
  <si>
    <t>d812a7qG9Kw9</t>
  </si>
  <si>
    <t xml:space="preserve">  I might say it a little differently on purpose</t>
  </si>
  <si>
    <t xml:space="preserve">  so that I 'm not tempted to memorize .</t>
  </si>
  <si>
    <t xml:space="preserve">  So do n't try to put it word for word do n't try to memorize .</t>
  </si>
  <si>
    <t xml:space="preserve">  Talking point only and practice from that kind of outline .</t>
  </si>
  <si>
    <t xml:space="preserve">  The number two tip on how to practice</t>
  </si>
  <si>
    <t xml:space="preserve">  is to spread out your practice session over time .</t>
  </si>
  <si>
    <t>d812a7qG9Kw10</t>
  </si>
  <si>
    <t xml:space="preserve">  Do n't cram the night before .</t>
  </si>
  <si>
    <t xml:space="preserve">  Do n't cram the morning before your presentation .</t>
  </si>
  <si>
    <t xml:space="preserve">  I recommend spreading your practice session out</t>
  </si>
  <si>
    <t xml:space="preserve">  over three day .</t>
  </si>
  <si>
    <t xml:space="preserve">  The idea is to practice about three time each day</t>
  </si>
  <si>
    <t xml:space="preserve">  over those three day .</t>
  </si>
  <si>
    <t>d812a7qG9Kw11</t>
  </si>
  <si>
    <t xml:space="preserve">  I like to practice about 10 time</t>
  </si>
  <si>
    <t xml:space="preserve">  before I stand up and speak</t>
  </si>
  <si>
    <t xml:space="preserve">  and it 's really easier to do if you spread it out .</t>
  </si>
  <si>
    <t xml:space="preserve">  A lot of great thing happen</t>
  </si>
  <si>
    <t xml:space="preserve">  when you spread out your practice session .</t>
  </si>
  <si>
    <t xml:space="preserve">  The first thing that happens to me is it calm me down .</t>
  </si>
  <si>
    <t>d812a7qG9Kw12</t>
  </si>
  <si>
    <t xml:space="preserve">  It say to me hey there 's time .</t>
  </si>
  <si>
    <t xml:space="preserve">  So if my earliest few practice session practice time</t>
  </si>
  <si>
    <t xml:space="preserve">  do n't go so well I say hey there 's time .</t>
  </si>
  <si>
    <t xml:space="preserve">  No problem I got a few more day .</t>
  </si>
  <si>
    <t xml:space="preserve">  I 'll work out these kink .</t>
  </si>
  <si>
    <t xml:space="preserve">  Another great thing that happens is</t>
  </si>
  <si>
    <t>d812a7qG9Kw13</t>
  </si>
  <si>
    <t xml:space="preserve">  let 's say I 've practiced it three time</t>
  </si>
  <si>
    <t xml:space="preserve">  and then I sleep on it .</t>
  </si>
  <si>
    <t xml:space="preserve">  Oftentimes in the middle of the day</t>
  </si>
  <si>
    <t xml:space="preserve">  I 'm doing other thing I 'm washing dish</t>
  </si>
  <si>
    <t xml:space="preserve">  my brain keep working on it</t>
  </si>
  <si>
    <t xml:space="preserve">  and keep figuring out better way to say something</t>
  </si>
  <si>
    <t>d812a7qG9Kw14</t>
  </si>
  <si>
    <t xml:space="preserve">  or a quicker way to get to the point .</t>
  </si>
  <si>
    <t xml:space="preserve">  So in that downtime I believe that our brain</t>
  </si>
  <si>
    <t xml:space="preserve">  are still working on it</t>
  </si>
  <si>
    <t xml:space="preserve">  and we benefit from that downtime a well .</t>
  </si>
  <si>
    <t xml:space="preserve">  The other great thing about breaking up</t>
  </si>
  <si>
    <t xml:space="preserve">  your practice session is it help me</t>
  </si>
  <si>
    <t>d812a7qG9Kw15</t>
  </si>
  <si>
    <t xml:space="preserve">  with my composure in the moment .</t>
  </si>
  <si>
    <t xml:space="preserve">  Because it feel to me like muscle memory with an athlete</t>
  </si>
  <si>
    <t xml:space="preserve">  that I 've done this before .</t>
  </si>
  <si>
    <t xml:space="preserve">  I 've been doing this presentation for day .</t>
  </si>
  <si>
    <t xml:space="preserve">  So it really help me stay composed and in the moment .</t>
  </si>
  <si>
    <t xml:space="preserve">  So spread out those practice session three time a day</t>
  </si>
  <si>
    <t>d812a7qG9Kw16</t>
  </si>
  <si>
    <t xml:space="preserve">  That usually is about what you need .</t>
  </si>
  <si>
    <t xml:space="preserve">  The number three tip is to focus</t>
  </si>
  <si>
    <t xml:space="preserve">  on only one or two improvement</t>
  </si>
  <si>
    <t xml:space="preserve">  each time you practice it through .</t>
  </si>
  <si>
    <t xml:space="preserve">  So you might just work on your structure and your outline</t>
  </si>
  <si>
    <t>d812a7qG9Kw17</t>
  </si>
  <si>
    <t xml:space="preserve">  in the first few time through that 's normal .</t>
  </si>
  <si>
    <t xml:space="preserve">  The next few time through just pick one or two thing</t>
  </si>
  <si>
    <t xml:space="preserve">  like oh now I 'm just gon na work on looking up</t>
  </si>
  <si>
    <t xml:space="preserve">  form my outline eye contact for example .</t>
  </si>
  <si>
    <t xml:space="preserve">  The next time through you might just work on gesture</t>
  </si>
  <si>
    <t xml:space="preserve">  and your posture a little bit .</t>
  </si>
  <si>
    <t>d812a7qG9Kw18</t>
  </si>
  <si>
    <t xml:space="preserve">  Every time you practice</t>
  </si>
  <si>
    <t xml:space="preserve">  add one or two thing you wan na improve on</t>
  </si>
  <si>
    <t xml:space="preserve">  because when you add too many thing all at once</t>
  </si>
  <si>
    <t xml:space="preserve">  when you try to get it perfect every time you practice</t>
  </si>
  <si>
    <t xml:space="preserve">  you 're going to get paralyzed</t>
  </si>
  <si>
    <t xml:space="preserve">  because you ca n't really improve more than one thing</t>
  </si>
  <si>
    <t>d812a7qG9Kw19</t>
  </si>
  <si>
    <t xml:space="preserve">  or maybe two thing in any given practice session</t>
  </si>
  <si>
    <t xml:space="preserve">  so focus on improvement</t>
  </si>
  <si>
    <t xml:space="preserve">  and then start checking those off the list .</t>
  </si>
  <si>
    <t xml:space="preserve">  And then your fundamental will all be in place</t>
  </si>
  <si>
    <t xml:space="preserve">  by the time you actually stand up to present .</t>
  </si>
  <si>
    <t xml:space="preserve">  Number four tip is to keep practice session realistic .</t>
  </si>
  <si>
    <t>d812a7qG9Kw20</t>
  </si>
  <si>
    <t xml:space="preserve">  Do not for example the whole time you 're practicing</t>
  </si>
  <si>
    <t xml:space="preserve">  isolate yourself completely and make condition perfect .</t>
  </si>
  <si>
    <t xml:space="preserve">  Because what end up happening in the moment</t>
  </si>
  <si>
    <t xml:space="preserve">  of your actual presentation is it wo n't go perfectly .</t>
  </si>
  <si>
    <t xml:space="preserve">  People will walk in late</t>
  </si>
  <si>
    <t xml:space="preserve">  or they 'll get up to use the bathroom</t>
  </si>
  <si>
    <t>d812a7qG9Kw21</t>
  </si>
  <si>
    <t xml:space="preserve">  or there 'll be somebody</t>
  </si>
  <si>
    <t xml:space="preserve">  with a lawn mower outside your window .</t>
  </si>
  <si>
    <t xml:space="preserve">  In fact I 've been recording this morning</t>
  </si>
  <si>
    <t xml:space="preserve">  and there is a neighbor working with a chainsaw nearby</t>
  </si>
  <si>
    <t xml:space="preserve">  that keep distracting me but you just power through it .</t>
  </si>
  <si>
    <t xml:space="preserve">  So after a few time practicing alone</t>
  </si>
  <si>
    <t>d812a7qG9Kw22</t>
  </si>
  <si>
    <t xml:space="preserve">  what I end up doing when I practice</t>
  </si>
  <si>
    <t xml:space="preserve">  is I add distraction on purpose .</t>
  </si>
  <si>
    <t xml:space="preserve">  Like I will put the television or some music on</t>
  </si>
  <si>
    <t xml:space="preserve">  and then I 'll talk over that</t>
  </si>
  <si>
    <t xml:space="preserve">  because it creates a little bit of noise</t>
  </si>
  <si>
    <t xml:space="preserve">  and distraction for me to cope with</t>
  </si>
  <si>
    <t>d812a7qG9Kw23</t>
  </si>
  <si>
    <t xml:space="preserve">  and I know that if I can practice through those distraction</t>
  </si>
  <si>
    <t xml:space="preserve">  that during the actual moment I 'll be ready to push through .</t>
  </si>
  <si>
    <t xml:space="preserve">  Even if something weird or odd happens</t>
  </si>
  <si>
    <t xml:space="preserve">  it wo n't throw me off a much .</t>
  </si>
  <si>
    <t xml:space="preserve">  So keep practice session realistic .</t>
  </si>
  <si>
    <t xml:space="preserve">  And the number five tip is to visualize the first 30 second</t>
  </si>
  <si>
    <t>d812a7qG9Kw24</t>
  </si>
  <si>
    <t xml:space="preserve">  and the last 30 second of your presentation .</t>
  </si>
  <si>
    <t xml:space="preserve">  So by visualization I mean the way a sport athlete doe it .</t>
  </si>
  <si>
    <t xml:space="preserve">  So you picture yourself walking up</t>
  </si>
  <si>
    <t xml:space="preserve">  through that first 30 second of the moment</t>
  </si>
  <si>
    <t xml:space="preserve">  starting off your presentation</t>
  </si>
  <si>
    <t xml:space="preserve">  and then the last 30 second how you 're gon na close .</t>
  </si>
  <si>
    <t>d812a7qG9Kw25</t>
  </si>
  <si>
    <t xml:space="preserve">  So athlete do this with great success .</t>
  </si>
  <si>
    <t xml:space="preserve">  There is a study by Laure Ecard published in the 1980s</t>
  </si>
  <si>
    <t xml:space="preserve">  and a lot of other study like it</t>
  </si>
  <si>
    <t xml:space="preserve">  on basketball free throw shooting</t>
  </si>
  <si>
    <t xml:space="preserve">  and they found people that only visualized</t>
  </si>
  <si>
    <t xml:space="preserve">  actually did improve a little bit .</t>
  </si>
  <si>
    <t>d812a7qG9Kw26</t>
  </si>
  <si>
    <t xml:space="preserve">  People who practiced free throw basketball free throw</t>
  </si>
  <si>
    <t xml:space="preserve">  improved a little more .</t>
  </si>
  <si>
    <t xml:space="preserve">  But athlete who did both</t>
  </si>
  <si>
    <t xml:space="preserve">  they visualized and they practiced</t>
  </si>
  <si>
    <t xml:space="preserve">  did the most improvement out of any of the group .</t>
  </si>
  <si>
    <t xml:space="preserve">  So by visualizing the first 30 second and last 30 second</t>
  </si>
  <si>
    <t>d812a7qG9Kw27</t>
  </si>
  <si>
    <t xml:space="preserve">  you 're going to be boosting</t>
  </si>
  <si>
    <t xml:space="preserve">  your overall performance up quite a bit</t>
  </si>
  <si>
    <t xml:space="preserve">  even if you do n't get to practice it a few extra session .</t>
  </si>
  <si>
    <t xml:space="preserve">  So those are the five tip I recommend</t>
  </si>
  <si>
    <t xml:space="preserve">  in term of how to practice for a speech .</t>
  </si>
  <si>
    <t xml:space="preserve">  These are the one I use personally</t>
  </si>
  <si>
    <t>d812a7qG9Kw28</t>
  </si>
  <si>
    <t xml:space="preserve">  and I have coached a lot of people over the year</t>
  </si>
  <si>
    <t xml:space="preserve">  to use them and they really do work</t>
  </si>
  <si>
    <t xml:space="preserve">  so put them into practice a soon a possible .</t>
  </si>
  <si>
    <t xml:space="preserve">  So I mentioned a couple of resource at the beginning</t>
  </si>
  <si>
    <t xml:space="preserve">  I wanted to tell you about that are for you .</t>
  </si>
  <si>
    <t xml:space="preserve">  The first one is a free PDF download .</t>
  </si>
  <si>
    <t>d812a7qG9Kw29</t>
  </si>
  <si>
    <t xml:space="preserve">  It 's instant tip to make you a more confident</t>
  </si>
  <si>
    <t xml:space="preserve">  and composed public speaker .</t>
  </si>
  <si>
    <t xml:space="preserve">  You put your email address in</t>
  </si>
  <si>
    <t xml:space="preserve">  and I email you those instant tip .</t>
  </si>
  <si>
    <t xml:space="preserve">  It 's a PDF download .</t>
  </si>
  <si>
    <t xml:space="preserve">  The second resource is a full course that I have created</t>
  </si>
  <si>
    <t>d812a7qG9Kw30</t>
  </si>
  <si>
    <t xml:space="preserve">  called Present Like a Pro .</t>
  </si>
  <si>
    <t xml:space="preserve">  It 's a whole course and it 's designed to help you become</t>
  </si>
  <si>
    <t xml:space="preserve">  a top 10 % speaker in your professional setting</t>
  </si>
  <si>
    <t xml:space="preserve">  so if you really want to get into it</t>
  </si>
  <si>
    <t xml:space="preserve">  I invite you to check that out .</t>
  </si>
  <si>
    <t xml:space="preserve">  The link to all these resource</t>
  </si>
  <si>
    <t>d812a7qG9Kw32</t>
  </si>
  <si>
    <t xml:space="preserve">  are in the description below the video .</t>
  </si>
  <si>
    <t xml:space="preserve">  So question of the day how do you recommend practicing</t>
  </si>
  <si>
    <t xml:space="preserve">  your presentation that help you the most ?</t>
  </si>
  <si>
    <t xml:space="preserve">  I would love to hear your thought on what help you</t>
  </si>
  <si>
    <t xml:space="preserve">  in that section below the video .</t>
  </si>
  <si>
    <t xml:space="preserve">  I look forward to reading those comment .</t>
  </si>
  <si>
    <t xml:space="preserve">  So thanks god bless and I will see you soon .</t>
  </si>
  <si>
    <t>eRg3Nq2kRug1</t>
  </si>
  <si>
    <t xml:space="preserve">  whatever the size of your audience a</t>
  </si>
  <si>
    <t xml:space="preserve">  one a small group or even a large</t>
  </si>
  <si>
    <t xml:space="preserve">  scale theatre presentation it 's really</t>
  </si>
  <si>
    <t xml:space="preserve">  important that you 're happy with your</t>
  </si>
  <si>
    <t xml:space="preserve">  environment so often the lectern is in</t>
  </si>
  <si>
    <t xml:space="preserve">  the wrong place or you 're unhappy with</t>
  </si>
  <si>
    <t>eRg3Nq2kRug2</t>
  </si>
  <si>
    <t xml:space="preserve">  where the powerpoint is positioned if</t>
  </si>
  <si>
    <t xml:space="preserve">  this is the case it 's really important</t>
  </si>
  <si>
    <t xml:space="preserve">  that you fix it before you start the</t>
  </si>
  <si>
    <t xml:space="preserve">  main thing is that you can see your</t>
  </si>
  <si>
    <t xml:space="preserve">  audience and you can be seen by your</t>
  </si>
  <si>
    <t xml:space="preserve">  audience be happy with the sight line</t>
  </si>
  <si>
    <t>eRg3Nq2kRug3</t>
  </si>
  <si>
    <t xml:space="preserve">  and make sure that you can be heard by</t>
  </si>
  <si>
    <t xml:space="preserve">  everyone in the room the most important</t>
  </si>
  <si>
    <t xml:space="preserve">  thing to remember about power point is</t>
  </si>
  <si>
    <t xml:space="preserve">  that it 's a visual aid it 's there to</t>
  </si>
  <si>
    <t xml:space="preserve">  assist your presentation the</t>
  </si>
  <si>
    <t xml:space="preserve">  presentation should always be about you</t>
  </si>
  <si>
    <t>eRg3Nq2kRug4</t>
  </si>
  <si>
    <t xml:space="preserve">  and not about the slide so remember the</t>
  </si>
  <si>
    <t xml:space="preserve">  Golden Rule le is more when it come</t>
  </si>
  <si>
    <t xml:space="preserve">  to the physical relationship with the</t>
  </si>
  <si>
    <t xml:space="preserve">  PowerPoint screen keep the body language</t>
  </si>
  <si>
    <t xml:space="preserve">  open create a triangle between your</t>
  </si>
  <si>
    <t xml:space="preserve">  audience yourself and the PowerPoint</t>
  </si>
  <si>
    <t>eRg3Nq2kRug5</t>
  </si>
  <si>
    <t xml:space="preserve">  screen never turn your back on the</t>
  </si>
  <si>
    <t xml:space="preserve">  audience because this will just</t>
  </si>
  <si>
    <t xml:space="preserve">  disengage them finally it 's really</t>
  </si>
  <si>
    <t xml:space="preserve">  important to remember that we can read</t>
  </si>
  <si>
    <t xml:space="preserve">  quicker than you can speak so do n't</t>
  </si>
  <si>
    <t xml:space="preserve">  generate slide with ream and</t>
  </si>
  <si>
    <t>eRg3Nq2kRug6</t>
  </si>
  <si>
    <t xml:space="preserve">  information that you just read off this</t>
  </si>
  <si>
    <t xml:space="preserve">  will bore your audience</t>
  </si>
  <si>
    <t xml:space="preserve">  one question that we get asked a lot is</t>
  </si>
  <si>
    <t xml:space="preserve">  about movement during a presentation</t>
  </si>
  <si>
    <t xml:space="preserve">  some people feel that they want to use</t>
  </si>
  <si>
    <t xml:space="preserve">  the space and move around while they 're</t>
  </si>
  <si>
    <t>eRg3Nq2kRug7</t>
  </si>
  <si>
    <t xml:space="preserve">  presenting the rule of thumb is simple</t>
  </si>
  <si>
    <t xml:space="preserve">  movement work but you have to earn it</t>
  </si>
  <si>
    <t xml:space="preserve">  there 's a big difference between moving</t>
  </si>
  <si>
    <t xml:space="preserve">  at the end of a thought at the end of a</t>
  </si>
  <si>
    <t xml:space="preserve">  paragraph and changing position which</t>
  </si>
  <si>
    <t xml:space="preserve">  help to signpost to the audience that</t>
  </si>
  <si>
    <t>eRg3Nq2kRug8</t>
  </si>
  <si>
    <t xml:space="preserve">  there 's a gear shift in what you 're</t>
  </si>
  <si>
    <t xml:space="preserve">  saying a movement which is just nervous</t>
  </si>
  <si>
    <t xml:space="preserve">  pacing this nervous pacing movement will</t>
  </si>
  <si>
    <t xml:space="preserve">  detract your audience away from the</t>
  </si>
  <si>
    <t xml:space="preserve">  clarity of your message all too often</t>
  </si>
  <si>
    <t xml:space="preserve">  people start a presentation and from</t>
  </si>
  <si>
    <t>eRg3Nq2kRug9</t>
  </si>
  <si>
    <t xml:space="preserve">  beginning to end they barely draw breath</t>
  </si>
  <si>
    <t xml:space="preserve">  the full stop is a crucial tool for good</t>
  </si>
  <si>
    <t xml:space="preserve">  presentation not only doe the full stop</t>
  </si>
  <si>
    <t xml:space="preserve">  allow you to take a breath but more</t>
  </si>
  <si>
    <t xml:space="preserve">  importantly it give your audience a</t>
  </si>
  <si>
    <t xml:space="preserve">  chance to catch up to absorb the</t>
  </si>
  <si>
    <t>eRg3Nq2kRug10</t>
  </si>
  <si>
    <t xml:space="preserve">  information that you 've just given them</t>
  </si>
  <si>
    <t xml:space="preserve">  remember any presentation is a journey</t>
  </si>
  <si>
    <t xml:space="preserve">  we need to give our audience information</t>
  </si>
  <si>
    <t xml:space="preserve">  and allow them to absorb it give them</t>
  </si>
  <si>
    <t xml:space="preserve">  the next piece of information and allow</t>
  </si>
  <si>
    <t xml:space="preserve">  them to absorb it that moment of</t>
  </si>
  <si>
    <t>eRg3Nq2kRug11</t>
  </si>
  <si>
    <t xml:space="preserve">  absorption is what happens at the full</t>
  </si>
  <si>
    <t xml:space="preserve">  stop so use it wisely</t>
  </si>
  <si>
    <t xml:space="preserve">  if you 're not passionate and interested</t>
  </si>
  <si>
    <t xml:space="preserve">  in what you 're talking about how can you</t>
  </si>
  <si>
    <t xml:space="preserve">  ever expect your audience to be so often</t>
  </si>
  <si>
    <t xml:space="preserve">  especially in British business we</t>
  </si>
  <si>
    <t>eRg3Nq2kRug13</t>
  </si>
  <si>
    <t xml:space="preserve">  believe we have to be matter of fact in</t>
  </si>
  <si>
    <t xml:space="preserve">  order to be credible actually research</t>
  </si>
  <si>
    <t xml:space="preserve">  show the opposite is true the more</t>
  </si>
  <si>
    <t xml:space="preserve">  passion that we are about our subject</t>
  </si>
  <si>
    <t xml:space="preserve">  matter the more engaged our audience</t>
  </si>
  <si>
    <t xml:space="preserve">  become and most importantly the more</t>
  </si>
  <si>
    <t xml:space="preserve">  they remember</t>
  </si>
  <si>
    <t>6A3qofuTUGQ1</t>
  </si>
  <si>
    <t xml:space="preserve">  Hi Guys</t>
  </si>
  <si>
    <t xml:space="preserve">  ( reading note ) My name is Lisa and today I ’ m going to be talking about the issue of teenage binge drinking .</t>
  </si>
  <si>
    <t xml:space="preserve">  So hey guy</t>
  </si>
  <si>
    <t xml:space="preserve">  ( too casual ) You guy obviously know me and I obviously know you .</t>
  </si>
  <si>
    <t xml:space="preserve">  Sooo today my topic is going to be about teenage binge drinking</t>
  </si>
  <si>
    <t>6A3qofuTUGQ2</t>
  </si>
  <si>
    <t xml:space="preserve">  Hey everyone .</t>
  </si>
  <si>
    <t xml:space="preserve">  ( closed arm ) Today I ’ m going to be talking about teenage binge drinking</t>
  </si>
  <si>
    <t xml:space="preserve">  ( speaks very quickly ) Today I ’ m going to be talking about the issue of teenage binge drinking</t>
  </si>
  <si>
    <t xml:space="preserve">  giggle sorry guy I kind of forgot my next sentence .</t>
  </si>
  <si>
    <t xml:space="preserve">  cricket chirping</t>
  </si>
  <si>
    <t>6A3qofuTUGQ3</t>
  </si>
  <si>
    <t xml:space="preserve">  ORAL PRESENTATIONS  The Basics</t>
  </si>
  <si>
    <t xml:space="preserve">  1 START OFF WITH A BANG</t>
  </si>
  <si>
    <t xml:space="preserve">  The first thing to remember is to PLEASE start off in an interesting way .</t>
  </si>
  <si>
    <t xml:space="preserve">  No more of this :</t>
  </si>
  <si>
    <t xml:space="preserve">  So unoriginal “ Good Afternoon everyone a you may know my name is Lisa today I ’ m</t>
  </si>
  <si>
    <t xml:space="preserve">  going to be talking about binge drinking ”</t>
  </si>
  <si>
    <t>6A3qofuTUGQ4</t>
  </si>
  <si>
    <t xml:space="preserve">  So cliche .</t>
  </si>
  <si>
    <t xml:space="preserve">  So Boring “ Hi my name is Lisa and today I ’ m going to be talking about binge drinking ”</t>
  </si>
  <si>
    <t xml:space="preserve">  Try to start off a little bit more like this :</t>
  </si>
  <si>
    <t xml:space="preserve">  a ) How would you feel if you were stuck inside a cage 24/7 left inside a dungeon where</t>
  </si>
  <si>
    <t xml:space="preserve">  it ’ s completely dark and there ’ s just no way of escaping ?</t>
  </si>
  <si>
    <t xml:space="preserve">  This is exactly what it ’ s like for caged chicken .</t>
  </si>
  <si>
    <t>6A3qofuTUGQ5</t>
  </si>
  <si>
    <t xml:space="preserve">  b ) Let me guess everyday before school you have a certain routine .</t>
  </si>
  <si>
    <t xml:space="preserve">  You wake up you brush your teeth you put your uniform on have breakfast and you ’ re</t>
  </si>
  <si>
    <t xml:space="preserve">  ready to go .</t>
  </si>
  <si>
    <t xml:space="preserve">  You catch the train and then you ’ re at school .</t>
  </si>
  <si>
    <t xml:space="preserve">  But what if the train is sort of crowded that you end up not being able to catch the</t>
  </si>
  <si>
    <t xml:space="preserve">  train in time not making it to school in time and missing out on that assessment that</t>
  </si>
  <si>
    <t>6A3qofuTUGQ6</t>
  </si>
  <si>
    <t xml:space="preserve">  you have first thing in the morning .</t>
  </si>
  <si>
    <t xml:space="preserve">  Today I ’ m going to be talking about the importance of adding more train to our public</t>
  </si>
  <si>
    <t xml:space="preserve">  system .</t>
  </si>
  <si>
    <t xml:space="preserve">  ( Originality is key )</t>
  </si>
  <si>
    <t xml:space="preserve">  Whether it ’ s just starting off with rhetorical question an anecdote or a scenario of some</t>
  </si>
  <si>
    <t xml:space="preserve">  sort please just try to get creative and get your audience ’ s attention immediately .</t>
  </si>
  <si>
    <t>6A3qofuTUGQ7</t>
  </si>
  <si>
    <t xml:space="preserve">  You ’ ve only got one chance to get this right .</t>
  </si>
  <si>
    <t xml:space="preserve">  So you might a well start it off with a BANG !</t>
  </si>
  <si>
    <t xml:space="preserve">  2 BODY LANGUAGE</t>
  </si>
  <si>
    <t xml:space="preserve">  Don ’ t cross your arm because that mean that you ’ re shut off from your audience</t>
  </si>
  <si>
    <t xml:space="preserve">  and that you ’ re not ready to engage with them and to welcome them into your topic .</t>
  </si>
  <si>
    <t xml:space="preserve">  Feel free to use your arm  not too much but try to keep yourself relaxed keep your</t>
  </si>
  <si>
    <t>6A3qofuTUGQ8</t>
  </si>
  <si>
    <t xml:space="preserve">  body relaxed so that you ’ ll move naturally .</t>
  </si>
  <si>
    <t xml:space="preserve">  Look interested in your topic a well it should be something that you ’ re passionate</t>
  </si>
  <si>
    <t xml:space="preserve">  about .. so if you look disinterested then what ’ s the point of anyone else being interested</t>
  </si>
  <si>
    <t xml:space="preserve">  in what your topic is about .</t>
  </si>
  <si>
    <t xml:space="preserve">  Make sure that your expression fit the topic so if it ’ s going to be something upsetting</t>
  </si>
  <si>
    <t xml:space="preserve">  if it ’ s something devastating emerge your emotion with that .</t>
  </si>
  <si>
    <t>6A3qofuTUGQ9</t>
  </si>
  <si>
    <t xml:space="preserve">  Get in tuen with what your topic about .</t>
  </si>
  <si>
    <t xml:space="preserve">  3 NO AWKWARD BREAK</t>
  </si>
  <si>
    <t xml:space="preserve">  If you get stuck don ’ t stop .</t>
  </si>
  <si>
    <t xml:space="preserve">  Don ’ t be like… .</t>
  </si>
  <si>
    <t xml:space="preserve">  eye wandering around ...</t>
  </si>
  <si>
    <t xml:space="preserve">  Um… giggle ......</t>
  </si>
  <si>
    <t>6A3qofuTUGQ10</t>
  </si>
  <si>
    <t xml:space="preserve">  Geez what wa it</t>
  </si>
  <si>
    <t xml:space="preserve">  But just stand there recollect your thought and then go again .</t>
  </si>
  <si>
    <t xml:space="preserve">  It might feel like eternity but at the very least you ’ re not filling in your oral with</t>
  </si>
  <si>
    <t xml:space="preserve">  random word that just don ’ t contribute to anything .</t>
  </si>
  <si>
    <t xml:space="preserve">  And it also disengages the audience too .</t>
  </si>
  <si>
    <t xml:space="preserve">  “ And so a I wa mentioning before the statistic are so high that one of… ”</t>
  </si>
  <si>
    <t>6A3qofuTUGQ11</t>
  </si>
  <si>
    <t xml:space="preserve">  4 PRACTICE</t>
  </si>
  <si>
    <t xml:space="preserve">  One of the thing that people don ’ t do enough of is practice their oral .</t>
  </si>
  <si>
    <t xml:space="preserve">  They get held up in writing the actual oral and they get stressed out on the actual day .</t>
  </si>
  <si>
    <t xml:space="preserve">  But what about practicing beforehand ?</t>
  </si>
  <si>
    <t xml:space="preserve">  You need to make sure that your speed is on point .</t>
  </si>
  <si>
    <t xml:space="preserve">  Just remember that you ’ ll probably be nervous .</t>
  </si>
  <si>
    <t>6A3qofuTUGQ12</t>
  </si>
  <si>
    <t xml:space="preserve">  So you ’ re going to be speaking a little bit faster than you normally would be .</t>
  </si>
  <si>
    <t xml:space="preserve">  Make sure you memorize the speech a much a possible .</t>
  </si>
  <si>
    <t xml:space="preserve">  Memorizing a speech mean that you can then shift away from just looking at your paper</t>
  </si>
  <si>
    <t xml:space="preserve">  and that you can start focusing on actually targeting the audience that ’ s in front of</t>
  </si>
  <si>
    <t xml:space="preserve">  you .</t>
  </si>
  <si>
    <t xml:space="preserve">  The more you can engage with them the better it will be for you .</t>
  </si>
  <si>
    <t>6A3qofuTUGQ13</t>
  </si>
  <si>
    <t xml:space="preserve">  And the more confidence you will have .</t>
  </si>
  <si>
    <t xml:space="preserve">  Okay guy I hope you enjoyed this video .</t>
  </si>
  <si>
    <t xml:space="preserve">  I wanted to do something a little different .</t>
  </si>
  <si>
    <t xml:space="preserve">  Especially with oral presentation it ’ s all about the performance so I kind of wanted</t>
  </si>
  <si>
    <t xml:space="preserve">  to tap into that a little bit .</t>
  </si>
  <si>
    <t xml:space="preserve">  I know that some of the point that I ’ ve addressed here today seem really obvious  but</t>
  </si>
  <si>
    <t>6A3qofuTUGQ14</t>
  </si>
  <si>
    <t xml:space="preserve">  despite the fact that it ’ s obvious there ’ s still a reason why this stuff happens .</t>
  </si>
  <si>
    <t xml:space="preserve">  And you still see it every single year and I ’ m sure you know exactly what I mean .</t>
  </si>
  <si>
    <t xml:space="preserve">  There ’ s always that one classmate that doe the big no or that one classmate that ’ s</t>
  </si>
  <si>
    <t xml:space="preserve">  you know  talking like this talk behind paper .</t>
  </si>
  <si>
    <t xml:space="preserve">  Whatever it is hopefully if you ’ re one of these people what you learned from today</t>
  </si>
  <si>
    <t xml:space="preserve">  or what ha been reiterated into your head for today Start applying that into your oral .</t>
  </si>
  <si>
    <t>6A3qofuTUGQ15</t>
  </si>
  <si>
    <t xml:space="preserve">  If you guy like this video please give it a thumb up because that will let me know</t>
  </si>
  <si>
    <t xml:space="preserve">  that you guy are more interested in deeper oral presentation topic .</t>
  </si>
  <si>
    <t xml:space="preserve">  So whether that is structuring an argument or how to present in front of different audience</t>
  </si>
  <si>
    <t xml:space="preserve">  I know some school do it in front of the classroom but other school just do it in</t>
  </si>
  <si>
    <t xml:space="preserve">  front of teacher or small group of student or how to formulate argument to be more persuasive .</t>
  </si>
  <si>
    <t xml:space="preserve">  So if you actually needed some help with what topic you should do for this year ’ s oral</t>
  </si>
  <si>
    <t>6A3qofuTUGQ16</t>
  </si>
  <si>
    <t xml:space="preserve">  presentation if you haven ’ t decided already I ’ ve actually compiled a list of about close</t>
  </si>
  <si>
    <t xml:space="preserve">  to 20 oral topic potentially you could choose .</t>
  </si>
  <si>
    <t xml:space="preserve">  They ’ re pretty much the best one that are out there at the moment so definitely check</t>
  </si>
  <si>
    <t xml:space="preserve">  out the description box below and you will find a link to the blog post for that where</t>
  </si>
  <si>
    <t xml:space="preserve">  you can also download a PDF .</t>
  </si>
  <si>
    <t xml:space="preserve">  Best of luck for your oral .</t>
  </si>
  <si>
    <t>6A3qofuTUGQ18</t>
  </si>
  <si>
    <t xml:space="preserve">  I ’ m sure you guy are going to do absolutely fine .</t>
  </si>
  <si>
    <t xml:space="preserve">  Just remember at the end of the day even if you have no idea what you ’ re talking</t>
  </si>
  <si>
    <t xml:space="preserve">  about .</t>
  </si>
  <si>
    <t xml:space="preserve">  Confidence is key .</t>
  </si>
  <si>
    <t xml:space="preserve">  I could be talking about nonsense right now and talking about God know what and yadi</t>
  </si>
  <si>
    <t xml:space="preserve">  yadi yah but because I ’ m making eye contact because my tone is reassuring you will most</t>
  </si>
  <si>
    <t xml:space="preserve">  likely believe it .</t>
  </si>
  <si>
    <t xml:space="preserve">  Okay so yeah I ’ ll see you guy next time .</t>
  </si>
  <si>
    <t xml:space="preserve">  BYEE</t>
  </si>
  <si>
    <t>eHhqWbI0y4M1</t>
  </si>
  <si>
    <t xml:space="preserve">  Do you have to make presentation ?</t>
  </si>
  <si>
    <t xml:space="preserve">  Do you hate presentation ? I like presentation</t>
  </si>
  <si>
    <t xml:space="preserve">  but one thing that you are probably maybe good at with presentation are making PowerPoint</t>
  </si>
  <si>
    <t xml:space="preserve">  presentation because you have visual aid to help you so you do n't really have to talk</t>
  </si>
  <si>
    <t xml:space="preserve">  a much if you 're nervous about talking . Presentation skill is something that you</t>
  </si>
  <si>
    <t xml:space="preserve">  can work on . We have video on www.engvid.com to help you with presentation skill . So</t>
  </si>
  <si>
    <t>eHhqWbI0y4M2</t>
  </si>
  <si>
    <t xml:space="preserve">  go and check those out for learning how to speak during presentation .</t>
  </si>
  <si>
    <t xml:space="preserve">  But what we 're going to focus on today is the visual aspect of presentation so your</t>
  </si>
  <si>
    <t xml:space="preserve">  PowerPoint thing . Some thing to do and some thing not to do . So here we are presentation</t>
  </si>
  <si>
    <t xml:space="preserve">  skill . The first thing and one of the thing that make these presentation so fun are</t>
  </si>
  <si>
    <t xml:space="preserve">  picture . But we have to be careful . The template that you have already included in your presentation</t>
  </si>
  <si>
    <t xml:space="preserve">  software they 're boring . People use them all the time . So I suggest you try and download</t>
  </si>
  <si>
    <t>eHhqWbI0y4M3</t>
  </si>
  <si>
    <t xml:space="preserve">  some other picture to make your presentation more interesting . And with that make sure</t>
  </si>
  <si>
    <t xml:space="preserve">  that on one slide you have one image . Make it interesting .</t>
  </si>
  <si>
    <t xml:space="preserve">  Do not have a split screen . So do n't have two image on one slide . Do not have a collage</t>
  </si>
  <si>
    <t xml:space="preserve">  that 's insane . A collage is many different small picture on one screen . Even when I</t>
  </si>
  <si>
    <t xml:space="preserve">  see a collage there 's a lot of collage coming out on Facebook now and I 'm like :</t>
  </si>
  <si>
    <t xml:space="preserve">  `` Too many picture . Ca n't understand . '' Our brain just can not comprehend all those picture especially</t>
  </si>
  <si>
    <t>eHhqWbI0y4M4</t>
  </si>
  <si>
    <t xml:space="preserve">  when you 're having the slide up for a short period of time . Do n't make it like a photo</t>
  </si>
  <si>
    <t xml:space="preserve">  album . Do n't put million and seven picture and ... Keep it simple . Put a single image</t>
  </si>
  <si>
    <t xml:space="preserve">  on each slide . Try and pick image that you actually like and not too distracting . You</t>
  </si>
  <si>
    <t xml:space="preserve">  do n't want puppy dog and thing . Make something simple but something that you like and make</t>
  </si>
  <si>
    <t xml:space="preserve">  sure it look nice .</t>
  </si>
  <si>
    <t xml:space="preserve">  The next one you have to worry about is the lettering . So the lettering you also might</t>
  </si>
  <si>
    <t>eHhqWbI0y4M5</t>
  </si>
  <si>
    <t xml:space="preserve">  know this a the font . So font and lettering are the same . One thing that you do not want</t>
  </si>
  <si>
    <t xml:space="preserve">  to do is have really fancy or beautiful lettering . Simply ... The reason is some people ca n't</t>
  </si>
  <si>
    <t xml:space="preserve">  read when the letter are fancy especially if you are doing presentation for people</t>
  </si>
  <si>
    <t xml:space="preserve">  whose ... Do not have English a their first language if you take the letter and you</t>
  </si>
  <si>
    <t xml:space="preserve">  write them even cursive a lot of people have problem reading cursive . So I suggest you</t>
  </si>
  <si>
    <t xml:space="preserve">  use something more traditional . There 's lot of very easy font you can get from</t>
  </si>
  <si>
    <t>eHhqWbI0y4M6</t>
  </si>
  <si>
    <t xml:space="preserve">  your ... Whatever word processing you use . So make it simple easy to read .</t>
  </si>
  <si>
    <t xml:space="preserve">  Another problem that you might have is the script is too big or too small . So remember</t>
  </si>
  <si>
    <t xml:space="preserve">  that when you 're making your presentation you 're doing it probably on your laptop or</t>
  </si>
  <si>
    <t xml:space="preserve">  your desktop or your iPad or your phone so the font or the lettering is going to be</t>
  </si>
  <si>
    <t xml:space="preserve">  different than when you put it up on the projector . So if at all possible if you can check it</t>
  </si>
  <si>
    <t xml:space="preserve">  out before you do the presentation . Look at your ... Hook up your laptop or whatever and</t>
  </si>
  <si>
    <t>eHhqWbI0y4M7</t>
  </si>
  <si>
    <t xml:space="preserve">  see if you can actually see it on the screen because the font is different . You might think</t>
  </si>
  <si>
    <t xml:space="preserve">  that on your laptop it 's a good size but when it get on the projection screen it 's</t>
  </si>
  <si>
    <t xml:space="preserve">  tiny ; or it take up too much space and it 's too big .</t>
  </si>
  <si>
    <t xml:space="preserve">  Next up are the word or the text . So there 's been study done on how many line of text</t>
  </si>
  <si>
    <t xml:space="preserve">  a human can absorb or understand and any more than six you 've lost the people . So</t>
  </si>
  <si>
    <t xml:space="preserve">  try and keep on each slide one very simple image with very traditional clear text and</t>
  </si>
  <si>
    <t>eHhqWbI0y4M8</t>
  </si>
  <si>
    <t xml:space="preserve">  put only two or three line on each slide . Do n't put bullet point . If you have more</t>
  </si>
  <si>
    <t xml:space="preserve">  than six line or if you have bullet point again we just ... We just ca n't remember them</t>
  </si>
  <si>
    <t xml:space="preserve">  all . We just lose focus . We have something called too much information too much info</t>
  </si>
  <si>
    <t xml:space="preserve">  TMI . `` Too much information '' mean that if you have more than two or three line we 're</t>
  </si>
  <si>
    <t xml:space="preserve">  just not getting it . Our brain ca n't ... We just ca n't learn it like you want u to .</t>
  </si>
  <si>
    <t xml:space="preserve">  The other one that 's probably really important is the colour that you use . Now it 's fun</t>
  </si>
  <si>
    <t>eHhqWbI0y4M9</t>
  </si>
  <si>
    <t xml:space="preserve">  to have different colour it help u ... As you can see on the board it help u create</t>
  </si>
  <si>
    <t xml:space="preserve">  contrast and highlight word or thing you think that are important but if you have</t>
  </si>
  <si>
    <t xml:space="preserve">  different colour within one word ... Can you read this word ? It make it really really</t>
  </si>
  <si>
    <t xml:space="preserve">  difficult to read . This word say `` different '' and maybe when you 're watching the video at</t>
  </si>
  <si>
    <t xml:space="preserve">  home you ca n't maybe see the `` i '' or the `` e '' . This look very childish . When we 're kid</t>
  </si>
  <si>
    <t xml:space="preserve">  we can make different colour and it 's fun but your presentation is n't for child .</t>
  </si>
  <si>
    <t>eHhqWbI0y4M10</t>
  </si>
  <si>
    <t xml:space="preserve">  It 's not meant to be fun . You want to have the title and the word very easy to read .</t>
  </si>
  <si>
    <t xml:space="preserve">  You do n't want them to be difficult and you do n't want to have people straining their</t>
  </si>
  <si>
    <t xml:space="preserve">  eye to figure out what word that is .</t>
  </si>
  <si>
    <t xml:space="preserve">  I will never forget my grade 4 art teacher telling me that you can never use different</t>
  </si>
  <si>
    <t xml:space="preserve">  colour in one word . As an 8 year old I wa just taken back . I wa like :</t>
  </si>
  <si>
    <t xml:space="preserve">  `` Oh my god I use different colour all the time Mr . Riley . '' No . So I remember this . Thank you Mr. Riley</t>
  </si>
  <si>
    <t>eHhqWbI0y4M11</t>
  </si>
  <si>
    <t xml:space="preserve">  if you 're still out there for teaching me this very important lesson .</t>
  </si>
  <si>
    <t xml:space="preserve">  But what you can do is you can definitely use different colour one different colour</t>
  </si>
  <si>
    <t xml:space="preserve">  to highlight or emphasize one word . So down here you can use one different colour to</t>
  </si>
  <si>
    <t xml:space="preserve">  emphasize important word . So a you can see I want you to focus on the word `` one '' and</t>
  </si>
  <si>
    <t xml:space="preserve">  emphasize . The other word I 'm keeping black . So one different colour will really help this</t>
  </si>
  <si>
    <t xml:space="preserve">  pop out or stand out . If you use too many colour again get confused . So ...</t>
  </si>
  <si>
    <t>eHhqWbI0y4M12</t>
  </si>
  <si>
    <t xml:space="preserve">  I 'm dying . Someone get me an Alka .</t>
  </si>
  <si>
    <t xml:space="preserve">  The last thing is you want a strong contrast of the letter and the background . So if</t>
  </si>
  <si>
    <t xml:space="preserve">  my background colour is blue I would n't want to have green lettering because green and</t>
  </si>
  <si>
    <t xml:space="preserve">  blue are very similar colour very similar shade so you have to make sure that if your ...</t>
  </si>
  <si>
    <t xml:space="preserve">  If you have a grey background you want something that really stand out . You have to be careful</t>
  </si>
  <si>
    <t xml:space="preserve">  of the colour that you choose for the background and the lettering .</t>
  </si>
  <si>
    <t>eHhqWbI0y4M14</t>
  </si>
  <si>
    <t xml:space="preserve">  So if you can keep these four major category in mind when you 're doing or making a presentation ...</t>
  </si>
  <si>
    <t xml:space="preserve">  Colour keep it simple . One or two different colour is fantastic .</t>
  </si>
  <si>
    <t xml:space="preserve">  Make sure the word or the text are limited to two or three major point .</t>
  </si>
  <si>
    <t xml:space="preserve">  You want to build your presentation instead of just throwing information at people .</t>
  </si>
  <si>
    <t xml:space="preserve">  Make sure the lettering is clear nothing crazy .</t>
  </si>
  <si>
    <t xml:space="preserve">  Make sure it 's not too big not too small . And also make sure that you 're not</t>
  </si>
  <si>
    <t xml:space="preserve">  overloading the people with picture because it 's going to lose from your actual presentation point .</t>
  </si>
  <si>
    <t xml:space="preserve">  If you need help doing presentation check out our video on presentation skill at www.engvid.com .</t>
  </si>
  <si>
    <t xml:space="preserve">  Check it out on YouTube .</t>
  </si>
  <si>
    <t xml:space="preserve">  I 'm out of here . Bye .</t>
  </si>
  <si>
    <t>41ZBTgYSl0c1</t>
  </si>
  <si>
    <t xml:space="preserve">  Have you ever wondered how those great speaker that you love to listen to have</t>
  </si>
  <si>
    <t xml:space="preserve">  a conversational approach to their delivery ? We 're going to teach you how to</t>
  </si>
  <si>
    <t xml:space="preserve">  have what 's called an extemporaneous delivery style coming up .</t>
  </si>
  <si>
    <t xml:space="preserve">  Hello friend . I 'm Alex Lyon and Communication Coach this channel is here</t>
  </si>
  <si>
    <t xml:space="preserve">  to help you increase your impact and lead your team to higher level of</t>
  </si>
  <si>
    <t xml:space="preserve">  excellence . One of the way you can do that is through better presentation</t>
  </si>
  <si>
    <t>41ZBTgYSl0c2</t>
  </si>
  <si>
    <t xml:space="preserve">  skill . Today we 're going to unpack how to speak extemporaneously . In other word</t>
  </si>
  <si>
    <t xml:space="preserve">  conversationally . Let 's put it this way . Nobody want to hear you give a</t>
  </si>
  <si>
    <t xml:space="preserve">  memorized presentation . Nobody want to listen to you read a presentation word</t>
  </si>
  <si>
    <t xml:space="preserve">  for word . And here 's how I know this . Do you want to listen to someone read a</t>
  </si>
  <si>
    <t xml:space="preserve">  presentation word for word ? Do you want to listen to someone like a robot give</t>
  </si>
  <si>
    <t xml:space="preserve">  you a memorized word presentation . Nobody like it and unless</t>
  </si>
  <si>
    <t>41ZBTgYSl0c3</t>
  </si>
  <si>
    <t xml:space="preserve">  you 're President of the United States and you 're using teleprompter you</t>
  </si>
  <si>
    <t xml:space="preserve">  probably wo n't ever be asked to do this in a professional setting . Almost</t>
  </si>
  <si>
    <t xml:space="preserve">  everybody across the board that 's at that high level of speaking us what we</t>
  </si>
  <si>
    <t xml:space="preserve">  call extemporaneous delivery style . And that mean when you know the material so</t>
  </si>
  <si>
    <t xml:space="preserve">  that you could speak conversationally with limited note in a structured way .</t>
  </si>
  <si>
    <t xml:space="preserve">  Now it sound pretty basic and you appreciate it when you see it but it</t>
  </si>
  <si>
    <t>41ZBTgYSl0c4</t>
  </si>
  <si>
    <t xml:space="preserve">  actually take quite a bit of work to get there . But once you know how to do it</t>
  </si>
  <si>
    <t xml:space="preserve">  this way I doubt you 'll ever want to go back to reading your note word for word</t>
  </si>
  <si>
    <t xml:space="preserve">  again . So first let 's talk about how to do this . The first tip is that you have</t>
  </si>
  <si>
    <t xml:space="preserve">  to commit to a structure . The structure is the backbone of the whole</t>
  </si>
  <si>
    <t xml:space="preserve">  presentation that help you keep your place and help you move forward</t>
  </si>
  <si>
    <t xml:space="preserve">  according to your plan . You 're going to need a really clear introduction body</t>
  </si>
  <si>
    <t>41ZBTgYSl0c5</t>
  </si>
  <si>
    <t xml:space="preserve">  and conclusion . And within each of those section in you 're introduction for</t>
  </si>
  <si>
    <t xml:space="preserve">  example you 're going to have certain part that you hit . Four part in your introduction .</t>
  </si>
  <si>
    <t xml:space="preserve">  You 're going to know your clear two or three or four main point you 're going</t>
  </si>
  <si>
    <t xml:space="preserve">  to hit with nice transition and information in each of those bucket . And</t>
  </si>
  <si>
    <t xml:space="preserve">  you 're going to have a really clear conclusion . You 're going to know how you</t>
  </si>
  <si>
    <t xml:space="preserve">  end . So you have to have a clear structure . If you do n't have a clear</t>
  </si>
  <si>
    <t>41ZBTgYSl0c6</t>
  </si>
  <si>
    <t xml:space="preserve">  structure it 's going to be very difficult to get comfortable enough to</t>
  </si>
  <si>
    <t xml:space="preserve">  have a conversational style . The second tip is that you 're going to have to</t>
  </si>
  <si>
    <t xml:space="preserve">  practice probably more than you realize . I recommend practicing a</t>
  </si>
  <si>
    <t xml:space="preserve">  presentation about ten time . Now that might seem like a lot . However over the</t>
  </si>
  <si>
    <t xml:space="preserve">  year I 've been doing coaching and teaching college for about 20 year in</t>
  </si>
  <si>
    <t xml:space="preserve">  professional setting it 's really no different if you only practice two to</t>
  </si>
  <si>
    <t>41ZBTgYSl0c7</t>
  </si>
  <si>
    <t xml:space="preserve">  three time you 're just not going to do that well that 's not enough repetition</t>
  </si>
  <si>
    <t xml:space="preserve">  to get completely comfortable with a topic completely comfortable expressing</t>
  </si>
  <si>
    <t xml:space="preserve">  yourself and connecting while you 're sharing information . Time and time again</t>
  </si>
  <si>
    <t xml:space="preserve">  when I pull really skilled speaker aside I say about how many time did you</t>
  </si>
  <si>
    <t xml:space="preserve">  practice ? the number ten come up a lot . Some people that are exceptionally</t>
  </si>
  <si>
    <t xml:space="preserve">  gifted might only practice eight or so time . Most people 10 or even more . So</t>
  </si>
  <si>
    <t>41ZBTgYSl0c8</t>
  </si>
  <si>
    <t xml:space="preserve">  practice about ten time . Now the way you practice ten time becomes really</t>
  </si>
  <si>
    <t xml:space="preserve">  critical if you want to speak conversationally . Let 's say the first</t>
  </si>
  <si>
    <t xml:space="preserve">  time you practice you use a full set of note . Now the number one killer is too</t>
  </si>
  <si>
    <t xml:space="preserve">  many note and so you want to pare down your note to the bare minimum that you</t>
  </si>
  <si>
    <t xml:space="preserve">  need to give that presentation . So you start off the first and you let 's say</t>
  </si>
  <si>
    <t xml:space="preserve">  you 're practicing ten time the first two or three time you practice you have</t>
  </si>
  <si>
    <t>41ZBTgYSl0c9</t>
  </si>
  <si>
    <t xml:space="preserve">  your full set of note . The more you practice the more you should try to get</t>
  </si>
  <si>
    <t xml:space="preserve">  away from that look up a little more often so that in the next two to three</t>
  </si>
  <si>
    <t xml:space="preserve">  time you practice I recommend cutting those note about in half . So maybe you</t>
  </si>
  <si>
    <t xml:space="preserve">  have let 's say you start off with four page of note cut it down to about two</t>
  </si>
  <si>
    <t xml:space="preserve">  page of note . And instead of full sentence you want to pare it down to</t>
  </si>
  <si>
    <t xml:space="preserve">  maybe half sentence and then you practice it another two or three time .</t>
  </si>
  <si>
    <t>41ZBTgYSl0c10</t>
  </si>
  <si>
    <t xml:space="preserve">  And then the last two or three time you practice you should be all the way down</t>
  </si>
  <si>
    <t xml:space="preserve">  to very simple bullet talking point that are just maybe even a single word</t>
  </si>
  <si>
    <t xml:space="preserve">  or a short phrase . And the goal here is that a you 're practicing that eighth</t>
  </si>
  <si>
    <t xml:space="preserve">  ninth or tenth time all you have to do is look at your note just for a moment</t>
  </si>
  <si>
    <t xml:space="preserve">  and you see maybe even one keyword maybe it just say Hawaii and you know you 're</t>
  </si>
  <si>
    <t xml:space="preserve">  going to tell a story about Hawaii that last about 30 second . So now</t>
  </si>
  <si>
    <t>41ZBTgYSl0c11</t>
  </si>
  <si>
    <t xml:space="preserve">  there 's no reason to really look at your note beyond glancing down seeing the</t>
  </si>
  <si>
    <t xml:space="preserve">  word and putting your eye back up on your listener and</t>
  </si>
  <si>
    <t xml:space="preserve">  connecting with them conversationally in that story about Hawaii . So you want to</t>
  </si>
  <si>
    <t xml:space="preserve">  pare your note way back and practice that way . So the next tip is each time</t>
  </si>
  <si>
    <t xml:space="preserve">  you practice it say it in a variety of way . In other word do n't get locked in</t>
  </si>
  <si>
    <t xml:space="preserve">  to using the exact same sentence the exact same phrase each time you present .</t>
  </si>
  <si>
    <t>41ZBTgYSl0c12</t>
  </si>
  <si>
    <t xml:space="preserve">  I even sometimes deliberately will say thing differently each time I do it</t>
  </si>
  <si>
    <t xml:space="preserve">  because it give me another way to express it . In fact a telltale sign for</t>
  </si>
  <si>
    <t xml:space="preserve">  me when I 'm watching a speaker and I can tell they 're just memorizing this word</t>
  </si>
  <si>
    <t xml:space="preserve">  for word is they might start a sentence a certain way and then not remember how</t>
  </si>
  <si>
    <t xml:space="preserve">  to finish it and so they 'll go back and they 'll start it over again a little</t>
  </si>
  <si>
    <t xml:space="preserve">  differently so they can land at the end of sentence the way they originally</t>
  </si>
  <si>
    <t>41ZBTgYSl0c13</t>
  </si>
  <si>
    <t xml:space="preserve">  practiced it . That 's going to start to sound very robotic . You want to say</t>
  </si>
  <si>
    <t xml:space="preserve">  thing in a many way a possible when you 're practicing so that in the moment</t>
  </si>
  <si>
    <t xml:space="preserve">  no matter what happens you can move ahead in that presentation smoothly and</t>
  </si>
  <si>
    <t xml:space="preserve">  still maintain that nice conversational approach . So practice it in a variety of</t>
  </si>
  <si>
    <t xml:space="preserve">  way . The other thing you want to do is keep your practice session realistic .</t>
  </si>
  <si>
    <t xml:space="preserve">  Keep some real world . So for example I like to even though I 'm alone when I 'm</t>
  </si>
  <si>
    <t>41ZBTgYSl0c14</t>
  </si>
  <si>
    <t xml:space="preserve">  practicing oftentimes I like to look up away from my note while I 'm practicing</t>
  </si>
  <si>
    <t xml:space="preserve">  because it 's a good habit to get into to look up . So if I practice only looking</t>
  </si>
  <si>
    <t xml:space="preserve">  at my note well that 's a habit I 'm engraining so that when I go to my actual</t>
  </si>
  <si>
    <t xml:space="preserve">  presentation I 'm going to have a habit of looking at my note . So you want to</t>
  </si>
  <si>
    <t xml:space="preserve">  practice by looking up sometimes . In fact I know a good friend of mine</t>
  </si>
  <si>
    <t xml:space="preserve">  actually set up stuffed animal and even put pillow inside of winter coat and</t>
  </si>
  <si>
    <t>41ZBTgYSl0c15</t>
  </si>
  <si>
    <t xml:space="preserve">  put face and paper on top of them and then when they were practicing that</t>
  </si>
  <si>
    <t xml:space="preserve">  presentation they were looking at their stuffed animal and looking at those</t>
  </si>
  <si>
    <t xml:space="preserve">  dummy they made . And during the presentation it wa much easier because they</t>
  </si>
  <si>
    <t xml:space="preserve">  practice that way to connect because they made their practicing realistic . Now</t>
  </si>
  <si>
    <t xml:space="preserve">  obviously they 're not real people but maybe you have a roommate or even a dog</t>
  </si>
  <si>
    <t xml:space="preserve">  that you can present to to keep it real . Once you 're really comfortable and</t>
  </si>
  <si>
    <t>41ZBTgYSl0c16</t>
  </si>
  <si>
    <t xml:space="preserve">  you 've kept it real sometimes people will even add distraction so they might</t>
  </si>
  <si>
    <t xml:space="preserve">  turn the television on in the background are some music on in the background or</t>
  </si>
  <si>
    <t xml:space="preserve">  do it in a somewhat public area . You might look a little crazy but if you can</t>
  </si>
  <si>
    <t xml:space="preserve">  present conversationally and get through your outline in a nice extemporaneous</t>
  </si>
  <si>
    <t xml:space="preserve">  fashion even with distraction then you 're much more likely to speak</t>
  </si>
  <si>
    <t xml:space="preserve">  conversationally in the moment . You never know for example when there 's going to be</t>
  </si>
  <si>
    <t>41ZBTgYSl0c17</t>
  </si>
  <si>
    <t xml:space="preserve">  someone outside with a jackhammer someone outside with a lawn mower . Someone 's</t>
  </si>
  <si>
    <t xml:space="preserve">  going to come in late . Someone 's going to leave early . In the moment every little</t>
  </si>
  <si>
    <t xml:space="preserve">  every little distraction can really heighten your nervousness and throw</t>
  </si>
  <si>
    <t xml:space="preserve">  you off if you 're not prepared for it . So the benefit of it speaking</t>
  </si>
  <si>
    <t xml:space="preserve">  extemporaneously can not be underestimated . First of all audience</t>
  </si>
  <si>
    <t xml:space="preserve">  prefer this style of delivery from the presenter far and away . Nobody want to</t>
  </si>
  <si>
    <t>41ZBTgYSl0c18</t>
  </si>
  <si>
    <t xml:space="preserve">  hear you memorize or or read your presentation . Believe me you do n't want</t>
  </si>
  <si>
    <t xml:space="preserve">  to do it anymore and then you want to listen to it . And this is a skill that</t>
  </si>
  <si>
    <t xml:space="preserve">  you can build on if you can break the habit get away from that safety net all</t>
  </si>
  <si>
    <t xml:space="preserve">  those note extemporaneous delivery that conversational approach is a really</t>
  </si>
  <si>
    <t xml:space="preserve">  great skill to build on . You can use it in all kind of professional setting .</t>
  </si>
  <si>
    <t xml:space="preserve">  You 're going to bring it with you for the rest of your life . So I highly</t>
  </si>
  <si>
    <t>41ZBTgYSl0c19</t>
  </si>
  <si>
    <t xml:space="preserve">  recommend you take the plunge pare those note down to the bare minimum and start</t>
  </si>
  <si>
    <t xml:space="preserve">  practicing in a realistic way . The question of the day what are your tip</t>
  </si>
  <si>
    <t xml:space="preserve">  for conversational delivery for making thing much more extemporaneous . I would</t>
  </si>
  <si>
    <t xml:space="preserve">  love to hear your comment in that section below . So thanks . God bless . And I</t>
  </si>
  <si>
    <t xml:space="preserve">  hope that you speak more conversationally in your very next</t>
  </si>
  <si>
    <t xml:space="preserve">  presentation .</t>
  </si>
  <si>
    <t>wVcxAhbeMWc1</t>
  </si>
  <si>
    <t xml:space="preserve">  a you think about your upcoming</t>
  </si>
  <si>
    <t xml:space="preserve">  communication setting whether you 're</t>
  </si>
  <si>
    <t xml:space="preserve">  going to be speaking to one or two</t>
  </si>
  <si>
    <t xml:space="preserve">  people at a table because you might be</t>
  </si>
  <si>
    <t xml:space="preserve">  selling them insurance or you may be</t>
  </si>
  <si>
    <t xml:space="preserve">  speaking to a large audience or maybe</t>
  </si>
  <si>
    <t>wVcxAhbeMWc2</t>
  </si>
  <si>
    <t xml:space="preserve">  it 's a staff meeting or a meeting with</t>
  </si>
  <si>
    <t xml:space="preserve">  potential client or perhaps even a</t>
  </si>
  <si>
    <t xml:space="preserve">  general audience you want to consider</t>
  </si>
  <si>
    <t xml:space="preserve">  the power of using image and analogy</t>
  </si>
  <si>
    <t xml:space="preserve">  to communicate any complex concept the</t>
  </si>
  <si>
    <t xml:space="preserve">  way the human brain work is that we</t>
  </si>
  <si>
    <t>wVcxAhbeMWc3</t>
  </si>
  <si>
    <t xml:space="preserve">  have a tendency to remember image and</t>
  </si>
  <si>
    <t xml:space="preserve">  emotion that feeling that vision more</t>
  </si>
  <si>
    <t xml:space="preserve">  than we will remember fact and figure</t>
  </si>
  <si>
    <t xml:space="preserve">  so having that analogy give your</t>
  </si>
  <si>
    <t xml:space="preserve">  audience something to hold on to and</t>
  </si>
  <si>
    <t xml:space="preserve">  remember let 's take a look at four</t>
  </si>
  <si>
    <t>wVcxAhbeMWc4</t>
  </si>
  <si>
    <t xml:space="preserve">  example of great analogy if for</t>
  </si>
  <si>
    <t xml:space="preserve">  example you 're in the financial world</t>
  </si>
  <si>
    <t xml:space="preserve">  and you 're explaining the concept of</t>
  </si>
  <si>
    <t xml:space="preserve">  compound interest for you it may be very</t>
  </si>
  <si>
    <t xml:space="preserve">  easy to understand but for someone who 's</t>
  </si>
  <si>
    <t xml:space="preserve">  not familiar with the concept it 's hard</t>
  </si>
  <si>
    <t>wVcxAhbeMWc5</t>
  </si>
  <si>
    <t xml:space="preserve">  to wrap their brain around it so one</t>
  </si>
  <si>
    <t xml:space="preserve">  great analogy I heard is a financial</t>
  </si>
  <si>
    <t xml:space="preserve">  advisor said compound interest work the</t>
  </si>
  <si>
    <t xml:space="preserve">  way snowball work if you take a small</t>
  </si>
  <si>
    <t xml:space="preserve">  amount of snow and you start to roll it</t>
  </si>
  <si>
    <t xml:space="preserve">  it increase in size the diameter grows</t>
  </si>
  <si>
    <t>wVcxAhbeMWc6</t>
  </si>
  <si>
    <t xml:space="preserve">  and every time you roll it that snowball</t>
  </si>
  <si>
    <t xml:space="preserve">  grows exponentially and that 's the way</t>
  </si>
  <si>
    <t xml:space="preserve">  compound interest work every roll</t>
  </si>
  <si>
    <t xml:space="preserve">  creates a great increase in an even</t>
  </si>
  <si>
    <t xml:space="preserve">  greater increase so over time something</t>
  </si>
  <si>
    <t xml:space="preserve">  quite small can become quite something</t>
  </si>
  <si>
    <t>wVcxAhbeMWc7</t>
  </si>
  <si>
    <t xml:space="preserve">  quite large that 's the first analogy</t>
  </si>
  <si>
    <t xml:space="preserve">  here 's another one also from the</t>
  </si>
  <si>
    <t xml:space="preserve">  financial world someone who once</t>
  </si>
  <si>
    <t xml:space="preserve">  explained the way stock work the way a</t>
  </si>
  <si>
    <t xml:space="preserve">  rubber ball bouncing work now it 's not</t>
  </si>
  <si>
    <t xml:space="preserve">  always true but it 's a great image to</t>
  </si>
  <si>
    <t>wVcxAhbeMWc8</t>
  </si>
  <si>
    <t xml:space="preserve">  hold on to so he said to me think about</t>
  </si>
  <si>
    <t xml:space="preserve">  the way a bouncing rubber ball go high</t>
  </si>
  <si>
    <t xml:space="preserve">  into the air you bounce on the ground to</t>
  </si>
  <si>
    <t xml:space="preserve">  go shooting up in the air quite quickly</t>
  </si>
  <si>
    <t xml:space="preserve">  at the start and then it begin to slow</t>
  </si>
  <si>
    <t xml:space="preserve">  down just before it make the turn and</t>
  </si>
  <si>
    <t>wVcxAhbeMWc9</t>
  </si>
  <si>
    <t xml:space="preserve">  after the turn it drop like a stone</t>
  </si>
  <si>
    <t xml:space="preserve">  so he 'd want me to watch out for fast</t>
  </si>
  <si>
    <t xml:space="preserve">  rising stock because they will shoot up</t>
  </si>
  <si>
    <t xml:space="preserve">  and they will start to slow</t>
  </si>
  <si>
    <t xml:space="preserve">  he turned and he said in that slowing</t>
  </si>
  <si>
    <t xml:space="preserve">  down point is when you want to pay</t>
  </si>
  <si>
    <t>wVcxAhbeMWc10</t>
  </si>
  <si>
    <t xml:space="preserve">  attention because a lot of people make</t>
  </si>
  <si>
    <t xml:space="preserve">  the mistake of a holding on to the stock</t>
  </si>
  <si>
    <t xml:space="preserve">  at the top thinking well maybe it 's</t>
  </si>
  <si>
    <t xml:space="preserve">  gon na shoot up again but he said that 's</t>
  </si>
  <si>
    <t xml:space="preserve">  very rare it happens but it 's rare and</t>
  </si>
  <si>
    <t xml:space="preserve">  often a they 're slowing down that is</t>
  </si>
  <si>
    <t>wVcxAhbeMWc11</t>
  </si>
  <si>
    <t xml:space="preserve">  the moment but they 're about to drop</t>
  </si>
  <si>
    <t xml:space="preserve">  like a stone and that 's the moment you</t>
  </si>
  <si>
    <t xml:space="preserve">  want to get out again not always the</t>
  </si>
  <si>
    <t xml:space="preserve">  case but a great image a great analogy</t>
  </si>
  <si>
    <t xml:space="preserve">  for someone like me for someone like you</t>
  </si>
  <si>
    <t xml:space="preserve">  to hold on to so think about a complex</t>
  </si>
  <si>
    <t>wVcxAhbeMWc12</t>
  </si>
  <si>
    <t xml:space="preserve">  concept that you have that you take for</t>
  </si>
  <si>
    <t xml:space="preserve">  granted that you understand anything how</t>
  </si>
  <si>
    <t xml:space="preserve">  can I create this in an image and</t>
  </si>
  <si>
    <t xml:space="preserve">  analogy that my audience can grasp here</t>
  </si>
  <si>
    <t xml:space="preserve">  two more this come from a tech company</t>
  </si>
  <si>
    <t xml:space="preserve">  who wa in the process of acquiring</t>
  </si>
  <si>
    <t>wVcxAhbeMWc13</t>
  </si>
  <si>
    <t xml:space="preserve">  another corporation and they said that</t>
  </si>
  <si>
    <t xml:space="preserve">  we have to a we continue to run our own</t>
  </si>
  <si>
    <t xml:space="preserve">  business acquire this other corporation</t>
  </si>
  <si>
    <t xml:space="preserve">  and integrated into our service so he</t>
  </si>
  <si>
    <t xml:space="preserve">  said that what we 're going to do is be</t>
  </si>
  <si>
    <t xml:space="preserve">  running down the highway we 're gon na be</t>
  </si>
  <si>
    <t>wVcxAhbeMWc14</t>
  </si>
  <si>
    <t xml:space="preserve">  driving down the highway at 70 mile an</t>
  </si>
  <si>
    <t xml:space="preserve">  hour changing the tire a we go great</t>
  </si>
  <si>
    <t xml:space="preserve">  image it warns his staff and warned his</t>
  </si>
  <si>
    <t xml:space="preserve">  team that what they were in for wa a</t>
  </si>
  <si>
    <t xml:space="preserve">  very intensive period and it gave them</t>
  </si>
  <si>
    <t xml:space="preserve">  an image to keep in mind and here 's the</t>
  </si>
  <si>
    <t>wVcxAhbeMWc15</t>
  </si>
  <si>
    <t xml:space="preserve">  fourth the fourth come from the</t>
  </si>
  <si>
    <t xml:space="preserve">  insurance world someone wa talking</t>
  </si>
  <si>
    <t xml:space="preserve">  about the importance of life insurance</t>
  </si>
  <si>
    <t xml:space="preserve">  of Disability Insurance with health</t>
  </si>
  <si>
    <t xml:space="preserve">  insurance and they said if you would</t>
  </si>
  <si>
    <t xml:space="preserve">  imagine just vow that your family ha</t>
  </si>
  <si>
    <t>wVcxAhbeMWc16</t>
  </si>
  <si>
    <t xml:space="preserve">  perhaps it 's an heirloom you would n't</t>
  </si>
  <si>
    <t xml:space="preserve">  ship it off across the country in a</t>
  </si>
  <si>
    <t xml:space="preserve">  cardboard box without first wrapping it</t>
  </si>
  <si>
    <t xml:space="preserve">  in bubble wrap</t>
  </si>
  <si>
    <t xml:space="preserve">  he said insurance is like bubble wrap</t>
  </si>
  <si>
    <t xml:space="preserve">  you take something very precious your</t>
  </si>
  <si>
    <t>wVcxAhbeMWc18</t>
  </si>
  <si>
    <t xml:space="preserve">  life your health your future and you</t>
  </si>
  <si>
    <t xml:space="preserve">  wrap it up in something very protective</t>
  </si>
  <si>
    <t xml:space="preserve">  so that when you send it off it 's safe</t>
  </si>
  <si>
    <t xml:space="preserve">  so think again what are the image that</t>
  </si>
  <si>
    <t xml:space="preserve">  you can use to incorporate into your</t>
  </si>
  <si>
    <t xml:space="preserve">  presentation to communicate a complex</t>
  </si>
  <si>
    <t xml:space="preserve">  concept so that your audience will</t>
  </si>
  <si>
    <t xml:space="preserve">  recognize it remember it and most</t>
  </si>
  <si>
    <t xml:space="preserve">  importantly repeat it to others</t>
  </si>
  <si>
    <t>Q5WT2vweFRY1</t>
  </si>
  <si>
    <t xml:space="preserve">  we 've worked in the live event and</t>
  </si>
  <si>
    <t xml:space="preserve">  production industry for over 40 year</t>
  </si>
  <si>
    <t xml:space="preserve">  and have worked with hundred of</t>
  </si>
  <si>
    <t xml:space="preserve">  presenter all over the world in this</t>
  </si>
  <si>
    <t xml:space="preserve">  video we are going to share with you our</t>
  </si>
  <si>
    <t xml:space="preserve">  top 10 tip guaranteed to make you a</t>
  </si>
  <si>
    <t>Q5WT2vweFRY2</t>
  </si>
  <si>
    <t xml:space="preserve">  better presenter so let 's get started</t>
  </si>
  <si>
    <t xml:space="preserve">  number one focus on the audience your</t>
  </si>
  <si>
    <t xml:space="preserve">  presentation is not about you it 's about</t>
  </si>
  <si>
    <t xml:space="preserve">  the audience what benefit will the</t>
  </si>
  <si>
    <t xml:space="preserve">  audience get from listening to you what</t>
  </si>
  <si>
    <t xml:space="preserve">  do you want them to think feel and do a</t>
  </si>
  <si>
    <t>Q5WT2vweFRY3</t>
  </si>
  <si>
    <t xml:space="preserve">  a result of listening to you once you</t>
  </si>
  <si>
    <t xml:space="preserve">  have these clear objective in your mind</t>
  </si>
  <si>
    <t xml:space="preserve">  you are on your way to delivering a</t>
  </si>
  <si>
    <t xml:space="preserve">  winning presentation number two</t>
  </si>
  <si>
    <t xml:space="preserve">  delete all excess text from your slide</t>
  </si>
  <si>
    <t xml:space="preserve">  load of bullet point on your slide</t>
  </si>
  <si>
    <t>Q5WT2vweFRY4</t>
  </si>
  <si>
    <t xml:space="preserve">  are a complete waste of time nobody</t>
  </si>
  <si>
    <t xml:space="preserve">  actually read them the brain is a self</t>
  </si>
  <si>
    <t xml:space="preserve">  organizing mechanism if you use slide</t>
  </si>
  <si>
    <t xml:space="preserve">  like these you 're sending a signal</t>
  </si>
  <si>
    <t xml:space="preserve">  directly to the audience to start</t>
  </si>
  <si>
    <t xml:space="preserve">  daydreaming your slide are not your</t>
  </si>
  <si>
    <t>Q5WT2vweFRY5</t>
  </si>
  <si>
    <t xml:space="preserve">  speaker note use powerful image and</t>
  </si>
  <si>
    <t xml:space="preserve">  picture they are much more effective in</t>
  </si>
  <si>
    <t xml:space="preserve">  getting your message across number three</t>
  </si>
  <si>
    <t xml:space="preserve">  keep it simple le really is more get</t>
  </si>
  <si>
    <t xml:space="preserve">  used to cutting out material including</t>
  </si>
  <si>
    <t xml:space="preserve">  your presentation only what really</t>
  </si>
  <si>
    <t>Q5WT2vweFRY6</t>
  </si>
  <si>
    <t xml:space="preserve">  matter this is a difficult process but</t>
  </si>
  <si>
    <t xml:space="preserve">  think back to point one what do you want</t>
  </si>
  <si>
    <t xml:space="preserve">  the audience to think feel and do if</t>
  </si>
  <si>
    <t xml:space="preserve">  your content doe n't match your answer</t>
  </si>
  <si>
    <t xml:space="preserve">  to these question cut it out</t>
  </si>
  <si>
    <t xml:space="preserve">  use the same language that you 'd use</t>
  </si>
  <si>
    <t>Q5WT2vweFRY7</t>
  </si>
  <si>
    <t xml:space="preserve">  while explaining your presentation to a</t>
  </si>
  <si>
    <t xml:space="preserve">  friend in the local pub over a pint and</t>
  </si>
  <si>
    <t xml:space="preserve">  try to use simple wording to to make</t>
  </si>
  <si>
    <t xml:space="preserve">  your content clear and easy to</t>
  </si>
  <si>
    <t xml:space="preserve">  understand</t>
  </si>
  <si>
    <t xml:space="preserve">  rule of three can be really effective</t>
  </si>
  <si>
    <t>Q5WT2vweFRY8</t>
  </si>
  <si>
    <t xml:space="preserve">  number four rehearse always always</t>
  </si>
  <si>
    <t xml:space="preserve">  rehearse the biggest single difference a</t>
  </si>
  <si>
    <t xml:space="preserve">  presenter can make to their performance</t>
  </si>
  <si>
    <t xml:space="preserve">  is to stand up in front of the bathroom</t>
  </si>
  <si>
    <t xml:space="preserve">  mirror</t>
  </si>
  <si>
    <t xml:space="preserve">  amra her</t>
  </si>
  <si>
    <t>Q5WT2vweFRY9</t>
  </si>
  <si>
    <t xml:space="preserve">  if you are serious about success then</t>
  </si>
  <si>
    <t xml:space="preserve">  you need to get serious about rehearsing</t>
  </si>
  <si>
    <t xml:space="preserve">  and if you do n't prepare them prepare to</t>
  </si>
  <si>
    <t xml:space="preserve">  fail number five is especially important</t>
  </si>
  <si>
    <t xml:space="preserve">  if you 're speaking at an event or away</t>
  </si>
  <si>
    <t xml:space="preserve">  from your usual place of work make</t>
  </si>
  <si>
    <t>Q5WT2vweFRY10</t>
  </si>
  <si>
    <t xml:space="preserve">  friend with the crew and the people at</t>
  </si>
  <si>
    <t xml:space="preserve">  the venue the crew can play a huge part</t>
  </si>
  <si>
    <t xml:space="preserve">  in your success and if you are rude and</t>
  </si>
  <si>
    <t xml:space="preserve">  arrogant they 'll enjoy watching you fail</t>
  </si>
  <si>
    <t xml:space="preserve">  get there early</t>
  </si>
  <si>
    <t xml:space="preserve">  make friend with them learn their name</t>
  </si>
  <si>
    <t>Q5WT2vweFRY11</t>
  </si>
  <si>
    <t xml:space="preserve">  and ask them for help and advice ask</t>
  </si>
  <si>
    <t xml:space="preserve">  politely for a sound check</t>
  </si>
  <si>
    <t xml:space="preserve">  ask to view your PowerPoint slide on</t>
  </si>
  <si>
    <t xml:space="preserve">  the big screen you can see where I 'm</t>
  </si>
  <si>
    <t xml:space="preserve">  going with this this preparation will</t>
  </si>
  <si>
    <t xml:space="preserve">  ease your nerve and raise your</t>
  </si>
  <si>
    <t>Q5WT2vweFRY12</t>
  </si>
  <si>
    <t xml:space="preserve">  confidence before your presentation</t>
  </si>
  <si>
    <t xml:space="preserve">  start number six now this is a much</t>
  </si>
  <si>
    <t xml:space="preserve">  debated point but we always say dress to</t>
  </si>
  <si>
    <t xml:space="preserve">  impress if you are in any doubt about</t>
  </si>
  <si>
    <t xml:space="preserve">  what to wear be smart smart hair smart</t>
  </si>
  <si>
    <t xml:space="preserve">  shoe smart dress sense do n't fall into</t>
  </si>
  <si>
    <t>Q5WT2vweFRY13</t>
  </si>
  <si>
    <t xml:space="preserve">  the trap of getting up on stage looking</t>
  </si>
  <si>
    <t xml:space="preserve">  casual because you 'll only look scruffy</t>
  </si>
  <si>
    <t xml:space="preserve">  if it 's smart casual dress wear always</t>
  </si>
  <si>
    <t xml:space="preserve">  go the smarter side of casual better for</t>
  </si>
  <si>
    <t xml:space="preserve">  people to say wow she look smart rather</t>
  </si>
  <si>
    <t xml:space="preserve">  than God she could have made an effort</t>
  </si>
  <si>
    <t>Q5WT2vweFRY14</t>
  </si>
  <si>
    <t xml:space="preserve">  number seven</t>
  </si>
  <si>
    <t xml:space="preserve">  make friend with yourself and be</t>
  </si>
  <si>
    <t xml:space="preserve">  comfortable</t>
  </si>
  <si>
    <t xml:space="preserve">  do n't create a Pasha version of the real</t>
  </si>
  <si>
    <t xml:space="preserve">  you someone who us big word and try</t>
  </si>
  <si>
    <t xml:space="preserve">  to disguise a regional accent you are</t>
  </si>
  <si>
    <t>Q5WT2vweFRY15</t>
  </si>
  <si>
    <t xml:space="preserve">  unique you are special nobody is quite</t>
  </si>
  <si>
    <t xml:space="preserve">  like you so stick to the real you be</t>
  </si>
  <si>
    <t xml:space="preserve">  authentic and the audience will believe</t>
  </si>
  <si>
    <t xml:space="preserve">  in you number eight stand still everyone</t>
  </si>
  <si>
    <t xml:space="preserve">  feel a rush of adrenaline a they stand</t>
  </si>
  <si>
    <t xml:space="preserve">  up ready to speak in front of an</t>
  </si>
  <si>
    <t>Q5WT2vweFRY16</t>
  </si>
  <si>
    <t xml:space="preserve">  audience a adrenaline flow through the</t>
  </si>
  <si>
    <t xml:space="preserve">  body your body will get ready for fight</t>
  </si>
  <si>
    <t xml:space="preserve">  or flight the lactic acid build up in</t>
  </si>
  <si>
    <t xml:space="preserve">  your muscle tissue and you will feel an</t>
  </si>
  <si>
    <t xml:space="preserve">  overwhelming need to move this is what</t>
  </si>
  <si>
    <t xml:space="preserve">  we call we</t>
  </si>
  <si>
    <t>Q5WT2vweFRY17</t>
  </si>
  <si>
    <t xml:space="preserve">  moving an advanced stage of weaving is</t>
  </si>
  <si>
    <t xml:space="preserve">  prowling from one end of the stage to</t>
  </si>
  <si>
    <t xml:space="preserve">  the other lock out your hip and imagine</t>
  </si>
  <si>
    <t xml:space="preserve">  that your foot are stuck to the floor</t>
  </si>
  <si>
    <t xml:space="preserve">  you still have plenty of room to move</t>
  </si>
  <si>
    <t xml:space="preserve">  around</t>
  </si>
  <si>
    <t>Q5WT2vweFRY18</t>
  </si>
  <si>
    <t xml:space="preserve">  number 9 tell a story</t>
  </si>
  <si>
    <t xml:space="preserve">  forget the corporate spiel and all those</t>
  </si>
  <si>
    <t xml:space="preserve">  text slide that nobody will read tell</t>
  </si>
  <si>
    <t xml:space="preserve">  the audience a story engage in a</t>
  </si>
  <si>
    <t xml:space="preserve">  conversation with the audience and then</t>
  </si>
  <si>
    <t xml:space="preserve">  and only then talk about target and</t>
  </si>
  <si>
    <t>Q5WT2vweFRY19</t>
  </si>
  <si>
    <t xml:space="preserve">  measurable goal I guarantee you that</t>
  </si>
  <si>
    <t xml:space="preserve">  the audience will remember a story that</t>
  </si>
  <si>
    <t xml:space="preserve">  relates to your key message rather than</t>
  </si>
  <si>
    <t xml:space="preserve">  a barrage load of slide the final point</t>
  </si>
  <si>
    <t xml:space="preserve">  that will make you an even better</t>
  </si>
  <si>
    <t xml:space="preserve">  presenter is be enthusiastic nothing</t>
  </si>
  <si>
    <t>Q5WT2vweFRY20</t>
  </si>
  <si>
    <t xml:space="preserve">  absolutely nothing succeeds like</t>
  </si>
  <si>
    <t xml:space="preserve">  enthusiasm it 's infectious</t>
  </si>
  <si>
    <t xml:space="preserve">  once the audience can spot that you have</t>
  </si>
  <si>
    <t xml:space="preserve">  a passion for your subject they 'll</t>
  </si>
  <si>
    <t xml:space="preserve">  immediately begin to warn to you and</t>
  </si>
  <si>
    <t xml:space="preserve">  will ignore any imperfection or</t>
  </si>
  <si>
    <t>Q5WT2vweFRY22</t>
  </si>
  <si>
    <t xml:space="preserve">  omission in your presentation so get</t>
  </si>
  <si>
    <t xml:space="preserve">  passionate get excited and get</t>
  </si>
  <si>
    <t xml:space="preserve">  enthusiastic we hope you find these tip</t>
  </si>
  <si>
    <t xml:space="preserve">  helpful the next time that you have to</t>
  </si>
  <si>
    <t xml:space="preserve">  present in front of an audience please</t>
  </si>
  <si>
    <t xml:space="preserve">  do get in touch with u if you have any</t>
  </si>
  <si>
    <t xml:space="preserve">  question or would like to have a chat</t>
  </si>
  <si>
    <t xml:space="preserve">  we 'd love to hear from you</t>
  </si>
  <si>
    <t>T-dbUrluW0M1</t>
  </si>
  <si>
    <t xml:space="preserve">  the third thing you can do is to</t>
  </si>
  <si>
    <t xml:space="preserve">  practice your delivery so what doe that</t>
  </si>
  <si>
    <t xml:space="preserve">  mean practice your delivery so you 've</t>
  </si>
  <si>
    <t xml:space="preserve">  got your content right so you 've got</t>
  </si>
  <si>
    <t xml:space="preserve">  your knowledge you know something you 've</t>
  </si>
  <si>
    <t xml:space="preserve">  worked on organizing it around a message</t>
  </si>
  <si>
    <t>T-dbUrluW0M2</t>
  </si>
  <si>
    <t xml:space="preserve">  you 've worked on putting the</t>
  </si>
  <si>
    <t xml:space="preserve">  storytelling element in now we 're going</t>
  </si>
  <si>
    <t xml:space="preserve">  to the communication piece so you 're</t>
  </si>
  <si>
    <t xml:space="preserve">  going to practice your delivery so that</t>
  </si>
  <si>
    <t xml:space="preserve">  you communicate the message you want to</t>
  </si>
  <si>
    <t xml:space="preserve">  communicate I 'm a big believer in the</t>
  </si>
  <si>
    <t>T-dbUrluW0M3</t>
  </si>
  <si>
    <t xml:space="preserve">  concept of a dress rehearsal so we want</t>
  </si>
  <si>
    <t xml:space="preserve">  to again borrow that concept of dress</t>
  </si>
  <si>
    <t xml:space="preserve">  rehearsal and apply it here two</t>
  </si>
  <si>
    <t xml:space="preserve">  presentation so if you are presenting</t>
  </si>
  <si>
    <t xml:space="preserve">  to a new audience in a new location with</t>
  </si>
  <si>
    <t xml:space="preserve">  new content you need a dress rehearsal</t>
  </si>
  <si>
    <t>T-dbUrluW0M4</t>
  </si>
  <si>
    <t xml:space="preserve">  or you ca n't just walk in cold and say</t>
  </si>
  <si>
    <t xml:space="preserve">  oh yeah I 'm going to talk to this</t>
  </si>
  <si>
    <t xml:space="preserve">  project that I just got put on yesterday</t>
  </si>
  <si>
    <t xml:space="preserve">  I do n't really not familiar with it and</t>
  </si>
  <si>
    <t xml:space="preserve">  I 'm in this new office location so I 'm</t>
  </si>
  <si>
    <t xml:space="preserve">  not quite sure where the office is in</t>
  </si>
  <si>
    <t>T-dbUrluW0M5</t>
  </si>
  <si>
    <t xml:space="preserve">  the building I do n't know what room it 's</t>
  </si>
  <si>
    <t xml:space="preserve">  in and I do n't know if I 'm going to have</t>
  </si>
  <si>
    <t xml:space="preserve">  slide or if the projector in the</t>
  </si>
  <si>
    <t xml:space="preserve">  ceiling or if I 'm going to stand here</t>
  </si>
  <si>
    <t xml:space="preserve">  and it 's a big room should I have a mic</t>
  </si>
  <si>
    <t xml:space="preserve">  you ca n't walk in cold and be successful</t>
  </si>
  <si>
    <t>T-dbUrluW0M6</t>
  </si>
  <si>
    <t xml:space="preserve">  it 's very difficult to just walk in cold</t>
  </si>
  <si>
    <t xml:space="preserve">  to a completely new environment be</t>
  </si>
  <si>
    <t xml:space="preserve">  successful so the concept of a dress</t>
  </si>
  <si>
    <t xml:space="preserve">  rehearsal can help you want to actually</t>
  </si>
  <si>
    <t xml:space="preserve">  stand up and say the word out loud in</t>
  </si>
  <si>
    <t xml:space="preserve">  a real a situation a possible so if</t>
  </si>
  <si>
    <t>T-dbUrluW0M7</t>
  </si>
  <si>
    <t xml:space="preserve">  you 're going to be in a conference room</t>
  </si>
  <si>
    <t xml:space="preserve">  is their conference room you can</t>
  </si>
  <si>
    <t xml:space="preserve">  practice in if suddenly you have to be</t>
  </si>
  <si>
    <t xml:space="preserve">  at a conference or an association</t>
  </si>
  <si>
    <t xml:space="preserve">  meeting and you 've got a dress in a suit</t>
  </si>
  <si>
    <t xml:space="preserve">  and tie and normally you wear jean and</t>
  </si>
  <si>
    <t>T-dbUrluW0M8</t>
  </si>
  <si>
    <t xml:space="preserve">  a t to work but now you 're going</t>
  </si>
  <si>
    <t xml:space="preserve">  to present in a suit and tie if you 're</t>
  </si>
  <si>
    <t xml:space="preserve">  not used to wearing a suit and tie</t>
  </si>
  <si>
    <t xml:space="preserve">  that 's going to be really uncomfortable</t>
  </si>
  <si>
    <t xml:space="preserve">  that first time you can be fidgeting</t>
  </si>
  <si>
    <t xml:space="preserve">  with it and you know caught it doing all</t>
  </si>
  <si>
    <t>T-dbUrluW0M9</t>
  </si>
  <si>
    <t xml:space="preserve">  this and you 're going to lose the focus</t>
  </si>
  <si>
    <t xml:space="preserve">  and distract the audience so practicing</t>
  </si>
  <si>
    <t xml:space="preserve">  a real a situation a possible</t>
  </si>
  <si>
    <t xml:space="preserve">  particularly if there are new element</t>
  </si>
  <si>
    <t xml:space="preserve">  sometimes we practice how we look at the</t>
  </si>
  <si>
    <t xml:space="preserve">  computer we run our slide we just look</t>
  </si>
  <si>
    <t>T-dbUrluW0M10</t>
  </si>
  <si>
    <t xml:space="preserve">  at the computer we run our slide in our</t>
  </si>
  <si>
    <t xml:space="preserve">  head and we do maybe maybe we 're</t>
  </si>
  <si>
    <t xml:space="preserve">  talking</t>
  </si>
  <si>
    <t xml:space="preserve">  our head it 's not effective because I</t>
  </si>
  <si>
    <t xml:space="preserve">  can look at my slide and have the</t>
  </si>
  <si>
    <t xml:space="preserve">  greatest story in my head but when I</t>
  </si>
  <si>
    <t>T-dbUrluW0M11</t>
  </si>
  <si>
    <t xml:space="preserve">  actually have to make it go from the</t>
  </si>
  <si>
    <t xml:space="preserve">  brain to the mouth and come out a</t>
  </si>
  <si>
    <t xml:space="preserve">  coherent it 's hard because where do we</t>
  </si>
  <si>
    <t xml:space="preserve">  get tripped up we get tripped up on the</t>
  </si>
  <si>
    <t xml:space="preserve">  transition well now I 'm going to talk</t>
  </si>
  <si>
    <t xml:space="preserve">  about right and if you 've got a lot of</t>
  </si>
  <si>
    <t>T-dbUrluW0M12</t>
  </si>
  <si>
    <t xml:space="preserve">  slide and you 're transitioning you get</t>
  </si>
  <si>
    <t xml:space="preserve">  tripped up because you have n't practiced</t>
  </si>
  <si>
    <t xml:space="preserve">  that because that 's not really part of</t>
  </si>
  <si>
    <t xml:space="preserve">  the story in your head but if you were</t>
  </si>
  <si>
    <t xml:space="preserve">  to stand in your office close the door</t>
  </si>
  <si>
    <t xml:space="preserve">  if you have one if not bathroom are</t>
  </si>
  <si>
    <t>T-dbUrluW0M13</t>
  </si>
  <si>
    <t xml:space="preserve">  always a good place to practice if it 's</t>
  </si>
  <si>
    <t xml:space="preserve">  the only place that you know you can get</t>
  </si>
  <si>
    <t xml:space="preserve">  a cubicle with a door stand up and you</t>
  </si>
  <si>
    <t xml:space="preserve">  know stand up and practice see the word</t>
  </si>
  <si>
    <t xml:space="preserve">  out loud see if you can figure out how</t>
  </si>
  <si>
    <t xml:space="preserve">  it 's going to come out especially your</t>
  </si>
  <si>
    <t>T-dbUrluW0M14</t>
  </si>
  <si>
    <t xml:space="preserve">  first couple of sentence where you</t>
  </si>
  <si>
    <t xml:space="preserve">  introduce your message a first couple</t>
  </si>
  <si>
    <t xml:space="preserve">  of sentence are so key because they</t>
  </si>
  <si>
    <t xml:space="preserve">  help you get off on the right foot they</t>
  </si>
  <si>
    <t xml:space="preserve">  help you relax if you 're nervous and</t>
  </si>
  <si>
    <t xml:space="preserve">  they help key to the audience what</t>
  </si>
  <si>
    <t>T-dbUrluW0M15</t>
  </si>
  <si>
    <t xml:space="preserve">  you 're going to be talking about so even</t>
  </si>
  <si>
    <t xml:space="preserve">  just practice that part and your</t>
  </si>
  <si>
    <t xml:space="preserve">  transition and the conclusion because</t>
  </si>
  <si>
    <t xml:space="preserve">  then you 're anchoring the presentation</t>
  </si>
  <si>
    <t xml:space="preserve">  now people say well I 've got to talk for</t>
  </si>
  <si>
    <t xml:space="preserve">  an hour I 'm not going to stand up and do</t>
  </si>
  <si>
    <t>T-dbUrluW0M16</t>
  </si>
  <si>
    <t xml:space="preserve">  a full hour dress rehearsal I do n't know</t>
  </si>
  <si>
    <t xml:space="preserve">  depends I 've done it if it 's important</t>
  </si>
  <si>
    <t xml:space="preserve">  enough if you 're motivated enough and if</t>
  </si>
  <si>
    <t xml:space="preserve">  you have the time it would be very</t>
  </si>
  <si>
    <t xml:space="preserve">  helpful especially again if it 's new</t>
  </si>
  <si>
    <t xml:space="preserve">  material if you 've given the same</t>
  </si>
  <si>
    <t>T-dbUrluW0M17</t>
  </si>
  <si>
    <t xml:space="preserve">  presentation every week for month okay</t>
  </si>
  <si>
    <t xml:space="preserve">  you do n't need a full hour dress</t>
  </si>
  <si>
    <t xml:space="preserve">  rehearsal but if it 's new stuff and the</t>
  </si>
  <si>
    <t xml:space="preserve">  stake are high you 're in front of a new</t>
  </si>
  <si>
    <t xml:space="preserve">  audience dress rehearsal play and</t>
  </si>
  <si>
    <t xml:space="preserve">  musical and performance use it for a</t>
  </si>
  <si>
    <t>T-dbUrluW0M19</t>
  </si>
  <si>
    <t xml:space="preserve">  reason because that 's where we figure</t>
  </si>
  <si>
    <t xml:space="preserve">  out what thing are going to go wrong</t>
  </si>
  <si>
    <t xml:space="preserve">  and we 're more comfortable in that so it</t>
  </si>
  <si>
    <t xml:space="preserve">  encouraged you to apply this concept of</t>
  </si>
  <si>
    <t xml:space="preserve">  dress rehearsal to the presentation</t>
  </si>
  <si>
    <t xml:space="preserve">  you have to give particularly with new</t>
  </si>
  <si>
    <t xml:space="preserve">  stuff particularly if the stake are</t>
  </si>
  <si>
    <t xml:space="preserve">  high</t>
  </si>
  <si>
    <t>El2bHe0GuZQ1</t>
  </si>
  <si>
    <t xml:space="preserve"> now that you've done all the necessary</t>
  </si>
  <si>
    <t xml:space="preserve"> preparation you need to deliver your</t>
  </si>
  <si>
    <t xml:space="preserve"> presentation the style and methods of</t>
  </si>
  <si>
    <t xml:space="preserve"> delivery you use in your presentation</t>
  </si>
  <si>
    <t xml:space="preserve"> will play a big role in its success</t>
  </si>
  <si>
    <t xml:space="preserve"> every presentation should aim not only</t>
  </si>
  <si>
    <t>El2bHe0GuZQ2</t>
  </si>
  <si>
    <t xml:space="preserve"> to close sales but to build and improve</t>
  </si>
  <si>
    <t xml:space="preserve"> the long-term relationship with your</t>
  </si>
  <si>
    <t xml:space="preserve"> audience here are four principles to</t>
  </si>
  <si>
    <t xml:space="preserve"> consider when delivering to make sure</t>
  </si>
  <si>
    <t xml:space="preserve"> that your presentation is engaging for</t>
  </si>
  <si>
    <t xml:space="preserve"> the audience principle number one use</t>
  </si>
  <si>
    <t>El2bHe0GuZQ3</t>
  </si>
  <si>
    <t xml:space="preserve"> strong and open body language this means</t>
  </si>
  <si>
    <t xml:space="preserve"> standing up straight with your shoulders</t>
  </si>
  <si>
    <t xml:space="preserve"> back looking the customer in the eye and</t>
  </si>
  <si>
    <t xml:space="preserve"> smiling it's extremely important that</t>
  </si>
  <si>
    <t xml:space="preserve"> you come across this self-assured</t>
  </si>
  <si>
    <t xml:space="preserve"> friendly and approachable to the</t>
  </si>
  <si>
    <t>El2bHe0GuZQ4</t>
  </si>
  <si>
    <t xml:space="preserve"> customer in part a relaxed and confident</t>
  </si>
  <si>
    <t xml:space="preserve"> approach is something that comes with</t>
  </si>
  <si>
    <t xml:space="preserve"> time as you gain experience but you can</t>
  </si>
  <si>
    <t xml:space="preserve"> still consciously adjust your body</t>
  </si>
  <si>
    <t xml:space="preserve"> language to create a more positive</t>
  </si>
  <si>
    <t xml:space="preserve"> impression even if the customer is aware</t>
  </si>
  <si>
    <t>El2bHe0GuZQ5</t>
  </si>
  <si>
    <t xml:space="preserve"> that you are a bit nervous they'll</t>
  </si>
  <si>
    <t xml:space="preserve"> appreciate and respect the fact that</t>
  </si>
  <si>
    <t xml:space="preserve"> you're doing your best for them</t>
  </si>
  <si>
    <t xml:space="preserve"> principle number two use visual aids</t>
  </si>
  <si>
    <t xml:space="preserve"> make sure that your use of visual aids</t>
  </si>
  <si>
    <t xml:space="preserve"> is skilled and smooth and not excessive</t>
  </si>
  <si>
    <t>El2bHe0GuZQ6</t>
  </si>
  <si>
    <t xml:space="preserve"> remember that a picture speaks a</t>
  </si>
  <si>
    <t xml:space="preserve"> thousand words using visual aids will</t>
  </si>
  <si>
    <t xml:space="preserve"> make things clearer and will also free</t>
  </si>
  <si>
    <t xml:space="preserve"> up a significant amount of time that you</t>
  </si>
  <si>
    <t xml:space="preserve"> do I have to spend explaining this time</t>
  </si>
  <si>
    <t xml:space="preserve"> is better spent interacting with your</t>
  </si>
  <si>
    <t>El2bHe0GuZQ7</t>
  </si>
  <si>
    <t xml:space="preserve"> audience and responding to their</t>
  </si>
  <si>
    <t xml:space="preserve"> specific needs</t>
  </si>
  <si>
    <t xml:space="preserve"> principle number three know your role</t>
  </si>
  <si>
    <t xml:space="preserve"> this really applies when you're</t>
  </si>
  <si>
    <t xml:space="preserve"> delivering as part of a team make sure</t>
  </si>
  <si>
    <t xml:space="preserve"> that all members know their role you</t>
  </si>
  <si>
    <t>El2bHe0GuZQ8</t>
  </si>
  <si>
    <t xml:space="preserve"> might be conducting a presentation in</t>
  </si>
  <si>
    <t xml:space="preserve"> which one person is covering product</t>
  </si>
  <si>
    <t xml:space="preserve"> benefits someone else is covering the</t>
  </si>
  <si>
    <t xml:space="preserve"> company history and yet another person</t>
  </si>
  <si>
    <t xml:space="preserve"> is conducting a product demonstration</t>
  </si>
  <si>
    <t xml:space="preserve"> what order will you speak in who is</t>
  </si>
  <si>
    <t>El2bHe0GuZQ9</t>
  </si>
  <si>
    <t xml:space="preserve"> covering what you need to make sure that</t>
  </si>
  <si>
    <t xml:space="preserve"> you don't duplicate the same material in</t>
  </si>
  <si>
    <t xml:space="preserve"> your presentation eliminate any</t>
  </si>
  <si>
    <t xml:space="preserve"> awkwardness and confusion that could</t>
  </si>
  <si>
    <t xml:space="preserve"> arise from mix ups and misunderstandings</t>
  </si>
  <si>
    <t xml:space="preserve"> by ensuring that each member of the team</t>
  </si>
  <si>
    <t>El2bHe0GuZQ10</t>
  </si>
  <si>
    <t xml:space="preserve"> knows exactly what's expected of them</t>
  </si>
  <si>
    <t xml:space="preserve"> and principle number four</t>
  </si>
  <si>
    <t xml:space="preserve"> get the customer involved a good</t>
  </si>
  <si>
    <t xml:space="preserve"> presentation is actually a dialogue</t>
  </si>
  <si>
    <t xml:space="preserve"> between the presenter and the audience</t>
  </si>
  <si>
    <t xml:space="preserve"> even during the parts of your</t>
  </si>
  <si>
    <t>El2bHe0GuZQ11</t>
  </si>
  <si>
    <t xml:space="preserve"> presentation which are pre-planned keep</t>
  </si>
  <si>
    <t xml:space="preserve"> a watchful eye on the nonverbal</t>
  </si>
  <si>
    <t xml:space="preserve"> responses and body language of your</t>
  </si>
  <si>
    <t xml:space="preserve"> audience</t>
  </si>
  <si>
    <t xml:space="preserve"> if you sense disagreement or confusion</t>
  </si>
  <si>
    <t xml:space="preserve"> consider stopping your flow momentarily</t>
  </si>
  <si>
    <t>El2bHe0GuZQ12</t>
  </si>
  <si>
    <t xml:space="preserve"> to check for misunderstandings if you</t>
  </si>
  <si>
    <t xml:space="preserve"> just keep going the audience may tune</t>
  </si>
  <si>
    <t xml:space="preserve"> out of what you're saying whatever</t>
  </si>
  <si>
    <t xml:space="preserve"> choice you make always seek to maximize</t>
  </si>
  <si>
    <t xml:space="preserve"> the involvement and engagement of the</t>
  </si>
  <si>
    <t xml:space="preserve"> audience some delivery approaches really</t>
  </si>
  <si>
    <t>El2bHe0GuZQ14</t>
  </si>
  <si>
    <t xml:space="preserve"> encourage interaction for example a</t>
  </si>
  <si>
    <t xml:space="preserve"> common technique is to consult the</t>
  </si>
  <si>
    <t xml:space="preserve"> customer on an important issue taking</t>
  </si>
  <si>
    <t xml:space="preserve"> notes on a whiteboard or flip chart this</t>
  </si>
  <si>
    <t xml:space="preserve"> involves the customer and shows you</t>
  </si>
  <si>
    <t xml:space="preserve"> understand their perspective later you</t>
  </si>
  <si>
    <t xml:space="preserve"> can present your products and services</t>
  </si>
  <si>
    <t xml:space="preserve"> as the solution to this problem</t>
  </si>
  <si>
    <t>9IEys7g2YFc1</t>
  </si>
  <si>
    <t xml:space="preserve"> hello there and welcome to improve your</t>
  </si>
  <si>
    <t xml:space="preserve"> voice my name is Darren McStay and today</t>
  </si>
  <si>
    <t xml:space="preserve"> we're going to talk about learning to</t>
  </si>
  <si>
    <t xml:space="preserve"> speak more clearly through daily</t>
  </si>
  <si>
    <t xml:space="preserve"> practice so every time I get a message</t>
  </si>
  <si>
    <t xml:space="preserve"> relating to how someone can improve</t>
  </si>
  <si>
    <t>9IEys7g2YFc2</t>
  </si>
  <si>
    <t xml:space="preserve"> their voice it's often followed by the</t>
  </si>
  <si>
    <t xml:space="preserve"> assumption that they can get this</t>
  </si>
  <si>
    <t xml:space="preserve"> quickly laughs it's a quick fix of how</t>
  </si>
  <si>
    <t xml:space="preserve"> to get this done unfortunately with the</t>
  </si>
  <si>
    <t xml:space="preserve"> voice it doesn't really work like that</t>
  </si>
  <si>
    <t xml:space="preserve"> your voice is created by your body using</t>
  </si>
  <si>
    <t>9IEys7g2YFc3</t>
  </si>
  <si>
    <t xml:space="preserve"> air manipulated accordingly through</t>
  </si>
  <si>
    <t xml:space="preserve"> intentions and impulses created by the</t>
  </si>
  <si>
    <t xml:space="preserve"> mind your body is a physiological</t>
  </si>
  <si>
    <t xml:space="preserve"> machine it is an instrument made of</t>
  </si>
  <si>
    <t xml:space="preserve"> muscle bone fasciae and many other bits</t>
  </si>
  <si>
    <t xml:space="preserve"> and bobs thrown in if you want to train</t>
  </si>
  <si>
    <t>9IEys7g2YFc4</t>
  </si>
  <si>
    <t xml:space="preserve"> this instrument to perform better then</t>
  </si>
  <si>
    <t xml:space="preserve"> you are no different to an athlete who</t>
  </si>
  <si>
    <t xml:space="preserve"> also has to train their body only we're</t>
  </si>
  <si>
    <t xml:space="preserve"> training our bodies in different ways</t>
  </si>
  <si>
    <t xml:space="preserve"> and of course we all know that the</t>
  </si>
  <si>
    <t xml:space="preserve"> smarter an athlete works and the more</t>
  </si>
  <si>
    <t>9IEys7g2YFc5</t>
  </si>
  <si>
    <t xml:space="preserve"> consistent they are with their work the</t>
  </si>
  <si>
    <t xml:space="preserve"> better they become this means that if</t>
  </si>
  <si>
    <t xml:space="preserve"> you want to create permanent and</t>
  </si>
  <si>
    <t xml:space="preserve"> positive results which will ensure your</t>
  </si>
  <si>
    <t xml:space="preserve"> instrument can function to the best of</t>
  </si>
  <si>
    <t xml:space="preserve"> its ability then you need to think and</t>
  </si>
  <si>
    <t>9IEys7g2YFc6</t>
  </si>
  <si>
    <t xml:space="preserve"> train like an athlete okay not by using</t>
  </si>
  <si>
    <t xml:space="preserve"> the same muscles the same way as an</t>
  </si>
  <si>
    <t xml:space="preserve"> athlete but you need to practice</t>
  </si>
  <si>
    <t xml:space="preserve"> regularly and dare I say it daily do you</t>
  </si>
  <si>
    <t xml:space="preserve"> want to get better practice daily want</t>
  </si>
  <si>
    <t xml:space="preserve"> to stop mumbling practice daily</t>
  </si>
  <si>
    <t>9IEys7g2YFc7</t>
  </si>
  <si>
    <t xml:space="preserve"> improve your confidence practice daily</t>
  </si>
  <si>
    <t xml:space="preserve"> articulate better resonate more become</t>
  </si>
  <si>
    <t xml:space="preserve"> more present practice daily but most</t>
  </si>
  <si>
    <t xml:space="preserve"> importantly and according to the way</t>
  </si>
  <si>
    <t xml:space="preserve"> this video is titled if you want to be</t>
  </si>
  <si>
    <t xml:space="preserve"> clearer and better understood then you</t>
  </si>
  <si>
    <t>9IEys7g2YFc8</t>
  </si>
  <si>
    <t xml:space="preserve"> need to practice speaking clearer daily</t>
  </si>
  <si>
    <t xml:space="preserve"> so it's all very well taking the</t>
  </si>
  <si>
    <t xml:space="preserve"> exercises from my channel and also for</t>
  </si>
  <si>
    <t xml:space="preserve"> my online course which are designed to</t>
  </si>
  <si>
    <t xml:space="preserve"> make your instrument the best it can be</t>
  </si>
  <si>
    <t xml:space="preserve"> but if you're not practicing using that</t>
  </si>
  <si>
    <t>9IEys7g2YFc9</t>
  </si>
  <si>
    <t xml:space="preserve"> instrument it's just going to start</t>
  </si>
  <si>
    <t xml:space="preserve"> getting a bit rusty and a bit dusty so</t>
  </si>
  <si>
    <t xml:space="preserve"> even though it's a good instrument</t>
  </si>
  <si>
    <t xml:space="preserve"> innocent good shape it still needs to be</t>
  </si>
  <si>
    <t xml:space="preserve"> played and what I mean by that is to</t>
  </si>
  <si>
    <t xml:space="preserve"> become more mindful and more purposeful</t>
  </si>
  <si>
    <t>9IEys7g2YFc10</t>
  </si>
  <si>
    <t xml:space="preserve"> with how you speak daily so in order for</t>
  </si>
  <si>
    <t xml:space="preserve"> you to learn</t>
  </si>
  <si>
    <t xml:space="preserve"> and to understand and start practicing</t>
  </si>
  <si>
    <t xml:space="preserve"> speaking more clearly daily I'm going to</t>
  </si>
  <si>
    <t xml:space="preserve"> set you a task now which you can start</t>
  </si>
  <si>
    <t xml:space="preserve"> once this video is complete I want you</t>
  </si>
  <si>
    <t>9IEys7g2YFc11</t>
  </si>
  <si>
    <t xml:space="preserve"> to go and find someone whose voice you</t>
  </si>
  <si>
    <t xml:space="preserve"> like now this could be a TV personality</t>
  </si>
  <si>
    <t xml:space="preserve"> a newsreader an actor politician anyone</t>
  </si>
  <si>
    <t xml:space="preserve"> that you know whose voice you can find</t>
  </si>
  <si>
    <t xml:space="preserve"> in many places beyond films radio</t>
  </si>
  <si>
    <t xml:space="preserve"> cassette recordings or anywhere you can</t>
  </si>
  <si>
    <t>9IEys7g2YFc12</t>
  </si>
  <si>
    <t xml:space="preserve"> find it on the Internet is a great</t>
  </si>
  <si>
    <t xml:space="preserve"> source of material of course find</t>
  </si>
  <si>
    <t xml:space="preserve"> someone whose voice you would like to</t>
  </si>
  <si>
    <t xml:space="preserve"> sound a bit like and what I want you to</t>
  </si>
  <si>
    <t xml:space="preserve"> do is find the 30 to 60 seconds max</t>
  </si>
  <si>
    <t xml:space="preserve"> recording and put it on your phone or</t>
  </si>
  <si>
    <t>9IEys7g2YFc13</t>
  </si>
  <si>
    <t xml:space="preserve"> your laptop of this person speaking and</t>
  </si>
  <si>
    <t xml:space="preserve"> what you're going to do is every day</t>
  </si>
  <si>
    <t xml:space="preserve"> you're going to play that recording back</t>
  </si>
  <si>
    <t xml:space="preserve"> listen to it stop it every few seconds</t>
  </si>
  <si>
    <t xml:space="preserve"> and repeat what that person is saying</t>
  </si>
  <si>
    <t xml:space="preserve"> exactly as you think they sound when</t>
  </si>
  <si>
    <t>9IEys7g2YFc14</t>
  </si>
  <si>
    <t xml:space="preserve"> they say it now I think it's important</t>
  </si>
  <si>
    <t xml:space="preserve"> that you find someone who you believe to</t>
  </si>
  <si>
    <t xml:space="preserve"> be a good speaker someone you find to be</t>
  </si>
  <si>
    <t xml:space="preserve"> articulate and clear in their voice not</t>
  </si>
  <si>
    <t xml:space="preserve"> just someone you like their voice if</t>
  </si>
  <si>
    <t xml:space="preserve"> it's a singer for example if it's a</t>
  </si>
  <si>
    <t>9IEys7g2YFc15</t>
  </si>
  <si>
    <t xml:space="preserve"> mumble rapper that's not going to get</t>
  </si>
  <si>
    <t xml:space="preserve"> you anywhere with your articulation</t>
  </si>
  <si>
    <t xml:space="preserve"> clear of speech so what you want to do</t>
  </si>
  <si>
    <t xml:space="preserve"> is find someone who maybe uses their</t>
  </si>
  <si>
    <t xml:space="preserve"> voice as a speaker for a living possibly</t>
  </si>
  <si>
    <t xml:space="preserve"> an actor or like I said before a</t>
  </si>
  <si>
    <t>9IEys7g2YFc16</t>
  </si>
  <si>
    <t xml:space="preserve"> politician and try to notice what it is</t>
  </si>
  <si>
    <t xml:space="preserve"> that makes their voice stand out what is</t>
  </si>
  <si>
    <t xml:space="preserve"> it that makes it clear and I don't want</t>
  </si>
  <si>
    <t xml:space="preserve"> you to worry too much about this I just</t>
  </si>
  <si>
    <t xml:space="preserve"> wanted to do it every day now until you</t>
  </si>
  <si>
    <t xml:space="preserve"> can impersonate the recording you have</t>
  </si>
  <si>
    <t>9IEys7g2YFc17</t>
  </si>
  <si>
    <t xml:space="preserve"> of this person until you can actually do</t>
  </si>
  <si>
    <t xml:space="preserve"> it the way they do it I don't need to</t>
  </si>
  <si>
    <t xml:space="preserve"> think too much about what it is they're</t>
  </si>
  <si>
    <t xml:space="preserve"> doing I just want you to mimic the</t>
  </si>
  <si>
    <t xml:space="preserve"> sounds they make and there's a reason</t>
  </si>
  <si>
    <t xml:space="preserve"> for this when we're children everything</t>
  </si>
  <si>
    <t>9IEys7g2YFc18</t>
  </si>
  <si>
    <t xml:space="preserve"> we learn is through copying it's through</t>
  </si>
  <si>
    <t xml:space="preserve"> mimicking this is how we learn and what</t>
  </si>
  <si>
    <t xml:space="preserve"> happens is as we get older we form</t>
  </si>
  <si>
    <t xml:space="preserve"> habits which aren't necessarily so good</t>
  </si>
  <si>
    <t xml:space="preserve"> for our speech or good for our lives</t>
  </si>
  <si>
    <t xml:space="preserve"> even so what we need to do is to retrain</t>
  </si>
  <si>
    <t>9IEys7g2YFc19</t>
  </si>
  <si>
    <t xml:space="preserve"> our bodies to start thinking and acting</t>
  </si>
  <si>
    <t xml:space="preserve"> and copying those who we now wish to</t>
  </si>
  <si>
    <t xml:space="preserve"> sound like or we now wish to become so</t>
  </si>
  <si>
    <t xml:space="preserve"> specifically with our voices find</t>
  </si>
  <si>
    <t xml:space="preserve"> someone who you want to sound like or</t>
  </si>
  <si>
    <t xml:space="preserve"> believe that has quality in their voice</t>
  </si>
  <si>
    <t>9IEys7g2YFc20</t>
  </si>
  <si>
    <t xml:space="preserve"> that you would like to have in yours and</t>
  </si>
  <si>
    <t xml:space="preserve"> we're going to start mimicking that</t>
  </si>
  <si>
    <t xml:space="preserve"> that's how we're going to</t>
  </si>
  <si>
    <t xml:space="preserve"> so if there's a lot of words in this</t>
  </si>
  <si>
    <t xml:space="preserve"> text you can stop it every few seconds</t>
  </si>
  <si>
    <t xml:space="preserve"> and repeat after them or if it's just a</t>
  </si>
  <si>
    <t>9IEys7g2YFc21</t>
  </si>
  <si>
    <t xml:space="preserve"> short piece of text maybe it's easy for</t>
  </si>
  <si>
    <t xml:space="preserve"> you to learn it and repeat it back and</t>
  </si>
  <si>
    <t xml:space="preserve"> once you get to the point where you can</t>
  </si>
  <si>
    <t xml:space="preserve"> remember everything that's great keep</t>
  </si>
  <si>
    <t xml:space="preserve"> doing it keep listening to the recording</t>
  </si>
  <si>
    <t xml:space="preserve"> every day until you feel you can do a</t>
  </si>
  <si>
    <t>9IEys7g2YFc22</t>
  </si>
  <si>
    <t xml:space="preserve"> very good impersonation now the best way</t>
  </si>
  <si>
    <t xml:space="preserve"> for you to find out whether you're</t>
  </si>
  <si>
    <t xml:space="preserve"> progressing and getting better with this</t>
  </si>
  <si>
    <t xml:space="preserve"> is to record your own voice as well and</t>
  </si>
  <si>
    <t xml:space="preserve"> what you should do is if you do this</t>
  </si>
  <si>
    <t xml:space="preserve"> listening exercise daily and speak along</t>
  </si>
  <si>
    <t>9IEys7g2YFc23</t>
  </si>
  <si>
    <t xml:space="preserve"> with it then at the end of every week</t>
  </si>
  <si>
    <t xml:space="preserve"> you can record your voice and play that</t>
  </si>
  <si>
    <t xml:space="preserve"> back against the other one and listen to</t>
  </si>
  <si>
    <t xml:space="preserve"> yourself against how you sounded the</t>
  </si>
  <si>
    <t xml:space="preserve"> week before so you can do this for two</t>
  </si>
  <si>
    <t xml:space="preserve"> weeks a month six months a year if you</t>
  </si>
  <si>
    <t>9IEys7g2YFc24</t>
  </si>
  <si>
    <t xml:space="preserve"> like just do it until you're comfortable</t>
  </si>
  <si>
    <t xml:space="preserve"> that something in your voice has changed</t>
  </si>
  <si>
    <t xml:space="preserve"> I don't want you to do this without</t>
  </si>
  <si>
    <t xml:space="preserve"> using a warm-up or some kind of physical</t>
  </si>
  <si>
    <t xml:space="preserve"> exercises that get your body and your</t>
  </si>
  <si>
    <t xml:space="preserve"> voice ready to speak now you can do this</t>
  </si>
  <si>
    <t>9IEys7g2YFc25</t>
  </si>
  <si>
    <t xml:space="preserve"> one of three ways I have tons of videos</t>
  </si>
  <si>
    <t xml:space="preserve"> on this channel and this one in</t>
  </si>
  <si>
    <t xml:space="preserve"> particular is a great warmup I'd like</t>
  </si>
  <si>
    <t xml:space="preserve"> you to look at that everyday before you</t>
  </si>
  <si>
    <t xml:space="preserve"> do this exercise so this way your body</t>
  </si>
  <si>
    <t xml:space="preserve"> is in a really ready state to get</t>
  </si>
  <si>
    <t>9IEys7g2YFc26</t>
  </si>
  <si>
    <t xml:space="preserve"> started and if you feel that after doing</t>
  </si>
  <si>
    <t xml:space="preserve"> these exercises for say two weeks or a</t>
  </si>
  <si>
    <t xml:space="preserve"> month and doing these warm-up exercises</t>
  </si>
  <si>
    <t xml:space="preserve"> and the one I've set you then I think</t>
  </si>
  <si>
    <t xml:space="preserve"> you would be ready to check out the</t>
  </si>
  <si>
    <t xml:space="preserve"> online course do these exercises daily</t>
  </si>
  <si>
    <t>9IEys7g2YFc27</t>
  </si>
  <si>
    <t xml:space="preserve"> go through all my videos find everything</t>
  </si>
  <si>
    <t xml:space="preserve"> you can practice daily</t>
  </si>
  <si>
    <t xml:space="preserve"> make something up maybe just do one</t>
  </si>
  <si>
    <t xml:space="preserve"> video a day failing that if you really</t>
  </si>
  <si>
    <t xml:space="preserve"> don't want to do these exercises and you</t>
  </si>
  <si>
    <t xml:space="preserve"> don't want to practice daily you're not</t>
  </si>
  <si>
    <t>9IEys7g2YFc28</t>
  </si>
  <si>
    <t xml:space="preserve"> going to get as far as you want as quick</t>
  </si>
  <si>
    <t xml:space="preserve"> as you'd like of course if you want to</t>
  </si>
  <si>
    <t xml:space="preserve"> make permanent changes in your voice and</t>
  </si>
  <si>
    <t xml:space="preserve"> permanent changes positive results from</t>
  </si>
  <si>
    <t xml:space="preserve"> your instrument then you need to do a</t>
  </si>
  <si>
    <t xml:space="preserve"> very specific set of exercises which is</t>
  </si>
  <si>
    <t>9IEys7g2YFc29</t>
  </si>
  <si>
    <t xml:space="preserve"> why I put together my eight-week online</t>
  </si>
  <si>
    <t xml:space="preserve"> course because it took me 25 years to</t>
  </si>
  <si>
    <t xml:space="preserve"> amass all that information and put it</t>
  </si>
  <si>
    <t xml:space="preserve"> together in a structured way that I</t>
  </si>
  <si>
    <t xml:space="preserve"> could teach others to literally</t>
  </si>
  <si>
    <t xml:space="preserve"> transform their bodies from where ever</t>
  </si>
  <si>
    <t>9IEys7g2YFc31</t>
  </si>
  <si>
    <t xml:space="preserve"> they are into the ultimate speaking</t>
  </si>
  <si>
    <t xml:space="preserve"> machine but that aside you have your</t>
  </si>
  <si>
    <t xml:space="preserve"> task whether you choose to take it or</t>
  </si>
  <si>
    <t xml:space="preserve"> not it's up to you I hope you do thanks</t>
  </si>
  <si>
    <t xml:space="preserve"> for joining me my name is Darren McStay</t>
  </si>
  <si>
    <t xml:space="preserve"> this is improve your voice</t>
  </si>
  <si>
    <t xml:space="preserve"> and until the next time practice using a</t>
  </si>
  <si>
    <t xml:space="preserve"> voice</t>
  </si>
  <si>
    <t>Js7-OWd19PE1</t>
  </si>
  <si>
    <t xml:space="preserve"> it's beautiful thank you thank you hello</t>
  </si>
  <si>
    <t xml:space="preserve"> I am going to be using this microphone</t>
  </si>
  <si>
    <t xml:space="preserve"> because there is a video happening so</t>
  </si>
  <si>
    <t xml:space="preserve"> ordinarily I would not be using the</t>
  </si>
  <si>
    <t xml:space="preserve"> microphone so i hope you can hear me</t>
  </si>
  <si>
    <t xml:space="preserve"> well i'm very very excited to be here</t>
  </si>
  <si>
    <t>Js7-OWd19PE2</t>
  </si>
  <si>
    <t xml:space="preserve"> today that's the first thing i want to</t>
  </si>
  <si>
    <t xml:space="preserve"> say to you and I know there is a</t>
  </si>
  <si>
    <t xml:space="preserve"> cross-section probably if people hear</t>
  </si>
  <si>
    <t xml:space="preserve"> from with various startups right yes and</t>
  </si>
  <si>
    <t xml:space="preserve"> you've been doing many many things in</t>
  </si>
  <si>
    <t xml:space="preserve"> your fields making your ideas happen and</t>
  </si>
  <si>
    <t>Js7-OWd19PE3</t>
  </si>
  <si>
    <t xml:space="preserve"> one of the things I want to begin with</t>
  </si>
  <si>
    <t xml:space="preserve"> is this lee mentioned i think in his</t>
  </si>
  <si>
    <t xml:space="preserve"> introduction that one of my specialties</t>
  </si>
  <si>
    <t xml:space="preserve"> is something called improvisational</t>
  </si>
  <si>
    <t xml:space="preserve"> leadership and this is something that i</t>
  </si>
  <si>
    <t xml:space="preserve"> created over the years I've always had a</t>
  </si>
  <si>
    <t>Js7-OWd19PE4</t>
  </si>
  <si>
    <t xml:space="preserve"> dual career where I have blended my work</t>
  </si>
  <si>
    <t xml:space="preserve"> as a consultant in organizations helping</t>
  </si>
  <si>
    <t xml:space="preserve"> organizations and leaders with executive</t>
  </si>
  <si>
    <t xml:space="preserve"> coaching as well grow their ideas</t>
  </si>
  <si>
    <t xml:space="preserve"> through their leadership effectively and</t>
  </si>
  <si>
    <t xml:space="preserve"> the leadership is something that I am</t>
  </si>
  <si>
    <t>Js7-OWd19PE5</t>
  </si>
  <si>
    <t xml:space="preserve"> very passionate about early in my career</t>
  </si>
  <si>
    <t xml:space="preserve"> I realized that the very same skills</t>
  </si>
  <si>
    <t xml:space="preserve"> that actors use and musicians use are</t>
  </si>
  <si>
    <t xml:space="preserve"> there any people here who play music in</t>
  </si>
  <si>
    <t xml:space="preserve"> any way who are musicians yes you know</t>
  </si>
  <si>
    <t xml:space="preserve"> musicians improvise right actors</t>
  </si>
  <si>
    <t>Js7-OWd19PE6</t>
  </si>
  <si>
    <t xml:space="preserve"> improvise and the skills that allow you</t>
  </si>
  <si>
    <t xml:space="preserve"> to do that well and to be very very</t>
  </si>
  <si>
    <t xml:space="preserve"> skilled at that are the same exact tools</t>
  </si>
  <si>
    <t xml:space="preserve"> that are needed for leaders in order to</t>
  </si>
  <si>
    <t xml:space="preserve"> be effective as influencers because</t>
  </si>
  <si>
    <t xml:space="preserve"> basically when it comes down to making a</t>
  </si>
  <si>
    <t>Js7-OWd19PE7</t>
  </si>
  <si>
    <t xml:space="preserve"> pitch what you're doing is in that</t>
  </si>
  <si>
    <t xml:space="preserve"> moment you are the leader of the idea</t>
  </si>
  <si>
    <t xml:space="preserve"> that you're putting forth and you are</t>
  </si>
  <si>
    <t xml:space="preserve"> trying to influence whoever is listening</t>
  </si>
  <si>
    <t xml:space="preserve"> to you to buy into that idea right so</t>
  </si>
  <si>
    <t xml:space="preserve"> it's a job that really requires a lot of</t>
  </si>
  <si>
    <t>Js7-OWd19PE8</t>
  </si>
  <si>
    <t xml:space="preserve"> skill and I mentioned the</t>
  </si>
  <si>
    <t xml:space="preserve"> improvisational leadership piece because</t>
  </si>
  <si>
    <t xml:space="preserve"> actually the very first dimension of</t>
  </si>
  <si>
    <t xml:space="preserve"> improvisational leadership has to do</t>
  </si>
  <si>
    <t xml:space="preserve"> with having a strong understanding that</t>
  </si>
  <si>
    <t xml:space="preserve"> really all that exists in any given</t>
  </si>
  <si>
    <t>Js7-OWd19PE9</t>
  </si>
  <si>
    <t xml:space="preserve"> interaction is you the other person or</t>
  </si>
  <si>
    <t xml:space="preserve"> people and the</t>
  </si>
  <si>
    <t xml:space="preserve"> moment that you share together the</t>
  </si>
  <si>
    <t xml:space="preserve"> moment right now we're in a moment yes</t>
  </si>
  <si>
    <t xml:space="preserve"> you came from something a moment ago so</t>
  </si>
  <si>
    <t xml:space="preserve"> did I we rushed over here after talking</t>
  </si>
  <si>
    <t>Js7-OWd19PE10</t>
  </si>
  <si>
    <t xml:space="preserve"> to the folks from that video challenge</t>
  </si>
  <si>
    <t xml:space="preserve"> competition and now we're here and</t>
  </si>
  <si>
    <t xml:space="preserve"> everyone in this room has another moment</t>
  </si>
  <si>
    <t xml:space="preserve"> to get to after this for this brief time</t>
  </si>
  <si>
    <t xml:space="preserve"> our time together needs to be focused on</t>
  </si>
  <si>
    <t xml:space="preserve"> making this moment rich for each of us a</t>
  </si>
  <si>
    <t>Js7-OWd19PE11</t>
  </si>
  <si>
    <t xml:space="preserve"> collaboration when you're making a</t>
  </si>
  <si>
    <t xml:space="preserve"> business pitch one of the essential</t>
  </si>
  <si>
    <t xml:space="preserve"> aspects of the business pitch and</t>
  </si>
  <si>
    <t xml:space="preserve"> presentation is that we have a healthy</t>
  </si>
  <si>
    <t xml:space="preserve"> respect for the moment that we're</t>
  </si>
  <si>
    <t xml:space="preserve"> sharing with that person what does that</t>
  </si>
  <si>
    <t>Js7-OWd19PE12</t>
  </si>
  <si>
    <t xml:space="preserve"> mean it means that we remove as many</t>
  </si>
  <si>
    <t xml:space="preserve"> distractions as possible so if you're</t>
  </si>
  <si>
    <t xml:space="preserve"> making a video pitch what we see</t>
  </si>
  <si>
    <t xml:space="preserve"> graphically that's in the presentation</t>
  </si>
  <si>
    <t xml:space="preserve"> especially at the very beginning has to</t>
  </si>
  <si>
    <t xml:space="preserve"> be in concert in harmony with what</t>
  </si>
  <si>
    <t>Js7-OWd19PE13</t>
  </si>
  <si>
    <t xml:space="preserve"> you're saying the person who is there on</t>
  </si>
  <si>
    <t xml:space="preserve"> camera has to be communicating something</t>
  </si>
  <si>
    <t xml:space="preserve"> that connects to the audience and builds</t>
  </si>
  <si>
    <t xml:space="preserve"> a relationship and if you're in person</t>
  </si>
  <si>
    <t xml:space="preserve"> the very same thing has to happen the</t>
  </si>
  <si>
    <t xml:space="preserve"> job of the presenter is to make a</t>
  </si>
  <si>
    <t>Js7-OWd19PE14</t>
  </si>
  <si>
    <t xml:space="preserve"> connection to make a relationship to the</t>
  </si>
  <si>
    <t xml:space="preserve"> people who are there now in any business</t>
  </si>
  <si>
    <t xml:space="preserve"> pitch or presentation the first</t>
  </si>
  <si>
    <t xml:space="preserve"> important reality speaking of the moment</t>
  </si>
  <si>
    <t xml:space="preserve"> is this it's the hook it's that which</t>
  </si>
  <si>
    <t xml:space="preserve"> will draw in the audience and I'm sure</t>
  </si>
  <si>
    <t>Js7-OWd19PE15</t>
  </si>
  <si>
    <t xml:space="preserve"> you all know this how many people have</t>
  </si>
  <si>
    <t xml:space="preserve"> heard about the hook before of course to</t>
  </si>
  <si>
    <t xml:space="preserve"> hook somebody and means it's a simple</t>
  </si>
  <si>
    <t xml:space="preserve"> word that basically means this I care</t>
  </si>
  <si>
    <t xml:space="preserve"> enough about you and I have respect for</t>
  </si>
  <si>
    <t xml:space="preserve"> you in terms of your time and all that</t>
  </si>
  <si>
    <t>Js7-OWd19PE16</t>
  </si>
  <si>
    <t xml:space="preserve"> you have going on that I will make sure</t>
  </si>
  <si>
    <t xml:space="preserve"> that I get right to the heart of what I</t>
  </si>
  <si>
    <t xml:space="preserve"> want you to know about what I think</t>
  </si>
  <si>
    <t xml:space="preserve"> might help you and hooking somebody and</t>
  </si>
  <si>
    <t xml:space="preserve"> means getting their attention it's means</t>
  </si>
  <si>
    <t xml:space="preserve"> snapping them into awareness we need the</t>
  </si>
  <si>
    <t>Js7-OWd19PE17</t>
  </si>
  <si>
    <t xml:space="preserve"> hook now more than we needed it even 30</t>
  </si>
  <si>
    <t xml:space="preserve"> years ago in advertising 50 years ago</t>
  </si>
  <si>
    <t xml:space="preserve"> you know mad men period anybody know</t>
  </si>
  <si>
    <t xml:space="preserve"> Mad Men TV show that's in the United</t>
  </si>
  <si>
    <t xml:space="preserve"> States it'll it'll definitely i'm sure</t>
  </si>
  <si>
    <t xml:space="preserve"> reach here at some point it's all about</t>
  </si>
  <si>
    <t>Js7-OWd19PE18</t>
  </si>
  <si>
    <t xml:space="preserve"> advertising in the 1960s and the hook</t>
  </si>
  <si>
    <t xml:space="preserve"> was important than to the difference now</t>
  </si>
  <si>
    <t xml:space="preserve"> is that our attention span today in 2015</t>
  </si>
  <si>
    <t xml:space="preserve"> is different literally the neuro</t>
  </si>
  <si>
    <t xml:space="preserve"> transmitters of the brain the synapses</t>
  </si>
  <si>
    <t xml:space="preserve"> our brains have changed the connection</t>
  </si>
  <si>
    <t>Js7-OWd19PE19</t>
  </si>
  <si>
    <t xml:space="preserve"> between our brains the visual abilities</t>
  </si>
  <si>
    <t xml:space="preserve"> and our ability to process data has</t>
  </si>
  <si>
    <t xml:space="preserve"> changed we have a faster ability to</t>
  </si>
  <si>
    <t xml:space="preserve"> synthesize imagery because in video and</t>
  </si>
  <si>
    <t xml:space="preserve"> film edits and frames have changed have</t>
  </si>
  <si>
    <t xml:space="preserve"> you watched a movie made in the 1940s</t>
  </si>
  <si>
    <t>Js7-OWd19PE20</t>
  </si>
  <si>
    <t xml:space="preserve"> for example and you notice that</t>
  </si>
  <si>
    <t xml:space="preserve"> sometimes it'll stay on the same scene</t>
  </si>
  <si>
    <t xml:space="preserve"> for quite a while and then it might</t>
  </si>
  <si>
    <t xml:space="preserve"> change to something else later in the</t>
  </si>
  <si>
    <t xml:space="preserve"> 1980s and so certainly the 70s there was</t>
  </si>
  <si>
    <t xml:space="preserve"> experimentation with the use of video</t>
  </si>
  <si>
    <t>Js7-OWd19PE21</t>
  </si>
  <si>
    <t xml:space="preserve"> suddenly we have this very fast-paced</t>
  </si>
  <si>
    <t xml:space="preserve"> editing that happens which means that</t>
  </si>
  <si>
    <t xml:space="preserve"> people become accustomed to quick cuts</t>
  </si>
  <si>
    <t xml:space="preserve"> you know what i mean right so we have a</t>
  </si>
  <si>
    <t xml:space="preserve"> very very fast ability to go from one</t>
  </si>
  <si>
    <t xml:space="preserve"> thought to another to another that</t>
  </si>
  <si>
    <t>Js7-OWd19PE22</t>
  </si>
  <si>
    <t xml:space="preserve"> almost replicates what goes on in the</t>
  </si>
  <si>
    <t xml:space="preserve"> brain so if you don't hook somebody and</t>
  </si>
  <si>
    <t xml:space="preserve"> right at the beginning your movie if</t>
  </si>
  <si>
    <t xml:space="preserve"> you're presenting a movie or your visual</t>
  </si>
  <si>
    <t xml:space="preserve"> presence because right now i'm like the</t>
  </si>
  <si>
    <t xml:space="preserve"> movie you're watching will become second</t>
  </si>
  <si>
    <t>Js7-OWd19PE23</t>
  </si>
  <si>
    <t xml:space="preserve"> to the movie going on inside of the mind</t>
  </si>
  <si>
    <t xml:space="preserve"> of the audience because you didn't hook</t>
  </si>
  <si>
    <t xml:space="preserve"> them in so now they get hooked in by</t>
  </si>
  <si>
    <t xml:space="preserve"> their thoughts by who they have to call</t>
  </si>
  <si>
    <t xml:space="preserve"> by the fight they had with their</t>
  </si>
  <si>
    <t xml:space="preserve"> girlfriend before they left for work by</t>
  </si>
  <si>
    <t>Js7-OWd19PE24</t>
  </si>
  <si>
    <t xml:space="preserve"> the fact that oh my god it's my</t>
  </si>
  <si>
    <t xml:space="preserve"> husband's birthday today i have to go</t>
  </si>
  <si>
    <t xml:space="preserve"> buy something and all of a sudden I'm</t>
  </si>
  <si>
    <t xml:space="preserve"> not listening to what the presenter is</t>
  </si>
  <si>
    <t xml:space="preserve"> saying so number one is grab the</t>
  </si>
  <si>
    <t xml:space="preserve"> attention of the listener how do we do</t>
  </si>
  <si>
    <t>Js7-OWd19PE25</t>
  </si>
  <si>
    <t xml:space="preserve"> that before we even begin there's</t>
  </si>
  <si>
    <t xml:space="preserve"> something we bring on stage to help us</t>
  </si>
  <si>
    <t xml:space="preserve"> deal with the noise right the noise</t>
  </si>
  <si>
    <t xml:space="preserve"> there's always noise there's always</t>
  </si>
  <si>
    <t xml:space="preserve"> somebody doing something that</t>
  </si>
  <si>
    <t xml:space="preserve"> could be a distraction right now it's a</t>
  </si>
  <si>
    <t>Js7-OWd19PE26</t>
  </si>
  <si>
    <t xml:space="preserve"> hammer you can hear a hammer the other</t>
  </si>
  <si>
    <t xml:space="preserve"> day yesterday when I was teaching a temp</t>
  </si>
  <si>
    <t xml:space="preserve"> jam in the middle of the workshop</t>
  </si>
  <si>
    <t xml:space="preserve"> somebody decided to wash the windows and</t>
  </si>
  <si>
    <t xml:space="preserve"> I mean really in a very devoted and</t>
  </si>
  <si>
    <t xml:space="preserve"> passionate way he was washing the</t>
  </si>
  <si>
    <t>Js7-OWd19PE27</t>
  </si>
  <si>
    <t xml:space="preserve"> windows the windows were shaking and we</t>
  </si>
  <si>
    <t xml:space="preserve"> could feel the earth moving at first I</t>
  </si>
  <si>
    <t xml:space="preserve"> thought it's not an earthquake is it and</t>
  </si>
  <si>
    <t xml:space="preserve"> then I realized no there's a guy washing</t>
  </si>
  <si>
    <t xml:space="preserve"> the windows so there's always something</t>
  </si>
  <si>
    <t xml:space="preserve"> that we have to be in a way dealing with</t>
  </si>
  <si>
    <t>Js7-OWd19PE28</t>
  </si>
  <si>
    <t xml:space="preserve"> what we bring on stage to hook people</t>
  </si>
  <si>
    <t xml:space="preserve"> before we open our mouths and say</t>
  </si>
  <si>
    <t xml:space="preserve"> anything is our body and our mind and</t>
  </si>
  <si>
    <t xml:space="preserve"> our intention one of the first things I</t>
  </si>
  <si>
    <t xml:space="preserve"> want to convey to you before I talk</t>
  </si>
  <si>
    <t xml:space="preserve"> about the presence which is the other</t>
  </si>
  <si>
    <t>Js7-OWd19PE29</t>
  </si>
  <si>
    <t xml:space="preserve"> word that I would use the presence that</t>
  </si>
  <si>
    <t xml:space="preserve"> we have that has to find a way to</t>
  </si>
  <si>
    <t xml:space="preserve"> connect with the audience is this words</t>
  </si>
  <si>
    <t xml:space="preserve"> are important what's more important than</t>
  </si>
  <si>
    <t xml:space="preserve"> the words because people don't really</t>
  </si>
  <si>
    <t xml:space="preserve"> hear the words as much as they hear the</t>
  </si>
  <si>
    <t>Js7-OWd19PE30</t>
  </si>
  <si>
    <t xml:space="preserve"> intention behind the words if you can go</t>
  </si>
  <si>
    <t xml:space="preserve"> home with that idea it would be maybe</t>
  </si>
  <si>
    <t xml:space="preserve"> the key to something very powerful in</t>
  </si>
  <si>
    <t xml:space="preserve"> making your pitches it's the intention</t>
  </si>
  <si>
    <t xml:space="preserve"> behind the word that is conveyed that</t>
  </si>
  <si>
    <t xml:space="preserve"> matters it's not all the data and you</t>
  </si>
  <si>
    <t>Js7-OWd19PE31</t>
  </si>
  <si>
    <t xml:space="preserve"> telling me how great the data is that</t>
  </si>
  <si>
    <t xml:space="preserve"> really matters it's your intention it's</t>
  </si>
  <si>
    <t xml:space="preserve"> the emotion it's what I feel about the</t>
  </si>
  <si>
    <t xml:space="preserve"> idea it's what I feel about you and why</t>
  </si>
  <si>
    <t xml:space="preserve"> I think my idea might help you and what</t>
  </si>
  <si>
    <t xml:space="preserve"> my intention is which is hopefully to</t>
  </si>
  <si>
    <t>Js7-OWd19PE32</t>
  </si>
  <si>
    <t xml:space="preserve"> help you to motivate you to influence</t>
  </si>
  <si>
    <t xml:space="preserve"> you to see that maybe your life might</t>
  </si>
  <si>
    <t xml:space="preserve"> need this improvement that I might be</t>
  </si>
  <si>
    <t xml:space="preserve"> talking about while I'm talking to you</t>
  </si>
  <si>
    <t xml:space="preserve"> right now there's an intention that I</t>
  </si>
  <si>
    <t xml:space="preserve"> feel as I'm speaking to you I'm saying</t>
  </si>
  <si>
    <t>Js7-OWd19PE33</t>
  </si>
  <si>
    <t xml:space="preserve"> words and maybe you're picking up my</t>
  </si>
  <si>
    <t xml:space="preserve"> intention what intention are you picking</t>
  </si>
  <si>
    <t xml:space="preserve"> up as I speak to you right now about</t>
  </si>
  <si>
    <t xml:space="preserve"> this subject so far quick just somebody</t>
  </si>
  <si>
    <t xml:space="preserve"> call it out or raise a hand yes I want</t>
  </si>
  <si>
    <t xml:space="preserve"> to help this is true this is what I feel</t>
  </si>
  <si>
    <t>Js7-OWd19PE34</t>
  </si>
  <si>
    <t xml:space="preserve"> so you're matching something that I feel</t>
  </si>
  <si>
    <t xml:space="preserve"> that I've been a little successful that</t>
  </si>
  <si>
    <t xml:space="preserve"> maybe you were feeling that any other</t>
  </si>
  <si>
    <t xml:space="preserve"> intention that you're feeling</t>
  </si>
  <si>
    <t xml:space="preserve"> me right now about what I feel about</t>
  </si>
  <si>
    <t xml:space="preserve"> this topic I want to hook you into yes</t>
  </si>
  <si>
    <t>Js7-OWd19PE35</t>
  </si>
  <si>
    <t xml:space="preserve"> I'm talking about hooking and I'm doing</t>
  </si>
  <si>
    <t xml:space="preserve"> that while i'm talking yes exactly what</t>
  </si>
  <si>
    <t xml:space="preserve"> else what emotion do you feel I'm</t>
  </si>
  <si>
    <t xml:space="preserve"> conveying right now to be a model yes</t>
  </si>
  <si>
    <t xml:space="preserve"> thank you someone else I love the topic</t>
  </si>
  <si>
    <t xml:space="preserve"> yes and in fact can you feel that I love</t>
  </si>
  <si>
    <t>Js7-OWd19PE36</t>
  </si>
  <si>
    <t xml:space="preserve"> this topic because I care about the</t>
  </si>
  <si>
    <t xml:space="preserve"> stories that get conveyed about business</t>
  </si>
  <si>
    <t xml:space="preserve"> I teach at MIT Sloan I am around many</t>
  </si>
  <si>
    <t xml:space="preserve"> people at MIT who have brilliant ideas</t>
  </si>
  <si>
    <t xml:space="preserve"> I'm in the business school so of course</t>
  </si>
  <si>
    <t xml:space="preserve"> there are many people doing startups and</t>
  </si>
  <si>
    <t>Js7-OWd19PE37</t>
  </si>
  <si>
    <t xml:space="preserve"> the story of these startups is very</t>
  </si>
  <si>
    <t xml:space="preserve"> important to me because of my background</t>
  </si>
  <si>
    <t xml:space="preserve"> also in theatre there's another reason I</t>
  </si>
  <si>
    <t xml:space="preserve"> care about story because story is the</t>
  </si>
  <si>
    <t xml:space="preserve"> stuff that makes the human being the</t>
  </si>
  <si>
    <t xml:space="preserve"> human community move forward and learn</t>
  </si>
  <si>
    <t>Js7-OWd19PE38</t>
  </si>
  <si>
    <t xml:space="preserve"> about itself it brings comfort religion</t>
  </si>
  <si>
    <t xml:space="preserve"> is a story it's the story that comforts</t>
  </si>
  <si>
    <t xml:space="preserve"> people science has a story it's a story</t>
  </si>
  <si>
    <t xml:space="preserve"> that makes us understand the universe so</t>
  </si>
  <si>
    <t xml:space="preserve"> when I say to you that the intention is</t>
  </si>
  <si>
    <t xml:space="preserve"> important I cannot say that strongly</t>
  </si>
  <si>
    <t>Js7-OWd19PE39</t>
  </si>
  <si>
    <t xml:space="preserve"> enough because the words are great it's</t>
  </si>
  <si>
    <t xml:space="preserve"> nice to have the data it's important</t>
  </si>
  <si>
    <t xml:space="preserve"> it's essential we need to have a</t>
  </si>
  <si>
    <t xml:space="preserve"> concrete very very specific technical</t>
  </si>
  <si>
    <t xml:space="preserve"> backup to whatever we say I don't in any</t>
  </si>
  <si>
    <t xml:space="preserve"> way contradict that and all of the</t>
  </si>
  <si>
    <t>Js7-OWd19PE40</t>
  </si>
  <si>
    <t xml:space="preserve"> technical knowledge will be lost if the</t>
  </si>
  <si>
    <t xml:space="preserve"> intention behind the words is not human</t>
  </si>
  <si>
    <t xml:space="preserve"> and making relationship and it has to</t>
  </si>
  <si>
    <t xml:space="preserve"> dare to look into the eyes of the person</t>
  </si>
  <si>
    <t xml:space="preserve"> you're talking to even if you're on a</t>
  </si>
  <si>
    <t xml:space="preserve"> video you have to look right through the</t>
  </si>
  <si>
    <t>Js7-OWd19PE41</t>
  </si>
  <si>
    <t xml:space="preserve"> camera into the person who you visualize</t>
  </si>
  <si>
    <t xml:space="preserve"> you're talking to and speak to the heart</t>
  </si>
  <si>
    <t xml:space="preserve"> of that person as if you imagine that</t>
  </si>
  <si>
    <t xml:space="preserve"> that person is your friend a trusted</t>
  </si>
  <si>
    <t xml:space="preserve"> friend someone you're not threatened by</t>
  </si>
  <si>
    <t xml:space="preserve"> so there's the first issue most people</t>
  </si>
  <si>
    <t>Js7-OWd19PE42</t>
  </si>
  <si>
    <t xml:space="preserve"> when they create a business pitch the</t>
  </si>
  <si>
    <t xml:space="preserve"> first instinct for a beginner and it's</t>
  </si>
  <si>
    <t xml:space="preserve"> very natural there's no fault to this</t>
  </si>
  <si>
    <t xml:space="preserve"> there's no judgment about this</t>
  </si>
  <si>
    <t xml:space="preserve"> most of us will think you know I really</t>
  </si>
  <si>
    <t xml:space="preserve"> need to convince the person right have</t>
  </si>
  <si>
    <t>Js7-OWd19PE43</t>
  </si>
  <si>
    <t xml:space="preserve"> you felt I need to tell you why my idea</t>
  </si>
  <si>
    <t xml:space="preserve"> is good I need to really give you I have</t>
  </si>
  <si>
    <t xml:space="preserve"> to prove it to you I have to prove to</t>
  </si>
  <si>
    <t xml:space="preserve"> you that my idea is good what that does</t>
  </si>
  <si>
    <t xml:space="preserve"> if you consider it and by the way it's</t>
  </si>
  <si>
    <t xml:space="preserve"> understandable that you'd want to do</t>
  </si>
  <si>
    <t>Js7-OWd19PE44</t>
  </si>
  <si>
    <t xml:space="preserve"> that because you want to get the money</t>
  </si>
  <si>
    <t xml:space="preserve"> you want the venture capitalists you</t>
  </si>
  <si>
    <t xml:space="preserve"> want the investors you want to get</t>
  </si>
  <si>
    <t xml:space="preserve"> people on board of course right the</t>
  </si>
  <si>
    <t xml:space="preserve"> problem that sets up strictly from the</t>
  </si>
  <si>
    <t xml:space="preserve"> point of view of telling the story and</t>
  </si>
  <si>
    <t>Js7-OWd19PE45</t>
  </si>
  <si>
    <t xml:space="preserve"> having what I said is that moment of</t>
  </si>
  <si>
    <t xml:space="preserve"> relationship with your audience is this</t>
  </si>
  <si>
    <t xml:space="preserve"> if I am trying to prove to you and</t>
  </si>
  <si>
    <t xml:space="preserve"> convince you of my idea I am setting up</t>
  </si>
  <si>
    <t xml:space="preserve"> a conflict before I even open up my</t>
  </si>
  <si>
    <t xml:space="preserve"> mouth because the conflict becomes I'm</t>
  </si>
  <si>
    <t>Js7-OWd19PE46</t>
  </si>
  <si>
    <t xml:space="preserve"> assuming that you don't like my idea or</t>
  </si>
  <si>
    <t xml:space="preserve"> that maybe my idea isn't good enough</t>
  </si>
  <si>
    <t xml:space="preserve"> until I have to prove it so now I've</t>
  </si>
  <si>
    <t xml:space="preserve"> already put myself in a lower position</t>
  </si>
  <si>
    <t xml:space="preserve"> and it makes me appear less confident if</t>
  </si>
  <si>
    <t xml:space="preserve"> my intention is to convince because do</t>
  </si>
  <si>
    <t>Js7-OWd19PE47</t>
  </si>
  <si>
    <t xml:space="preserve"> we could try to convince people who</t>
  </si>
  <si>
    <t xml:space="preserve"> already want to listen to us no do you</t>
  </si>
  <si>
    <t xml:space="preserve"> like to listen to somebody who is</t>
  </si>
  <si>
    <t xml:space="preserve"> standing there trying to tell you why</t>
  </si>
  <si>
    <t xml:space="preserve"> you should really want to listen to them</t>
  </si>
  <si>
    <t xml:space="preserve"> how do you feel when somebody does that</t>
  </si>
  <si>
    <t>Js7-OWd19PE48</t>
  </si>
  <si>
    <t xml:space="preserve"> you tell me when somebody is strongly</t>
  </si>
  <si>
    <t xml:space="preserve"> convincing you I'm trying to tell you</t>
  </si>
  <si>
    <t xml:space="preserve"> why you should listen to what they're</t>
  </si>
  <si>
    <t xml:space="preserve"> saying how do you feel you tell me</t>
  </si>
  <si>
    <t xml:space="preserve"> attacked that's a strong word and that's</t>
  </si>
  <si>
    <t xml:space="preserve"> exactly I think and that's why we call</t>
  </si>
  <si>
    <t>Js7-OWd19PE49</t>
  </si>
  <si>
    <t xml:space="preserve"> it by the way hard sell because hard</t>
  </si>
  <si>
    <t xml:space="preserve"> sell is hard and it can feel like an</t>
  </si>
  <si>
    <t xml:space="preserve"> attack what else do you feel when</t>
  </si>
  <si>
    <t xml:space="preserve"> somebody is telling you what they want</t>
  </si>
  <si>
    <t xml:space="preserve"> you to think pressure exactly now you're</t>
  </si>
  <si>
    <t xml:space="preserve"> creating the conflict of pressure so the</t>
  </si>
  <si>
    <t>Js7-OWd19PE50</t>
  </si>
  <si>
    <t xml:space="preserve"> challenge and the art and why we're all</t>
  </si>
  <si>
    <t xml:space="preserve"> sitting here standing here and sitting</t>
  </si>
  <si>
    <t xml:space="preserve"> here today is this the very natural</t>
  </si>
  <si>
    <t xml:space="preserve"> instinct that we would all have which is</t>
  </si>
  <si>
    <t xml:space="preserve"> normal which is to say I want to make a</t>
  </si>
  <si>
    <t xml:space="preserve"> business pitch so I want to convince you</t>
  </si>
  <si>
    <t>Js7-OWd19PE51</t>
  </si>
  <si>
    <t xml:space="preserve"> is the very thing that can most work</t>
  </si>
  <si>
    <t xml:space="preserve"> against the business pinch pitch</t>
  </si>
  <si>
    <t xml:space="preserve"> if you most work against it so wow what</t>
  </si>
  <si>
    <t xml:space="preserve"> do we do about that that's our natural</t>
  </si>
  <si>
    <t xml:space="preserve"> instinct we have to find a way to</t>
  </si>
  <si>
    <t xml:space="preserve"> transform this desire of convincing into</t>
  </si>
  <si>
    <t>Js7-OWd19PE52</t>
  </si>
  <si>
    <t xml:space="preserve"> an act of dialogue because when I'm in a</t>
  </si>
  <si>
    <t xml:space="preserve"> dialogue with you and when I'm in a</t>
  </si>
  <si>
    <t xml:space="preserve"> conversation I'm not thinking about</t>
  </si>
  <si>
    <t xml:space="preserve"> convincing if you're my friend if you're</t>
  </si>
  <si>
    <t xml:space="preserve"> somebody who I believe is interested I'm</t>
  </si>
  <si>
    <t xml:space="preserve"> more interested now in things like</t>
  </si>
  <si>
    <t>Js7-OWd19PE53</t>
  </si>
  <si>
    <t xml:space="preserve"> listening to you sharing something with</t>
  </si>
  <si>
    <t xml:space="preserve"> you offering something which by the way</t>
  </si>
  <si>
    <t xml:space="preserve"> an improvisational leadership if you</t>
  </si>
  <si>
    <t xml:space="preserve"> took one of those seminars you'd hear me</t>
  </si>
  <si>
    <t xml:space="preserve"> say that at the heart of the</t>
  </si>
  <si>
    <t xml:space="preserve"> improvisation and improvisational</t>
  </si>
  <si>
    <t>Js7-OWd19PE54</t>
  </si>
  <si>
    <t xml:space="preserve"> leadership skill base is something</t>
  </si>
  <si>
    <t xml:space="preserve"> called making an offer where you're</t>
  </si>
  <si>
    <t xml:space="preserve"> actually having what we call a yes and</t>
  </si>
  <si>
    <t xml:space="preserve"> mentality where you make an idea</t>
  </si>
  <si>
    <t xml:space="preserve"> offering and whatever the audience says</t>
  </si>
  <si>
    <t xml:space="preserve"> back to you you build on it and that's</t>
  </si>
  <si>
    <t>Js7-OWd19PE55</t>
  </si>
  <si>
    <t xml:space="preserve"> collaboration these are the things that</t>
  </si>
  <si>
    <t xml:space="preserve"> start to happen when we shift from</t>
  </si>
  <si>
    <t xml:space="preserve"> convincing to dialogue can you follow</t>
  </si>
  <si>
    <t xml:space="preserve"> that and does that connect does that</t>
  </si>
  <si>
    <t xml:space="preserve"> make a connection for you yes so I</t>
  </si>
  <si>
    <t xml:space="preserve"> mentioned that when we come up on stage</t>
  </si>
  <si>
    <t>Js7-OWd19PE56</t>
  </si>
  <si>
    <t xml:space="preserve"> we have something already with us that</t>
  </si>
  <si>
    <t xml:space="preserve"> we carry with us every day which is our</t>
  </si>
  <si>
    <t xml:space="preserve"> physical presence and I want to take</t>
  </si>
  <si>
    <t xml:space="preserve"> that last word presence because it's so</t>
  </si>
  <si>
    <t xml:space="preserve"> important there are five dimensions of</t>
  </si>
  <si>
    <t xml:space="preserve"> presence that we need in a presentation</t>
  </si>
  <si>
    <t>Js7-OWd19PE57</t>
  </si>
  <si>
    <t xml:space="preserve"> or a pitch basically a pitch is a</t>
  </si>
  <si>
    <t xml:space="preserve"> presentation of an idea right it's</t>
  </si>
  <si>
    <t xml:space="preserve"> trying to hook someone in one is that</t>
  </si>
  <si>
    <t xml:space="preserve"> you if you're making this presentation</t>
  </si>
  <si>
    <t xml:space="preserve"> have to be accessible can somebody</t>
  </si>
  <si>
    <t xml:space="preserve"> translate accessible for me in Spanish</t>
  </si>
  <si>
    <t>Js7-OWd19PE58</t>
  </si>
  <si>
    <t xml:space="preserve"> meaning you're somebody that somebody</t>
  </si>
  <si>
    <t xml:space="preserve"> can approach yes you're you're somebody</t>
  </si>
  <si>
    <t xml:space="preserve"> like I can walk towards you and I feel</t>
  </si>
  <si>
    <t xml:space="preserve"> like you're accessible you're somebody i</t>
  </si>
  <si>
    <t xml:space="preserve"> can go toward and there's not a wall or</t>
  </si>
  <si>
    <t xml:space="preserve"> a door or I don't have to call for</t>
  </si>
  <si>
    <t>Js7-OWd19PE59</t>
  </si>
  <si>
    <t xml:space="preserve"> people in order to get connected to you</t>
  </si>
  <si>
    <t xml:space="preserve"> right so accessibility is very important</t>
  </si>
  <si>
    <t xml:space="preserve"> number two is engagement to have</t>
  </si>
  <si>
    <t xml:space="preserve"> presence</t>
  </si>
  <si>
    <t xml:space="preserve"> the audience needs to feel they can</t>
  </si>
  <si>
    <t xml:space="preserve"> engage with you and also that you are</t>
  </si>
  <si>
    <t>Js7-OWd19PE60</t>
  </si>
  <si>
    <t xml:space="preserve"> engaging with them and not talking to</t>
  </si>
  <si>
    <t xml:space="preserve"> yourself or talking to the ideas what</t>
  </si>
  <si>
    <t xml:space="preserve"> often happens is that people become so</t>
  </si>
  <si>
    <t xml:space="preserve"> consumed in the idea and believe me I've</t>
  </si>
  <si>
    <t xml:space="preserve"> been there where you're thinking of a</t>
  </si>
  <si>
    <t xml:space="preserve"> new model you're thinking of a new</t>
  </si>
  <si>
    <t>Js7-OWd19PE61</t>
  </si>
  <si>
    <t xml:space="preserve"> project your startup idea you've been</t>
  </si>
  <si>
    <t xml:space="preserve"> working on it all hours of the night</t>
  </si>
  <si>
    <t xml:space="preserve"> your family never sees you right you're</t>
  </si>
  <si>
    <t xml:space="preserve"> so working so much involved and suddenly</t>
  </si>
  <si>
    <t xml:space="preserve"> it's almost as if we forget to talk how</t>
  </si>
  <si>
    <t xml:space="preserve"> to talk to people we're only talking to</t>
  </si>
  <si>
    <t>Js7-OWd19PE62</t>
  </si>
  <si>
    <t xml:space="preserve"> the project we're talking to the ideas</t>
  </si>
  <si>
    <t xml:space="preserve"> we're talking in such a very technical</t>
  </si>
  <si>
    <t xml:space="preserve"> way that we're not anymore with the</t>
  </si>
  <si>
    <t xml:space="preserve"> people we need to engage the human being</t>
  </si>
  <si>
    <t xml:space="preserve"> that's in a moment right in front of us</t>
  </si>
  <si>
    <t xml:space="preserve"> the third dimension after accessibility</t>
  </si>
  <si>
    <t>Js7-OWd19PE63</t>
  </si>
  <si>
    <t xml:space="preserve"> and engagement is making sure that we</t>
  </si>
  <si>
    <t xml:space="preserve"> have what is perhaps the most essential</t>
  </si>
  <si>
    <t xml:space="preserve"> attribute or quality that is needed now</t>
  </si>
  <si>
    <t xml:space="preserve"> in business and I'm hearing this in</t>
  </si>
  <si>
    <t xml:space="preserve"> business schools everywhere empathy</t>
  </si>
  <si>
    <t xml:space="preserve"> empathy you might think wow business</t>
  </si>
  <si>
    <t>Js7-OWd19PE64</t>
  </si>
  <si>
    <t xml:space="preserve"> empathy huh what business empathy yeah</t>
  </si>
  <si>
    <t xml:space="preserve"> the world has changed the world is</t>
  </si>
  <si>
    <t xml:space="preserve"> changing the hierarchical top-down the</t>
  </si>
  <si>
    <t xml:space="preserve"> boss says hey this is the plan now go do</t>
  </si>
  <si>
    <t xml:space="preserve"> it and everybody goes in runs and does</t>
  </si>
  <si>
    <t xml:space="preserve"> it this hierarchy we still see these</t>
  </si>
  <si>
    <t>Js7-OWd19PE65</t>
  </si>
  <si>
    <t xml:space="preserve"> hierarchies and our companies I know</t>
  </si>
  <si>
    <t xml:space="preserve"> they're still here they're in the states</t>
  </si>
  <si>
    <t xml:space="preserve"> that hierarchy is changing sometimes</t>
  </si>
  <si>
    <t xml:space="preserve"> it's closed sometimes it's open it's</t>
  </si>
  <si>
    <t xml:space="preserve"> flat and sometimes you're wondering</t>
  </si>
  <si>
    <t xml:space="preserve"> where is the boss either way what is</t>
  </si>
  <si>
    <t>Js7-OWd19PE66</t>
  </si>
  <si>
    <t xml:space="preserve"> needed is empathy because when you have</t>
  </si>
  <si>
    <t xml:space="preserve"> greater accessibility to the people and</t>
  </si>
  <si>
    <t xml:space="preserve"> you're having less of this hierarchical</t>
  </si>
  <si>
    <t xml:space="preserve"> ordering there's a need for more empathy</t>
  </si>
  <si>
    <t xml:space="preserve"> so when you're making your pitch you</t>
  </si>
  <si>
    <t xml:space="preserve"> have to find a way to talk to the human</t>
  </si>
  <si>
    <t>Js7-OWd19PE67</t>
  </si>
  <si>
    <t xml:space="preserve"> heart of the person who you are trying</t>
  </si>
  <si>
    <t xml:space="preserve"> to influence it's not enough to talk to</t>
  </si>
  <si>
    <t xml:space="preserve"> their mind it's not enough to talk to</t>
  </si>
  <si>
    <t xml:space="preserve"> their knowledge it's very important to</t>
  </si>
  <si>
    <t xml:space="preserve"> let your knowledge go through your heart</t>
  </si>
  <si>
    <t xml:space="preserve"> and speak to their heart</t>
  </si>
  <si>
    <t>Js7-OWd19PE68</t>
  </si>
  <si>
    <t xml:space="preserve"> don't leave the knowledge behind make</t>
  </si>
  <si>
    <t>Average seg duration</t>
  </si>
  <si>
    <t>VideoID</t>
  </si>
  <si>
    <t>VideoCode</t>
  </si>
  <si>
    <t>Seg-Per-Agg</t>
  </si>
  <si>
    <t>Number-Seg-Per-Agg</t>
  </si>
  <si>
    <t>ConceptsWithin-Agg</t>
  </si>
  <si>
    <t>['TmbQFWBvTtY']</t>
  </si>
  <si>
    <t>['V1']</t>
  </si>
  <si>
    <t>['S1', 'S2']</t>
  </si>
  <si>
    <t>[['Confident', 'Delivery'], ['BodyLanguageSignal', 'Delivery']]</t>
  </si>
  <si>
    <t>['S3', 'S4', 'S5']</t>
  </si>
  <si>
    <t>[['Eye', 'Delivery']]</t>
  </si>
  <si>
    <t>['S6', 'S7']</t>
  </si>
  <si>
    <t>[['Pace', 'Delivery'], ['Walk', 'Delivery']]</t>
  </si>
  <si>
    <t>['S8']</t>
  </si>
  <si>
    <t>[['Stand', 'Delivery'], ['Weight', 'Delivery']]</t>
  </si>
  <si>
    <t>['S9', 'S10']</t>
  </si>
  <si>
    <t>[['Gesture', 'Delivery']]</t>
  </si>
  <si>
    <t>['S11']</t>
  </si>
  <si>
    <t>[['Pause', 'Delivery'], ['Persuasive', 'PresentationAttribute']]</t>
  </si>
  <si>
    <t>['S12']</t>
  </si>
  <si>
    <t>[['BodyLanguageSignal', 'Delivery']]</t>
  </si>
  <si>
    <t>['1VCaJ4dSHak']</t>
  </si>
  <si>
    <t>['V2']</t>
  </si>
  <si>
    <t>['S1', 'S2', 'S3', 'S4', 'S5', 'S6', 'S7']</t>
  </si>
  <si>
    <t>[['Shoulder', 'Delivery']]</t>
  </si>
  <si>
    <t>[['Audience', 'Delivery']]</t>
  </si>
  <si>
    <t>['S11', 'S12']</t>
  </si>
  <si>
    <t>[['Gesture', 'Delivery'], ['HandGesture', 'Delivery']]</t>
  </si>
  <si>
    <t>['h6sm47j-Am4']</t>
  </si>
  <si>
    <t>['V3']</t>
  </si>
  <si>
    <t>['S1']</t>
  </si>
  <si>
    <t>[['Start', 'Structure'], ['Attention', 'PresentationAttribute'], ['Stand', 'Delivery']]</t>
  </si>
  <si>
    <t>['S2', 'S3']</t>
  </si>
  <si>
    <t>[['Humor', 'Delivery']]</t>
  </si>
  <si>
    <t>['S4', 'S5', 'S6']</t>
  </si>
  <si>
    <t>[['Start', 'Structure']]</t>
  </si>
  <si>
    <t>['S7', 'S8', 'S9', 'S10', 'S11']</t>
  </si>
  <si>
    <t>[['Attention', 'PresentationAttribute']]</t>
  </si>
  <si>
    <t>['S13', 'S14', 'S15']</t>
  </si>
  <si>
    <t>['S16', 'S17', 'S18']</t>
  </si>
  <si>
    <t>[['Story', 'Structure'], ['Humorous', 'Delivery']]</t>
  </si>
  <si>
    <t>['S19']</t>
  </si>
  <si>
    <t>[['Smile', 'Delivery'], ['Audience', 'Delivery']]</t>
  </si>
  <si>
    <t>['S20']</t>
  </si>
  <si>
    <t>[['Picture', 'VisualAid'], ['Slide', 'VisualAid'], ['Image', 'VisualAid']]</t>
  </si>
  <si>
    <t>['S21', 'S22', 'S23', 'S24']</t>
  </si>
  <si>
    <t>['dEDcc0aCjaA']</t>
  </si>
  <si>
    <t>['V4']</t>
  </si>
  <si>
    <t>['S3', 'S4']</t>
  </si>
  <si>
    <t>[['Opener', 'Structure']]</t>
  </si>
  <si>
    <t>['S5', 'S6', 'S7']</t>
  </si>
  <si>
    <t>[['Confident', 'Delivery']]</t>
  </si>
  <si>
    <t>['S8', 'S9', 'S10', 'S11', 'S12', 'S13', 'S14', 'S15', 'S16', 'S17', 'S18', 'S19']</t>
  </si>
  <si>
    <t>['S20', 'S21', 'S22']</t>
  </si>
  <si>
    <t>['MnIPpUiTcRc']</t>
  </si>
  <si>
    <t>['V5']</t>
  </si>
  <si>
    <t>[['Organization', 'PresentationAttribute']]</t>
  </si>
  <si>
    <t>['S3', 'S4', 'S5', 'S6', 'S7', 'S8', 'S9', 'S10', 'S11', 'S12', 'S13', 'S14', 'S15', 'S16', 'S17', 'S18']</t>
  </si>
  <si>
    <t>[['Memorable', 'PresentationAttribute']]</t>
  </si>
  <si>
    <t>[['Delivery', 'Delivery']]</t>
  </si>
  <si>
    <t>['S21']</t>
  </si>
  <si>
    <t>[['Start', 'Structure'], ['Audience', 'Delivery']]</t>
  </si>
  <si>
    <t>['S22', 'S23', 'S24']</t>
  </si>
  <si>
    <t>[['Beginning', 'Structure']]</t>
  </si>
  <si>
    <t>['S25', 'S26', 'S27', 'S28', 'S29']</t>
  </si>
  <si>
    <t>['S30', 'S31']</t>
  </si>
  <si>
    <t>[]</t>
  </si>
  <si>
    <t>['S32', 'S33']</t>
  </si>
  <si>
    <t>[['Enthusiasm', 'Delivery']]</t>
  </si>
  <si>
    <t>['S34', 'S35', 'S36', 'S37', 'S38', 'S39']</t>
  </si>
  <si>
    <t>[['Confidence', 'Delivery'], ['Practice', 'Delivery']]</t>
  </si>
  <si>
    <t>['S40']</t>
  </si>
  <si>
    <t>['gaoxXFju6uo']</t>
  </si>
  <si>
    <t>['V6']</t>
  </si>
  <si>
    <t>['S1', 'S2', 'S3']</t>
  </si>
  <si>
    <t>[['Speech', 'Delivery']]</t>
  </si>
  <si>
    <t>['S4']</t>
  </si>
  <si>
    <t>[['Video', 'VisualAid'], ['Outline', 'Structure'], ['BulletPoint', 'VisualAid']]</t>
  </si>
  <si>
    <t>['S5']</t>
  </si>
  <si>
    <t>[['Approach', 'Structure'], ['Start', 'Structure']]</t>
  </si>
  <si>
    <t>['S6']</t>
  </si>
  <si>
    <t>[['Pitch', 'Delivery'], ['Structure', 'Structure']]</t>
  </si>
  <si>
    <t>['S7']</t>
  </si>
  <si>
    <t>[['Story', 'Structure']]</t>
  </si>
  <si>
    <t>[['MainPoint', 'Structure']]</t>
  </si>
  <si>
    <t>['S9', 'S10', 'S11', 'S12', 'S13', 'S14', 'S15', 'S16']</t>
  </si>
  <si>
    <t>['S17']</t>
  </si>
  <si>
    <t>[['Tone', 'Delivery']]</t>
  </si>
  <si>
    <t>['S18']</t>
  </si>
  <si>
    <t>[['End', 'Structure']]</t>
  </si>
  <si>
    <t>['S20', 'S21']</t>
  </si>
  <si>
    <t>['S22', 'S23']</t>
  </si>
  <si>
    <t>[['Video', 'VisualAid']]</t>
  </si>
  <si>
    <t>['d812a7qG9Kw']</t>
  </si>
  <si>
    <t>['V7']</t>
  </si>
  <si>
    <t>['S1', 'S2', 'S3', 'S4', 'S5', 'S6', 'S7', 'S8', 'S9', 'S10', 'S11', 'S12', 'S13', 'S14', 'S15', 'S16', 'S17', 'S18', 'S19']</t>
  </si>
  <si>
    <t>[['Practice', 'Delivery'], ['Speech', 'Delivery']]</t>
  </si>
  <si>
    <t>['S23']</t>
  </si>
  <si>
    <t>[['Practice', 'Delivery'], ['Distraction', 'PresentationAttribute']]</t>
  </si>
  <si>
    <t>['S24']</t>
  </si>
  <si>
    <t>[['Picture', 'VisualAid'], ['Walking', 'Delivery']]</t>
  </si>
  <si>
    <t>['S26', 'S27', 'S28']</t>
  </si>
  <si>
    <t>[['Practice', 'Delivery']]</t>
  </si>
  <si>
    <t>['S29', 'S30']</t>
  </si>
  <si>
    <t>['S31']</t>
  </si>
  <si>
    <t>[['Video', 'VisualAid'], ['Section', 'Structure']]</t>
  </si>
  <si>
    <t>['eRg3Nq2kRug']</t>
  </si>
  <si>
    <t>['V8']</t>
  </si>
  <si>
    <t>['S1', 'S2', 'S3', 'S4', 'S5', 'S6', 'S7', 'S8', 'S9', 'S10', 'S11', 'S12']</t>
  </si>
  <si>
    <t>['6A3qofuTUGQ']</t>
  </si>
  <si>
    <t>['V9']</t>
  </si>
  <si>
    <t>['S2', 'S3', 'S4', 'S5']</t>
  </si>
  <si>
    <t>[['Topic', 'Structure'], ['Expression', 'Delivery']]</t>
  </si>
  <si>
    <t>['S9']</t>
  </si>
  <si>
    <t>['S10', 'S11', 'S12']</t>
  </si>
  <si>
    <t>['S13']</t>
  </si>
  <si>
    <t>[['Confidence', 'Delivery']]</t>
  </si>
  <si>
    <t>['S14']</t>
  </si>
  <si>
    <t>[['Reason', 'Structure'], ['Start', 'Structure']]</t>
  </si>
  <si>
    <t>['S15', 'S16']</t>
  </si>
  <si>
    <t>[['Topic', 'Structure']]</t>
  </si>
  <si>
    <t>[['Confidence', 'Delivery'], ['Eye', 'Delivery'], ['Tone', 'Delivery']]</t>
  </si>
  <si>
    <t>['eHhqWbI0y4M']</t>
  </si>
  <si>
    <t>['V10']</t>
  </si>
  <si>
    <t>[['PowerPoint', 'VisualAid']]</t>
  </si>
  <si>
    <t>[['Font', 'VisualAid']]</t>
  </si>
  <si>
    <t>['S8', 'S9', 'S10', 'S11', 'S12', 'S13']</t>
  </si>
  <si>
    <t>[['Colour', 'VisualAid'], ['Fun', 'Delivery']]</t>
  </si>
  <si>
    <t>['41ZBTgYSl0c']</t>
  </si>
  <si>
    <t>['V11']</t>
  </si>
  <si>
    <t>[['Structure', 'Structure'], ['Introduction', 'Structure']]</t>
  </si>
  <si>
    <t>['S7', 'S8', 'S9', 'S10', 'S11', 'S12', 'S13', 'S14', 'S15']</t>
  </si>
  <si>
    <t>['S16', 'S17']</t>
  </si>
  <si>
    <t>[['Distraction', 'PresentationAttribute']]</t>
  </si>
  <si>
    <t>['S18', 'S19']</t>
  </si>
  <si>
    <t>['wVcxAhbeMWc']</t>
  </si>
  <si>
    <t>['V12']</t>
  </si>
  <si>
    <t>[['Analogy', 'Delivery'], ['Interest', 'PresentationAttribute']]</t>
  </si>
  <si>
    <t>['S7', 'S8']</t>
  </si>
  <si>
    <t>['S10']</t>
  </si>
  <si>
    <t>['S11', 'S12', 'S13', 'S14', 'S15']</t>
  </si>
  <si>
    <t>[['Image', 'VisualAid'], ['Analogy', 'Delivery']]</t>
  </si>
  <si>
    <t>['S16']</t>
  </si>
  <si>
    <t>[['Image', 'VisualAid'], ['Audience', 'Delivery']]</t>
  </si>
  <si>
    <t>['Q5WT2vweFRY']</t>
  </si>
  <si>
    <t>['V13']</t>
  </si>
  <si>
    <t>[['Stand', 'Delivery']]</t>
  </si>
  <si>
    <t>['S10', 'S11']</t>
  </si>
  <si>
    <t>[['Sound', 'VisualAid'], ['PowerPoint', 'VisualAid'], ['Preparation', 'Delivery']]</t>
  </si>
  <si>
    <t>['S12', 'S13']</t>
  </si>
  <si>
    <t>[['Dress', 'Delivery']]</t>
  </si>
  <si>
    <t>[['Accent', 'Delivery']]</t>
  </si>
  <si>
    <t>['S15', 'S16', 'S17', 'S18', 'S19', 'S20', 'S21']</t>
  </si>
  <si>
    <t>['T-dbUrluW0M']</t>
  </si>
  <si>
    <t>['V14']</t>
  </si>
  <si>
    <t>[['Practice', 'Delivery'], ['Delivery', 'Delivery'], ['Message', 'Structure']]</t>
  </si>
  <si>
    <t>['S3']</t>
  </si>
  <si>
    <t>[['Dress', 'Delivery'], ['Rehearsal', 'Delivery'], ['Audience', 'Delivery']]</t>
  </si>
  <si>
    <t>[['Walk', 'Delivery']]</t>
  </si>
  <si>
    <t>[['Suit', 'Delivery']]</t>
  </si>
  <si>
    <t>['S9', 'S10', 'S11', 'S12']</t>
  </si>
  <si>
    <t>[['Computer', 'VisualAid'], ['Slide', 'VisualAid']]</t>
  </si>
  <si>
    <t>[['Practice', 'Delivery'], ['Stand', 'Delivery']]</t>
  </si>
  <si>
    <t>[['Dress', 'Delivery'], ['Rehearsal', 'Delivery']]</t>
  </si>
  <si>
    <t>['El2bHe0GuZQ']</t>
  </si>
  <si>
    <t>['V15']</t>
  </si>
  <si>
    <t>[['Preparation', 'Delivery'], ['Delivery', 'Delivery'], ['Aim', 'Structure']]</t>
  </si>
  <si>
    <t>['S2']</t>
  </si>
  <si>
    <t>[['Close', 'Structure'], ['Audience', 'Delivery'], ['Engaging', 'PresentationAttribute']]</t>
  </si>
  <si>
    <t>[['BodyLanguageSignal', 'Delivery'], ['Standing', 'Delivery'], ['Shoulders', 'Delivery'], ['Eye', 'Delivery'], ['Smiling', 'Delivery']]</t>
  </si>
  <si>
    <t>['S5', 'S6']</t>
  </si>
  <si>
    <t>[['VisualAids', 'VisualAid']]</t>
  </si>
  <si>
    <t>[['Interaction', 'PresentationAttribute'], ['Notes', 'VisualAid'], ['WhiteBoard', 'VisualAid'], ['Chart', 'VisualAid']]</t>
  </si>
  <si>
    <t>['9IEys7g2YFc']</t>
  </si>
  <si>
    <t>['V16']</t>
  </si>
  <si>
    <t>[['Voice', 'Delivery']]</t>
  </si>
  <si>
    <t>['S5', 'S6', 'S7', 'S8']</t>
  </si>
  <si>
    <t>['S11', 'S12', 'S13', 'S14', 'S15', 'S16', 'S17']</t>
  </si>
  <si>
    <t>['S22', 'S23', 'S24', 'S25']</t>
  </si>
  <si>
    <t>['S26', 'S27']</t>
  </si>
  <si>
    <t>['S28', 'S29', 'S30']</t>
  </si>
  <si>
    <t>['Js7-OWd19PE']</t>
  </si>
  <si>
    <t>['V17']</t>
  </si>
  <si>
    <t>[['Introduction', 'Structure']]</t>
  </si>
  <si>
    <t>['S6', 'S7', 'S8']</t>
  </si>
  <si>
    <t>[['Pitch', 'Delivery']]</t>
  </si>
  <si>
    <t>['S19', 'S20', 'S21']</t>
  </si>
  <si>
    <t>['S22']</t>
  </si>
  <si>
    <t>['S25']</t>
  </si>
  <si>
    <t>['S28', 'S29']</t>
  </si>
  <si>
    <t>['S30', 'S31', 'S32', 'S33']</t>
  </si>
  <si>
    <t>[['Intention', 'Structure']]</t>
  </si>
  <si>
    <t>['S36', 'S37', 'S38', 'S39']</t>
  </si>
  <si>
    <t>['S41', 'S42', 'S43']</t>
  </si>
  <si>
    <t>['S44']</t>
  </si>
  <si>
    <t>['S45']</t>
  </si>
  <si>
    <t>[['Audience', 'Delivery'], ['Open', 'Structure']]</t>
  </si>
  <si>
    <t>['S46']</t>
  </si>
  <si>
    <t>['S47']</t>
  </si>
  <si>
    <t>[['Standing', 'Delivery']]</t>
  </si>
  <si>
    <t>['S49', 'S50', 'S51', 'S52']</t>
  </si>
  <si>
    <t>['S53', 'S54']</t>
  </si>
  <si>
    <t>['S55', 'S56']</t>
  </si>
  <si>
    <t>['S57']</t>
  </si>
  <si>
    <t>['S58']</t>
  </si>
  <si>
    <t>[['Meaning', 'Delivery'], ['Walk', 'Delivery']]</t>
  </si>
  <si>
    <t>['S59']</t>
  </si>
  <si>
    <t>[['Engagement', 'PresentationAttribute'], ['Audience', 'Delivery']]</t>
  </si>
  <si>
    <t>['S60']</t>
  </si>
  <si>
    <t>[['Engaging', 'PresentationAttribute'], ['Model', 'VisualAid']]</t>
  </si>
  <si>
    <t>['S62', 'S63']</t>
  </si>
  <si>
    <t>[['Engagement', 'PresentationAttribute']]</t>
  </si>
  <si>
    <t>['S64']</t>
  </si>
  <si>
    <t>[['Plan', 'Structure']]</t>
  </si>
  <si>
    <t>['S65']</t>
  </si>
  <si>
    <t>[['Open', 'Structure']]</t>
  </si>
  <si>
    <t>['S66']</t>
  </si>
  <si>
    <t>['S67', 'S68']</t>
  </si>
  <si>
    <t>['S69', 'S70', 'S71']</t>
  </si>
  <si>
    <t>['S72']</t>
  </si>
  <si>
    <t>['S73', 'S74']</t>
  </si>
  <si>
    <t>['S75']</t>
  </si>
  <si>
    <t>[['Reason', 'Structure']]</t>
  </si>
  <si>
    <t>['S76']</t>
  </si>
  <si>
    <t>[['Tempo', 'Delivery']]</t>
  </si>
  <si>
    <t>['S77']</t>
  </si>
  <si>
    <t>[['Expression', 'Delivery']]</t>
  </si>
  <si>
    <t>['S82', 'S83', 'S84', 'S85']</t>
  </si>
  <si>
    <t>['S86']</t>
  </si>
  <si>
    <t>[['PersonalStory', 'Structure']]</t>
  </si>
  <si>
    <t>['S88', 'S89', 'S90', 'S91']</t>
  </si>
  <si>
    <t>['S92', 'S93']</t>
  </si>
  <si>
    <t>['S94']</t>
  </si>
  <si>
    <t>[['Fun', 'Delivery']]</t>
  </si>
  <si>
    <t>['S95', 'S96', 'S97', 'S98']</t>
  </si>
  <si>
    <t>['S99', 'S100', 'S101', 'S102']</t>
  </si>
  <si>
    <t>[['Passion', 'Delivery']]</t>
  </si>
  <si>
    <t>['S103', 'S104']</t>
  </si>
  <si>
    <t>['S105']</t>
  </si>
  <si>
    <t>['S109', 'S110', 'S111', 'S112', 'S113', 'S114']</t>
  </si>
  <si>
    <t>['S115']</t>
  </si>
  <si>
    <t>['S120', 'S121']</t>
  </si>
  <si>
    <t>['S122']</t>
  </si>
  <si>
    <t>['S123', 'S124']</t>
  </si>
  <si>
    <t>['S125', 'S126', 'S127', 'S128']</t>
  </si>
  <si>
    <t>['S129']</t>
  </si>
  <si>
    <t>['S133', 'S134']</t>
  </si>
  <si>
    <t>[['Message', 'Structure'], ['Confident', 'Delivery']]</t>
  </si>
  <si>
    <t>['S135']</t>
  </si>
  <si>
    <t>[['Smiling', 'Delivery']]</t>
  </si>
  <si>
    <t>['S137', 'S138']</t>
  </si>
  <si>
    <t>['S139', 'S140', 'S141']</t>
  </si>
  <si>
    <t>['S142', 'S143', 'S144', 'S145']</t>
  </si>
  <si>
    <t>['S146', 'S147']</t>
  </si>
  <si>
    <t>[['Material', 'VisualAid']]</t>
  </si>
  <si>
    <t>['S148', 'S149', 'S150']</t>
  </si>
  <si>
    <t>['S153', 'S154', 'S155']</t>
  </si>
  <si>
    <t>['S156']</t>
  </si>
  <si>
    <t>['S157']</t>
  </si>
  <si>
    <t>[['Audience', 'Delivery'], ['Image', 'VisualAid']]</t>
  </si>
  <si>
    <t>['S158', 'S159']</t>
  </si>
  <si>
    <t>['S160']</t>
  </si>
  <si>
    <t>[['Pitch', 'Delivery'], ['Video', 'VisualAid']]</t>
  </si>
  <si>
    <t>['S163', 'S164']</t>
  </si>
  <si>
    <t>['S165']</t>
  </si>
  <si>
    <t>[['Nervous', 'Delivery']]</t>
  </si>
  <si>
    <t>['S166']</t>
  </si>
  <si>
    <t>[['Pause', 'Delivery']]</t>
  </si>
  <si>
    <t>['S167']</t>
  </si>
  <si>
    <t>['S169', 'S170', 'S171']</t>
  </si>
  <si>
    <t>['S172']</t>
  </si>
  <si>
    <t>['S177']</t>
  </si>
  <si>
    <t>['3ozZnT72XbM']</t>
  </si>
  <si>
    <t>['V18']</t>
  </si>
  <si>
    <t>[['Walking', 'Delivery']]</t>
  </si>
  <si>
    <t>[['Connection', 'Delivery'], ['Image', 'VisualAid']]</t>
  </si>
  <si>
    <t>[['Audience', 'Delivery'], ['End', 'Structure']]</t>
  </si>
  <si>
    <t>[['Audience', 'Delivery'], ['Attention', 'PresentationAttribute']]</t>
  </si>
  <si>
    <t>['S17', 'S18', 'S19']</t>
  </si>
  <si>
    <t>[['Introduction', 'Structure'], ['Conclusion', 'Structure']]</t>
  </si>
  <si>
    <t>['S24', 'S25', 'S26', 'S27']</t>
  </si>
  <si>
    <t>['S35', 'S36', 'S37']</t>
  </si>
  <si>
    <t>['S38']</t>
  </si>
  <si>
    <t>[['Conscious', 'Delivery']]</t>
  </si>
  <si>
    <t>['S40', 'S41', 'S42']</t>
  </si>
  <si>
    <t>[['Purpose', 'Structure']]</t>
  </si>
  <si>
    <t>['S43']</t>
  </si>
  <si>
    <t>[['Information', 'Structure']]</t>
  </si>
  <si>
    <t>['S44', 'S45']</t>
  </si>
  <si>
    <t>['S46', 'S47']</t>
  </si>
  <si>
    <t>['S48', 'S49', 'S50']</t>
  </si>
  <si>
    <t>['S51']</t>
  </si>
  <si>
    <t>['S52']</t>
  </si>
  <si>
    <t>['S55', 'S56', 'S57']</t>
  </si>
  <si>
    <t>['S59', 'S60', 'S61']</t>
  </si>
  <si>
    <t>[['Structure', 'Structure']]</t>
  </si>
  <si>
    <t>['S64', 'S65', 'S66', 'S67']</t>
  </si>
  <si>
    <t>['S68', 'S69', 'S70', 'S71']</t>
  </si>
  <si>
    <t>['S72', 'S73', 'S74', 'S75', 'S76']</t>
  </si>
  <si>
    <t>[['Section', 'Structure']]</t>
  </si>
  <si>
    <t>[['Topic', 'Structure'], ['Start', 'Structure']]</t>
  </si>
  <si>
    <t>['S78', 'S79', 'S80', 'S81', 'S82']</t>
  </si>
  <si>
    <t>['S83']</t>
  </si>
  <si>
    <t>[['Section', 'Structure'], ['Finish', 'Structure']]</t>
  </si>
  <si>
    <t>['S84']</t>
  </si>
  <si>
    <t>[['Strategy', 'Structure']]</t>
  </si>
  <si>
    <t>['S85']</t>
  </si>
  <si>
    <t>[['Impact', 'PresentationAttribute']]</t>
  </si>
  <si>
    <t>['S86', 'S87', 'S88']</t>
  </si>
  <si>
    <t>['S93', 'S94']</t>
  </si>
  <si>
    <t>['S96', 'S97', 'S98']</t>
  </si>
  <si>
    <t>['S99']</t>
  </si>
  <si>
    <t>[['Start', 'Structure'], ['Section', 'Structure']]</t>
  </si>
  <si>
    <t>['S100', 'S101', 'S102', 'S103']</t>
  </si>
  <si>
    <t>[['Finish', 'Structure']]</t>
  </si>
  <si>
    <t>['S104', 'S105', 'S106', 'S107']</t>
  </si>
  <si>
    <t>[['Summarize', 'Structure']]</t>
  </si>
  <si>
    <t>['S108']</t>
  </si>
  <si>
    <t>['S109']</t>
  </si>
  <si>
    <t>['S110']</t>
  </si>
  <si>
    <t>[['Section', 'Structure'], ['Summarize', 'Structure']]</t>
  </si>
  <si>
    <t>['S111', 'S112']</t>
  </si>
  <si>
    <t>['S113']</t>
  </si>
  <si>
    <t>[['Stress', 'Delivery'], ['Practice', 'Delivery']]</t>
  </si>
  <si>
    <t>['S115', 'S116', 'S117']</t>
  </si>
  <si>
    <t>['S118']</t>
  </si>
  <si>
    <t>[['Summarize', 'Structure'], ['End', 'Structure']]</t>
  </si>
  <si>
    <t>['S119']</t>
  </si>
  <si>
    <t>[['Focus', 'Delivery'], ['Preparation', 'Delivery']]</t>
  </si>
  <si>
    <t>['XyRjKCT_wrk']</t>
  </si>
  <si>
    <t>['V19']</t>
  </si>
  <si>
    <t>[['Video', 'VisualAid'], ['Phone', 'VisualAid'], ['Laptop', 'VisualAid']]</t>
  </si>
  <si>
    <t>['S4', 'S5']</t>
  </si>
  <si>
    <t>['S8', 'S9', 'S10', 'S11', 'S12']</t>
  </si>
  <si>
    <t>['S14', 'S15']</t>
  </si>
  <si>
    <t>['S18', 'S19', 'S20']</t>
  </si>
  <si>
    <t>['S21', 'S22']</t>
  </si>
  <si>
    <t>['WufMj1xHX30']</t>
  </si>
  <si>
    <t>['V20']</t>
  </si>
  <si>
    <t>[['Speech', 'Delivery'], ['Confidently', 'Delivery']]</t>
  </si>
  <si>
    <t>[['Result', 'Structure']]</t>
  </si>
  <si>
    <t>[['Stand', 'Delivery'], ['Shoulder', 'Delivery'], ['Start', 'Structure'], ['Strategy', 'Structure']]</t>
  </si>
  <si>
    <t>[['Pace', 'Delivery']]</t>
  </si>
  <si>
    <t>['S14', 'S15', 'S16', 'S17', 'S18']</t>
  </si>
  <si>
    <t>['S22', 'S23', 'S24', 'S25', 'S26']</t>
  </si>
  <si>
    <t>[['Eye', 'Delivery'], ['Audience', 'Delivery']]</t>
  </si>
  <si>
    <t>['S27']</t>
  </si>
  <si>
    <t>[['Audience', 'Delivery'], ['Speech', 'Delivery'], ['Projection', 'Delivery']]</t>
  </si>
  <si>
    <t>['S29', 'S30', 'S31']</t>
  </si>
  <si>
    <t>['S32', 'S33', 'S34', 'S35']</t>
  </si>
  <si>
    <t>[['Projection', 'Delivery']]</t>
  </si>
  <si>
    <t>['S36', 'S37']</t>
  </si>
  <si>
    <t>['Rua5eBaX4gw']</t>
  </si>
  <si>
    <t>['V21']</t>
  </si>
  <si>
    <t>[['Focus', 'Delivery'], ['Topic', 'Structure'], ['Influence', 'PresentationAttribute']]</t>
  </si>
  <si>
    <t>[['PowerPoint', 'VisualAid'], ['BulletPoint', 'VisualAid']]</t>
  </si>
  <si>
    <t>['S8', 'S9']</t>
  </si>
  <si>
    <t>[['Attention', 'PresentationAttribute'], ['Visuals', 'VisualAid']]</t>
  </si>
  <si>
    <t>[['Audience', 'Delivery'], ['Engagement', 'PresentationAttribute'], ['Charisma', 'Delivery']]</t>
  </si>
  <si>
    <t>['S15', 'S16', 'S17', 'S18', 'S19', 'S20']</t>
  </si>
  <si>
    <t>['S23', 'S24', 'S25']</t>
  </si>
  <si>
    <t>['S28']</t>
  </si>
  <si>
    <t>['cj5aSWeJFj4']</t>
  </si>
  <si>
    <t>['V22']</t>
  </si>
  <si>
    <t>[['Nervous', 'Delivery'], ['Breath', 'Delivery']]</t>
  </si>
  <si>
    <t>[['Breathing', 'Delivery'], ['Result', 'Structure']]</t>
  </si>
  <si>
    <t>[['Voice', 'Delivery'], ['Eye', 'Delivery']]</t>
  </si>
  <si>
    <t>[['Pause', 'Delivery'], ['Speech', 'Delivery'], ['Breath', 'Delivery']]</t>
  </si>
  <si>
    <t>['0EI3rSYARpQ']</t>
  </si>
  <si>
    <t>['V23']</t>
  </si>
  <si>
    <t>[['Board', 'VisualAid']]</t>
  </si>
  <si>
    <t>[['Impact', 'PresentationAttribute'], ['Analysis', 'Structure']]</t>
  </si>
  <si>
    <t>[['Plan', 'Structure'], ['Result', 'Structure'], ['Image', 'VisualAid'], ['Standing', 'Delivery']]</t>
  </si>
  <si>
    <t>['S13', 'S14', 'S15', 'S16', 'S17']</t>
  </si>
  <si>
    <t>['S18', 'S19', 'S20', 'S21']</t>
  </si>
  <si>
    <t>['S24', 'S25']</t>
  </si>
  <si>
    <t>['S26']</t>
  </si>
  <si>
    <t>[['Organization', 'PresentationAttribute'], ['Information', 'Structure']]</t>
  </si>
  <si>
    <t>['S32']</t>
  </si>
  <si>
    <t>[['Organization', 'PresentationAttribute'], ['Plan', 'Structure']]</t>
  </si>
  <si>
    <t>['S35', 'S36']</t>
  </si>
  <si>
    <t>['S40', 'S41']</t>
  </si>
  <si>
    <t>[['Story', 'Structure'], ['Organization', 'PresentationAttribute']]</t>
  </si>
  <si>
    <t>['S42']</t>
  </si>
  <si>
    <t>['S44', 'S45', 'S46']</t>
  </si>
  <si>
    <t>['S47', 'S48']</t>
  </si>
  <si>
    <t>['S49']</t>
  </si>
  <si>
    <t>['S51', 'S52']</t>
  </si>
  <si>
    <t>[['PowerPoint', 'VisualAid'], ['End', 'Structure'], ['Open', 'Structure']]</t>
  </si>
  <si>
    <t>['S53']</t>
  </si>
  <si>
    <t>[['Photo', 'VisualAid'], ['Phone', 'VisualAid'], ['Eye', 'Delivery']]</t>
  </si>
  <si>
    <t>['S54', 'S55', 'S56']</t>
  </si>
  <si>
    <t>['S57', 'S58', 'S59']</t>
  </si>
  <si>
    <t>['S60', 'S61']</t>
  </si>
  <si>
    <t>[['Outline', 'Structure']]</t>
  </si>
  <si>
    <t>['S62', 'S63', 'S64', 'S65', 'S66', 'S67', 'S68']</t>
  </si>
  <si>
    <t>[['Title', 'VisualAid'], ['Image', 'VisualAid']]</t>
  </si>
  <si>
    <t>['S69']</t>
  </si>
  <si>
    <t>[['Focus', 'Delivery'], ['PowerPoint', 'VisualAid'], ['Slide', 'VisualAid']]</t>
  </si>
  <si>
    <t>['S70', 'S71']</t>
  </si>
  <si>
    <t>['S73', 'S74', 'S75', 'S76', 'S77', 'S78', 'S79']</t>
  </si>
  <si>
    <t>[['Slide', 'VisualAid']]</t>
  </si>
  <si>
    <t>['S80']</t>
  </si>
  <si>
    <t>[['Pitch', 'Delivery'], ['Speed', 'Delivery']]</t>
  </si>
  <si>
    <t>['S81', 'S82']</t>
  </si>
  <si>
    <t>[['Slide', 'VisualAid'], ['Transition', 'Structure']]</t>
  </si>
  <si>
    <t>['S85', 'S86']</t>
  </si>
  <si>
    <t>['S87']</t>
  </si>
  <si>
    <t>[['Message', 'Structure'], ['Story', 'Structure'], ['Start', 'Structure'], ['Board', 'VisualAid']]</t>
  </si>
  <si>
    <t>['S89', 'S90', 'S91', 'S92']</t>
  </si>
  <si>
    <t>['S95']</t>
  </si>
  <si>
    <t>[['Rehearsal', 'Delivery']]</t>
  </si>
  <si>
    <t>['S96']</t>
  </si>
  <si>
    <t>[['Reference', 'Structure']]</t>
  </si>
  <si>
    <t>['S97']</t>
  </si>
  <si>
    <t>[['Guide', 'Structure'], ['Slide', 'VisualAid']]</t>
  </si>
  <si>
    <t>['S98', 'S99', 'S100', 'S101', 'S102', 'S103', 'S104', 'S105', 'S106', 'S107', 'S108', 'S109']</t>
  </si>
  <si>
    <t>['S111']</t>
  </si>
  <si>
    <t>[['Slide', 'VisualAid'], ['Transition', 'Structure'], ['Standing', 'Delivery']]</t>
  </si>
  <si>
    <t>['S112']</t>
  </si>
  <si>
    <t>[['Focus', 'Delivery']]</t>
  </si>
  <si>
    <t>['S114', 'S115', 'S116', 'S117']</t>
  </si>
  <si>
    <t>['S118', 'S119', 'S120']</t>
  </si>
  <si>
    <t>['S121']</t>
  </si>
  <si>
    <t>[['Humor', 'Delivery'], ['Reference', 'Structure']]</t>
  </si>
  <si>
    <t>['S125']</t>
  </si>
  <si>
    <t>[['Start', 'Structure'], ['End', 'Structure'], ['Closing', 'Structure']]</t>
  </si>
  <si>
    <t>['S126']</t>
  </si>
  <si>
    <t>[['PowerPoint', 'VisualAid'], ['Open', 'Structure']]</t>
  </si>
  <si>
    <t>['S127', 'S128', 'S129', 'S130', 'S131', 'S132', 'S133']</t>
  </si>
  <si>
    <t>['S134']</t>
  </si>
  <si>
    <t>[['Template', 'Structure']]</t>
  </si>
  <si>
    <t>[['Close', 'Structure'], ['Message', 'Structure']]</t>
  </si>
  <si>
    <t>[['Audience', 'Delivery'], ['Message', 'Structure']]</t>
  </si>
  <si>
    <t>[['Image', 'VisualAid']]</t>
  </si>
  <si>
    <t>['S142']</t>
  </si>
  <si>
    <t>[['Start', 'Structure'], ['Organization', 'PresentationAttribute']]</t>
  </si>
  <si>
    <t>['S144', 'S145']</t>
  </si>
  <si>
    <t>['S146', 'S147', 'S148', 'S149']</t>
  </si>
  <si>
    <t>['S150', 'S151']</t>
  </si>
  <si>
    <t>['S152']</t>
  </si>
  <si>
    <t>[['Open', 'Structure'], ['Font', 'VisualAid'], ['Audience', 'Delivery'], ['Reason', 'Structure']]</t>
  </si>
  <si>
    <t>['S153']</t>
  </si>
  <si>
    <t>['S154', 'S155']</t>
  </si>
  <si>
    <t>['S156', 'S157']</t>
  </si>
  <si>
    <t>['S158']</t>
  </si>
  <si>
    <t>[['Audience', 'Delivery'], ['Information', 'Structure']]</t>
  </si>
  <si>
    <t>['S159', 'S160']</t>
  </si>
  <si>
    <t>[['Note', 'VisualAid'], ['Slide', 'VisualAid']]</t>
  </si>
  <si>
    <t>['S161']</t>
  </si>
  <si>
    <t>[['Interaction', 'PresentationAttribute']]</t>
  </si>
  <si>
    <t>['S162', 'S163', 'S164', 'S165']</t>
  </si>
  <si>
    <t>[['BulletPoint', 'VisualAid'], ['Slide', 'VisualAid']]</t>
  </si>
  <si>
    <t>['S168']</t>
  </si>
  <si>
    <t>['S169']</t>
  </si>
  <si>
    <t>[['Eye', 'Delivery'], ['Confidence', 'Delivery']]</t>
  </si>
  <si>
    <t>['S170', 'S171']</t>
  </si>
  <si>
    <t>['S173', 'S174', 'S175', 'S176']</t>
  </si>
  <si>
    <t>[['PowerPoint', 'VisualAid'], ['Slide', 'VisualAid']]</t>
  </si>
  <si>
    <t>['S178', 'S179']</t>
  </si>
  <si>
    <t>['S180', 'S181']</t>
  </si>
  <si>
    <t>['S182', 'S183']</t>
  </si>
  <si>
    <t>['S184']</t>
  </si>
  <si>
    <t>['S188', 'S189']</t>
  </si>
  <si>
    <t>['S190', 'S191']</t>
  </si>
  <si>
    <t>[['Information', 'Structure'], ['Close', 'Structure']]</t>
  </si>
  <si>
    <t>['ryXOW1QS0ZM']</t>
  </si>
  <si>
    <t>['V24']</t>
  </si>
  <si>
    <t>[['Color', 'VisualAid']]</t>
  </si>
  <si>
    <t>['S6', 'S7', 'S8', 'S9', 'S10']</t>
  </si>
  <si>
    <t>[['Stand', 'Delivery'], ['Audience', 'Delivery']]</t>
  </si>
  <si>
    <t>['wd9reH4g--Y']</t>
  </si>
  <si>
    <t>['V25']</t>
  </si>
  <si>
    <t>[['Narrative', 'Structure']]</t>
  </si>
  <si>
    <t>['S7', 'S8', 'S9']</t>
  </si>
  <si>
    <t>[['Message', 'Structure']]</t>
  </si>
  <si>
    <t>[['Context', 'Structure']]</t>
  </si>
  <si>
    <t>[['Audience', 'Delivery'], ['Context', 'Structure'], ['Fun', 'Delivery']]</t>
  </si>
  <si>
    <t>['S23', 'S24']</t>
  </si>
  <si>
    <t>[['End', 'Structure'], ['Delivery', 'Delivery']]</t>
  </si>
  <si>
    <t>[['Confident', 'Delivery'], ['Posture', 'Delivery']]</t>
  </si>
  <si>
    <t>[['Chin', 'Delivery'], ['Eye', 'Delivery'], ['Voice', 'Delivery']]</t>
  </si>
  <si>
    <t>['S33']</t>
  </si>
  <si>
    <t>['S34', 'S35']</t>
  </si>
  <si>
    <t>[['Tension', 'Delivery']]</t>
  </si>
  <si>
    <t>['S36']</t>
  </si>
  <si>
    <t>[['Middle', 'Structure']]</t>
  </si>
  <si>
    <t>['S37']</t>
  </si>
  <si>
    <t>[['Standing', 'Delivery'], ['Posture', 'Delivery'], ['Practice', 'Delivery']]</t>
  </si>
  <si>
    <t>[['Picture', 'VisualAid'], ['BodyLanguageSignal', 'Delivery']]</t>
  </si>
  <si>
    <t>[['Confidence', 'Delivery'], ['Speech', 'Delivery']]</t>
  </si>
  <si>
    <t>['S43', 'S44']</t>
  </si>
  <si>
    <t>[['Breathing', 'Delivery']]</t>
  </si>
  <si>
    <t>['S45', 'S46', 'S47', 'S48', 'S49', 'S50']</t>
  </si>
  <si>
    <t>[['Breath', 'Delivery']]</t>
  </si>
  <si>
    <t>[['Voice', 'Delivery'], ['Practice', 'Delivery']]</t>
  </si>
  <si>
    <t>['S52', 'S53', 'S54']</t>
  </si>
  <si>
    <t>[['Clarity', 'PresentationAttribute']]</t>
  </si>
  <si>
    <t>['S55']</t>
  </si>
  <si>
    <t>['S56']</t>
  </si>
  <si>
    <t>[['Voice', 'Delivery'], ['Pitch', 'Delivery'], ['Pacing', 'Delivery']]</t>
  </si>
  <si>
    <t>[['Eye', 'Delivery'], ['End', 'Structure']]</t>
  </si>
  <si>
    <t>['S59', 'S60']</t>
  </si>
  <si>
    <t>['S61', 'S62', 'S63', 'S64', 'S65']</t>
  </si>
  <si>
    <t>['S66', 'S67']</t>
  </si>
  <si>
    <t>['S68', 'S69']</t>
  </si>
  <si>
    <t>[['Purpose', 'Structure'], ['Objective', 'Structure'], ['Evidence', 'Structure']]</t>
  </si>
  <si>
    <t>[['Picture', 'VisualAid']]</t>
  </si>
  <si>
    <t>['S76', 'S77']</t>
  </si>
  <si>
    <t>['S78', 'S79']</t>
  </si>
  <si>
    <t>['S80', 'S81']</t>
  </si>
  <si>
    <t>['S82', 'S83']</t>
  </si>
  <si>
    <t>[['Attention', 'PresentationAttribute'], ['Topic', 'Structure']]</t>
  </si>
  <si>
    <t>[['Conclusion', 'Structure'], ['End', 'Structure'], ['Message', 'Structure']]</t>
  </si>
  <si>
    <t>['S85', 'S86', 'S87']</t>
  </si>
  <si>
    <t>['S88']</t>
  </si>
  <si>
    <t>[['Topic', 'Structure'], ['Reference', 'Structure'], ['Image', 'VisualAid'], ['Material', 'VisualAid']]</t>
  </si>
  <si>
    <t>['S89', 'S90']</t>
  </si>
  <si>
    <t>['S91', 'S92']</t>
  </si>
  <si>
    <t>[['Pacing', 'Delivery']]</t>
  </si>
  <si>
    <t>['S99', 'S100', 'S101', 'S102', 'S103', 'S104']</t>
  </si>
  <si>
    <t>['S106', 'S107', 'S108']</t>
  </si>
  <si>
    <t>['S109', 'S110']</t>
  </si>
  <si>
    <t>[['Feedback', 'Delivery']]</t>
  </si>
  <si>
    <t>[['Pacing', 'Delivery'], ['BodyLanguageSignal', 'Delivery'], ['Audience', 'Delivery']]</t>
  </si>
  <si>
    <t>['S112', 'S113', 'S114']</t>
  </si>
  <si>
    <t>['S116', 'S117']</t>
  </si>
  <si>
    <t>[['Conclusion', 'Structure'], ['KeyMessage', 'Structure']]</t>
  </si>
  <si>
    <t>[['Summary', 'Structure'], ['Preparation', 'Delivery'], ['Speech', 'Delivery']]</t>
  </si>
  <si>
    <t>['S120']</t>
  </si>
  <si>
    <t>[['Rehearsal', 'Delivery'], ['Practice', 'Delivery']]</t>
  </si>
  <si>
    <t>[['Confidence', 'Delivery'], ['Slide', 'VisualAid'], ['Material', 'VisualAid']]</t>
  </si>
  <si>
    <t>['S123']</t>
  </si>
  <si>
    <t>[['Beginning', 'Structure'], ['Start', 'Structure']]</t>
  </si>
  <si>
    <t>['S124']</t>
  </si>
  <si>
    <t>[['Color', 'VisualAid'], ['Story', 'Structure']]</t>
  </si>
  <si>
    <t>['S125', 'S126']</t>
  </si>
  <si>
    <t>['S127']</t>
  </si>
  <si>
    <t>[['Section', 'Structure'], ['Color', 'VisualAid'], ['Story', 'Structure'], ['Image', 'VisualAid'], ['Thanking', 'Structure']]</t>
  </si>
  <si>
    <t>['ISn4Fip9aH8']</t>
  </si>
  <si>
    <t>['V26']</t>
  </si>
  <si>
    <t>['S2', 'S3', 'S4']</t>
  </si>
  <si>
    <t>[['Statistic', 'Structure']]</t>
  </si>
  <si>
    <t>['S7', 'S8', 'S9', 'S10']</t>
  </si>
  <si>
    <t>[['Quotation', 'Structure']]</t>
  </si>
  <si>
    <t>['2OBewm5guJk']</t>
  </si>
  <si>
    <t>['V27']</t>
  </si>
  <si>
    <t>[['Communication', 'PresentationAttribute']]</t>
  </si>
  <si>
    <t>['S8', 'S9', 'S10', 'S11']</t>
  </si>
  <si>
    <t>[['Reason', 'Structure'], ['Message', 'Structure'], ['Pause', 'Delivery'], ['Confident', 'Delivery'], ['Communication', 'PresentationAttribute']]</t>
  </si>
  <si>
    <t>['a5KYlHNKQB8']</t>
  </si>
  <si>
    <t>['V28']</t>
  </si>
  <si>
    <t>[['Layout', 'PresentationAttribute']]</t>
  </si>
  <si>
    <t>['S3', 'S4', 'S5', 'S6']</t>
  </si>
  <si>
    <t>[['Text', 'VisualAid']]</t>
  </si>
  <si>
    <t>['a7nz55f9MUY']</t>
  </si>
  <si>
    <t>['V29']</t>
  </si>
  <si>
    <t>['S2', 'S3', 'S4', 'S5', 'S6', 'S7']</t>
  </si>
  <si>
    <t>['S8', 'S9', 'S10']</t>
  </si>
  <si>
    <t>[['Audience', 'Delivery'], ['Reference', 'Structure']]</t>
  </si>
  <si>
    <t>['S14', 'S15', 'S16', 'S17', 'S18', 'S19', 'S20', 'S21']</t>
  </si>
  <si>
    <t>[['Note', 'VisualAid']]</t>
  </si>
  <si>
    <t>['qFLL-XB56UU']</t>
  </si>
  <si>
    <t>['V30']</t>
  </si>
  <si>
    <t>[['PowerPoint', 'VisualAid'], ['Strategy', 'Structure']]</t>
  </si>
  <si>
    <t>[['Audio', 'VisualAid']]</t>
  </si>
  <si>
    <t>['S13', 'S14']</t>
  </si>
  <si>
    <t>[['FunctionalLanguage', 'Structure'], ['Audience', 'Delivery']]</t>
  </si>
  <si>
    <t>['wp4ho9raVjA']</t>
  </si>
  <si>
    <t>['V31']</t>
  </si>
  <si>
    <t>['S2', 'S3', 'S4', 'S5', 'S6']</t>
  </si>
  <si>
    <t>[['Story', 'Structure'], ['Plan', 'Structure'], ['Message', 'Structure'], ['KeyMessage', 'Structure']]</t>
  </si>
  <si>
    <t>[['Visuals', 'VisualAid'], ['Text', 'VisualAid'], ['Picture', 'VisualAid']]</t>
  </si>
  <si>
    <t>[['Practice', 'Delivery'], ['Finish', 'Structure']]</t>
  </si>
  <si>
    <t>[['Message', 'Structure'], ['Start', 'Structure'], ['Nervous', 'Delivery']]</t>
  </si>
  <si>
    <t>[['Plan', 'Structure'], ['KeyMessage', 'Structure'], ['Structure', 'Structure']]</t>
  </si>
  <si>
    <t>['S19', 'S20']</t>
  </si>
  <si>
    <t>[['Focus', 'Delivery'], ['Audience', 'Delivery']]</t>
  </si>
  <si>
    <t>['taifW0vJmZk']</t>
  </si>
  <si>
    <t>['V32']</t>
  </si>
  <si>
    <t>[['Audience', 'Delivery'], ['Stand', 'Delivery']]</t>
  </si>
  <si>
    <t>['S11', 'S12', 'S13']</t>
  </si>
  <si>
    <t>['S15', 'S16', 'S17']</t>
  </si>
  <si>
    <t>['XqOC58-strg']</t>
  </si>
  <si>
    <t>['V33']</t>
  </si>
  <si>
    <t>[['Approach', 'Structure']]</t>
  </si>
  <si>
    <t>['S13', 'S14', 'S15', 'S16']</t>
  </si>
  <si>
    <t>['S17', 'S18']</t>
  </si>
  <si>
    <t>[['Approach', 'Structure'], ['Topic', 'Structure']]</t>
  </si>
  <si>
    <t>['S29']</t>
  </si>
  <si>
    <t>['bWfN-nczoJI-']</t>
  </si>
  <si>
    <t>['V34']</t>
  </si>
  <si>
    <t>[['Attention', 'PresentationAttribute'], ['Story', 'Structure'], ['Sound', 'VisualAid']]</t>
  </si>
  <si>
    <t>[['Impact', 'PresentationAttribute'], ['End', 'Structure'], ['Finish', 'Structure'], ['Strategy', 'Structure']]</t>
  </si>
  <si>
    <t>[['Persuasive', 'PresentationAttribute']]</t>
  </si>
  <si>
    <t>['RVPW9MWPO3Y']</t>
  </si>
  <si>
    <t>['V35']</t>
  </si>
  <si>
    <t>[['Title', 'VisualAid']]</t>
  </si>
  <si>
    <t>['S14', 'S15', 'S16', 'S17', 'S18', 'S19', 'S20', 'S21', 'S22', 'S23', 'S24']</t>
  </si>
  <si>
    <t>['4prTn3SnLyI']</t>
  </si>
  <si>
    <t>['V36']</t>
  </si>
  <si>
    <t>['S4', 'S5', 'S6', 'S7']</t>
  </si>
  <si>
    <t>[['Topic', 'Structure'], ['Audience', 'Delivery']]</t>
  </si>
  <si>
    <t>[['Audience', 'Delivery'], ['Confident', 'Delivery'], ['BodyLanguageSignal', 'Delivery'], ['Tone', 'Delivery']]</t>
  </si>
  <si>
    <t>[['Information', 'Structure'], ['Diagram', 'VisualAid'], ['Graph', 'VisualAid'], ['Chart', 'VisualAid'], ['Color', 'VisualAid']]</t>
  </si>
  <si>
    <t>['S24', 'S25', 'S26']</t>
  </si>
  <si>
    <t>[['Conclusion', 'Structure']]</t>
  </si>
  <si>
    <t>['S27', 'S28', 'S29', 'S30', 'S31', 'S32']</t>
  </si>
  <si>
    <t>['df2XcxcdE1A']</t>
  </si>
  <si>
    <t>['V37']</t>
  </si>
  <si>
    <t>[['Close', 'Structure']]</t>
  </si>
  <si>
    <t>[['Color', 'VisualAid'], ['Accent', 'Delivery']]</t>
  </si>
  <si>
    <t>[['Format', 'PresentationAttribute']]</t>
  </si>
  <si>
    <t>[['Metaphor', 'Delivery'], ['PowerPoint', 'VisualAid']]</t>
  </si>
  <si>
    <t>['S20', 'S21', 'S22', 'S23', 'S24']</t>
  </si>
  <si>
    <t>['7sLXTR9AxKg']</t>
  </si>
  <si>
    <t>['V38']</t>
  </si>
  <si>
    <t>[['Slide', 'VisualAid'], ['Text', 'VisualAid']]</t>
  </si>
  <si>
    <t>['Ujw_21AuU5k']</t>
  </si>
  <si>
    <t>['V39']</t>
  </si>
  <si>
    <t>['S1', 'S2', 'S3', 'S4', 'S5', 'S6']</t>
  </si>
  <si>
    <t>[['Story', 'Structure'], ['Open', 'Structure'], ['Attention', 'PresentationAttribute']]</t>
  </si>
  <si>
    <t>['S9', 'S10', 'S11', 'S12', 'S13', 'S14', 'S15', 'S16', 'S17', 'S18']</t>
  </si>
  <si>
    <t>[['Finish', 'Structure'], ['Standing', 'Delivery']]</t>
  </si>
  <si>
    <t>[['Eye', 'Delivery'], ['Smile', 'Delivery']]</t>
  </si>
  <si>
    <t>['S21', 'S22', 'S23', 'S24', 'S25', 'S26', 'S27', 'S28']</t>
  </si>
  <si>
    <t>['dXWRPWcxvGU']</t>
  </si>
  <si>
    <t>['V40']</t>
  </si>
  <si>
    <t>['S2', 'S3', 'S4', 'S5', 'S6', 'S7', 'S8', 'S9', 'S10']</t>
  </si>
  <si>
    <t>[['Connection', 'Delivery'], ['Guide', 'Structure'], ['Confidence', 'Delivery']]</t>
  </si>
  <si>
    <t>['KVbRQ0cE0Ok']</t>
  </si>
  <si>
    <t>['V41']</t>
  </si>
  <si>
    <t>[['VisualAid', 'VisualAid'], ['Audience', 'Delivery']]</t>
  </si>
  <si>
    <t>['S4', 'S5', 'S6', 'S7', 'S8', 'S9']</t>
  </si>
  <si>
    <t>[['Speech', 'Delivery'], ['VisualAid', 'VisualAid']]</t>
  </si>
  <si>
    <t>[['Slide', 'VisualAid'], ['Photo', 'VisualAid']]</t>
  </si>
  <si>
    <t>[['Plan', 'Structure'], ['Speech', 'Delivery']]</t>
  </si>
  <si>
    <t>['WHH8Gx0u9Is']</t>
  </si>
  <si>
    <t>['V42']</t>
  </si>
  <si>
    <t>[['PowerPoint', 'VisualAid'], ['Diagram', 'VisualAid']]</t>
  </si>
  <si>
    <t>[['FlowChart', 'VisualAid']]</t>
  </si>
  <si>
    <t>['S7', 'S8', 'S9', 'S10', 'S11', 'S12']</t>
  </si>
  <si>
    <t>[['Diagram', 'VisualAid'], ['PowerPoint', 'VisualAid']]</t>
  </si>
  <si>
    <t>['k4dEKe6OMWw']</t>
  </si>
  <si>
    <t>['V43']</t>
  </si>
  <si>
    <t>[['Infographics', 'VisualAid']]</t>
  </si>
  <si>
    <t>[['Graphic', 'VisualAid']]</t>
  </si>
  <si>
    <t>[['Purpose', 'Structure'], ['Infographic', 'VisualAid']]</t>
  </si>
  <si>
    <t>[['Animation', 'VisualAid']]</t>
  </si>
  <si>
    <t>['S15']</t>
  </si>
  <si>
    <t>[['Infographic', 'VisualAid']]</t>
  </si>
  <si>
    <t>[['Thanking', 'Structure'], ['Purpose', 'Structure']]</t>
  </si>
  <si>
    <t>[['Thumb', 'Delivery']]</t>
  </si>
  <si>
    <t>[['Color', 'VisualAid'], ['Animation', 'VisualAid']]</t>
  </si>
  <si>
    <t>['S25', 'S26', 'S27', 'S28']</t>
  </si>
  <si>
    <t>[['Chart', 'VisualAid']]</t>
  </si>
  <si>
    <t>['S34', 'S35', 'S36', 'S37', 'S38']</t>
  </si>
  <si>
    <t>['S39']</t>
  </si>
  <si>
    <t>[['Fun', 'Delivery'], ['Information', 'Structure']]</t>
  </si>
  <si>
    <t>['Q4SCn6J4ako']</t>
  </si>
  <si>
    <t>['V44']</t>
  </si>
  <si>
    <t>[['Note', 'VisualAid'], ['Video', 'VisualAid']]</t>
  </si>
  <si>
    <t>[['Visuals', 'VisualAid'], ['Start', 'Structure']]</t>
  </si>
  <si>
    <t>[['Outcome', 'Structure']]</t>
  </si>
  <si>
    <t>[['Visuals', 'VisualAid'], ['Information', 'Structure'], ['Voice', 'Delivery']]</t>
  </si>
  <si>
    <t>[['Engaging', 'PresentationAttribute']]</t>
  </si>
  <si>
    <t>[['Dynamic', 'Delivery'], ['Note', 'VisualAid']]</t>
  </si>
  <si>
    <t>['17aIhDQ1k8s']</t>
  </si>
  <si>
    <t>['V45']</t>
  </si>
  <si>
    <t>[['Objective', 'Structure'], ['Feedback', 'Delivery']]</t>
  </si>
  <si>
    <t>['S3', 'S4', 'S5', 'S6', 'S7', 'S8']</t>
  </si>
  <si>
    <t>['S9', 'S10', 'S11', 'S12', 'S13', 'S14']</t>
  </si>
  <si>
    <t>[['Note', 'VisualAid'], ['Guide', 'Structure'], ['Slide', 'VisualAid']]</t>
  </si>
  <si>
    <t>[['Prezi', 'VisualAid']]</t>
  </si>
  <si>
    <t>[['Text', 'VisualAid'], ['Visuals', 'VisualAid']]</t>
  </si>
  <si>
    <t>[['Audience', 'Delivery'], ['Pace', 'Delivery'], ['Story', 'Structure']]</t>
  </si>
  <si>
    <t>['d5jhyhZ9pZ0']</t>
  </si>
  <si>
    <t>['V46']</t>
  </si>
  <si>
    <t>['S1', 'S2', 'S3', 'S4', 'S5']</t>
  </si>
  <si>
    <t>[['VisualAid', 'VisualAid']]</t>
  </si>
  <si>
    <t>[['Prop', 'VisualAid']]</t>
  </si>
  <si>
    <t>[['Practice', 'Delivery'], ['VisualAid', 'VisualAid']]</t>
  </si>
  <si>
    <t>['F977vuuxAGA']</t>
  </si>
  <si>
    <t>['V47']</t>
  </si>
  <si>
    <t>['S1', 'S2', 'S3', 'S4']</t>
  </si>
  <si>
    <t>[['Video', 'VisualAid'], ['Engaging', 'PresentationAttribute']]</t>
  </si>
  <si>
    <t>['S7', 'S8', 'S9', 'S10', 'S11', 'S12', 'S13', 'S14']</t>
  </si>
  <si>
    <t>[['Prezi', 'VisualAid'], ['Start', 'Structure'], ['Video', 'VisualAid']]</t>
  </si>
  <si>
    <t>[['PowerPoint', 'VisualAid'], ['Prezi', 'VisualAid']]</t>
  </si>
  <si>
    <t>['S18', 'S19', 'S20', 'S21', 'S22']</t>
  </si>
  <si>
    <t>[['Frame', 'VisualAid']]</t>
  </si>
  <si>
    <t>['S25', 'S26']</t>
  </si>
  <si>
    <t>['S27', 'S28', 'S29', 'S30', 'S31']</t>
  </si>
  <si>
    <t>[['Prezi', 'VisualAid'], ['PowerPoint', 'VisualAid']]</t>
  </si>
  <si>
    <t>['S34', 'S35', 'S36', 'S37']</t>
  </si>
  <si>
    <t>[['Video', 'VisualAid'], ['Start', 'Structure']]</t>
  </si>
  <si>
    <t>['S39', 'S40', 'S41', 'S42']</t>
  </si>
  <si>
    <t>['S43', 'S44', 'S45', 'S46']</t>
  </si>
  <si>
    <t>['S49', 'S50', 'S51', 'S52', 'S53']</t>
  </si>
  <si>
    <t>['S54', 'S55', 'S56', 'S57', 'S58']</t>
  </si>
  <si>
    <t>['S61', 'S62']</t>
  </si>
  <si>
    <t>['S63']</t>
  </si>
  <si>
    <t>[['Layout', 'PresentationAttribute'], ['Engaging', 'PresentationAttribute']]</t>
  </si>
  <si>
    <t>['S65', 'S66', 'S67']</t>
  </si>
  <si>
    <t>[['Computer', 'VisualAid']]</t>
  </si>
  <si>
    <t>[['Video', 'VisualAid'], ['Start', 'Structure'], ['Prezi', 'VisualAid']]</t>
  </si>
  <si>
    <t>['S70', 'S71', 'S72']</t>
  </si>
  <si>
    <t>['S73']</t>
  </si>
  <si>
    <t>['S74']</t>
  </si>
  <si>
    <t>[['Walk', 'Delivery'], ['Connection', 'Delivery']]</t>
  </si>
  <si>
    <t>['S75', 'S76', 'S77', 'S78']</t>
  </si>
  <si>
    <t>['S79', 'S80']</t>
  </si>
  <si>
    <t>['S81']</t>
  </si>
  <si>
    <t>['S82']</t>
  </si>
  <si>
    <t>[['Topic', 'Structure'], ['Text', 'VisualAid'], ['Chart', 'VisualAid'], ['Image', 'VisualAid'], ['Video', 'VisualAid'], ['Engaging', 'PresentationAttribute']]</t>
  </si>
  <si>
    <t>[['Animation', 'VisualAid'], ['Prezi', 'VisualAid']]</t>
  </si>
  <si>
    <t>['S92']</t>
  </si>
  <si>
    <t>['S93', 'S94', 'S95']</t>
  </si>
  <si>
    <t>['S96', 'S97']</t>
  </si>
  <si>
    <t>['S98']</t>
  </si>
  <si>
    <t>['S101', 'S102']</t>
  </si>
  <si>
    <t>[['Animation', 'VisualAid'], ['Start', 'Structure']]</t>
  </si>
  <si>
    <t>['S105', 'S106', 'S107']</t>
  </si>
  <si>
    <t>[['Topic', 'Structure'], ['Pitch', 'Delivery']]</t>
  </si>
  <si>
    <t>['S109', 'S110', 'S111']</t>
  </si>
  <si>
    <t>['S112', 'S113', 'S114', 'S115', 'S116', 'S117', 'S118']</t>
  </si>
  <si>
    <t>['S119', 'S120', 'S121']</t>
  </si>
  <si>
    <t>[['Color', 'VisualAid'], ['Text', 'VisualAid']]</t>
  </si>
  <si>
    <t>['S124', 'S125', 'S126', 'S127', 'S128', 'S129']</t>
  </si>
  <si>
    <t>['S130']</t>
  </si>
  <si>
    <t>['S135', 'S136', 'S137']</t>
  </si>
  <si>
    <t>['S138', 'S139']</t>
  </si>
  <si>
    <t>['S140', 'S141', 'S142']</t>
  </si>
  <si>
    <t>['S143', 'S144']</t>
  </si>
  <si>
    <t>['S145', 'S146', 'S147']</t>
  </si>
  <si>
    <t>[['Speed', 'Delivery']]</t>
  </si>
  <si>
    <t>['S148', 'S149']</t>
  </si>
  <si>
    <t>['S152', 'S153', 'S154', 'S155']</t>
  </si>
  <si>
    <t>['S161', 'S162']</t>
  </si>
  <si>
    <t>[['Highlight', 'VisualAid']]</t>
  </si>
  <si>
    <t>['S165', 'S166', 'S167']</t>
  </si>
  <si>
    <t>['S171', 'S172']</t>
  </si>
  <si>
    <t>['S174', 'S175', 'S176', 'S177', 'S178', 'S179']</t>
  </si>
  <si>
    <t>['S180', 'S181', 'S182', 'S183', 'S184', 'S185']</t>
  </si>
  <si>
    <t>['S186', 'S187']</t>
  </si>
  <si>
    <t>['S188', 'S189', 'S190']</t>
  </si>
  <si>
    <t>[['Microphone', 'VisualAid']]</t>
  </si>
  <si>
    <t>['S196', 'S197', 'S198']</t>
  </si>
  <si>
    <t>['S199']</t>
  </si>
  <si>
    <t>['S200', 'S201', 'S202']</t>
  </si>
  <si>
    <t>['S203', 'S204']</t>
  </si>
  <si>
    <t>['S205', 'S206']</t>
  </si>
  <si>
    <t>['S207']</t>
  </si>
  <si>
    <t>['S208', 'S209', 'S210', 'S211']</t>
  </si>
  <si>
    <t>['S216', 'S217', 'S218']</t>
  </si>
  <si>
    <t>['kw_udjD2xwo']</t>
  </si>
  <si>
    <t>['V48']</t>
  </si>
  <si>
    <t>['GGjacTn_9ts']</t>
  </si>
  <si>
    <t>['V49']</t>
  </si>
  <si>
    <t>[['Photograph', 'VisualAid']]</t>
  </si>
  <si>
    <t>['S11', 'S12', 'S13', 'S14']</t>
  </si>
  <si>
    <t>[['List', 'VisualAid'], ['Slide', 'VisualAid'], ['Information', 'Structure']]</t>
  </si>
  <si>
    <t>[['Focus', 'Delivery'], ['KeyIdea', 'Structure'], ['Message', 'Structure'], ['Audience', 'Delivery']]</t>
  </si>
  <si>
    <t>['S16', 'S17', 'S18', 'S19', 'S20', 'S21']</t>
  </si>
  <si>
    <t>[['BulletPoint', 'VisualAid']]</t>
  </si>
  <si>
    <t>[['Stand', 'Delivery'], ['Text', 'VisualAid'], ['Photograph', 'VisualAid']]</t>
  </si>
  <si>
    <t>['S32', 'S33', 'S34']</t>
  </si>
  <si>
    <t>[['Animation', 'VisualAid'], ['Attention', 'PresentationAttribute']]</t>
  </si>
  <si>
    <t>['S35']</t>
  </si>
  <si>
    <t>[['Preparation', 'Delivery'], ['Organization', 'PresentationAttribute'], ['PowerPoint', 'VisualAid'], ['Communication', 'PresentationAttribute']]</t>
  </si>
  <si>
    <t>['MdLMLMzudbM']</t>
  </si>
  <si>
    <t>['V50']</t>
  </si>
  <si>
    <t>[['Marker', 'VisualAid']]</t>
  </si>
  <si>
    <t>['S14', 'S15', 'S16']</t>
  </si>
  <si>
    <t>[['Drawing', 'VisualAid']]</t>
  </si>
  <si>
    <t>[['Tone', 'Delivery'], ['Video', 'VisualAid']]</t>
  </si>
  <si>
    <t>[['Product', 'VisualAid']]</t>
  </si>
  <si>
    <t>['KBXOzq0OpS0']</t>
  </si>
  <si>
    <t>['V51']</t>
  </si>
  <si>
    <t>[['Start', 'Structure'], ['Open', 'Structure']]</t>
  </si>
  <si>
    <t>[['Slide', 'VisualAid'], ['Visuals', 'VisualAid']]</t>
  </si>
  <si>
    <t>[['Video', 'VisualAid'], ['Animation', 'VisualAid']]</t>
  </si>
  <si>
    <t>['i2of4_ZnqS8']</t>
  </si>
  <si>
    <t>['V52']</t>
  </si>
  <si>
    <t>['4pymfPHQ6SA']</t>
  </si>
  <si>
    <t>['V53']</t>
  </si>
  <si>
    <t>[['Song', 'VisualAid']]</t>
  </si>
  <si>
    <t>['S13', 'S14', 'S15', 'S16', 'S17', 'S18', 'S19']</t>
  </si>
  <si>
    <t>[['Eye', 'Delivery'], ['Chart', 'VisualAid'], ['Graph', 'VisualAid']]</t>
  </si>
  <si>
    <t>[['Figure', 'VisualAid']]</t>
  </si>
  <si>
    <t>['S25', 'S26', 'S27', 'S28', 'S29', 'S30', 'S31', 'S32', 'S33', 'S34', 'S35', 'S36']</t>
  </si>
  <si>
    <t>['S3tuT0yimfM']</t>
  </si>
  <si>
    <t>['V54']</t>
  </si>
  <si>
    <t>[['Slide', 'VisualAid'], ['PowerPoint', 'VisualAid']]</t>
  </si>
  <si>
    <t>[['BulletPoint', 'VisualAid'], ['Structure', 'Structure'], ['Audience', 'Delivery'], ['Image', 'VisualAid']]</t>
  </si>
  <si>
    <t>[['Audience', 'Delivery'], ['Slide', 'VisualAid']]</t>
  </si>
  <si>
    <t>['RJCp-ttFpd4']</t>
  </si>
  <si>
    <t>['V55']</t>
  </si>
  <si>
    <t>['S10', 'S11', 'S12', 'S13']</t>
  </si>
  <si>
    <t>[['ClipArt', 'VisualAid']]</t>
  </si>
  <si>
    <t>[['Slide', 'VisualAid'], ['Image', 'VisualAid']]</t>
  </si>
  <si>
    <t>[['Slide', 'VisualAid'], ['Audience', 'Delivery']]</t>
  </si>
  <si>
    <t>['VCr7ZXNKz6A']</t>
  </si>
  <si>
    <t>['V56']</t>
  </si>
  <si>
    <t>[['KeyMessage', 'Structure']]</t>
  </si>
  <si>
    <t>[['Opening', 'Structure']]</t>
  </si>
  <si>
    <t>[['Confidence', 'Delivery'], ['Nervous', 'Delivery'], ['Practice', 'Delivery']]</t>
  </si>
  <si>
    <t>[['Slide', 'VisualAid'], ['Pause', 'Delivery']]</t>
  </si>
  <si>
    <t>[['Delivery', 'Delivery'], ['Voice', 'Delivery']]</t>
  </si>
  <si>
    <t>['P4zxWqC_fCY']</t>
  </si>
  <si>
    <t>['V57']</t>
  </si>
  <si>
    <t>[['Weight', 'Delivery']]</t>
  </si>
  <si>
    <t>[['Interest', 'PresentationAttribute']]</t>
  </si>
  <si>
    <t>[['Discussion', 'Structure']]</t>
  </si>
  <si>
    <t>[['Communication', 'PresentationAttribute'], ['Purpose', 'Structure']]</t>
  </si>
  <si>
    <t>['S26', 'S27', 'S28', 'S29', 'S30']</t>
  </si>
  <si>
    <t>['S33', 'S34']</t>
  </si>
  <si>
    <t>[['Confidence', 'Delivery'], ['Clarity', 'PresentationAttribute']]</t>
  </si>
  <si>
    <t>['S39', 'S40', 'S41', 'S42', 'S43', 'S44']</t>
  </si>
  <si>
    <t>[['Communication', 'PresentationAttribute'], ['Confidence', 'Delivery']]</t>
  </si>
  <si>
    <t>['S45', 'S46']</t>
  </si>
  <si>
    <t>['S51', 'S52', 'S53']</t>
  </si>
  <si>
    <t>['S54']</t>
  </si>
  <si>
    <t>['S56', 'S57', 'S58', 'S59', 'S60']</t>
  </si>
  <si>
    <t>['S61']</t>
  </si>
  <si>
    <t>['S63', 'S64', 'S65']</t>
  </si>
  <si>
    <t>[['Confidence', 'Delivery'], ['Communication', 'PresentationAttribute']]</t>
  </si>
  <si>
    <t>['S75', 'S76']</t>
  </si>
  <si>
    <t>['S77', 'S78', 'S79', 'S80', 'S81']</t>
  </si>
  <si>
    <t>[['Communication', 'PresentationAttribute'], ['Nervousness', 'Delivery']]</t>
  </si>
  <si>
    <t>['S86', 'S87']</t>
  </si>
  <si>
    <t>['S88', 'S89']</t>
  </si>
  <si>
    <t>['S90', 'S91']</t>
  </si>
  <si>
    <t>['S93']</t>
  </si>
  <si>
    <t>[['Practice', 'Delivery'], ['Audience', 'Delivery'], ['Speech', 'Delivery']]</t>
  </si>
  <si>
    <t>[['BodyLanguageSignal', 'Delivery'], ['Eye', 'Delivery'], ['Smile', 'Delivery']]</t>
  </si>
  <si>
    <t>[['Confident', 'Delivery'], ['Information', 'Structure'], ['Confidence', 'Delivery']]</t>
  </si>
  <si>
    <t>['S98', 'S99']</t>
  </si>
  <si>
    <t>[['Nervousness', 'Delivery'], ['Nervous', 'Delivery']]</t>
  </si>
  <si>
    <t>['S100']</t>
  </si>
  <si>
    <t>['S101']</t>
  </si>
  <si>
    <t>['S104', 'S105', 'S106', 'S107', 'S108', 'S109', 'S110', 'S111', 'S112', 'S113', 'S114']</t>
  </si>
  <si>
    <t>['S118', 'S119']</t>
  </si>
  <si>
    <t>['S120', 'S121', 'S122', 'S123', 'S124', 'S125', 'S126', 'S127', 'S128', 'S129', 'S130', 'S131']</t>
  </si>
  <si>
    <t>['S132', 'S133', 'S134', 'S135']</t>
  </si>
  <si>
    <t>['S136']</t>
  </si>
  <si>
    <t>[['Figure', 'VisualAid'], ['Audience', 'Delivery'], ['Information', 'Structure']]</t>
  </si>
  <si>
    <t>[['Graphic', 'VisualAid'], ['Organization', 'PresentationAttribute']]</t>
  </si>
  <si>
    <t>['S140']</t>
  </si>
  <si>
    <t>[['Focus', 'Delivery'], ['Eye', 'Delivery'], ['Voice', 'Delivery']]</t>
  </si>
  <si>
    <t>['S141', 'S142', 'S143', 'S144', 'S145', 'S146', 'S147']</t>
  </si>
  <si>
    <t>[['Audience', 'Delivery'], ['Gesture', 'Delivery']]</t>
  </si>
  <si>
    <t>['S148']</t>
  </si>
  <si>
    <t>['S151', 'S152']</t>
  </si>
  <si>
    <t>[['Audience', 'Delivery'], ['Close', 'Structure'], ['Eye', 'Delivery']]</t>
  </si>
  <si>
    <t>['S154']</t>
  </si>
  <si>
    <t>['S155', 'S156']</t>
  </si>
  <si>
    <t>[['Smiling', 'Delivery'], ['Nervous', 'Delivery']]</t>
  </si>
  <si>
    <t>['S165', 'S166']</t>
  </si>
  <si>
    <t>[['Posture', 'Delivery']]</t>
  </si>
  <si>
    <t>['S167', 'S168']</t>
  </si>
  <si>
    <t>[['Smile', 'Delivery']]</t>
  </si>
  <si>
    <t>[['Audience', 'Delivery'], ['Smiling', 'Delivery']]</t>
  </si>
  <si>
    <t>['S170', 'S171', 'S172']</t>
  </si>
  <si>
    <t>['S173', 'S174']</t>
  </si>
  <si>
    <t>[['Volume', 'Delivery']]</t>
  </si>
  <si>
    <t>['S175']</t>
  </si>
  <si>
    <t>['S177', 'S178']</t>
  </si>
  <si>
    <t>[['Attention', 'PresentationAttribute'], ['Audience', 'Delivery']]</t>
  </si>
  <si>
    <t>['S179', 'S180']</t>
  </si>
  <si>
    <t>['S181', 'S182', 'S183']</t>
  </si>
  <si>
    <t>['S184', 'S185']</t>
  </si>
  <si>
    <t>['S186']</t>
  </si>
  <si>
    <t>[['Statistic', 'Structure'], ['Figure', 'VisualAid']]</t>
  </si>
  <si>
    <t>['S187', 'S188']</t>
  </si>
  <si>
    <t>['S189', 'S190']</t>
  </si>
  <si>
    <t>[['End', 'Structure'], ['Topic', 'Structure'], ['Open', 'Structure'], ['Discussion', 'Structure']]</t>
  </si>
  <si>
    <t>['yGQrYH9XOSE']</t>
  </si>
  <si>
    <t>['V58']</t>
  </si>
  <si>
    <t>[['Confidence', 'Delivery'], ['Color', 'VisualAid']]</t>
  </si>
  <si>
    <t>[['Slide', 'VisualAid'], ['VisualAid', 'VisualAid']]</t>
  </si>
  <si>
    <t>[['Graph', 'VisualAid'], ['Result', 'Structure'], ['Font', 'VisualAid']]</t>
  </si>
  <si>
    <t>['S24', 'S25', 'S26', 'S27', 'S28']</t>
  </si>
  <si>
    <t>[['Metaphor', 'Delivery'], ['Image', 'VisualAid']]</t>
  </si>
  <si>
    <t>['S30', 'S31', 'S32']</t>
  </si>
  <si>
    <t>[['Color', 'VisualAid'], ['Engaging', 'PresentationAttribute']]</t>
  </si>
  <si>
    <t>[['Audience', 'Delivery'], ['Note', 'VisualAid'], ['Slide', 'VisualAid']]</t>
  </si>
  <si>
    <t>[['Speech', 'Delivery'], ['HandGesture', 'Delivery']]</t>
  </si>
  <si>
    <t>['S38', 'S39', 'S40', 'S41']</t>
  </si>
  <si>
    <t>[['Slide', 'VisualAid'], ['Practice', 'Delivery'], ['Video', 'VisualAid']]</t>
  </si>
  <si>
    <t>['Uk_FtRshypI']</t>
  </si>
  <si>
    <t>['V59']</t>
  </si>
  <si>
    <t>[['Graph', 'VisualAid']]</t>
  </si>
  <si>
    <t>[['Figure', 'VisualAid'], ['Expression', 'Delivery']]</t>
  </si>
  <si>
    <t>['upzjPKmMU8I']</t>
  </si>
  <si>
    <t>['V60']</t>
  </si>
  <si>
    <t>['S13', 'S14', 'S15', 'S16', 'S17', 'S18']</t>
  </si>
  <si>
    <t>['JF_m8AhkxuM']</t>
  </si>
  <si>
    <t>['V61']</t>
  </si>
  <si>
    <t>[['Visuals', 'VisualAid'], ['VerbalCommunication', 'Delivery']]</t>
  </si>
  <si>
    <t>['S9', 'S10', 'S11']</t>
  </si>
  <si>
    <t>[['Visuals', 'VisualAid'], ['Picture', 'VisualAid']]</t>
  </si>
  <si>
    <t>['S12', 'S13', 'S14', 'S15']</t>
  </si>
  <si>
    <t>[['Audience', 'Delivery'], ['PowerPoint', 'VisualAid']]</t>
  </si>
  <si>
    <t>['S16', 'S17', 'S18', 'S19', 'S20', 'S21', 'S22', 'S23', 'S24', 'S25']</t>
  </si>
  <si>
    <t>[['PowerPoint', 'VisualAid'], ['Method', 'Structure']]</t>
  </si>
  <si>
    <t>['S27', 'S28', 'S29']</t>
  </si>
  <si>
    <t>[['Computer', 'VisualAid'], ['Stand', 'Delivery']]</t>
  </si>
  <si>
    <t>[['Method', 'Structure']]</t>
  </si>
  <si>
    <t>[['Audience', 'Delivery'], ['Standing', 'Delivery'], ['Practice', 'Delivery'], ['Confident', 'Delivery'], ['BodyLanguageSignal', 'Delivery']]</t>
  </si>
  <si>
    <t>['S38', 'S39']</t>
  </si>
  <si>
    <t>['S40', 'S41', 'S42', 'S43', 'S44']</t>
  </si>
  <si>
    <t>[['Speech', 'Delivery'], ['Slide', 'VisualAid']]</t>
  </si>
  <si>
    <t>['S48', 'S49']</t>
  </si>
  <si>
    <t>['ivaja7-MprQ']</t>
  </si>
  <si>
    <t>['V62']</t>
  </si>
  <si>
    <t>[['Confident', 'Delivery'], ['Dynamic', 'Delivery']]</t>
  </si>
  <si>
    <t>['S23', 'S24', 'S25', 'S26', 'S27', 'S28', 'S29', 'S30', 'S31', 'S32', 'S33', 'S34', 'S35', 'S36']</t>
  </si>
  <si>
    <t>['S38', 'S39', 'S40']</t>
  </si>
  <si>
    <t>['S41', 'S42']</t>
  </si>
  <si>
    <t>['rvIfl5Q66T0']</t>
  </si>
  <si>
    <t>['V63']</t>
  </si>
  <si>
    <t>[['Structure', 'Structure'], ['MainPoint', 'Structure']]</t>
  </si>
  <si>
    <t>['S37', 'S38']</t>
  </si>
  <si>
    <t>['S39', 'S40', 'S41']</t>
  </si>
  <si>
    <t>[['Intimate', 'Delivery'], ['Audience', 'Delivery']]</t>
  </si>
  <si>
    <t>[['Connection', 'Delivery'], ['Eye', 'Delivery']]</t>
  </si>
  <si>
    <t>[['PowerPoint', 'VisualAid'], ['Board', 'VisualAid'], ['Poster', 'VisualAid'], ['Audio', 'VisualAid'], ['VisualAid', 'VisualAid']]</t>
  </si>
  <si>
    <t>[['Influence', 'PresentationAttribute']]</t>
  </si>
  <si>
    <t>[['Audio', 'VisualAid'], ['VisualAid', 'VisualAid']]</t>
  </si>
  <si>
    <t>['S50']</t>
  </si>
  <si>
    <t>[['Story', 'Structure'], ['Audience', 'Delivery']]</t>
  </si>
  <si>
    <t>['S53', 'S54', 'S55', 'S56']</t>
  </si>
  <si>
    <t>['S58', 'S59', 'S60', 'S61', 'S62']</t>
  </si>
  <si>
    <t>['S63', 'S64', 'S65', 'S66', 'S67']</t>
  </si>
  <si>
    <t>['S68', 'S69', 'S70']</t>
  </si>
  <si>
    <t>['S71', 'S72']</t>
  </si>
  <si>
    <t>[['Audio', 'VisualAid'], ['Picture', 'VisualAid'], ['Video', 'VisualAid'], ['Definition', 'Structure']]</t>
  </si>
  <si>
    <t>['S74', 'S75']</t>
  </si>
  <si>
    <t>['S77', 'S78']</t>
  </si>
  <si>
    <t>['S79']</t>
  </si>
  <si>
    <t>[['Dynamic', 'Delivery'], ['Overload', 'PresentationAttribute']]</t>
  </si>
  <si>
    <t>[['End', 'Structure'], ['Color', 'VisualAid']]</t>
  </si>
  <si>
    <t>[['Beginning', 'Structure'], ['PowerPoint', 'VisualAid'], ['Outline', 'Structure']]</t>
  </si>
  <si>
    <t>['S89', 'S90', 'S91']</t>
  </si>
  <si>
    <t>[['Slide', 'VisualAid'], ['Outline', 'Structure']]</t>
  </si>
  <si>
    <t>['S94', 'S95']</t>
  </si>
  <si>
    <t>['S102']</t>
  </si>
  <si>
    <t>[['Confusing', 'PresentationAttribute'], ['Audience', 'Delivery']]</t>
  </si>
  <si>
    <t>['S103', 'S104', 'S105']</t>
  </si>
  <si>
    <t>['S107', 'S108', 'S109']</t>
  </si>
  <si>
    <t>['S110', 'S111', 'S112']</t>
  </si>
  <si>
    <t>['S115', 'S116']</t>
  </si>
  <si>
    <t>['S117']</t>
  </si>
  <si>
    <t>[['Outline', 'Structure'], ['Voice', 'Delivery']]</t>
  </si>
  <si>
    <t>['S122', 'S123']</t>
  </si>
  <si>
    <t>[['VisualAid', 'VisualAid'], ['PowerPoint', 'VisualAid'], ['Poster', 'VisualAid']]</t>
  </si>
  <si>
    <t>['S125', 'S126', 'S127']</t>
  </si>
  <si>
    <t>['S128', 'S129', 'S130']</t>
  </si>
  <si>
    <t>['S131']</t>
  </si>
  <si>
    <t>['S132']</t>
  </si>
  <si>
    <t>[['Model', 'VisualAid']]</t>
  </si>
  <si>
    <t>['S133']</t>
  </si>
  <si>
    <t>[['Pointer', 'VisualAid']]</t>
  </si>
  <si>
    <t>[['Overload', 'PresentationAttribute'], ['LaserPointer', 'VisualAid'], ['Figure', 'VisualAid']]</t>
  </si>
  <si>
    <t>['S136', 'S137', 'S138', 'S139']</t>
  </si>
  <si>
    <t>['S140', 'S141', 'S142', 'S143', 'S144']</t>
  </si>
  <si>
    <t>['S145']</t>
  </si>
  <si>
    <t>[['Beginning', 'Structure'], ['Handout', 'VisualAid']]</t>
  </si>
  <si>
    <t>['S152', 'S153']</t>
  </si>
  <si>
    <t>['S158', 'S159', 'S160']</t>
  </si>
  <si>
    <t>Average duration in sec</t>
  </si>
  <si>
    <t>Start</t>
  </si>
  <si>
    <t>End</t>
  </si>
  <si>
    <t>Focus Topic</t>
  </si>
  <si>
    <t>Focus Concept</t>
  </si>
  <si>
    <t>Focus Concept Weight</t>
  </si>
  <si>
    <t>Other concepts</t>
  </si>
  <si>
    <t>MnIPpUiTcRc</t>
  </si>
  <si>
    <t>Audience</t>
  </si>
  <si>
    <t>Graph</t>
  </si>
  <si>
    <t>Visuals</t>
  </si>
  <si>
    <t>Chart</t>
  </si>
  <si>
    <t>Infographics</t>
  </si>
  <si>
    <t>Impact</t>
  </si>
  <si>
    <t>Memorable</t>
  </si>
  <si>
    <t>Video</t>
  </si>
  <si>
    <t>Information</t>
  </si>
  <si>
    <t>Image</t>
  </si>
  <si>
    <t>Picture</t>
  </si>
  <si>
    <t>Summary</t>
  </si>
  <si>
    <t>MainPoint</t>
  </si>
  <si>
    <t>Beginning</t>
  </si>
  <si>
    <t>Middle</t>
  </si>
  <si>
    <t>Story</t>
  </si>
  <si>
    <t>Attention</t>
  </si>
  <si>
    <t>Comfortable</t>
  </si>
  <si>
    <t>Confidence</t>
  </si>
  <si>
    <t>Figure</t>
  </si>
  <si>
    <t>Enthusiasm</t>
  </si>
  <si>
    <t>Practice</t>
  </si>
  <si>
    <t>yoD8RMq2OkU</t>
  </si>
  <si>
    <t>Slide</t>
  </si>
  <si>
    <t>Pitch</t>
  </si>
  <si>
    <t>Confident</t>
  </si>
  <si>
    <t>Note</t>
  </si>
  <si>
    <t>Focus</t>
  </si>
  <si>
    <t>dEDcc0aCjaA</t>
  </si>
  <si>
    <t>PowerPoint</t>
  </si>
  <si>
    <t>Thumb</t>
  </si>
  <si>
    <t>Q5WT2vweFRY</t>
  </si>
  <si>
    <t>Dress</t>
  </si>
  <si>
    <t>Stand</t>
  </si>
  <si>
    <t>Passion</t>
  </si>
  <si>
    <t>ADJAcyTq1us</t>
  </si>
  <si>
    <t>Nervous</t>
  </si>
  <si>
    <t>Communication</t>
  </si>
  <si>
    <t>Purpose</t>
  </si>
  <si>
    <t>Meaning</t>
  </si>
  <si>
    <t>Opening</t>
  </si>
  <si>
    <t>Closing</t>
  </si>
  <si>
    <t>Plan</t>
  </si>
  <si>
    <t>Text</t>
  </si>
  <si>
    <t>Voice</t>
  </si>
  <si>
    <t>BodyLanguageSignal</t>
  </si>
  <si>
    <t>Posture</t>
  </si>
  <si>
    <t>Tone</t>
  </si>
  <si>
    <t>Humor</t>
  </si>
  <si>
    <t>Speech</t>
  </si>
  <si>
    <t>Gesture</t>
  </si>
  <si>
    <t>Introduction</t>
  </si>
  <si>
    <t>Quotation</t>
  </si>
  <si>
    <t>Conclusion</t>
  </si>
  <si>
    <t>WhiteBoard</t>
  </si>
  <si>
    <t>V8eLdbKXGzk</t>
  </si>
  <si>
    <t>Smile</t>
  </si>
  <si>
    <t>Feedback</t>
  </si>
  <si>
    <t>Eye</t>
  </si>
  <si>
    <t>Stress</t>
  </si>
  <si>
    <t>Depression</t>
  </si>
  <si>
    <t>Walking</t>
  </si>
  <si>
    <t>wp4ho9raVjA</t>
  </si>
  <si>
    <t>Outline</t>
  </si>
  <si>
    <t>Message</t>
  </si>
  <si>
    <t>Open</t>
  </si>
  <si>
    <t>Close</t>
  </si>
  <si>
    <t>Section</t>
  </si>
  <si>
    <t>Transition</t>
  </si>
  <si>
    <t>Finish</t>
  </si>
  <si>
    <t>Fun</t>
  </si>
  <si>
    <t>d812a7qG9Kw</t>
  </si>
  <si>
    <t>Composure</t>
  </si>
  <si>
    <t>Distraction</t>
  </si>
  <si>
    <t>Walk</t>
  </si>
  <si>
    <t>hMk5s1y486I</t>
  </si>
  <si>
    <t>Persuasive</t>
  </si>
  <si>
    <t>Pause</t>
  </si>
  <si>
    <t>PersonalStory</t>
  </si>
  <si>
    <t>Reference</t>
  </si>
  <si>
    <t>Rehearse</t>
  </si>
  <si>
    <t>Animation</t>
  </si>
  <si>
    <t>Audio</t>
  </si>
  <si>
    <t>bgFNTuRYtKE</t>
  </si>
  <si>
    <t>Highlight</t>
  </si>
  <si>
    <t>Summarize</t>
  </si>
  <si>
    <t>Thanking</t>
  </si>
  <si>
    <t>XA1o5rvy8r4</t>
  </si>
  <si>
    <t>Handout</t>
  </si>
  <si>
    <t>fzIxD1jXn44</t>
  </si>
  <si>
    <t>Organization</t>
  </si>
  <si>
    <t>SignPost</t>
  </si>
  <si>
    <t>Forgetting</t>
  </si>
  <si>
    <t>Standing</t>
  </si>
  <si>
    <t>Silence</t>
  </si>
  <si>
    <t>UOceysteIjo</t>
  </si>
  <si>
    <t>Connection</t>
  </si>
  <si>
    <t>Interaction</t>
  </si>
  <si>
    <t>Framework</t>
  </si>
  <si>
    <t>Tempo</t>
  </si>
  <si>
    <t>Confusing</t>
  </si>
  <si>
    <t>Speed</t>
  </si>
  <si>
    <t>Pronunciation</t>
  </si>
  <si>
    <t>Engaging</t>
  </si>
  <si>
    <t>Interest</t>
  </si>
  <si>
    <t>Length</t>
  </si>
  <si>
    <t>bt8YFCveNpY</t>
  </si>
  <si>
    <t>Influence</t>
  </si>
  <si>
    <t>HRaPmO6TlaM</t>
  </si>
  <si>
    <t>Color</t>
  </si>
  <si>
    <t>MobilePhone</t>
  </si>
  <si>
    <t>QT5vlkGM810</t>
  </si>
  <si>
    <t>XyRjKCT_wrk</t>
  </si>
  <si>
    <t>Material</t>
  </si>
  <si>
    <t>5utoLhjUuAI</t>
  </si>
  <si>
    <t>Evidence</t>
  </si>
  <si>
    <t>Reason</t>
  </si>
  <si>
    <t>Jv18JGOk06o</t>
  </si>
  <si>
    <t>Preparation</t>
  </si>
  <si>
    <t>Statistic</t>
  </si>
  <si>
    <t>Pace</t>
  </si>
  <si>
    <t>TmbQFWBvTtY</t>
  </si>
  <si>
    <t>x9E8yaFCX0Y</t>
  </si>
  <si>
    <t>Projector</t>
  </si>
  <si>
    <t>i5mYphUoOCs</t>
  </si>
  <si>
    <t>Volume</t>
  </si>
  <si>
    <t>TQiln3CjtvM</t>
  </si>
  <si>
    <t>Guide</t>
  </si>
  <si>
    <t>Product</t>
  </si>
  <si>
    <t>Overload</t>
  </si>
  <si>
    <t>Font</t>
  </si>
  <si>
    <t>Graphic</t>
  </si>
  <si>
    <t>Iwpi1Lm6dFo</t>
  </si>
  <si>
    <t>Objective</t>
  </si>
  <si>
    <t>Sound</t>
  </si>
  <si>
    <t>Colour</t>
  </si>
  <si>
    <t>PgOD1j2DhNg</t>
  </si>
  <si>
    <t>Context</t>
  </si>
  <si>
    <t>Diagram</t>
  </si>
  <si>
    <t>Analysis</t>
  </si>
  <si>
    <t>Result</t>
  </si>
  <si>
    <t>Engagement</t>
  </si>
  <si>
    <t>Drawing</t>
  </si>
  <si>
    <t>Aim</t>
  </si>
  <si>
    <t>Hp7Id3Yb9XQ</t>
  </si>
  <si>
    <t>Format</t>
  </si>
  <si>
    <t>Film</t>
  </si>
  <si>
    <t>Analogy</t>
  </si>
  <si>
    <t>Modulation</t>
  </si>
  <si>
    <t>Acknowledgement</t>
  </si>
  <si>
    <t>1VCaJ4dSHak</t>
  </si>
  <si>
    <t>Expression</t>
  </si>
  <si>
    <t>Shoulder</t>
  </si>
  <si>
    <t>HandGesture</t>
  </si>
  <si>
    <t>h6sm47j-Am4</t>
  </si>
  <si>
    <t>Laughing</t>
  </si>
  <si>
    <t>i68a6M5FFBc&amp;t</t>
  </si>
  <si>
    <t>Prop</t>
  </si>
  <si>
    <t>Rehearsal</t>
  </si>
  <si>
    <t>Yl_FJAOcFgQ</t>
  </si>
  <si>
    <t>Opener</t>
  </si>
  <si>
    <t>Summarise</t>
  </si>
  <si>
    <t>RHX-xnP_G5s</t>
  </si>
  <si>
    <t>BulletPoint</t>
  </si>
  <si>
    <t>Excitement</t>
  </si>
  <si>
    <t>7MWaeOHDBOg</t>
  </si>
  <si>
    <t>Pacing</t>
  </si>
  <si>
    <t>Projection</t>
  </si>
  <si>
    <t>Dynamic</t>
  </si>
  <si>
    <t>Smiling</t>
  </si>
  <si>
    <t>Nervousness</t>
  </si>
  <si>
    <t>Breathing</t>
  </si>
  <si>
    <t>STD</t>
  </si>
  <si>
    <t>Narrative type</t>
  </si>
  <si>
    <t>Narrative Quality Question</t>
  </si>
  <si>
    <t>Average CO</t>
  </si>
  <si>
    <t>STDV Co</t>
  </si>
  <si>
    <t>Average CR</t>
  </si>
  <si>
    <t>STDV CR</t>
  </si>
  <si>
    <t>Average D</t>
  </si>
  <si>
    <t>STDV D</t>
  </si>
  <si>
    <t>Average S</t>
  </si>
  <si>
    <t>STDV S</t>
  </si>
  <si>
    <t>Average All</t>
  </si>
  <si>
    <t>STDV All</t>
  </si>
  <si>
    <t>All</t>
  </si>
  <si>
    <t>4.49(0.73)</t>
  </si>
  <si>
    <t>3.80(1.14)</t>
  </si>
  <si>
    <t>4.04(1.02)</t>
  </si>
  <si>
    <t>4.04(1.09)</t>
  </si>
  <si>
    <t>4.02(1.10)</t>
  </si>
  <si>
    <t>4.24(1.00)</t>
  </si>
  <si>
    <t>4.09(1.02)</t>
  </si>
  <si>
    <t>3.52(1.09)</t>
  </si>
  <si>
    <t>3.59(1.05)</t>
  </si>
  <si>
    <t>3.78(1.06)</t>
  </si>
  <si>
    <t>3.82(1.06)</t>
  </si>
  <si>
    <t>3.94(0.99)</t>
  </si>
  <si>
    <t>4.31(0.79)</t>
  </si>
  <si>
    <t>4.29(0.69)</t>
  </si>
  <si>
    <t>3.84(1.00)</t>
  </si>
  <si>
    <t>4.49(0.76)</t>
  </si>
  <si>
    <t>4.38(0.96)</t>
  </si>
  <si>
    <t>4.62(0.68)</t>
  </si>
  <si>
    <t>4.17(0.97)</t>
  </si>
  <si>
    <t>3.81(1.05)</t>
  </si>
  <si>
    <t>3.98(1.05)</t>
  </si>
  <si>
    <t>4.17(1.05)</t>
  </si>
  <si>
    <t>4.05(1.07)</t>
  </si>
  <si>
    <t>4.33(0.97)</t>
  </si>
  <si>
    <t>4.20(0.94)</t>
  </si>
  <si>
    <t>3.73(1.09)</t>
  </si>
  <si>
    <t>3.76(1.05)</t>
  </si>
  <si>
    <t>3.99(1.05)</t>
  </si>
  <si>
    <t>3.97(1.07)</t>
  </si>
  <si>
    <t>4.15(0.97)</t>
  </si>
  <si>
    <t xml:space="preserve">Title of the table: Average scores from all narratives in each type, based on responses from all experts on the qualitry of the  individual narratives (1-Strongly Disagree, 5 Strongly Agree). In all cases STDV=1. </t>
  </si>
  <si>
    <t>AVG Delivary to Visusla AID</t>
  </si>
  <si>
    <t>Evaluator</t>
  </si>
  <si>
    <t>Quality 1</t>
  </si>
  <si>
    <t>Quality 2</t>
  </si>
  <si>
    <t>Quality 3</t>
  </si>
  <si>
    <t>Quality 4</t>
  </si>
  <si>
    <t>Quality 5</t>
  </si>
  <si>
    <t>Quality 6</t>
  </si>
  <si>
    <t>AVG Presentation Attribute to Delivery</t>
  </si>
  <si>
    <t>STDV Presentation Attribute to Delivery</t>
  </si>
  <si>
    <t>STDV Delivary to Visusla AID</t>
  </si>
  <si>
    <t>AVG Presentation Attribute to Visual Aid</t>
  </si>
  <si>
    <t>STDV Presentation Attribute to Visual Aid</t>
  </si>
  <si>
    <t>AVG Structure to Delivery</t>
  </si>
  <si>
    <t>STDV Structure to Delivery</t>
  </si>
  <si>
    <t>AVG Structure to Presentation Attribute</t>
  </si>
  <si>
    <t>STDV Structure to Presentation Attribute</t>
  </si>
  <si>
    <t>AVG Visual Aid to Structure</t>
  </si>
  <si>
    <t>STDV Visual Aid to Structure</t>
  </si>
  <si>
    <t>Combinational Narratives</t>
  </si>
  <si>
    <t>Narrative (Combinational)</t>
  </si>
  <si>
    <t>Included in the paper</t>
  </si>
  <si>
    <t>Narrative (Correlativel)</t>
  </si>
  <si>
    <t>per individual narrative</t>
  </si>
  <si>
    <t>per evaluator</t>
  </si>
  <si>
    <t>Narrative (Derivative)</t>
  </si>
  <si>
    <t>AvG quality per narrative</t>
  </si>
  <si>
    <t>AVG Quality per Narrative</t>
  </si>
  <si>
    <t>AVG CO</t>
  </si>
  <si>
    <t>STDV CO</t>
  </si>
  <si>
    <t>AVG CR</t>
  </si>
  <si>
    <t>AVG D</t>
  </si>
  <si>
    <t>AVG S</t>
  </si>
  <si>
    <t>Identify key points related to giving presentations</t>
  </si>
  <si>
    <t>Focus on key points at a time</t>
  </si>
  <si>
    <t>Identify key topics/concepts to learn</t>
  </si>
  <si>
    <t>Link main points mentioned in the video</t>
  </si>
  <si>
    <t>All AVG</t>
  </si>
  <si>
    <t>All STDV</t>
  </si>
  <si>
    <t>6.07(0.80)</t>
  </si>
  <si>
    <t>5.73(1.03)</t>
  </si>
  <si>
    <t>5.87(1.06)</t>
  </si>
  <si>
    <t>5.53(1.41)</t>
  </si>
  <si>
    <t>6.20(0.86)</t>
  </si>
  <si>
    <t>5.80(1.01)</t>
  </si>
  <si>
    <t>5.73(0.88)</t>
  </si>
  <si>
    <t>5.60(0.83)</t>
  </si>
  <si>
    <t>6.20(0.94)</t>
  </si>
  <si>
    <t>6.13(0.92)</t>
  </si>
  <si>
    <t>6.40(0.74)</t>
  </si>
  <si>
    <t>6.07(0.88)</t>
  </si>
  <si>
    <t>6.07(1.16)</t>
  </si>
  <si>
    <t>5.73(1.10)</t>
  </si>
  <si>
    <t>6(1)</t>
  </si>
  <si>
    <t>5.87(1.41)</t>
  </si>
  <si>
    <t>6.13(0.93)</t>
  </si>
  <si>
    <t>5.85(1.01)</t>
  </si>
  <si>
    <t>5.77(1.16)</t>
  </si>
  <si>
    <t xml:space="preserve">Title of the table: Average scores from all narratives in each type, based on responses from all experts on the perceived usefulness of the  individual narratives (1-Extremely unlikely, 7  Extremely likely). </t>
  </si>
  <si>
    <r>
      <t xml:space="preserve">Some narratives can be </t>
    </r>
    <r>
      <rPr>
        <b/>
        <sz val="10"/>
        <color rgb="FF00B0F0"/>
        <rFont val="Arial"/>
        <family val="2"/>
      </rPr>
      <t>used to learn the concepts</t>
    </r>
    <r>
      <rPr>
        <sz val="10"/>
        <color theme="1"/>
        <rFont val="Arial"/>
        <family val="2"/>
      </rPr>
      <t xml:space="preserve"> or get idea about the concepts. The</t>
    </r>
    <r>
      <rPr>
        <sz val="10"/>
        <color rgb="FF00B0F0"/>
        <rFont val="Arial"/>
        <family val="2"/>
      </rPr>
      <t xml:space="preserve"> description tells the students more information about what they can search for to learn more</t>
    </r>
    <r>
      <rPr>
        <sz val="10"/>
        <color theme="1"/>
        <rFont val="Arial"/>
        <family val="2"/>
      </rPr>
      <t>.</t>
    </r>
  </si>
  <si>
    <r>
      <t xml:space="preserve">they </t>
    </r>
    <r>
      <rPr>
        <sz val="10"/>
        <color rgb="FF00B0F0"/>
        <rFont val="Calibri"/>
        <family val="2"/>
        <scheme val="minor"/>
      </rPr>
      <t>can be useful in most occasions</t>
    </r>
    <r>
      <rPr>
        <sz val="10"/>
        <color theme="1"/>
        <rFont val="Calibri"/>
        <family val="2"/>
        <scheme val="minor"/>
      </rPr>
      <t xml:space="preserve"> </t>
    </r>
  </si>
  <si>
    <r>
      <t>With few improvements, this</t>
    </r>
    <r>
      <rPr>
        <sz val="10"/>
        <color rgb="FF00B0F0"/>
        <rFont val="Calibri"/>
        <family val="2"/>
        <scheme val="minor"/>
      </rPr>
      <t xml:space="preserve"> can be a great way of learning easily and quickly</t>
    </r>
  </si>
  <si>
    <r>
      <t xml:space="preserve">some </t>
    </r>
    <r>
      <rPr>
        <sz val="10"/>
        <color rgb="FF00B0F0"/>
        <rFont val="Calibri"/>
        <family val="2"/>
        <scheme val="minor"/>
      </rPr>
      <t>can nbe used for learning basic idea about the concept and its relationship with the topic</t>
    </r>
  </si>
  <si>
    <r>
      <t>I</t>
    </r>
    <r>
      <rPr>
        <sz val="10"/>
        <color rgb="FF00B0F0"/>
        <rFont val="Calibri"/>
        <family val="2"/>
        <scheme val="minor"/>
      </rPr>
      <t xml:space="preserve"> enjoyed watching them. I feel learned alot about presentation skills. </t>
    </r>
  </si>
  <si>
    <r>
      <t xml:space="preserve">In general, </t>
    </r>
    <r>
      <rPr>
        <sz val="10"/>
        <color rgb="FFFF0000"/>
        <rFont val="Calibri"/>
        <family val="2"/>
        <scheme val="minor"/>
      </rPr>
      <t>therewere many segments with abrupt beginnings or ends. Quite often the end is in a middle of a sentence.</t>
    </r>
  </si>
  <si>
    <t>Narrative Perceived usefulness Question</t>
  </si>
  <si>
    <t>6(0.94)</t>
  </si>
  <si>
    <t>CO1: Learning VISUAL AID by linking it to STRUCTURE</t>
  </si>
  <si>
    <t>CO2: Learning STRUCTURE by linking it to DELIVERY</t>
  </si>
  <si>
    <t>CO3: Learning PRESENTATION ATTRIBUTE by linking it to VISUAL AID</t>
  </si>
  <si>
    <t>CO4: Learning PRESENTATION ATTRIBUTE by linking it to DELIVERY </t>
  </si>
  <si>
    <t>CO5: Learning STRUCTURE by linking it to PRESENTATION ATTRIBUTE</t>
  </si>
  <si>
    <t>CO6: Learning DELIVERY by linking it to VISUAL AID</t>
  </si>
  <si>
    <t>STDV(ALL)</t>
  </si>
  <si>
    <t>AVG(ALL)</t>
  </si>
  <si>
    <t>AVG (Quality1-5)</t>
  </si>
  <si>
    <t>STDV(Quality1-5)</t>
  </si>
  <si>
    <t>AVG ALL</t>
  </si>
  <si>
    <t>Learning</t>
  </si>
  <si>
    <t>AVG Quality</t>
  </si>
  <si>
    <t>Q1</t>
  </si>
  <si>
    <t>Q2</t>
  </si>
  <si>
    <t>Q3</t>
  </si>
  <si>
    <t>Q4</t>
  </si>
  <si>
    <t>Q5</t>
  </si>
  <si>
    <t>AVG Quality (Q1-Q5)</t>
  </si>
  <si>
    <t>AVG Quality (1-5)</t>
  </si>
  <si>
    <t>Overall perceived usefulness</t>
  </si>
  <si>
    <t>6.00(0.94)</t>
  </si>
  <si>
    <t>5.94(0.16)</t>
  </si>
  <si>
    <t>Negative</t>
  </si>
  <si>
    <t>Positive</t>
  </si>
  <si>
    <t>STDV quality</t>
  </si>
  <si>
    <t>Median quality</t>
  </si>
  <si>
    <t>This to find the pie chart of howmany 5s, 4s,3s,2s,1s of each question per narrative. Each column is the count of  5s,4s,3s,2s,1s of each quality question</t>
  </si>
  <si>
    <t>Q1- different ranks</t>
  </si>
  <si>
    <t>Q2- different ranks</t>
  </si>
  <si>
    <t>Q3- different ranks</t>
  </si>
  <si>
    <t>Q4- different ranks</t>
  </si>
  <si>
    <t>Q5- different ranks</t>
  </si>
  <si>
    <t>Madian CO</t>
  </si>
  <si>
    <t>Median CR</t>
  </si>
  <si>
    <t>Median D</t>
  </si>
  <si>
    <t>Median S</t>
  </si>
  <si>
    <t>Median ALL</t>
  </si>
  <si>
    <t>Median CO</t>
  </si>
  <si>
    <t>PU1</t>
  </si>
  <si>
    <t>PU2</t>
  </si>
  <si>
    <t>PU3</t>
  </si>
  <si>
    <t>PU4</t>
  </si>
  <si>
    <t>Narrative Perceived usefulness per expert per question</t>
  </si>
  <si>
    <t>#Narratives</t>
  </si>
  <si>
    <t>AVG Duration</t>
  </si>
  <si>
    <t>It is in the paper in the OUTPUT part of the methodolgy figure EC-TEL2023</t>
  </si>
  <si>
    <t>Median</t>
  </si>
  <si>
    <t>STDV ALL</t>
  </si>
  <si>
    <t>Top Quality Narratives and their characterisation data</t>
  </si>
  <si>
    <t>Title and URL</t>
  </si>
  <si>
    <t>Total Duration</t>
  </si>
  <si>
    <t>Concept</t>
  </si>
  <si>
    <t>Mention</t>
  </si>
  <si>
    <t>Total number of segments</t>
  </si>
  <si>
    <t>#seg with duration &gt;=30s</t>
  </si>
  <si>
    <t>#seg with duration&lt;30s</t>
  </si>
  <si>
    <t>All Narratives data below and above 4 in their quality</t>
  </si>
  <si>
    <t>P</t>
  </si>
  <si>
    <t>3,2</t>
  </si>
  <si>
    <t>1,3</t>
  </si>
  <si>
    <t>V</t>
  </si>
  <si>
    <t>1,2</t>
  </si>
  <si>
    <t>5,1</t>
  </si>
  <si>
    <t>1,9</t>
  </si>
  <si>
    <t>AVG ALL Quality (1-6)</t>
  </si>
  <si>
    <t>2,3</t>
  </si>
  <si>
    <t>Variance</t>
  </si>
  <si>
    <r>
      <t xml:space="preserve">the </t>
    </r>
    <r>
      <rPr>
        <sz val="10"/>
        <color rgb="FF00B0F0"/>
        <rFont val="Calibri"/>
        <family val="2"/>
        <scheme val="minor"/>
      </rPr>
      <t>videos selected were all relevan</t>
    </r>
    <r>
      <rPr>
        <sz val="10"/>
        <color theme="1"/>
        <rFont val="Calibri"/>
        <family val="2"/>
        <scheme val="minor"/>
      </rPr>
      <t xml:space="preserve">t. It might be </t>
    </r>
    <r>
      <rPr>
        <sz val="10"/>
        <color rgb="FFFF0000"/>
        <rFont val="Calibri"/>
        <family val="2"/>
        <scheme val="minor"/>
      </rPr>
      <t>useful to watch one video at a time</t>
    </r>
    <r>
      <rPr>
        <sz val="10"/>
        <color theme="1"/>
        <rFont val="Calibri"/>
        <family val="2"/>
        <scheme val="minor"/>
      </rPr>
      <t>, follow its strucrture and point out the</t>
    </r>
    <r>
      <rPr>
        <sz val="10"/>
        <color rgb="FF00B0F0"/>
        <rFont val="Calibri"/>
        <family val="2"/>
        <scheme val="minor"/>
      </rPr>
      <t xml:space="preserve"> relevant concepts as it plays</t>
    </r>
    <r>
      <rPr>
        <sz val="10"/>
        <color theme="1"/>
        <rFont val="Calibri"/>
        <family val="2"/>
        <scheme val="minor"/>
      </rPr>
      <t xml:space="preserve">. I found it </t>
    </r>
    <r>
      <rPr>
        <sz val="10"/>
        <color rgb="FFFF0000"/>
        <rFont val="Calibri"/>
        <family val="2"/>
        <scheme val="minor"/>
      </rPr>
      <t>very tedious to watch snippets of the same same video a number of times</t>
    </r>
    <r>
      <rPr>
        <sz val="10"/>
        <color theme="1"/>
        <rFont val="Calibri"/>
        <family val="2"/>
        <scheme val="minor"/>
      </rPr>
      <t xml:space="preserve">, each time pointing to a different concept. Also, </t>
    </r>
    <r>
      <rPr>
        <sz val="10"/>
        <color rgb="FFFF0000"/>
        <rFont val="Calibri"/>
        <family val="2"/>
        <scheme val="minor"/>
      </rPr>
      <t>snippets do not provide the context for real understanding of the use of the concept in that particular video without watching beyond the selected snippet.</t>
    </r>
  </si>
  <si>
    <t>CO     Strongly agree 5</t>
  </si>
  <si>
    <t>All       5</t>
  </si>
  <si>
    <t>OVERALL Quality</t>
  </si>
  <si>
    <t>Usefulness</t>
  </si>
  <si>
    <t>Overall PU</t>
  </si>
  <si>
    <t>Overall</t>
  </si>
  <si>
    <t>Usability</t>
  </si>
  <si>
    <t>Median,AVG, STDV of each category</t>
  </si>
  <si>
    <t>Overall is average of (median, AVG, STDV)</t>
  </si>
  <si>
    <t>Kruskal Wallis</t>
  </si>
  <si>
    <t>Q6- Usability</t>
  </si>
  <si>
    <t>Mann Whitney Test</t>
  </si>
  <si>
    <t xml:space="preserve"> CO-CR</t>
  </si>
  <si>
    <t>CO-D</t>
  </si>
  <si>
    <t>CO-S</t>
  </si>
  <si>
    <t>CR-D</t>
  </si>
  <si>
    <t>CR-S</t>
  </si>
  <si>
    <t>D-S</t>
  </si>
  <si>
    <t>Overall Perceived usefulness</t>
  </si>
  <si>
    <t xml:space="preserve">OVERALL of Each type </t>
  </si>
  <si>
    <t>OverAll Perceived Usefullness of all scales per narrative</t>
  </si>
  <si>
    <t>ALL</t>
  </si>
  <si>
    <t>Average of Median</t>
  </si>
  <si>
    <t>CO-CR</t>
  </si>
  <si>
    <t xml:space="preserve"> Spearman's RHO test</t>
  </si>
  <si>
    <t>Occupation</t>
  </si>
  <si>
    <t>Domain Experience</t>
  </si>
  <si>
    <t>Extensive</t>
  </si>
  <si>
    <t>Medium level</t>
  </si>
  <si>
    <t>Overall is average of :median</t>
  </si>
  <si>
    <t>All the tests (Kruskal Wallis, Mann Whiteny , Spear mann) are not statisitically significant</t>
  </si>
  <si>
    <t>CO-PU-Median</t>
  </si>
  <si>
    <t>CO-PU-  AVG</t>
  </si>
  <si>
    <t>CO-PU-STDV</t>
  </si>
  <si>
    <t>CR-PU-Median</t>
  </si>
  <si>
    <t>CR-PU-  AVG</t>
  </si>
  <si>
    <t>CR-PU-STDV</t>
  </si>
  <si>
    <t>D-PU-Median</t>
  </si>
  <si>
    <t>D-PU-  AVG</t>
  </si>
  <si>
    <t>D-PU-STDV</t>
  </si>
  <si>
    <t>S-PU-Median</t>
  </si>
  <si>
    <t>S-PU-  AVG</t>
  </si>
  <si>
    <t>S-PU-STDV</t>
  </si>
  <si>
    <t>Overall D</t>
  </si>
  <si>
    <t>Overall CO</t>
  </si>
  <si>
    <t>Overall  CR</t>
  </si>
  <si>
    <t>Overall S</t>
  </si>
  <si>
    <t>All PU1</t>
  </si>
  <si>
    <t>All PU2</t>
  </si>
  <si>
    <t>All PU3</t>
  </si>
  <si>
    <t>All PU4</t>
  </si>
  <si>
    <t>Overall All</t>
  </si>
  <si>
    <t>total duration</t>
  </si>
  <si>
    <t>Selected narrative for Amazon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</si>
</sst>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39">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Calibri"/>
      <family val="2"/>
      <scheme val="minor"/>
    </font>
    <font>
      <sz val="11"/>
      <color rgb="FF000000"/>
      <name val="Courier New"/>
      <family val="3"/>
    </font>
    <font>
      <sz val="10"/>
      <color theme="1"/>
      <name val="Calibri"/>
      <family val="2"/>
      <scheme val="minor"/>
    </font>
    <font>
      <sz val="14"/>
      <color rgb="FFFF0000"/>
      <name val="Calibri"/>
      <family val="2"/>
      <scheme val="minor"/>
    </font>
    <font>
      <sz val="8"/>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color theme="1"/>
      <name val="Calibri"/>
      <family val="2"/>
      <scheme val="minor"/>
    </font>
    <font>
      <b/>
      <sz val="10"/>
      <color rgb="FFFF0000"/>
      <name val="Arial"/>
      <family val="2"/>
    </font>
    <font>
      <sz val="10"/>
      <color rgb="FFFF0000"/>
      <name val="Calibri"/>
      <family val="2"/>
      <scheme val="minor"/>
    </font>
    <font>
      <sz val="10"/>
      <color rgb="FFFF0000"/>
      <name val="Arial"/>
      <family val="2"/>
    </font>
    <font>
      <sz val="10"/>
      <name val="Calibri"/>
      <family val="2"/>
      <scheme val="minor"/>
    </font>
    <font>
      <sz val="11"/>
      <name val="Calibri"/>
      <family val="2"/>
      <scheme val="minor"/>
    </font>
    <font>
      <b/>
      <sz val="12"/>
      <color rgb="FFFF0000"/>
      <name val="Calibri"/>
      <family val="2"/>
      <scheme val="minor"/>
    </font>
    <font>
      <b/>
      <sz val="10"/>
      <color theme="1"/>
      <name val="Calibri"/>
      <family val="2"/>
      <scheme val="minor"/>
    </font>
    <font>
      <b/>
      <sz val="10"/>
      <color rgb="FF00B0F0"/>
      <name val="Arial"/>
      <family val="2"/>
    </font>
    <font>
      <sz val="10"/>
      <color rgb="FF00B0F0"/>
      <name val="Arial"/>
      <family val="2"/>
    </font>
    <font>
      <sz val="10"/>
      <color rgb="FF00B0F0"/>
      <name val="Calibri"/>
      <family val="2"/>
      <scheme val="minor"/>
    </font>
    <font>
      <sz val="11"/>
      <color theme="5"/>
      <name val="Calibri"/>
      <family val="2"/>
      <scheme val="minor"/>
    </font>
    <font>
      <sz val="11"/>
      <color rgb="FF202124"/>
      <name val="Roboto"/>
    </font>
    <font>
      <sz val="11"/>
      <color theme="5" tint="-0.249977111117893"/>
      <name val="Calibri"/>
      <family val="2"/>
      <scheme val="minor"/>
    </font>
    <font>
      <sz val="11"/>
      <color theme="7" tint="-0.249977111117893"/>
      <name val="Calibri"/>
      <family val="2"/>
      <scheme val="minor"/>
    </font>
    <font>
      <b/>
      <sz val="11"/>
      <name val="Calibri"/>
      <family val="2"/>
      <scheme val="minor"/>
    </font>
    <font>
      <b/>
      <sz val="16"/>
      <color rgb="FF00B050"/>
      <name val="Calibri"/>
      <family val="2"/>
      <scheme val="minor"/>
    </font>
    <font>
      <b/>
      <sz val="14"/>
      <color rgb="FF0070C0"/>
      <name val="Calibri"/>
      <family val="2"/>
      <scheme val="minor"/>
    </font>
    <font>
      <sz val="11"/>
      <name val="Roboto"/>
    </font>
    <font>
      <b/>
      <sz val="16"/>
      <color rgb="FFFF0000"/>
      <name val="Calibri"/>
      <family val="2"/>
      <scheme val="minor"/>
    </font>
    <font>
      <b/>
      <sz val="18"/>
      <color rgb="FFFF0000"/>
      <name val="Calibri"/>
      <family val="2"/>
      <scheme val="minor"/>
    </font>
    <font>
      <b/>
      <sz val="18"/>
      <color rgb="FF00B0F0"/>
      <name val="Calibri"/>
      <family val="2"/>
      <scheme val="minor"/>
    </font>
    <font>
      <sz val="11"/>
      <color rgb="FF00B0F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39997558519241921"/>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13" fillId="0" borderId="0" applyNumberFormat="0" applyFill="0" applyBorder="0" applyAlignment="0" applyProtection="0"/>
  </cellStyleXfs>
  <cellXfs count="295">
    <xf numFmtId="0" fontId="0" fillId="0" borderId="0" xfId="0"/>
    <xf numFmtId="0" fontId="8" fillId="0" borderId="0" xfId="0" applyFont="1"/>
    <xf numFmtId="164" fontId="8" fillId="0" borderId="0" xfId="0" applyNumberFormat="1" applyFont="1"/>
    <xf numFmtId="0" fontId="0" fillId="0" borderId="0" xfId="0" applyAlignment="1">
      <alignment horizontal="left" vertical="center"/>
    </xf>
    <xf numFmtId="0" fontId="9" fillId="0" borderId="0" xfId="0" applyFont="1" applyAlignment="1">
      <alignment horizontal="left" vertical="center"/>
    </xf>
    <xf numFmtId="0" fontId="10" fillId="0" borderId="0" xfId="0" applyFont="1"/>
    <xf numFmtId="0" fontId="0" fillId="2" borderId="0" xfId="0" applyFill="1"/>
    <xf numFmtId="0" fontId="8" fillId="2" borderId="0" xfId="0" applyFont="1" applyFill="1"/>
    <xf numFmtId="0" fontId="0" fillId="0" borderId="0" xfId="0" applyAlignment="1">
      <alignment vertical="top" wrapText="1"/>
    </xf>
    <xf numFmtId="0" fontId="11" fillId="0" borderId="0" xfId="0" applyFont="1"/>
    <xf numFmtId="0" fontId="0" fillId="3" borderId="0" xfId="0" applyFill="1"/>
    <xf numFmtId="0" fontId="8" fillId="3" borderId="0" xfId="0" applyFont="1" applyFill="1"/>
    <xf numFmtId="0" fontId="10" fillId="3" borderId="0" xfId="0" applyFont="1" applyFill="1"/>
    <xf numFmtId="164" fontId="10" fillId="0" borderId="0" xfId="0" applyNumberFormat="1" applyFont="1"/>
    <xf numFmtId="0" fontId="8" fillId="0" borderId="0" xfId="0" applyFont="1" applyAlignment="1">
      <alignment vertical="top" wrapText="1"/>
    </xf>
    <xf numFmtId="0" fontId="0" fillId="0" borderId="0" xfId="0" applyAlignment="1">
      <alignment horizontal="center" vertical="top" wrapText="1"/>
    </xf>
    <xf numFmtId="0" fontId="8" fillId="3" borderId="0" xfId="0" applyFont="1" applyFill="1" applyAlignment="1">
      <alignment vertical="top" wrapText="1"/>
    </xf>
    <xf numFmtId="0" fontId="8" fillId="2" borderId="0" xfId="0" applyFont="1" applyFill="1" applyAlignment="1">
      <alignment vertical="top" wrapText="1"/>
    </xf>
    <xf numFmtId="0" fontId="10" fillId="0" borderId="0" xfId="0" applyFont="1" applyAlignment="1">
      <alignment vertical="top" wrapText="1"/>
    </xf>
    <xf numFmtId="9" fontId="0" fillId="0" borderId="0" xfId="0" applyNumberFormat="1"/>
    <xf numFmtId="10" fontId="0" fillId="0" borderId="0" xfId="0" applyNumberFormat="1"/>
    <xf numFmtId="0" fontId="9" fillId="0" borderId="0" xfId="0" quotePrefix="1" applyFont="1" applyAlignment="1">
      <alignment horizontal="left" vertical="center"/>
    </xf>
    <xf numFmtId="1" fontId="0" fillId="0" borderId="0" xfId="0" applyNumberFormat="1"/>
    <xf numFmtId="0" fontId="7" fillId="2" borderId="1" xfId="0" applyFont="1" applyFill="1" applyBorder="1" applyAlignment="1">
      <alignment wrapText="1"/>
    </xf>
    <xf numFmtId="22" fontId="7" fillId="0" borderId="1" xfId="0" applyNumberFormat="1" applyFont="1" applyBorder="1" applyAlignment="1">
      <alignment horizontal="right" wrapText="1"/>
    </xf>
    <xf numFmtId="0" fontId="7" fillId="0" borderId="1" xfId="0" applyFont="1" applyBorder="1" applyAlignment="1">
      <alignment wrapText="1"/>
    </xf>
    <xf numFmtId="0" fontId="7" fillId="0" borderId="1" xfId="0" applyFont="1" applyBorder="1" applyAlignment="1">
      <alignment vertical="center"/>
    </xf>
    <xf numFmtId="0" fontId="0" fillId="0" borderId="0" xfId="0" applyAlignment="1">
      <alignment wrapText="1"/>
    </xf>
    <xf numFmtId="0" fontId="13" fillId="0" borderId="0" xfId="1"/>
    <xf numFmtId="0" fontId="8" fillId="4" borderId="0" xfId="0" applyFont="1" applyFill="1"/>
    <xf numFmtId="0" fontId="7" fillId="4" borderId="1" xfId="0" applyFont="1" applyFill="1" applyBorder="1" applyAlignment="1">
      <alignment wrapText="1"/>
    </xf>
    <xf numFmtId="0" fontId="8" fillId="5" borderId="0" xfId="0" applyFont="1" applyFill="1"/>
    <xf numFmtId="0" fontId="7" fillId="5" borderId="1" xfId="0" applyFont="1" applyFill="1" applyBorder="1" applyAlignment="1">
      <alignment wrapText="1"/>
    </xf>
    <xf numFmtId="0" fontId="8" fillId="6" borderId="0" xfId="0" applyFont="1" applyFill="1"/>
    <xf numFmtId="0" fontId="7" fillId="6" borderId="1" xfId="0" applyFont="1" applyFill="1" applyBorder="1" applyAlignment="1">
      <alignment wrapText="1"/>
    </xf>
    <xf numFmtId="0" fontId="0" fillId="6" borderId="0" xfId="0" applyFill="1"/>
    <xf numFmtId="0" fontId="8" fillId="4" borderId="0" xfId="0" applyFont="1" applyFill="1" applyAlignment="1">
      <alignment wrapText="1"/>
    </xf>
    <xf numFmtId="0" fontId="7" fillId="4" borderId="0" xfId="0" applyFont="1" applyFill="1" applyAlignment="1">
      <alignment wrapText="1"/>
    </xf>
    <xf numFmtId="0" fontId="8" fillId="5" borderId="0" xfId="0" applyFont="1" applyFill="1" applyAlignment="1">
      <alignment wrapText="1"/>
    </xf>
    <xf numFmtId="0" fontId="7" fillId="0" borderId="0" xfId="0" applyFont="1" applyAlignment="1">
      <alignment vertical="top" wrapText="1"/>
    </xf>
    <xf numFmtId="0" fontId="13" fillId="0" borderId="0" xfId="1" applyFill="1" applyBorder="1" applyAlignment="1">
      <alignment vertical="top" wrapText="1"/>
    </xf>
    <xf numFmtId="0" fontId="13" fillId="0" borderId="0" xfId="1" applyFill="1"/>
    <xf numFmtId="2" fontId="0" fillId="0" borderId="0" xfId="0" applyNumberFormat="1"/>
    <xf numFmtId="0" fontId="16" fillId="0" borderId="2" xfId="0" applyFont="1" applyBorder="1" applyAlignment="1">
      <alignment horizontal="center" vertical="top"/>
    </xf>
    <xf numFmtId="0" fontId="16" fillId="2" borderId="2" xfId="0" applyFont="1" applyFill="1" applyBorder="1" applyAlignment="1">
      <alignment horizontal="center" vertical="top"/>
    </xf>
    <xf numFmtId="1" fontId="0" fillId="2" borderId="0" xfId="0" applyNumberFormat="1" applyFill="1"/>
    <xf numFmtId="0" fontId="15" fillId="0" borderId="0" xfId="0" applyFont="1"/>
    <xf numFmtId="0" fontId="15" fillId="0" borderId="0" xfId="1" applyFont="1" applyFill="1"/>
    <xf numFmtId="1" fontId="17" fillId="0" borderId="0" xfId="0" applyNumberFormat="1" applyFont="1" applyAlignment="1">
      <alignment vertical="top" wrapText="1"/>
    </xf>
    <xf numFmtId="0" fontId="0" fillId="7" borderId="0" xfId="0" applyFill="1"/>
    <xf numFmtId="0" fontId="13" fillId="7" borderId="0" xfId="1" applyFill="1"/>
    <xf numFmtId="0" fontId="0" fillId="8" borderId="0" xfId="0" applyFill="1"/>
    <xf numFmtId="0" fontId="13" fillId="8" borderId="0" xfId="1" applyFill="1"/>
    <xf numFmtId="0" fontId="13" fillId="6" borderId="0" xfId="1" applyFill="1"/>
    <xf numFmtId="0" fontId="0" fillId="9" borderId="0" xfId="0" applyFill="1"/>
    <xf numFmtId="0" fontId="13" fillId="9" borderId="0" xfId="1" applyFill="1"/>
    <xf numFmtId="0" fontId="16" fillId="0" borderId="0" xfId="0" applyFont="1" applyAlignment="1">
      <alignment horizontal="center"/>
    </xf>
    <xf numFmtId="0" fontId="16" fillId="6" borderId="2" xfId="0" applyFont="1" applyFill="1" applyBorder="1" applyAlignment="1">
      <alignment horizontal="center"/>
    </xf>
    <xf numFmtId="2" fontId="17" fillId="0" borderId="0" xfId="0" applyNumberFormat="1" applyFont="1" applyAlignment="1">
      <alignment vertical="top" wrapText="1"/>
    </xf>
    <xf numFmtId="2" fontId="0" fillId="0" borderId="0" xfId="0" applyNumberFormat="1" applyAlignment="1">
      <alignment vertical="top" wrapText="1"/>
    </xf>
    <xf numFmtId="2" fontId="15" fillId="0" borderId="0" xfId="0" applyNumberFormat="1" applyFont="1" applyAlignment="1">
      <alignment vertical="top" wrapText="1"/>
    </xf>
    <xf numFmtId="2" fontId="15" fillId="0" borderId="0" xfId="0" applyNumberFormat="1" applyFont="1"/>
    <xf numFmtId="0" fontId="0" fillId="0" borderId="0" xfId="0" applyAlignment="1">
      <alignment vertical="top"/>
    </xf>
    <xf numFmtId="0" fontId="0" fillId="6" borderId="2" xfId="0" applyFill="1" applyBorder="1" applyAlignment="1">
      <alignment vertical="top"/>
    </xf>
    <xf numFmtId="2" fontId="0" fillId="6" borderId="2" xfId="0" applyNumberFormat="1" applyFill="1" applyBorder="1"/>
    <xf numFmtId="0" fontId="0" fillId="6" borderId="2" xfId="0" applyFill="1" applyBorder="1"/>
    <xf numFmtId="0" fontId="0" fillId="6" borderId="0" xfId="0" applyFill="1" applyAlignment="1">
      <alignment vertical="top"/>
    </xf>
    <xf numFmtId="0" fontId="0" fillId="6" borderId="0" xfId="0" applyFill="1" applyAlignment="1">
      <alignment vertical="top" wrapText="1"/>
    </xf>
    <xf numFmtId="2" fontId="17" fillId="6" borderId="0" xfId="0" applyNumberFormat="1" applyFont="1" applyFill="1" applyAlignment="1">
      <alignment vertical="top" wrapText="1"/>
    </xf>
    <xf numFmtId="0" fontId="8" fillId="6" borderId="0" xfId="0" applyFont="1" applyFill="1" applyAlignment="1">
      <alignment vertical="top" wrapText="1"/>
    </xf>
    <xf numFmtId="0" fontId="7" fillId="6" borderId="0" xfId="0" applyFont="1" applyFill="1" applyAlignment="1">
      <alignment vertical="top" wrapText="1"/>
    </xf>
    <xf numFmtId="0" fontId="15" fillId="6" borderId="0" xfId="1" applyFont="1" applyFill="1"/>
    <xf numFmtId="2" fontId="8" fillId="0" borderId="0" xfId="0" applyNumberFormat="1" applyFont="1"/>
    <xf numFmtId="2" fontId="8" fillId="0" borderId="0" xfId="0" applyNumberFormat="1" applyFont="1" applyAlignment="1">
      <alignment vertical="top" wrapText="1"/>
    </xf>
    <xf numFmtId="2" fontId="18" fillId="0" borderId="0" xfId="0" applyNumberFormat="1" applyFont="1"/>
    <xf numFmtId="2" fontId="18" fillId="6" borderId="0" xfId="0" applyNumberFormat="1" applyFont="1" applyFill="1"/>
    <xf numFmtId="2" fontId="18" fillId="0" borderId="0" xfId="0" applyNumberFormat="1" applyFont="1" applyAlignment="1">
      <alignment vertical="top" wrapText="1"/>
    </xf>
    <xf numFmtId="2" fontId="18" fillId="6" borderId="0" xfId="0" applyNumberFormat="1" applyFont="1" applyFill="1" applyAlignment="1">
      <alignment vertical="top" wrapText="1"/>
    </xf>
    <xf numFmtId="2" fontId="0" fillId="6" borderId="0" xfId="0" applyNumberFormat="1" applyFill="1"/>
    <xf numFmtId="0" fontId="19" fillId="6" borderId="0" xfId="0" applyFont="1" applyFill="1" applyAlignment="1">
      <alignment vertical="top" wrapText="1"/>
    </xf>
    <xf numFmtId="2" fontId="19" fillId="0" borderId="0" xfId="0" applyNumberFormat="1" applyFont="1" applyAlignment="1">
      <alignment vertical="top" wrapText="1"/>
    </xf>
    <xf numFmtId="2" fontId="19" fillId="6" borderId="0" xfId="0" applyNumberFormat="1" applyFont="1" applyFill="1" applyAlignment="1">
      <alignment vertical="top" wrapText="1"/>
    </xf>
    <xf numFmtId="0" fontId="15" fillId="0" borderId="0" xfId="0" applyFont="1" applyAlignment="1">
      <alignment vertical="top" wrapText="1"/>
    </xf>
    <xf numFmtId="0" fontId="18" fillId="0" borderId="0" xfId="0" applyFont="1" applyAlignment="1">
      <alignment vertical="top" wrapText="1"/>
    </xf>
    <xf numFmtId="0" fontId="15" fillId="6" borderId="0" xfId="0" applyFont="1" applyFill="1" applyAlignment="1">
      <alignment vertical="top" wrapText="1"/>
    </xf>
    <xf numFmtId="2" fontId="15" fillId="6" borderId="0" xfId="0" applyNumberFormat="1" applyFont="1" applyFill="1"/>
    <xf numFmtId="2" fontId="20" fillId="0" borderId="0" xfId="0" applyNumberFormat="1" applyFont="1"/>
    <xf numFmtId="2" fontId="21" fillId="0" borderId="0" xfId="0" applyNumberFormat="1" applyFont="1"/>
    <xf numFmtId="2" fontId="20" fillId="0" borderId="0" xfId="0" applyNumberFormat="1" applyFont="1" applyAlignment="1">
      <alignment vertical="top" wrapText="1"/>
    </xf>
    <xf numFmtId="0" fontId="15" fillId="0" borderId="0" xfId="1" applyFont="1" applyFill="1" applyBorder="1" applyAlignment="1">
      <alignment vertical="top" wrapText="1"/>
    </xf>
    <xf numFmtId="0" fontId="16" fillId="0" borderId="0" xfId="0" applyFont="1"/>
    <xf numFmtId="2" fontId="16" fillId="0" borderId="0" xfId="0" applyNumberFormat="1" applyFont="1"/>
    <xf numFmtId="0" fontId="21" fillId="0" borderId="0" xfId="0" applyFont="1"/>
    <xf numFmtId="2" fontId="7" fillId="0" borderId="0" xfId="0" applyNumberFormat="1" applyFont="1" applyAlignment="1">
      <alignment vertical="top" wrapText="1"/>
    </xf>
    <xf numFmtId="2" fontId="14" fillId="0" borderId="0" xfId="0" applyNumberFormat="1" applyFont="1" applyAlignment="1">
      <alignment vertical="top" wrapText="1"/>
    </xf>
    <xf numFmtId="2" fontId="22" fillId="0" borderId="0" xfId="0" applyNumberFormat="1" applyFont="1" applyAlignment="1">
      <alignment vertical="top" wrapText="1"/>
    </xf>
    <xf numFmtId="0" fontId="16" fillId="0" borderId="0" xfId="0" applyFont="1" applyAlignment="1">
      <alignment wrapText="1"/>
    </xf>
    <xf numFmtId="0" fontId="23" fillId="0" borderId="0" xfId="0" applyFont="1" applyAlignment="1">
      <alignment wrapText="1"/>
    </xf>
    <xf numFmtId="2" fontId="0" fillId="0" borderId="0" xfId="0" applyNumberFormat="1" applyAlignment="1">
      <alignment wrapText="1"/>
    </xf>
    <xf numFmtId="0" fontId="13" fillId="2" borderId="0" xfId="1" applyFill="1" applyBorder="1" applyAlignment="1">
      <alignment vertical="top" wrapText="1"/>
    </xf>
    <xf numFmtId="0" fontId="0" fillId="2" borderId="0" xfId="0" applyFill="1" applyAlignment="1">
      <alignment vertical="top" wrapText="1"/>
    </xf>
    <xf numFmtId="0" fontId="7" fillId="2" borderId="0" xfId="0" applyFont="1" applyFill="1" applyAlignment="1">
      <alignment vertical="top" wrapText="1"/>
    </xf>
    <xf numFmtId="0" fontId="10" fillId="2" borderId="0" xfId="0" applyFont="1" applyFill="1" applyAlignment="1">
      <alignment vertical="top" wrapText="1"/>
    </xf>
    <xf numFmtId="0" fontId="13" fillId="2" borderId="0" xfId="1" applyFill="1"/>
    <xf numFmtId="2" fontId="17" fillId="2" borderId="0" xfId="0" applyNumberFormat="1" applyFont="1" applyFill="1" applyAlignment="1">
      <alignment vertical="top" wrapText="1"/>
    </xf>
    <xf numFmtId="2" fontId="14" fillId="0" borderId="0" xfId="0" applyNumberFormat="1" applyFont="1"/>
    <xf numFmtId="0" fontId="13" fillId="6" borderId="0" xfId="1" applyFill="1" applyBorder="1" applyAlignment="1">
      <alignment vertical="top" wrapText="1"/>
    </xf>
    <xf numFmtId="0" fontId="10" fillId="6" borderId="0" xfId="0" applyFont="1" applyFill="1" applyAlignment="1">
      <alignment vertical="top" wrapText="1"/>
    </xf>
    <xf numFmtId="0" fontId="13" fillId="10" borderId="0" xfId="1" applyFill="1" applyBorder="1" applyAlignment="1">
      <alignment vertical="top" wrapText="1"/>
    </xf>
    <xf numFmtId="0" fontId="0" fillId="10" borderId="0" xfId="0" applyFill="1" applyAlignment="1">
      <alignment vertical="top" wrapText="1"/>
    </xf>
    <xf numFmtId="0" fontId="7" fillId="10" borderId="0" xfId="0" applyFont="1" applyFill="1" applyAlignment="1">
      <alignment vertical="top" wrapText="1"/>
    </xf>
    <xf numFmtId="0" fontId="8" fillId="10" borderId="0" xfId="0" applyFont="1" applyFill="1" applyAlignment="1">
      <alignment vertical="top" wrapText="1"/>
    </xf>
    <xf numFmtId="0" fontId="13" fillId="10" borderId="0" xfId="1" applyFill="1"/>
    <xf numFmtId="0" fontId="8" fillId="10" borderId="0" xfId="0" applyFont="1" applyFill="1"/>
    <xf numFmtId="0" fontId="0" fillId="10" borderId="0" xfId="0" applyFill="1"/>
    <xf numFmtId="0" fontId="13" fillId="5" borderId="0" xfId="1" applyFill="1" applyBorder="1" applyAlignment="1">
      <alignment vertical="top" wrapText="1"/>
    </xf>
    <xf numFmtId="0" fontId="0" fillId="5" borderId="0" xfId="0" applyFill="1" applyAlignment="1">
      <alignment vertical="top" wrapText="1"/>
    </xf>
    <xf numFmtId="0" fontId="7" fillId="5" borderId="0" xfId="0" applyFont="1" applyFill="1" applyAlignment="1">
      <alignment vertical="top" wrapText="1"/>
    </xf>
    <xf numFmtId="0" fontId="8" fillId="5" borderId="0" xfId="0" applyFont="1" applyFill="1" applyAlignment="1">
      <alignment vertical="top" wrapText="1"/>
    </xf>
    <xf numFmtId="0" fontId="13" fillId="5" borderId="0" xfId="1" applyFill="1"/>
    <xf numFmtId="0" fontId="0" fillId="5" borderId="0" xfId="0" applyFill="1"/>
    <xf numFmtId="2" fontId="17" fillId="10" borderId="0" xfId="0" applyNumberFormat="1" applyFont="1" applyFill="1" applyAlignment="1">
      <alignment vertical="top" wrapText="1"/>
    </xf>
    <xf numFmtId="0" fontId="10" fillId="10" borderId="0" xfId="0" applyFont="1" applyFill="1" applyAlignment="1">
      <alignment vertical="top" wrapText="1"/>
    </xf>
    <xf numFmtId="2" fontId="27" fillId="0" borderId="0" xfId="0" applyNumberFormat="1" applyFont="1" applyAlignment="1">
      <alignment vertical="top" wrapText="1"/>
    </xf>
    <xf numFmtId="2" fontId="0" fillId="2" borderId="0" xfId="0" applyNumberFormat="1" applyFill="1" applyAlignment="1">
      <alignment vertical="top" wrapText="1"/>
    </xf>
    <xf numFmtId="2" fontId="27" fillId="2" borderId="0" xfId="0" applyNumberFormat="1" applyFont="1" applyFill="1" applyAlignment="1">
      <alignment vertical="top" wrapText="1"/>
    </xf>
    <xf numFmtId="2" fontId="7" fillId="5" borderId="0" xfId="0" applyNumberFormat="1" applyFont="1" applyFill="1" applyAlignment="1">
      <alignment vertical="top" wrapText="1"/>
    </xf>
    <xf numFmtId="2" fontId="17" fillId="5" borderId="0" xfId="0" applyNumberFormat="1" applyFont="1" applyFill="1" applyAlignment="1">
      <alignment vertical="top" wrapText="1"/>
    </xf>
    <xf numFmtId="2" fontId="7" fillId="2" borderId="0" xfId="0" applyNumberFormat="1" applyFont="1" applyFill="1" applyAlignment="1">
      <alignment vertical="top" wrapText="1"/>
    </xf>
    <xf numFmtId="2" fontId="7" fillId="6" borderId="0" xfId="0" applyNumberFormat="1" applyFont="1" applyFill="1" applyAlignment="1">
      <alignment vertical="top" wrapText="1"/>
    </xf>
    <xf numFmtId="2" fontId="7" fillId="10" borderId="0" xfId="0" applyNumberFormat="1" applyFont="1" applyFill="1" applyAlignment="1">
      <alignment vertical="top" wrapText="1"/>
    </xf>
    <xf numFmtId="2" fontId="0" fillId="0" borderId="0" xfId="0" applyNumberFormat="1" applyAlignment="1">
      <alignment vertical="top"/>
    </xf>
    <xf numFmtId="2" fontId="14" fillId="0" borderId="0" xfId="0" applyNumberFormat="1" applyFont="1" applyAlignment="1">
      <alignment vertical="top"/>
    </xf>
    <xf numFmtId="2" fontId="21" fillId="6" borderId="0" xfId="0" applyNumberFormat="1" applyFont="1" applyFill="1"/>
    <xf numFmtId="2" fontId="20" fillId="6" borderId="0" xfId="0" applyNumberFormat="1" applyFont="1" applyFill="1" applyAlignment="1">
      <alignment vertical="top" wrapText="1"/>
    </xf>
    <xf numFmtId="2" fontId="8" fillId="6" borderId="0" xfId="0" applyNumberFormat="1" applyFont="1" applyFill="1"/>
    <xf numFmtId="2" fontId="8" fillId="6" borderId="0" xfId="0" applyNumberFormat="1" applyFont="1" applyFill="1" applyAlignment="1">
      <alignment vertical="top" wrapText="1"/>
    </xf>
    <xf numFmtId="0" fontId="0" fillId="6" borderId="0" xfId="0" applyFill="1" applyAlignment="1">
      <alignment wrapText="1"/>
    </xf>
    <xf numFmtId="0" fontId="7" fillId="6" borderId="0" xfId="0" applyFont="1" applyFill="1" applyAlignment="1">
      <alignment wrapText="1"/>
    </xf>
    <xf numFmtId="0" fontId="8" fillId="6" borderId="1" xfId="0" applyFont="1" applyFill="1" applyBorder="1"/>
    <xf numFmtId="0" fontId="0" fillId="2" borderId="0" xfId="0" applyFill="1" applyAlignment="1">
      <alignment wrapText="1"/>
    </xf>
    <xf numFmtId="0" fontId="7" fillId="2" borderId="0" xfId="0" applyFont="1" applyFill="1" applyAlignment="1">
      <alignment wrapText="1"/>
    </xf>
    <xf numFmtId="0" fontId="8" fillId="2" borderId="1" xfId="0" applyFont="1" applyFill="1" applyBorder="1"/>
    <xf numFmtId="0" fontId="0" fillId="10" borderId="0" xfId="0" applyFill="1" applyAlignment="1">
      <alignment wrapText="1"/>
    </xf>
    <xf numFmtId="0" fontId="8" fillId="10" borderId="0" xfId="0" applyFont="1" applyFill="1" applyAlignment="1">
      <alignment wrapText="1"/>
    </xf>
    <xf numFmtId="2" fontId="7" fillId="6" borderId="0" xfId="0" applyNumberFormat="1" applyFont="1" applyFill="1" applyAlignment="1">
      <alignment wrapText="1"/>
    </xf>
    <xf numFmtId="2" fontId="7" fillId="2" borderId="0" xfId="0" applyNumberFormat="1" applyFont="1" applyFill="1" applyAlignment="1">
      <alignment wrapText="1"/>
    </xf>
    <xf numFmtId="0" fontId="0" fillId="11" borderId="0" xfId="0" applyFill="1" applyAlignment="1">
      <alignment wrapText="1"/>
    </xf>
    <xf numFmtId="0" fontId="7" fillId="11" borderId="0" xfId="0" applyFont="1" applyFill="1" applyAlignment="1">
      <alignment wrapText="1"/>
    </xf>
    <xf numFmtId="2" fontId="7" fillId="11" borderId="0" xfId="0" applyNumberFormat="1" applyFont="1" applyFill="1" applyAlignment="1">
      <alignment wrapText="1"/>
    </xf>
    <xf numFmtId="0" fontId="0" fillId="11" borderId="0" xfId="0" applyFill="1"/>
    <xf numFmtId="0" fontId="8" fillId="11" borderId="0" xfId="0" applyFont="1" applyFill="1" applyAlignment="1">
      <alignment wrapText="1"/>
    </xf>
    <xf numFmtId="0" fontId="8" fillId="11" borderId="0" xfId="0" applyFont="1" applyFill="1"/>
    <xf numFmtId="0" fontId="0" fillId="11" borderId="0" xfId="0" applyFill="1" applyAlignment="1">
      <alignment vertical="top" wrapText="1"/>
    </xf>
    <xf numFmtId="0" fontId="7" fillId="10" borderId="0" xfId="0" applyFont="1" applyFill="1" applyAlignment="1">
      <alignment wrapText="1"/>
    </xf>
    <xf numFmtId="2" fontId="7" fillId="10" borderId="0" xfId="0" applyNumberFormat="1" applyFont="1" applyFill="1" applyAlignment="1">
      <alignment wrapText="1"/>
    </xf>
    <xf numFmtId="0" fontId="28" fillId="0" borderId="0" xfId="0" applyFont="1"/>
    <xf numFmtId="0" fontId="28" fillId="0" borderId="0" xfId="0" applyFont="1" applyAlignment="1">
      <alignment horizontal="right" vertical="center" wrapText="1" indent="1"/>
    </xf>
    <xf numFmtId="0" fontId="5" fillId="5" borderId="0" xfId="0" applyFont="1" applyFill="1" applyAlignment="1">
      <alignment vertical="top" wrapText="1"/>
    </xf>
    <xf numFmtId="1" fontId="0" fillId="0" borderId="0" xfId="0" applyNumberFormat="1" applyAlignment="1">
      <alignment vertical="top" wrapText="1"/>
    </xf>
    <xf numFmtId="0" fontId="0" fillId="12" borderId="0" xfId="0" applyFill="1" applyAlignment="1">
      <alignment wrapText="1"/>
    </xf>
    <xf numFmtId="0" fontId="0" fillId="12" borderId="0" xfId="0" applyFill="1"/>
    <xf numFmtId="0" fontId="0" fillId="13" borderId="0" xfId="0" applyFill="1" applyAlignment="1">
      <alignment wrapText="1"/>
    </xf>
    <xf numFmtId="0" fontId="0" fillId="13" borderId="0" xfId="0" applyFill="1"/>
    <xf numFmtId="0" fontId="0" fillId="14" borderId="0" xfId="0" applyFill="1" applyAlignment="1">
      <alignment wrapText="1"/>
    </xf>
    <xf numFmtId="0" fontId="0" fillId="14" borderId="0" xfId="0" applyFill="1"/>
    <xf numFmtId="0" fontId="0" fillId="14" borderId="2" xfId="0" applyFill="1" applyBorder="1" applyAlignment="1">
      <alignment wrapText="1"/>
    </xf>
    <xf numFmtId="0" fontId="0" fillId="14" borderId="2" xfId="0" applyFill="1" applyBorder="1" applyAlignment="1">
      <alignment horizontal="center" vertical="top" wrapText="1"/>
    </xf>
    <xf numFmtId="0" fontId="0" fillId="13" borderId="2" xfId="0" applyFill="1" applyBorder="1" applyAlignment="1">
      <alignment wrapText="1"/>
    </xf>
    <xf numFmtId="0" fontId="0" fillId="13" borderId="2" xfId="0" applyFill="1" applyBorder="1" applyAlignment="1">
      <alignment horizontal="center" vertical="top" wrapText="1"/>
    </xf>
    <xf numFmtId="0" fontId="0" fillId="12" borderId="2" xfId="0" applyFill="1" applyBorder="1" applyAlignment="1">
      <alignment wrapText="1"/>
    </xf>
    <xf numFmtId="0" fontId="0" fillId="12" borderId="2" xfId="0" applyFill="1" applyBorder="1" applyAlignment="1">
      <alignment horizontal="center" vertical="top" wrapText="1"/>
    </xf>
    <xf numFmtId="0" fontId="0" fillId="6" borderId="2" xfId="0" applyFill="1" applyBorder="1" applyAlignment="1">
      <alignment wrapText="1"/>
    </xf>
    <xf numFmtId="0" fontId="0" fillId="6" borderId="2" xfId="0" applyFill="1" applyBorder="1" applyAlignment="1">
      <alignment horizontal="center" vertical="top" wrapText="1"/>
    </xf>
    <xf numFmtId="1" fontId="0" fillId="6" borderId="0" xfId="0" applyNumberFormat="1" applyFill="1"/>
    <xf numFmtId="0" fontId="4" fillId="0" borderId="0" xfId="0" applyFont="1" applyAlignment="1">
      <alignment vertical="top" wrapText="1"/>
    </xf>
    <xf numFmtId="0" fontId="8" fillId="0" borderId="0" xfId="0" applyFont="1" applyAlignment="1">
      <alignment wrapText="1"/>
    </xf>
    <xf numFmtId="0" fontId="0" fillId="3" borderId="0" xfId="0" applyFill="1" applyAlignment="1">
      <alignment wrapText="1"/>
    </xf>
    <xf numFmtId="0" fontId="7" fillId="3" borderId="0" xfId="0" applyFont="1" applyFill="1" applyAlignment="1">
      <alignment wrapText="1"/>
    </xf>
    <xf numFmtId="2" fontId="7" fillId="3" borderId="0" xfId="0" applyNumberFormat="1" applyFont="1" applyFill="1" applyAlignment="1">
      <alignment wrapText="1"/>
    </xf>
    <xf numFmtId="0" fontId="0" fillId="15" borderId="0" xfId="0" applyFill="1" applyAlignment="1">
      <alignment vertical="top" wrapText="1"/>
    </xf>
    <xf numFmtId="1" fontId="0" fillId="2" borderId="0" xfId="0" applyNumberFormat="1" applyFill="1" applyAlignment="1">
      <alignment vertical="top" wrapText="1"/>
    </xf>
    <xf numFmtId="1" fontId="0" fillId="6" borderId="0" xfId="0" applyNumberFormat="1" applyFill="1" applyAlignment="1">
      <alignment vertical="top" wrapText="1"/>
    </xf>
    <xf numFmtId="2" fontId="29" fillId="0" borderId="0" xfId="0" applyNumberFormat="1" applyFont="1" applyAlignment="1">
      <alignment vertical="top" wrapText="1"/>
    </xf>
    <xf numFmtId="2" fontId="21" fillId="0" borderId="0" xfId="0" applyNumberFormat="1" applyFont="1" applyAlignment="1">
      <alignment vertical="top" wrapText="1"/>
    </xf>
    <xf numFmtId="2" fontId="30" fillId="0" borderId="0" xfId="0" applyNumberFormat="1" applyFont="1" applyAlignment="1">
      <alignment vertical="top" wrapText="1"/>
    </xf>
    <xf numFmtId="0" fontId="21" fillId="0" borderId="0" xfId="0" applyFont="1" applyAlignment="1">
      <alignment vertical="top" wrapText="1"/>
    </xf>
    <xf numFmtId="1" fontId="21" fillId="0" borderId="0" xfId="0" applyNumberFormat="1" applyFont="1" applyAlignment="1">
      <alignment vertical="top" wrapText="1"/>
    </xf>
    <xf numFmtId="2" fontId="31" fillId="0" borderId="0" xfId="0" applyNumberFormat="1" applyFont="1" applyAlignment="1">
      <alignment vertical="top" wrapText="1"/>
    </xf>
    <xf numFmtId="1" fontId="21" fillId="2" borderId="0" xfId="0" applyNumberFormat="1" applyFont="1" applyFill="1" applyAlignment="1">
      <alignment vertical="top" wrapText="1"/>
    </xf>
    <xf numFmtId="1" fontId="17" fillId="2" borderId="0" xfId="0" applyNumberFormat="1" applyFont="1" applyFill="1" applyAlignment="1">
      <alignment vertical="top" wrapText="1"/>
    </xf>
    <xf numFmtId="2" fontId="0" fillId="2" borderId="0" xfId="0" applyNumberFormat="1" applyFill="1"/>
    <xf numFmtId="2" fontId="6" fillId="2" borderId="0" xfId="0" applyNumberFormat="1" applyFont="1" applyFill="1" applyAlignment="1">
      <alignment vertical="top" wrapText="1"/>
    </xf>
    <xf numFmtId="2" fontId="15" fillId="2" borderId="0" xfId="0" applyNumberFormat="1" applyFont="1" applyFill="1"/>
    <xf numFmtId="0" fontId="13" fillId="11" borderId="0" xfId="1" applyFill="1" applyBorder="1" applyAlignment="1">
      <alignment vertical="top" wrapText="1"/>
    </xf>
    <xf numFmtId="2" fontId="0" fillId="11" borderId="0" xfId="0" applyNumberFormat="1" applyFill="1"/>
    <xf numFmtId="0" fontId="0" fillId="0" borderId="0" xfId="0" applyAlignment="1">
      <alignment horizontal="center"/>
    </xf>
    <xf numFmtId="0" fontId="9" fillId="2" borderId="0" xfId="0" applyFont="1" applyFill="1" applyAlignment="1">
      <alignment horizontal="left" vertical="center"/>
    </xf>
    <xf numFmtId="2" fontId="18" fillId="2" borderId="0" xfId="0" applyNumberFormat="1" applyFont="1" applyFill="1"/>
    <xf numFmtId="2" fontId="18" fillId="2" borderId="0" xfId="0" applyNumberFormat="1" applyFont="1" applyFill="1" applyAlignment="1">
      <alignment vertical="top" wrapText="1"/>
    </xf>
    <xf numFmtId="2" fontId="19" fillId="2" borderId="0" xfId="0" applyNumberFormat="1" applyFont="1" applyFill="1" applyAlignment="1">
      <alignment vertical="top" wrapText="1"/>
    </xf>
    <xf numFmtId="0" fontId="18" fillId="2" borderId="0" xfId="0" applyFont="1" applyFill="1" applyAlignment="1">
      <alignment vertical="top" wrapText="1"/>
    </xf>
    <xf numFmtId="0" fontId="19" fillId="2" borderId="0" xfId="0" applyFont="1" applyFill="1" applyAlignment="1">
      <alignment vertical="top" wrapText="1"/>
    </xf>
    <xf numFmtId="2" fontId="22" fillId="2" borderId="0" xfId="0" applyNumberFormat="1" applyFont="1" applyFill="1"/>
    <xf numFmtId="2" fontId="21" fillId="11" borderId="0" xfId="0" applyNumberFormat="1" applyFont="1" applyFill="1"/>
    <xf numFmtId="2" fontId="15" fillId="11" borderId="0" xfId="0" applyNumberFormat="1" applyFont="1" applyFill="1"/>
    <xf numFmtId="0" fontId="32" fillId="0" borderId="0" xfId="0" applyFont="1"/>
    <xf numFmtId="2" fontId="21" fillId="0" borderId="0" xfId="1" applyNumberFormat="1" applyFont="1" applyFill="1" applyBorder="1" applyAlignment="1">
      <alignment horizontal="center" vertical="top" wrapText="1"/>
    </xf>
    <xf numFmtId="2" fontId="21" fillId="0" borderId="0" xfId="1" applyNumberFormat="1" applyFont="1" applyFill="1" applyAlignment="1">
      <alignment horizontal="center"/>
    </xf>
    <xf numFmtId="0" fontId="33" fillId="0" borderId="0" xfId="0" applyFont="1" applyAlignment="1">
      <alignment horizontal="center"/>
    </xf>
    <xf numFmtId="2" fontId="28" fillId="0" borderId="0" xfId="0" applyNumberFormat="1" applyFont="1" applyAlignment="1">
      <alignment horizontal="right" vertical="center" indent="1"/>
    </xf>
    <xf numFmtId="2" fontId="21" fillId="0" borderId="0" xfId="0" applyNumberFormat="1" applyFont="1" applyAlignment="1">
      <alignment horizontal="center"/>
    </xf>
    <xf numFmtId="2" fontId="34" fillId="0" borderId="0" xfId="0" applyNumberFormat="1" applyFont="1" applyAlignment="1">
      <alignment horizontal="center" vertical="center"/>
    </xf>
    <xf numFmtId="2" fontId="34" fillId="0" borderId="0" xfId="0" applyNumberFormat="1" applyFont="1" applyAlignment="1">
      <alignment horizontal="center"/>
    </xf>
    <xf numFmtId="0" fontId="28" fillId="0" borderId="0" xfId="0" applyFont="1" applyAlignment="1">
      <alignment horizontal="center" vertical="center" wrapText="1"/>
    </xf>
    <xf numFmtId="2" fontId="21" fillId="0" borderId="0" xfId="0" applyNumberFormat="1" applyFont="1" applyAlignment="1">
      <alignment horizontal="center" vertical="top" wrapText="1"/>
    </xf>
    <xf numFmtId="0" fontId="28" fillId="0" borderId="0" xfId="0" applyFont="1" applyAlignment="1">
      <alignment horizontal="center"/>
    </xf>
    <xf numFmtId="2" fontId="34" fillId="6" borderId="0" xfId="0" applyNumberFormat="1" applyFont="1" applyFill="1" applyAlignment="1">
      <alignment horizontal="center"/>
    </xf>
    <xf numFmtId="0" fontId="0" fillId="6" borderId="0" xfId="0" applyFill="1" applyAlignment="1">
      <alignment horizontal="center"/>
    </xf>
    <xf numFmtId="0" fontId="0" fillId="0" borderId="0" xfId="0" applyAlignment="1">
      <alignment horizontal="left" vertical="top" wrapText="1"/>
    </xf>
    <xf numFmtId="0" fontId="0" fillId="0" borderId="2" xfId="0" applyBorder="1"/>
    <xf numFmtId="0" fontId="3" fillId="5" borderId="2" xfId="0" applyFont="1" applyFill="1" applyBorder="1" applyAlignment="1">
      <alignment vertical="top" wrapText="1"/>
    </xf>
    <xf numFmtId="2" fontId="3" fillId="5" borderId="2" xfId="0" applyNumberFormat="1" applyFont="1" applyFill="1" applyBorder="1" applyAlignment="1">
      <alignment vertical="top" wrapText="1"/>
    </xf>
    <xf numFmtId="0" fontId="8" fillId="5" borderId="2" xfId="0" applyFont="1" applyFill="1" applyBorder="1" applyAlignment="1">
      <alignment vertical="top" wrapText="1"/>
    </xf>
    <xf numFmtId="0" fontId="8" fillId="5" borderId="2" xfId="0" applyFont="1" applyFill="1" applyBorder="1"/>
    <xf numFmtId="2" fontId="0" fillId="0" borderId="2" xfId="0" applyNumberFormat="1" applyBorder="1"/>
    <xf numFmtId="2" fontId="0" fillId="0" borderId="3" xfId="0" applyNumberFormat="1" applyBorder="1"/>
    <xf numFmtId="0" fontId="36" fillId="0" borderId="0" xfId="0" applyFont="1"/>
    <xf numFmtId="0" fontId="37" fillId="0" borderId="0" xfId="0" applyFont="1"/>
    <xf numFmtId="0" fontId="16" fillId="0" borderId="2" xfId="0" applyFont="1" applyBorder="1" applyAlignment="1">
      <alignment wrapText="1"/>
    </xf>
    <xf numFmtId="0" fontId="23" fillId="0" borderId="2" xfId="0" applyFont="1" applyBorder="1" applyAlignment="1">
      <alignment wrapText="1"/>
    </xf>
    <xf numFmtId="0" fontId="7" fillId="6" borderId="2" xfId="0" applyFont="1" applyFill="1" applyBorder="1" applyAlignment="1">
      <alignment wrapText="1"/>
    </xf>
    <xf numFmtId="2" fontId="7" fillId="6" borderId="2" xfId="0" applyNumberFormat="1" applyFont="1" applyFill="1" applyBorder="1" applyAlignment="1">
      <alignment horizontal="center" vertical="top" wrapText="1"/>
    </xf>
    <xf numFmtId="0" fontId="8" fillId="6" borderId="2" xfId="0" applyFont="1" applyFill="1" applyBorder="1"/>
    <xf numFmtId="0" fontId="0" fillId="6" borderId="2" xfId="0" applyFill="1" applyBorder="1" applyAlignment="1">
      <alignment vertical="top" wrapText="1"/>
    </xf>
    <xf numFmtId="0" fontId="0" fillId="2" borderId="2" xfId="0" applyFill="1" applyBorder="1" applyAlignment="1">
      <alignment wrapText="1"/>
    </xf>
    <xf numFmtId="0" fontId="7" fillId="2" borderId="2" xfId="0" applyFont="1" applyFill="1" applyBorder="1" applyAlignment="1">
      <alignment wrapText="1"/>
    </xf>
    <xf numFmtId="2" fontId="7" fillId="2" borderId="2" xfId="0" applyNumberFormat="1" applyFont="1" applyFill="1" applyBorder="1" applyAlignment="1">
      <alignment horizontal="center" vertical="top" wrapText="1"/>
    </xf>
    <xf numFmtId="0" fontId="8" fillId="2" borderId="2" xfId="0" applyFont="1" applyFill="1" applyBorder="1"/>
    <xf numFmtId="0" fontId="0" fillId="2" borderId="2" xfId="0" applyFill="1" applyBorder="1" applyAlignment="1">
      <alignment vertical="top" wrapText="1"/>
    </xf>
    <xf numFmtId="0" fontId="0" fillId="11" borderId="2" xfId="0" applyFill="1" applyBorder="1" applyAlignment="1">
      <alignment wrapText="1"/>
    </xf>
    <xf numFmtId="0" fontId="7" fillId="11" borderId="2" xfId="0" applyFont="1" applyFill="1" applyBorder="1" applyAlignment="1">
      <alignment wrapText="1"/>
    </xf>
    <xf numFmtId="2" fontId="7" fillId="11" borderId="2" xfId="0" applyNumberFormat="1" applyFont="1" applyFill="1" applyBorder="1" applyAlignment="1">
      <alignment horizontal="center" vertical="top" wrapText="1"/>
    </xf>
    <xf numFmtId="0" fontId="8" fillId="11" borderId="2" xfId="0" applyFont="1" applyFill="1" applyBorder="1" applyAlignment="1">
      <alignment wrapText="1"/>
    </xf>
    <xf numFmtId="0" fontId="8" fillId="11" borderId="2" xfId="0" applyFont="1" applyFill="1" applyBorder="1"/>
    <xf numFmtId="0" fontId="0" fillId="11" borderId="2" xfId="0" applyFill="1" applyBorder="1" applyAlignment="1">
      <alignment vertical="top" wrapText="1"/>
    </xf>
    <xf numFmtId="0" fontId="0" fillId="10" borderId="2" xfId="0" applyFill="1" applyBorder="1" applyAlignment="1">
      <alignment wrapText="1"/>
    </xf>
    <xf numFmtId="0" fontId="7" fillId="10" borderId="2" xfId="0" applyFont="1" applyFill="1" applyBorder="1" applyAlignment="1">
      <alignment wrapText="1"/>
    </xf>
    <xf numFmtId="2" fontId="7" fillId="10" borderId="2" xfId="0" applyNumberFormat="1" applyFont="1" applyFill="1" applyBorder="1" applyAlignment="1">
      <alignment horizontal="center" vertical="top" wrapText="1"/>
    </xf>
    <xf numFmtId="0" fontId="8" fillId="10" borderId="2" xfId="0" applyFont="1" applyFill="1" applyBorder="1" applyAlignment="1">
      <alignment wrapText="1"/>
    </xf>
    <xf numFmtId="0" fontId="8" fillId="10" borderId="2" xfId="0" applyFont="1" applyFill="1" applyBorder="1"/>
    <xf numFmtId="0" fontId="0" fillId="10" borderId="2" xfId="0" applyFill="1" applyBorder="1" applyAlignment="1">
      <alignment vertical="top" wrapText="1"/>
    </xf>
    <xf numFmtId="0" fontId="0" fillId="0" borderId="2" xfId="0" applyBorder="1" applyAlignment="1">
      <alignment wrapText="1"/>
    </xf>
    <xf numFmtId="2" fontId="0" fillId="0" borderId="2" xfId="0" applyNumberFormat="1" applyBorder="1" applyAlignment="1">
      <alignment wrapText="1"/>
    </xf>
    <xf numFmtId="2" fontId="0" fillId="0" borderId="2" xfId="0" applyNumberFormat="1" applyBorder="1" applyAlignment="1">
      <alignment horizontal="center" vertical="top" wrapText="1"/>
    </xf>
    <xf numFmtId="0" fontId="0" fillId="0" borderId="2" xfId="0" applyBorder="1" applyAlignment="1">
      <alignment vertical="top" wrapText="1"/>
    </xf>
    <xf numFmtId="0" fontId="16" fillId="0" borderId="2" xfId="0" applyFont="1" applyBorder="1" applyAlignment="1">
      <alignment horizontal="center"/>
    </xf>
    <xf numFmtId="0" fontId="0" fillId="0" borderId="2" xfId="0" applyBorder="1" applyAlignment="1">
      <alignment vertical="top"/>
    </xf>
    <xf numFmtId="2" fontId="23" fillId="0" borderId="2" xfId="0" applyNumberFormat="1" applyFont="1" applyBorder="1" applyAlignment="1">
      <alignment horizontal="center" wrapText="1"/>
    </xf>
    <xf numFmtId="2" fontId="0" fillId="6" borderId="2" xfId="0" applyNumberFormat="1" applyFill="1" applyBorder="1" applyAlignment="1">
      <alignment horizontal="center" vertical="top"/>
    </xf>
    <xf numFmtId="2" fontId="16" fillId="6" borderId="2" xfId="0" applyNumberFormat="1" applyFont="1" applyFill="1" applyBorder="1" applyAlignment="1">
      <alignment horizontal="center" vertical="top"/>
    </xf>
    <xf numFmtId="2" fontId="16" fillId="0" borderId="2" xfId="0" applyNumberFormat="1" applyFont="1" applyBorder="1" applyAlignment="1">
      <alignment horizontal="center" vertical="top"/>
    </xf>
    <xf numFmtId="2" fontId="0" fillId="0" borderId="2" xfId="0" applyNumberFormat="1" applyBorder="1" applyAlignment="1">
      <alignment horizontal="center" vertical="top"/>
    </xf>
    <xf numFmtId="2" fontId="0" fillId="14" borderId="2" xfId="0" applyNumberFormat="1" applyFill="1" applyBorder="1" applyAlignment="1">
      <alignment horizontal="center" vertical="top" wrapText="1"/>
    </xf>
    <xf numFmtId="2" fontId="0" fillId="13" borderId="2" xfId="0" applyNumberFormat="1" applyFill="1" applyBorder="1" applyAlignment="1">
      <alignment horizontal="center" vertical="top" wrapText="1"/>
    </xf>
    <xf numFmtId="2" fontId="0" fillId="12" borderId="2" xfId="0" applyNumberFormat="1" applyFill="1" applyBorder="1" applyAlignment="1">
      <alignment horizontal="center" vertical="top" wrapText="1"/>
    </xf>
    <xf numFmtId="2" fontId="0" fillId="6" borderId="2" xfId="0" applyNumberFormat="1" applyFill="1" applyBorder="1" applyAlignment="1">
      <alignment horizontal="center" vertical="top" wrapText="1"/>
    </xf>
    <xf numFmtId="0" fontId="38" fillId="0" borderId="2" xfId="0" applyFont="1" applyBorder="1" applyAlignment="1">
      <alignment wrapText="1"/>
    </xf>
    <xf numFmtId="2" fontId="38" fillId="0" borderId="2" xfId="0" applyNumberFormat="1" applyFont="1" applyBorder="1" applyAlignment="1">
      <alignment horizontal="center" vertical="top" wrapText="1"/>
    </xf>
    <xf numFmtId="2" fontId="0" fillId="6" borderId="2" xfId="0" applyNumberFormat="1" applyFill="1" applyBorder="1" applyAlignment="1">
      <alignment vertical="top"/>
    </xf>
    <xf numFmtId="0" fontId="16" fillId="0" borderId="2" xfId="0" applyFont="1" applyBorder="1"/>
    <xf numFmtId="0" fontId="35" fillId="0" borderId="2" xfId="0" applyFont="1" applyBorder="1"/>
    <xf numFmtId="0" fontId="0" fillId="11" borderId="4" xfId="0" applyFill="1" applyBorder="1" applyAlignment="1">
      <alignment vertical="top" wrapText="1"/>
    </xf>
    <xf numFmtId="0" fontId="8" fillId="11" borderId="4" xfId="0" applyFont="1" applyFill="1" applyBorder="1"/>
    <xf numFmtId="2" fontId="0" fillId="6" borderId="4" xfId="0" applyNumberFormat="1" applyFill="1" applyBorder="1" applyAlignment="1">
      <alignment horizontal="center" vertical="top"/>
    </xf>
    <xf numFmtId="2" fontId="7" fillId="11" borderId="4" xfId="0" applyNumberFormat="1" applyFont="1" applyFill="1" applyBorder="1" applyAlignment="1">
      <alignment horizontal="center" vertical="top" wrapText="1"/>
    </xf>
    <xf numFmtId="2" fontId="7" fillId="6" borderId="4" xfId="0" applyNumberFormat="1" applyFont="1" applyFill="1" applyBorder="1" applyAlignment="1">
      <alignment horizontal="center" vertical="top" wrapText="1"/>
    </xf>
    <xf numFmtId="0" fontId="0" fillId="10" borderId="5" xfId="0" applyFill="1" applyBorder="1" applyAlignment="1">
      <alignment wrapText="1"/>
    </xf>
    <xf numFmtId="0" fontId="7" fillId="10" borderId="5" xfId="0" applyFont="1" applyFill="1" applyBorder="1" applyAlignment="1">
      <alignment wrapText="1"/>
    </xf>
    <xf numFmtId="2" fontId="0" fillId="6" borderId="5" xfId="0" applyNumberFormat="1" applyFill="1" applyBorder="1" applyAlignment="1">
      <alignment horizontal="center" vertical="top"/>
    </xf>
    <xf numFmtId="2" fontId="7" fillId="10" borderId="5" xfId="0" applyNumberFormat="1" applyFont="1" applyFill="1" applyBorder="1" applyAlignment="1">
      <alignment horizontal="center" vertical="top" wrapText="1"/>
    </xf>
    <xf numFmtId="2" fontId="7" fillId="6" borderId="5" xfId="0" applyNumberFormat="1" applyFont="1" applyFill="1" applyBorder="1" applyAlignment="1">
      <alignment horizontal="center" vertical="top" wrapText="1"/>
    </xf>
    <xf numFmtId="2" fontId="0" fillId="0" borderId="0" xfId="0" applyNumberFormat="1" applyAlignment="1">
      <alignment horizontal="center" vertical="top"/>
    </xf>
    <xf numFmtId="2" fontId="7" fillId="0" borderId="0" xfId="0" applyNumberFormat="1" applyFont="1" applyAlignment="1">
      <alignment horizontal="center" vertical="top" wrapText="1"/>
    </xf>
    <xf numFmtId="0" fontId="2" fillId="6" borderId="2" xfId="0" applyFont="1" applyFill="1" applyBorder="1" applyAlignment="1">
      <alignment wrapText="1"/>
    </xf>
    <xf numFmtId="0" fontId="2" fillId="10" borderId="2" xfId="0" applyFont="1" applyFill="1" applyBorder="1" applyAlignment="1">
      <alignment wrapText="1"/>
    </xf>
    <xf numFmtId="2" fontId="28" fillId="6" borderId="0" xfId="0" applyNumberFormat="1" applyFont="1" applyFill="1" applyAlignment="1">
      <alignment horizontal="right" vertical="center" indent="1"/>
    </xf>
    <xf numFmtId="0" fontId="0" fillId="15" borderId="0" xfId="0" applyFill="1"/>
    <xf numFmtId="0" fontId="13" fillId="15" borderId="0" xfId="1" applyFill="1" applyBorder="1" applyAlignment="1">
      <alignment vertical="top" wrapText="1"/>
    </xf>
    <xf numFmtId="2" fontId="21" fillId="15" borderId="0" xfId="1" applyNumberFormat="1" applyFont="1" applyFill="1" applyBorder="1" applyAlignment="1">
      <alignment horizontal="center" vertical="top" wrapText="1"/>
    </xf>
    <xf numFmtId="0" fontId="0" fillId="15" borderId="0" xfId="0" applyFill="1" applyAlignment="1">
      <alignment horizontal="center"/>
    </xf>
    <xf numFmtId="0" fontId="0" fillId="0" borderId="0" xfId="0" applyAlignment="1">
      <alignment horizontal="center" vertical="top"/>
    </xf>
    <xf numFmtId="0" fontId="0" fillId="0" borderId="0" xfId="0" applyAlignment="1">
      <alignment horizontal="center"/>
    </xf>
    <xf numFmtId="2" fontId="0" fillId="0" borderId="0" xfId="0" applyNumberFormat="1" applyAlignment="1">
      <alignment horizontal="center"/>
    </xf>
    <xf numFmtId="0" fontId="1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8FB4"/>
      <color rgb="FFA6A6A6"/>
      <color rgb="FFFF6699"/>
      <color rgb="FFFB5C84"/>
      <color rgb="FF0D5BDC"/>
      <color rgb="FFFD394C"/>
      <color rgb="FF33A8FF"/>
      <color rgb="FFC00000"/>
      <color rgb="FF093C92"/>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GB" sz="1600" b="1">
                <a:solidFill>
                  <a:schemeClr val="tx1"/>
                </a:solidFill>
              </a:rPr>
              <a:t>Expert Occupation</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D5BDC"/>
              </a:solidFill>
              <a:ln w="19050">
                <a:solidFill>
                  <a:schemeClr val="lt1"/>
                </a:solidFill>
              </a:ln>
              <a:effectLst/>
            </c:spPr>
            <c:extLst>
              <c:ext xmlns:c16="http://schemas.microsoft.com/office/drawing/2014/chart" uri="{C3380CC4-5D6E-409C-BE32-E72D297353CC}">
                <c16:uniqueId val="{00000002-444A-4F39-A9E6-36240AAD9F4C}"/>
              </c:ext>
            </c:extLst>
          </c:dPt>
          <c:dPt>
            <c:idx val="1"/>
            <c:bubble3D val="0"/>
            <c:spPr>
              <a:solidFill>
                <a:srgbClr val="FD394C"/>
              </a:solidFill>
              <a:ln w="19050">
                <a:solidFill>
                  <a:schemeClr val="lt1"/>
                </a:solidFill>
              </a:ln>
              <a:effectLst/>
            </c:spPr>
            <c:extLst>
              <c:ext xmlns:c16="http://schemas.microsoft.com/office/drawing/2014/chart" uri="{C3380CC4-5D6E-409C-BE32-E72D297353CC}">
                <c16:uniqueId val="{00000003-444A-4F39-A9E6-36240AAD9F4C}"/>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444A-4F39-A9E6-36240AAD9F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1C-4B52-8D5B-FB8F8A889874}"/>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'Raw data'!$B$29:$B$32</c:f>
              <c:strCache>
                <c:ptCount val="4"/>
                <c:pt idx="0">
                  <c:v>PhD researcher</c:v>
                </c:pt>
                <c:pt idx="1">
                  <c:v>retired university lecturer</c:v>
                </c:pt>
                <c:pt idx="2">
                  <c:v>PhD Student</c:v>
                </c:pt>
                <c:pt idx="3">
                  <c:v>Professor</c:v>
                </c:pt>
              </c:strCache>
            </c:strRef>
          </c:cat>
          <c:val>
            <c:numRef>
              <c:f>'Raw data'!$C$29:$C$32</c:f>
              <c:numCache>
                <c:formatCode>General</c:formatCode>
                <c:ptCount val="4"/>
                <c:pt idx="0">
                  <c:v>3</c:v>
                </c:pt>
                <c:pt idx="1">
                  <c:v>1</c:v>
                </c:pt>
                <c:pt idx="2">
                  <c:v>7</c:v>
                </c:pt>
                <c:pt idx="3">
                  <c:v>1</c:v>
                </c:pt>
              </c:numCache>
            </c:numRef>
          </c:val>
          <c:extLst>
            <c:ext xmlns:c16="http://schemas.microsoft.com/office/drawing/2014/chart" uri="{C3380CC4-5D6E-409C-BE32-E72D297353CC}">
              <c16:uniqueId val="{00000000-444A-4F39-A9E6-36240AAD9F4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CR-Q4</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7E79-4A46-A751-419021532159}"/>
              </c:ext>
            </c:extLst>
          </c:dPt>
          <c:dPt>
            <c:idx val="1"/>
            <c:bubble3D val="0"/>
            <c:spPr>
              <a:solidFill>
                <a:srgbClr val="0D5BDC"/>
              </a:solidFill>
              <a:ln>
                <a:noFill/>
              </a:ln>
              <a:effectLst/>
            </c:spPr>
            <c:extLst>
              <c:ext xmlns:c16="http://schemas.microsoft.com/office/drawing/2014/chart" uri="{C3380CC4-5D6E-409C-BE32-E72D297353CC}">
                <c16:uniqueId val="{00000003-7E79-4A46-A751-419021532159}"/>
              </c:ext>
            </c:extLst>
          </c:dPt>
          <c:dPt>
            <c:idx val="2"/>
            <c:bubble3D val="0"/>
            <c:spPr>
              <a:solidFill>
                <a:srgbClr val="A6A6A6"/>
              </a:solidFill>
              <a:ln>
                <a:noFill/>
              </a:ln>
              <a:effectLst/>
            </c:spPr>
            <c:extLst>
              <c:ext xmlns:c16="http://schemas.microsoft.com/office/drawing/2014/chart" uri="{C3380CC4-5D6E-409C-BE32-E72D297353CC}">
                <c16:uniqueId val="{00000005-7E79-4A46-A751-419021532159}"/>
              </c:ext>
            </c:extLst>
          </c:dPt>
          <c:dPt>
            <c:idx val="3"/>
            <c:bubble3D val="0"/>
            <c:spPr>
              <a:solidFill>
                <a:srgbClr val="FD394C"/>
              </a:solidFill>
              <a:ln>
                <a:noFill/>
              </a:ln>
              <a:effectLst/>
            </c:spPr>
            <c:extLst>
              <c:ext xmlns:c16="http://schemas.microsoft.com/office/drawing/2014/chart" uri="{C3380CC4-5D6E-409C-BE32-E72D297353CC}">
                <c16:uniqueId val="{00000007-7E79-4A46-A751-419021532159}"/>
              </c:ext>
            </c:extLst>
          </c:dPt>
          <c:dPt>
            <c:idx val="4"/>
            <c:bubble3D val="0"/>
            <c:spPr>
              <a:solidFill>
                <a:srgbClr val="C00000"/>
              </a:solidFill>
              <a:ln>
                <a:noFill/>
              </a:ln>
              <a:effectLst/>
            </c:spPr>
            <c:extLst>
              <c:ext xmlns:c16="http://schemas.microsoft.com/office/drawing/2014/chart" uri="{C3380CC4-5D6E-409C-BE32-E72D297353CC}">
                <c16:uniqueId val="{00000009-7E79-4A46-A751-419021532159}"/>
              </c:ext>
            </c:extLst>
          </c:dPt>
          <c:val>
            <c:numRef>
              <c:f>'All narrative - experts-Calc'!$G$296:$G$300</c:f>
              <c:numCache>
                <c:formatCode>General</c:formatCode>
                <c:ptCount val="5"/>
                <c:pt idx="0">
                  <c:v>47</c:v>
                </c:pt>
                <c:pt idx="1">
                  <c:v>50</c:v>
                </c:pt>
                <c:pt idx="2">
                  <c:v>34</c:v>
                </c:pt>
                <c:pt idx="3">
                  <c:v>20</c:v>
                </c:pt>
                <c:pt idx="4">
                  <c:v>2</c:v>
                </c:pt>
              </c:numCache>
            </c:numRef>
          </c:val>
          <c:extLst>
            <c:ext xmlns:c16="http://schemas.microsoft.com/office/drawing/2014/chart" uri="{C3380CC4-5D6E-409C-BE32-E72D297353CC}">
              <c16:uniqueId val="{00000000-E5D2-4A11-8AEE-4D37C2228BB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E34-4D2C-9460-D57C365842B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7E34-4D2C-9460-D57C365842B2}"/>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7E34-4D2C-9460-D57C365842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34-4D2C-9460-D57C365842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34-4D2C-9460-D57C365842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E34-4D2C-9460-D57C365842B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E34-4D2C-9460-D57C365842B2}"/>
              </c:ext>
            </c:extLst>
          </c:dPt>
          <c:val>
            <c:numRef>
              <c:f>'USefulness-AnalysisDelte Mine'!$C$82:$C$88</c:f>
              <c:numCache>
                <c:formatCode>General</c:formatCode>
                <c:ptCount val="7"/>
                <c:pt idx="0">
                  <c:v>4</c:v>
                </c:pt>
                <c:pt idx="1">
                  <c:v>4</c:v>
                </c:pt>
                <c:pt idx="2">
                  <c:v>3</c:v>
                </c:pt>
                <c:pt idx="3">
                  <c:v>0</c:v>
                </c:pt>
                <c:pt idx="4">
                  <c:v>0</c:v>
                </c:pt>
                <c:pt idx="5">
                  <c:v>0</c:v>
                </c:pt>
                <c:pt idx="6">
                  <c:v>0</c:v>
                </c:pt>
              </c:numCache>
            </c:numRef>
          </c:val>
          <c:extLst>
            <c:ext xmlns:c16="http://schemas.microsoft.com/office/drawing/2014/chart" uri="{C3380CC4-5D6E-409C-BE32-E72D297353CC}">
              <c16:uniqueId val="{0000000E-7E34-4D2C-9460-D57C365842B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E88-43C9-A896-B49FD3D47C1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EE88-43C9-A896-B49FD3D47C13}"/>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EE88-43C9-A896-B49FD3D47C13}"/>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EE88-43C9-A896-B49FD3D47C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88-43C9-A896-B49FD3D47C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E88-43C9-A896-B49FD3D47C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E88-43C9-A896-B49FD3D47C13}"/>
              </c:ext>
            </c:extLst>
          </c:dPt>
          <c:val>
            <c:numRef>
              <c:f>'USefulness-AnalysisDelte Mine'!$D$82:$D$88</c:f>
              <c:numCache>
                <c:formatCode>General</c:formatCode>
                <c:ptCount val="7"/>
                <c:pt idx="0">
                  <c:v>3</c:v>
                </c:pt>
                <c:pt idx="1">
                  <c:v>4</c:v>
                </c:pt>
                <c:pt idx="2">
                  <c:v>2</c:v>
                </c:pt>
                <c:pt idx="3">
                  <c:v>2</c:v>
                </c:pt>
                <c:pt idx="4">
                  <c:v>0</c:v>
                </c:pt>
                <c:pt idx="5">
                  <c:v>0</c:v>
                </c:pt>
                <c:pt idx="6">
                  <c:v>0</c:v>
                </c:pt>
              </c:numCache>
            </c:numRef>
          </c:val>
          <c:extLst>
            <c:ext xmlns:c16="http://schemas.microsoft.com/office/drawing/2014/chart" uri="{C3380CC4-5D6E-409C-BE32-E72D297353CC}">
              <c16:uniqueId val="{0000000E-EE88-43C9-A896-B49FD3D47C1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33D-4CF9-A4C1-B489BC498C7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E33D-4CF9-A4C1-B489BC498C73}"/>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E33D-4CF9-A4C1-B489BC498C73}"/>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E33D-4CF9-A4C1-B489BC498C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3D-4CF9-A4C1-B489BC498C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33D-4CF9-A4C1-B489BC498C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33D-4CF9-A4C1-B489BC498C73}"/>
              </c:ext>
            </c:extLst>
          </c:dPt>
          <c:val>
            <c:numRef>
              <c:f>'USefulness-AnalysisDelte Mine'!$C$89:$C$95</c:f>
              <c:numCache>
                <c:formatCode>General</c:formatCode>
                <c:ptCount val="7"/>
                <c:pt idx="0">
                  <c:v>4</c:v>
                </c:pt>
                <c:pt idx="1">
                  <c:v>5</c:v>
                </c:pt>
                <c:pt idx="2">
                  <c:v>1</c:v>
                </c:pt>
                <c:pt idx="3">
                  <c:v>1</c:v>
                </c:pt>
                <c:pt idx="4">
                  <c:v>0</c:v>
                </c:pt>
                <c:pt idx="5">
                  <c:v>0</c:v>
                </c:pt>
                <c:pt idx="6">
                  <c:v>0</c:v>
                </c:pt>
              </c:numCache>
            </c:numRef>
          </c:val>
          <c:extLst>
            <c:ext xmlns:c16="http://schemas.microsoft.com/office/drawing/2014/chart" uri="{C3380CC4-5D6E-409C-BE32-E72D297353CC}">
              <c16:uniqueId val="{0000000E-E33D-4CF9-A4C1-B489BC498C7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104-40A4-B18A-43C0CBA3663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9104-40A4-B18A-43C0CBA36630}"/>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9104-40A4-B18A-43C0CBA3663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104-40A4-B18A-43C0CBA36630}"/>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9104-40A4-B18A-43C0CBA3663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104-40A4-B18A-43C0CBA3663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104-40A4-B18A-43C0CBA36630}"/>
              </c:ext>
            </c:extLst>
          </c:dPt>
          <c:val>
            <c:numRef>
              <c:f>'USefulness-AnalysisDelte Mine'!$D$89:$D$95</c:f>
              <c:numCache>
                <c:formatCode>General</c:formatCode>
                <c:ptCount val="7"/>
                <c:pt idx="0">
                  <c:v>2</c:v>
                </c:pt>
                <c:pt idx="1">
                  <c:v>6</c:v>
                </c:pt>
                <c:pt idx="2">
                  <c:v>2</c:v>
                </c:pt>
                <c:pt idx="3">
                  <c:v>0</c:v>
                </c:pt>
                <c:pt idx="4">
                  <c:v>1</c:v>
                </c:pt>
                <c:pt idx="5">
                  <c:v>0</c:v>
                </c:pt>
                <c:pt idx="6">
                  <c:v>0</c:v>
                </c:pt>
              </c:numCache>
            </c:numRef>
          </c:val>
          <c:extLst>
            <c:ext xmlns:c16="http://schemas.microsoft.com/office/drawing/2014/chart" uri="{C3380CC4-5D6E-409C-BE32-E72D297353CC}">
              <c16:uniqueId val="{0000000E-9104-40A4-B18A-43C0CBA3663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AF36-440F-85E1-8C1E165DF04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AF36-440F-85E1-8C1E165DF04B}"/>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AF36-440F-85E1-8C1E165DF04B}"/>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AF36-440F-85E1-8C1E165DF0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36-440F-85E1-8C1E165DF04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36-440F-85E1-8C1E165DF04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36-440F-85E1-8C1E165DF04B}"/>
              </c:ext>
            </c:extLst>
          </c:dPt>
          <c:val>
            <c:numRef>
              <c:f>'USefulness-AnalysisDelte Mine'!$E$89:$E$95</c:f>
              <c:numCache>
                <c:formatCode>General</c:formatCode>
                <c:ptCount val="7"/>
                <c:pt idx="0">
                  <c:v>3</c:v>
                </c:pt>
                <c:pt idx="1">
                  <c:v>2</c:v>
                </c:pt>
                <c:pt idx="2">
                  <c:v>5</c:v>
                </c:pt>
                <c:pt idx="3">
                  <c:v>1</c:v>
                </c:pt>
                <c:pt idx="4">
                  <c:v>0</c:v>
                </c:pt>
                <c:pt idx="5">
                  <c:v>0</c:v>
                </c:pt>
                <c:pt idx="6">
                  <c:v>0</c:v>
                </c:pt>
              </c:numCache>
            </c:numRef>
          </c:val>
          <c:extLst>
            <c:ext xmlns:c16="http://schemas.microsoft.com/office/drawing/2014/chart" uri="{C3380CC4-5D6E-409C-BE32-E72D297353CC}">
              <c16:uniqueId val="{0000000E-AF36-440F-85E1-8C1E165DF04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EA8-46DF-BE3A-6589A7FBE7AC}"/>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8EA8-46DF-BE3A-6589A7FBE7AC}"/>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8EA8-46DF-BE3A-6589A7FBE7AC}"/>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8EA8-46DF-BE3A-6589A7FBE7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A8-46DF-BE3A-6589A7FBE7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A8-46DF-BE3A-6589A7FBE7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EA8-46DF-BE3A-6589A7FBE7AC}"/>
              </c:ext>
            </c:extLst>
          </c:dPt>
          <c:val>
            <c:numRef>
              <c:f>'USefulness-AnalysisDelte Mine'!$F$89:$F$95</c:f>
              <c:numCache>
                <c:formatCode>General</c:formatCode>
                <c:ptCount val="7"/>
                <c:pt idx="0">
                  <c:v>1</c:v>
                </c:pt>
                <c:pt idx="1">
                  <c:v>5</c:v>
                </c:pt>
                <c:pt idx="2">
                  <c:v>3</c:v>
                </c:pt>
                <c:pt idx="3">
                  <c:v>2</c:v>
                </c:pt>
                <c:pt idx="4">
                  <c:v>0</c:v>
                </c:pt>
                <c:pt idx="5">
                  <c:v>0</c:v>
                </c:pt>
                <c:pt idx="6">
                  <c:v>0</c:v>
                </c:pt>
              </c:numCache>
            </c:numRef>
          </c:val>
          <c:extLst>
            <c:ext xmlns:c16="http://schemas.microsoft.com/office/drawing/2014/chart" uri="{C3380CC4-5D6E-409C-BE32-E72D297353CC}">
              <c16:uniqueId val="{0000000E-8EA8-46DF-BE3A-6589A7FBE7A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B4F-4E97-860F-401016CF452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2B4F-4E97-860F-401016CF452D}"/>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2B4F-4E97-860F-401016CF452D}"/>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2B4F-4E97-860F-401016CF45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4F-4E97-860F-401016CF45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4F-4E97-860F-401016CF45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B4F-4E97-860F-401016CF452D}"/>
              </c:ext>
            </c:extLst>
          </c:dPt>
          <c:val>
            <c:numRef>
              <c:f>'USefulness-AnalysisDelte Mine'!$C$96:$C$102</c:f>
              <c:numCache>
                <c:formatCode>General</c:formatCode>
                <c:ptCount val="7"/>
                <c:pt idx="0">
                  <c:v>5</c:v>
                </c:pt>
                <c:pt idx="1">
                  <c:v>3</c:v>
                </c:pt>
                <c:pt idx="2">
                  <c:v>2</c:v>
                </c:pt>
                <c:pt idx="3">
                  <c:v>1</c:v>
                </c:pt>
                <c:pt idx="4">
                  <c:v>0</c:v>
                </c:pt>
                <c:pt idx="5">
                  <c:v>0</c:v>
                </c:pt>
                <c:pt idx="6">
                  <c:v>0</c:v>
                </c:pt>
              </c:numCache>
            </c:numRef>
          </c:val>
          <c:extLst>
            <c:ext xmlns:c16="http://schemas.microsoft.com/office/drawing/2014/chart" uri="{C3380CC4-5D6E-409C-BE32-E72D297353CC}">
              <c16:uniqueId val="{0000000E-2B4F-4E97-860F-401016CF452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A1E9-4C43-9153-9E037ECCCBC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A1E9-4C43-9153-9E037ECCCBCF}"/>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A1E9-4C43-9153-9E037ECCCBCF}"/>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A1E9-4C43-9153-9E037ECCCB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E9-4C43-9153-9E037ECCCB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1E9-4C43-9153-9E037ECCCBC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1E9-4C43-9153-9E037ECCCBCF}"/>
              </c:ext>
            </c:extLst>
          </c:dPt>
          <c:val>
            <c:numRef>
              <c:f>'USefulness-AnalysisDelte Mine'!$D$96:$D$102</c:f>
              <c:numCache>
                <c:formatCode>General</c:formatCode>
                <c:ptCount val="7"/>
                <c:pt idx="0">
                  <c:v>5</c:v>
                </c:pt>
                <c:pt idx="1">
                  <c:v>3</c:v>
                </c:pt>
                <c:pt idx="2">
                  <c:v>2</c:v>
                </c:pt>
                <c:pt idx="3">
                  <c:v>1</c:v>
                </c:pt>
                <c:pt idx="4">
                  <c:v>0</c:v>
                </c:pt>
                <c:pt idx="5">
                  <c:v>0</c:v>
                </c:pt>
                <c:pt idx="6">
                  <c:v>0</c:v>
                </c:pt>
              </c:numCache>
            </c:numRef>
          </c:val>
          <c:extLst>
            <c:ext xmlns:c16="http://schemas.microsoft.com/office/drawing/2014/chart" uri="{C3380CC4-5D6E-409C-BE32-E72D297353CC}">
              <c16:uniqueId val="{0000000E-A1E9-4C43-9153-9E037ECCCBC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F49-4E48-824E-535BD7DFD60A}"/>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FF49-4E48-824E-535BD7DFD60A}"/>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FF49-4E48-824E-535BD7DFD6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F49-4E48-824E-535BD7DFD6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F49-4E48-824E-535BD7DFD6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F49-4E48-824E-535BD7DFD6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F49-4E48-824E-535BD7DFD60A}"/>
              </c:ext>
            </c:extLst>
          </c:dPt>
          <c:val>
            <c:numRef>
              <c:f>'USefulness-AnalysisDelte Mine'!$E$96:$E$102</c:f>
              <c:numCache>
                <c:formatCode>General</c:formatCode>
                <c:ptCount val="7"/>
                <c:pt idx="0">
                  <c:v>6</c:v>
                </c:pt>
                <c:pt idx="1">
                  <c:v>3</c:v>
                </c:pt>
                <c:pt idx="2">
                  <c:v>2</c:v>
                </c:pt>
                <c:pt idx="3">
                  <c:v>0</c:v>
                </c:pt>
                <c:pt idx="4">
                  <c:v>0</c:v>
                </c:pt>
                <c:pt idx="5">
                  <c:v>0</c:v>
                </c:pt>
                <c:pt idx="6">
                  <c:v>0</c:v>
                </c:pt>
              </c:numCache>
            </c:numRef>
          </c:val>
          <c:extLst>
            <c:ext xmlns:c16="http://schemas.microsoft.com/office/drawing/2014/chart" uri="{C3380CC4-5D6E-409C-BE32-E72D297353CC}">
              <c16:uniqueId val="{0000000E-FF49-4E48-824E-535BD7DFD60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FB4-48DF-9960-A52EBC56E6C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5FB4-48DF-9960-A52EBC56E6C3}"/>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5FB4-48DF-9960-A52EBC56E6C3}"/>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5FB4-48DF-9960-A52EBC56E6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B4-48DF-9960-A52EBC56E6C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FB4-48DF-9960-A52EBC56E6C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FB4-48DF-9960-A52EBC56E6C3}"/>
              </c:ext>
            </c:extLst>
          </c:dPt>
          <c:dLbls>
            <c:delete val="1"/>
          </c:dLbls>
          <c:val>
            <c:numRef>
              <c:f>'USefulness-AnalysisDelte Mine'!$F$96:$F$102</c:f>
              <c:numCache>
                <c:formatCode>General</c:formatCode>
                <c:ptCount val="7"/>
                <c:pt idx="0">
                  <c:v>4</c:v>
                </c:pt>
                <c:pt idx="1">
                  <c:v>4</c:v>
                </c:pt>
                <c:pt idx="2">
                  <c:v>2</c:v>
                </c:pt>
                <c:pt idx="3">
                  <c:v>1</c:v>
                </c:pt>
                <c:pt idx="4">
                  <c:v>0</c:v>
                </c:pt>
                <c:pt idx="5">
                  <c:v>0</c:v>
                </c:pt>
                <c:pt idx="6">
                  <c:v>0</c:v>
                </c:pt>
              </c:numCache>
            </c:numRef>
          </c:val>
          <c:extLst>
            <c:ext xmlns:c16="http://schemas.microsoft.com/office/drawing/2014/chart" uri="{C3380CC4-5D6E-409C-BE32-E72D297353CC}">
              <c16:uniqueId val="{0000000E-5FB4-48DF-9960-A52EBC56E6C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t>CR-Q5</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73DE-4293-9853-2AD3335F3FF5}"/>
              </c:ext>
            </c:extLst>
          </c:dPt>
          <c:dPt>
            <c:idx val="1"/>
            <c:bubble3D val="0"/>
            <c:spPr>
              <a:solidFill>
                <a:srgbClr val="0D5BDC"/>
              </a:solidFill>
              <a:ln>
                <a:noFill/>
              </a:ln>
              <a:effectLst/>
            </c:spPr>
            <c:extLst>
              <c:ext xmlns:c16="http://schemas.microsoft.com/office/drawing/2014/chart" uri="{C3380CC4-5D6E-409C-BE32-E72D297353CC}">
                <c16:uniqueId val="{00000003-73DE-4293-9853-2AD3335F3FF5}"/>
              </c:ext>
            </c:extLst>
          </c:dPt>
          <c:dPt>
            <c:idx val="2"/>
            <c:bubble3D val="0"/>
            <c:spPr>
              <a:solidFill>
                <a:srgbClr val="A6A6A6"/>
              </a:solidFill>
              <a:ln>
                <a:noFill/>
              </a:ln>
              <a:effectLst/>
            </c:spPr>
            <c:extLst>
              <c:ext xmlns:c16="http://schemas.microsoft.com/office/drawing/2014/chart" uri="{C3380CC4-5D6E-409C-BE32-E72D297353CC}">
                <c16:uniqueId val="{00000005-73DE-4293-9853-2AD3335F3FF5}"/>
              </c:ext>
            </c:extLst>
          </c:dPt>
          <c:dPt>
            <c:idx val="3"/>
            <c:bubble3D val="0"/>
            <c:spPr>
              <a:solidFill>
                <a:srgbClr val="FD394C"/>
              </a:solidFill>
              <a:ln>
                <a:noFill/>
              </a:ln>
              <a:effectLst/>
            </c:spPr>
            <c:extLst>
              <c:ext xmlns:c16="http://schemas.microsoft.com/office/drawing/2014/chart" uri="{C3380CC4-5D6E-409C-BE32-E72D297353CC}">
                <c16:uniqueId val="{00000007-73DE-4293-9853-2AD3335F3FF5}"/>
              </c:ext>
            </c:extLst>
          </c:dPt>
          <c:dPt>
            <c:idx val="4"/>
            <c:bubble3D val="0"/>
            <c:spPr>
              <a:solidFill>
                <a:srgbClr val="C00000"/>
              </a:solidFill>
              <a:ln>
                <a:noFill/>
              </a:ln>
              <a:effectLst/>
            </c:spPr>
            <c:extLst>
              <c:ext xmlns:c16="http://schemas.microsoft.com/office/drawing/2014/chart" uri="{C3380CC4-5D6E-409C-BE32-E72D297353CC}">
                <c16:uniqueId val="{00000009-73DE-4293-9853-2AD3335F3FF5}"/>
              </c:ext>
            </c:extLst>
          </c:dPt>
          <c:val>
            <c:numRef>
              <c:f>'All narrative - experts-Calc'!$H$296:$H$300</c:f>
              <c:numCache>
                <c:formatCode>General</c:formatCode>
                <c:ptCount val="5"/>
                <c:pt idx="0">
                  <c:v>48</c:v>
                </c:pt>
                <c:pt idx="1">
                  <c:v>50</c:v>
                </c:pt>
                <c:pt idx="2">
                  <c:v>34</c:v>
                </c:pt>
                <c:pt idx="3">
                  <c:v>20</c:v>
                </c:pt>
                <c:pt idx="4">
                  <c:v>2</c:v>
                </c:pt>
              </c:numCache>
            </c:numRef>
          </c:val>
          <c:extLst>
            <c:ext xmlns:c16="http://schemas.microsoft.com/office/drawing/2014/chart" uri="{C3380CC4-5D6E-409C-BE32-E72D297353CC}">
              <c16:uniqueId val="{00000000-9E10-4FD2-AC35-1435CD150A6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050" b="1">
          <a:solidFill>
            <a:schemeClr val="tx1"/>
          </a:solidFill>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428-43D8-95E2-56198C2D2A0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9428-43D8-95E2-56198C2D2A06}"/>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9428-43D8-95E2-56198C2D2A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28-43D8-95E2-56198C2D2A06}"/>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9428-43D8-95E2-56198C2D2A0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428-43D8-95E2-56198C2D2A0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428-43D8-95E2-56198C2D2A06}"/>
              </c:ext>
            </c:extLst>
          </c:dPt>
          <c:val>
            <c:numRef>
              <c:f>'USefulness-AnalysisDelte Mine'!$C$103:$C$109</c:f>
              <c:numCache>
                <c:formatCode>General</c:formatCode>
                <c:ptCount val="7"/>
                <c:pt idx="0">
                  <c:v>4</c:v>
                </c:pt>
                <c:pt idx="1">
                  <c:v>3</c:v>
                </c:pt>
                <c:pt idx="2">
                  <c:v>3</c:v>
                </c:pt>
                <c:pt idx="3">
                  <c:v>0</c:v>
                </c:pt>
                <c:pt idx="4">
                  <c:v>1</c:v>
                </c:pt>
                <c:pt idx="5">
                  <c:v>0</c:v>
                </c:pt>
                <c:pt idx="6">
                  <c:v>0</c:v>
                </c:pt>
              </c:numCache>
            </c:numRef>
          </c:val>
          <c:extLst>
            <c:ext xmlns:c16="http://schemas.microsoft.com/office/drawing/2014/chart" uri="{C3380CC4-5D6E-409C-BE32-E72D297353CC}">
              <c16:uniqueId val="{0000000E-9428-43D8-95E2-56198C2D2A0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B41-44FE-B85D-1AF9AB14A61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CB41-44FE-B85D-1AF9AB14A610}"/>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CB41-44FE-B85D-1AF9AB14A610}"/>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CB41-44FE-B85D-1AF9AB14A610}"/>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CB41-44FE-B85D-1AF9AB14A6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B41-44FE-B85D-1AF9AB14A6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B41-44FE-B85D-1AF9AB14A610}"/>
              </c:ext>
            </c:extLst>
          </c:dPt>
          <c:dLbls>
            <c:delete val="1"/>
          </c:dLbls>
          <c:val>
            <c:numRef>
              <c:f>'USefulness-AnalysisDelte Mine'!$D$103:$D$109</c:f>
              <c:numCache>
                <c:formatCode>General</c:formatCode>
                <c:ptCount val="7"/>
                <c:pt idx="0">
                  <c:v>3</c:v>
                </c:pt>
                <c:pt idx="1">
                  <c:v>4</c:v>
                </c:pt>
                <c:pt idx="2">
                  <c:v>2</c:v>
                </c:pt>
                <c:pt idx="3">
                  <c:v>1</c:v>
                </c:pt>
                <c:pt idx="4">
                  <c:v>1</c:v>
                </c:pt>
                <c:pt idx="5">
                  <c:v>0</c:v>
                </c:pt>
                <c:pt idx="6">
                  <c:v>0</c:v>
                </c:pt>
              </c:numCache>
            </c:numRef>
          </c:val>
          <c:extLst>
            <c:ext xmlns:c16="http://schemas.microsoft.com/office/drawing/2014/chart" uri="{C3380CC4-5D6E-409C-BE32-E72D297353CC}">
              <c16:uniqueId val="{0000000E-CB41-44FE-B85D-1AF9AB14A61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BCC-42C7-BB72-2A66DDFCB13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EBCC-42C7-BB72-2A66DDFCB135}"/>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EBCC-42C7-BB72-2A66DDFCB1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CC-42C7-BB72-2A66DDFCB135}"/>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EBCC-42C7-BB72-2A66DDFCB13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BCC-42C7-BB72-2A66DDFCB13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BCC-42C7-BB72-2A66DDFCB135}"/>
              </c:ext>
            </c:extLst>
          </c:dPt>
          <c:dLbls>
            <c:delete val="1"/>
          </c:dLbls>
          <c:val>
            <c:numRef>
              <c:f>'USefulness-AnalysisDelte Mine'!$E$103:$E$109</c:f>
              <c:numCache>
                <c:formatCode>General</c:formatCode>
                <c:ptCount val="7"/>
                <c:pt idx="0">
                  <c:v>2</c:v>
                </c:pt>
                <c:pt idx="1">
                  <c:v>7</c:v>
                </c:pt>
                <c:pt idx="2">
                  <c:v>1</c:v>
                </c:pt>
                <c:pt idx="3">
                  <c:v>0</c:v>
                </c:pt>
                <c:pt idx="4">
                  <c:v>1</c:v>
                </c:pt>
                <c:pt idx="5">
                  <c:v>0</c:v>
                </c:pt>
                <c:pt idx="6">
                  <c:v>0</c:v>
                </c:pt>
              </c:numCache>
            </c:numRef>
          </c:val>
          <c:extLst>
            <c:ext xmlns:c16="http://schemas.microsoft.com/office/drawing/2014/chart" uri="{C3380CC4-5D6E-409C-BE32-E72D297353CC}">
              <c16:uniqueId val="{0000000E-EBCC-42C7-BB72-2A66DDFCB13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B40-429B-A738-860A92126D0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5B40-429B-A738-860A92126D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40-429B-A738-860A92126D0B}"/>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5B40-429B-A738-860A92126D0B}"/>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5B40-429B-A738-860A92126D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B40-429B-A738-860A92126D0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B40-429B-A738-860A92126D0B}"/>
              </c:ext>
            </c:extLst>
          </c:dPt>
          <c:dLbls>
            <c:delete val="1"/>
          </c:dLbls>
          <c:val>
            <c:numRef>
              <c:f>'USefulness-AnalysisDelte Mine'!$F$103:$F$109</c:f>
              <c:numCache>
                <c:formatCode>General</c:formatCode>
                <c:ptCount val="7"/>
                <c:pt idx="0">
                  <c:v>6</c:v>
                </c:pt>
                <c:pt idx="1">
                  <c:v>1</c:v>
                </c:pt>
                <c:pt idx="2">
                  <c:v>0</c:v>
                </c:pt>
                <c:pt idx="3">
                  <c:v>3</c:v>
                </c:pt>
                <c:pt idx="4">
                  <c:v>1</c:v>
                </c:pt>
                <c:pt idx="5">
                  <c:v>0</c:v>
                </c:pt>
                <c:pt idx="6">
                  <c:v>0</c:v>
                </c:pt>
              </c:numCache>
            </c:numRef>
          </c:val>
          <c:extLst>
            <c:ext xmlns:c16="http://schemas.microsoft.com/office/drawing/2014/chart" uri="{C3380CC4-5D6E-409C-BE32-E72D297353CC}">
              <c16:uniqueId val="{0000000E-5B40-429B-A738-860A92126D0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5C4-4733-963B-8C8DD4806D0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55C4-4733-963B-8C8DD4806D00}"/>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55C4-4733-963B-8C8DD4806D00}"/>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55C4-4733-963B-8C8DD4806D00}"/>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55C4-4733-963B-8C8DD4806D0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5C4-4733-963B-8C8DD4806D0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5C4-4733-963B-8C8DD4806D00}"/>
              </c:ext>
            </c:extLst>
          </c:dPt>
          <c:val>
            <c:numRef>
              <c:f>'USefulness-AnalysisDelte Mine'!$C$110:$C$116</c:f>
              <c:numCache>
                <c:formatCode>General</c:formatCode>
                <c:ptCount val="7"/>
                <c:pt idx="0">
                  <c:v>17</c:v>
                </c:pt>
                <c:pt idx="1">
                  <c:v>20</c:v>
                </c:pt>
                <c:pt idx="2">
                  <c:v>9</c:v>
                </c:pt>
                <c:pt idx="3">
                  <c:v>2</c:v>
                </c:pt>
                <c:pt idx="4">
                  <c:v>1</c:v>
                </c:pt>
                <c:pt idx="5">
                  <c:v>0</c:v>
                </c:pt>
                <c:pt idx="6">
                  <c:v>0</c:v>
                </c:pt>
              </c:numCache>
            </c:numRef>
          </c:val>
          <c:extLst>
            <c:ext xmlns:c16="http://schemas.microsoft.com/office/drawing/2014/chart" uri="{C3380CC4-5D6E-409C-BE32-E72D297353CC}">
              <c16:uniqueId val="{0000000E-55C4-4733-963B-8C8DD4806D0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992-4368-98CA-7A136F8F44A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5992-4368-98CA-7A136F8F44A2}"/>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5992-4368-98CA-7A136F8F44A2}"/>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5992-4368-98CA-7A136F8F44A2}"/>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5992-4368-98CA-7A136F8F44A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92-4368-98CA-7A136F8F44A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992-4368-98CA-7A136F8F44A2}"/>
              </c:ext>
            </c:extLst>
          </c:dPt>
          <c:val>
            <c:numRef>
              <c:f>'USefulness-AnalysisDelte Mine'!$D$110:$D$116</c:f>
              <c:numCache>
                <c:formatCode>General</c:formatCode>
                <c:ptCount val="7"/>
                <c:pt idx="0">
                  <c:v>13</c:v>
                </c:pt>
                <c:pt idx="1">
                  <c:v>22</c:v>
                </c:pt>
                <c:pt idx="2">
                  <c:v>8</c:v>
                </c:pt>
                <c:pt idx="3">
                  <c:v>4</c:v>
                </c:pt>
                <c:pt idx="4">
                  <c:v>2</c:v>
                </c:pt>
                <c:pt idx="5">
                  <c:v>0</c:v>
                </c:pt>
                <c:pt idx="6">
                  <c:v>0</c:v>
                </c:pt>
              </c:numCache>
            </c:numRef>
          </c:val>
          <c:extLst>
            <c:ext xmlns:c16="http://schemas.microsoft.com/office/drawing/2014/chart" uri="{C3380CC4-5D6E-409C-BE32-E72D297353CC}">
              <c16:uniqueId val="{0000000E-5992-4368-98CA-7A136F8F44A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13D-4F28-B163-BFC25545BCD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613D-4F28-B163-BFC25545BCDD}"/>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613D-4F28-B163-BFC25545BCDD}"/>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613D-4F28-B163-BFC25545BCDD}"/>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613D-4F28-B163-BFC25545BC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13D-4F28-B163-BFC25545BCD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13D-4F28-B163-BFC25545BCDD}"/>
              </c:ext>
            </c:extLst>
          </c:dPt>
          <c:val>
            <c:numRef>
              <c:f>'USefulness-AnalysisDelte Mine'!$E$110:$E$116</c:f>
              <c:numCache>
                <c:formatCode>General</c:formatCode>
                <c:ptCount val="7"/>
                <c:pt idx="0">
                  <c:v>15</c:v>
                </c:pt>
                <c:pt idx="1">
                  <c:v>20</c:v>
                </c:pt>
                <c:pt idx="2">
                  <c:v>11</c:v>
                </c:pt>
                <c:pt idx="3">
                  <c:v>4</c:v>
                </c:pt>
                <c:pt idx="4">
                  <c:v>2</c:v>
                </c:pt>
                <c:pt idx="5">
                  <c:v>0</c:v>
                </c:pt>
                <c:pt idx="6">
                  <c:v>0</c:v>
                </c:pt>
              </c:numCache>
            </c:numRef>
          </c:val>
          <c:extLst>
            <c:ext xmlns:c16="http://schemas.microsoft.com/office/drawing/2014/chart" uri="{C3380CC4-5D6E-409C-BE32-E72D297353CC}">
              <c16:uniqueId val="{0000000E-613D-4F28-B163-BFC25545BCD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104-4E4C-9657-BD1E42546C4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7104-4E4C-9657-BD1E42546C43}"/>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7104-4E4C-9657-BD1E42546C43}"/>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7104-4E4C-9657-BD1E42546C43}"/>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7104-4E4C-9657-BD1E42546C43}"/>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B-7104-4E4C-9657-BD1E42546C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104-4E4C-9657-BD1E42546C43}"/>
              </c:ext>
            </c:extLst>
          </c:dPt>
          <c:val>
            <c:numRef>
              <c:f>'USefulness-AnalysisDelte Mine'!$F$110:$F$116</c:f>
              <c:numCache>
                <c:formatCode>General</c:formatCode>
                <c:ptCount val="7"/>
                <c:pt idx="0">
                  <c:v>15</c:v>
                </c:pt>
                <c:pt idx="1">
                  <c:v>19</c:v>
                </c:pt>
                <c:pt idx="2">
                  <c:v>6</c:v>
                </c:pt>
                <c:pt idx="3">
                  <c:v>2</c:v>
                </c:pt>
                <c:pt idx="4">
                  <c:v>1</c:v>
                </c:pt>
                <c:pt idx="5">
                  <c:v>1</c:v>
                </c:pt>
                <c:pt idx="6">
                  <c:v>0</c:v>
                </c:pt>
              </c:numCache>
            </c:numRef>
          </c:val>
          <c:extLst>
            <c:ext xmlns:c16="http://schemas.microsoft.com/office/drawing/2014/chart" uri="{C3380CC4-5D6E-409C-BE32-E72D297353CC}">
              <c16:uniqueId val="{0000000E-7104-4E4C-9657-BD1E42546C4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 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290-4EAE-95A4-E569F8513DE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2290-4EAE-95A4-E569F8513DED}"/>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2290-4EAE-95A4-E569F8513DED}"/>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2290-4EAE-95A4-E569F8513D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90-4EAE-95A4-E569F8513DED}"/>
              </c:ext>
            </c:extLst>
          </c:dPt>
          <c:dPt>
            <c:idx val="5"/>
            <c:bubble3D val="0"/>
            <c:spPr>
              <a:solidFill>
                <a:srgbClr val="FF8FB4"/>
              </a:solidFill>
              <a:ln w="19050">
                <a:solidFill>
                  <a:schemeClr val="lt1"/>
                </a:solidFill>
              </a:ln>
              <a:effectLst/>
            </c:spPr>
            <c:extLst>
              <c:ext xmlns:c16="http://schemas.microsoft.com/office/drawing/2014/chart" uri="{C3380CC4-5D6E-409C-BE32-E72D297353CC}">
                <c16:uniqueId val="{0000000B-2290-4EAE-95A4-E569F8513D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290-4EAE-95A4-E569F8513DED}"/>
              </c:ext>
            </c:extLst>
          </c:dPt>
          <c:val>
            <c:numRef>
              <c:f>'USefulness-AnalysisDelte Mine'!$F$82:$F$88</c:f>
              <c:numCache>
                <c:formatCode>General</c:formatCode>
                <c:ptCount val="7"/>
                <c:pt idx="0">
                  <c:v>3</c:v>
                </c:pt>
                <c:pt idx="1">
                  <c:v>4</c:v>
                </c:pt>
                <c:pt idx="2">
                  <c:v>1</c:v>
                </c:pt>
                <c:pt idx="3">
                  <c:v>2</c:v>
                </c:pt>
                <c:pt idx="4">
                  <c:v>0</c:v>
                </c:pt>
                <c:pt idx="5">
                  <c:v>1</c:v>
                </c:pt>
                <c:pt idx="6">
                  <c:v>0</c:v>
                </c:pt>
              </c:numCache>
            </c:numRef>
          </c:val>
          <c:extLst>
            <c:ext xmlns:c16="http://schemas.microsoft.com/office/drawing/2014/chart" uri="{C3380CC4-5D6E-409C-BE32-E72D297353CC}">
              <c16:uniqueId val="{0000000E-2290-4EAE-95A4-E569F8513DE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A698-4E33-BC46-6AB431CE824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A698-4E33-BC46-6AB431CE8245}"/>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A698-4E33-BC46-6AB431CE82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98-4E33-BC46-6AB431CE8245}"/>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A698-4E33-BC46-6AB431CE824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98-4E33-BC46-6AB431CE824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98-4E33-BC46-6AB431CE8245}"/>
              </c:ext>
            </c:extLst>
          </c:dPt>
          <c:val>
            <c:numRef>
              <c:f>'USefulness-AnalysisDelte Mine'!$E$82:$E$88</c:f>
              <c:numCache>
                <c:formatCode>General</c:formatCode>
                <c:ptCount val="7"/>
                <c:pt idx="0">
                  <c:v>3</c:v>
                </c:pt>
                <c:pt idx="1">
                  <c:v>5</c:v>
                </c:pt>
                <c:pt idx="2">
                  <c:v>2</c:v>
                </c:pt>
                <c:pt idx="3">
                  <c:v>0</c:v>
                </c:pt>
                <c:pt idx="4">
                  <c:v>1</c:v>
                </c:pt>
                <c:pt idx="5">
                  <c:v>0</c:v>
                </c:pt>
                <c:pt idx="6">
                  <c:v>0</c:v>
                </c:pt>
              </c:numCache>
            </c:numRef>
          </c:val>
          <c:extLst>
            <c:ext xmlns:c16="http://schemas.microsoft.com/office/drawing/2014/chart" uri="{C3380CC4-5D6E-409C-BE32-E72D297353CC}">
              <c16:uniqueId val="{0000000E-A698-4E33-BC46-6AB431CE824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D-Q1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6170615796519409"/>
          <c:y val="0.2993823938761308"/>
          <c:w val="0.38308065595716201"/>
          <c:h val="0.66379320343307813"/>
        </c:manualLayout>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0871-43AB-9EE1-8311FAB04E68}"/>
              </c:ext>
            </c:extLst>
          </c:dPt>
          <c:dPt>
            <c:idx val="1"/>
            <c:bubble3D val="0"/>
            <c:spPr>
              <a:solidFill>
                <a:srgbClr val="0D5BDC"/>
              </a:solidFill>
              <a:ln>
                <a:noFill/>
              </a:ln>
              <a:effectLst/>
            </c:spPr>
            <c:extLst>
              <c:ext xmlns:c16="http://schemas.microsoft.com/office/drawing/2014/chart" uri="{C3380CC4-5D6E-409C-BE32-E72D297353CC}">
                <c16:uniqueId val="{00000002-0871-43AB-9EE1-8311FAB04E68}"/>
              </c:ext>
            </c:extLst>
          </c:dPt>
          <c:dPt>
            <c:idx val="2"/>
            <c:bubble3D val="0"/>
            <c:spPr>
              <a:solidFill>
                <a:srgbClr val="A6A6A6"/>
              </a:solidFill>
              <a:ln>
                <a:noFill/>
              </a:ln>
              <a:effectLst/>
            </c:spPr>
            <c:extLst>
              <c:ext xmlns:c16="http://schemas.microsoft.com/office/drawing/2014/chart" uri="{C3380CC4-5D6E-409C-BE32-E72D297353CC}">
                <c16:uniqueId val="{00000005-001D-4CE6-9B31-73F05A11A3F7}"/>
              </c:ext>
            </c:extLst>
          </c:dPt>
          <c:dPt>
            <c:idx val="3"/>
            <c:bubble3D val="0"/>
            <c:spPr>
              <a:solidFill>
                <a:srgbClr val="FD394C"/>
              </a:solidFill>
              <a:ln>
                <a:noFill/>
              </a:ln>
              <a:effectLst/>
            </c:spPr>
            <c:extLst>
              <c:ext xmlns:c16="http://schemas.microsoft.com/office/drawing/2014/chart" uri="{C3380CC4-5D6E-409C-BE32-E72D297353CC}">
                <c16:uniqueId val="{00000003-0871-43AB-9EE1-8311FAB04E6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001D-4CE6-9B31-73F05A11A3F7}"/>
              </c:ext>
            </c:extLst>
          </c:dPt>
          <c:val>
            <c:numRef>
              <c:f>'All narrative - experts-Calc'!$D$302:$D$306</c:f>
              <c:numCache>
                <c:formatCode>General</c:formatCode>
                <c:ptCount val="5"/>
                <c:pt idx="0">
                  <c:v>22</c:v>
                </c:pt>
                <c:pt idx="1">
                  <c:v>16</c:v>
                </c:pt>
                <c:pt idx="2">
                  <c:v>6</c:v>
                </c:pt>
                <c:pt idx="3">
                  <c:v>1</c:v>
                </c:pt>
                <c:pt idx="4">
                  <c:v>0</c:v>
                </c:pt>
              </c:numCache>
            </c:numRef>
          </c:val>
          <c:extLst>
            <c:ext xmlns:c16="http://schemas.microsoft.com/office/drawing/2014/chart" uri="{C3380CC4-5D6E-409C-BE32-E72D297353CC}">
              <c16:uniqueId val="{00000000-0871-43AB-9EE1-8311FAB04E6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PU-CO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C8D-43C1-9DF3-B1210E38A868}"/>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EC8D-43C1-9DF3-B1210E38A868}"/>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EC8D-43C1-9DF3-B1210E38A868}"/>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EC8D-43C1-9DF3-B1210E38A868}"/>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EC8D-43C1-9DF3-B1210E38A868}"/>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B-EC8D-43C1-9DF3-B1210E38A86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8D-43C1-9DF3-B1210E38A868}"/>
              </c:ext>
            </c:extLst>
          </c:dPt>
          <c:val>
            <c:numRef>
              <c:f>'USefulness-AnalysisDelte Mine'!$G$82:$G$88</c:f>
              <c:numCache>
                <c:formatCode>0.00</c:formatCode>
                <c:ptCount val="7"/>
                <c:pt idx="0">
                  <c:v>3.25</c:v>
                </c:pt>
                <c:pt idx="1">
                  <c:v>4.25</c:v>
                </c:pt>
                <c:pt idx="2">
                  <c:v>2</c:v>
                </c:pt>
                <c:pt idx="3">
                  <c:v>1</c:v>
                </c:pt>
                <c:pt idx="4">
                  <c:v>0.25</c:v>
                </c:pt>
                <c:pt idx="5">
                  <c:v>0.25</c:v>
                </c:pt>
                <c:pt idx="6">
                  <c:v>0</c:v>
                </c:pt>
              </c:numCache>
            </c:numRef>
          </c:val>
          <c:extLst>
            <c:ext xmlns:c16="http://schemas.microsoft.com/office/drawing/2014/chart" uri="{C3380CC4-5D6E-409C-BE32-E72D297353CC}">
              <c16:uniqueId val="{0000000E-EC8D-43C1-9DF3-B1210E38A86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PU- CR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474-477F-9403-D2E1FC801B3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F474-477F-9403-D2E1FC801B3D}"/>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F474-477F-9403-D2E1FC801B3D}"/>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F474-477F-9403-D2E1FC801B3D}"/>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F474-477F-9403-D2E1FC801B3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474-477F-9403-D2E1FC801B3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474-477F-9403-D2E1FC801B3D}"/>
              </c:ext>
            </c:extLst>
          </c:dPt>
          <c:val>
            <c:numRef>
              <c:f>'USefulness-AnalysisDelte Mine'!$G$89:$G$95</c:f>
              <c:numCache>
                <c:formatCode>0.00</c:formatCode>
                <c:ptCount val="7"/>
                <c:pt idx="0">
                  <c:v>2.5</c:v>
                </c:pt>
                <c:pt idx="1">
                  <c:v>4.5</c:v>
                </c:pt>
                <c:pt idx="2">
                  <c:v>2.75</c:v>
                </c:pt>
                <c:pt idx="3">
                  <c:v>1</c:v>
                </c:pt>
                <c:pt idx="4">
                  <c:v>0.25</c:v>
                </c:pt>
                <c:pt idx="5">
                  <c:v>0</c:v>
                </c:pt>
                <c:pt idx="6">
                  <c:v>0</c:v>
                </c:pt>
              </c:numCache>
            </c:numRef>
          </c:val>
          <c:extLst>
            <c:ext xmlns:c16="http://schemas.microsoft.com/office/drawing/2014/chart" uri="{C3380CC4-5D6E-409C-BE32-E72D297353CC}">
              <c16:uniqueId val="{0000000E-F474-477F-9403-D2E1FC801B3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r>
              <a:rPr lang="en-GB" baseline="0"/>
              <a:t>- PU-D</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8FA-4FDF-A580-76A8EF46AC2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28FA-4FDF-A580-76A8EF46AC25}"/>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28FA-4FDF-A580-76A8EF46AC25}"/>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28FA-4FDF-A580-76A8EF46AC2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FA-4FDF-A580-76A8EF46AC2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FA-4FDF-A580-76A8EF46AC2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FA-4FDF-A580-76A8EF46AC25}"/>
              </c:ext>
            </c:extLst>
          </c:dPt>
          <c:val>
            <c:numRef>
              <c:f>'USefulness-AnalysisDelte Mine'!$G$96:$G$102</c:f>
              <c:numCache>
                <c:formatCode>0.00</c:formatCode>
                <c:ptCount val="7"/>
                <c:pt idx="0">
                  <c:v>5</c:v>
                </c:pt>
                <c:pt idx="1">
                  <c:v>3.25</c:v>
                </c:pt>
                <c:pt idx="2">
                  <c:v>2</c:v>
                </c:pt>
                <c:pt idx="3">
                  <c:v>0.75</c:v>
                </c:pt>
                <c:pt idx="4">
                  <c:v>0</c:v>
                </c:pt>
                <c:pt idx="5">
                  <c:v>0</c:v>
                </c:pt>
                <c:pt idx="6">
                  <c:v>0</c:v>
                </c:pt>
              </c:numCache>
            </c:numRef>
          </c:val>
          <c:extLst>
            <c:ext xmlns:c16="http://schemas.microsoft.com/office/drawing/2014/chart" uri="{C3380CC4-5D6E-409C-BE32-E72D297353CC}">
              <c16:uniqueId val="{0000000E-28FA-4FDF-A580-76A8EF46AC2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Overall-PU-S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9FE-4D74-8D8B-3356F2E2F0B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59FE-4D74-8D8B-3356F2E2F0B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59FE-4D74-8D8B-3356F2E2F0B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59FE-4D74-8D8B-3356F2E2F0BE}"/>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59FE-4D74-8D8B-3356F2E2F0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FE-4D74-8D8B-3356F2E2F0B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9FE-4D74-8D8B-3356F2E2F0BE}"/>
              </c:ext>
            </c:extLst>
          </c:dPt>
          <c:val>
            <c:numRef>
              <c:f>'USefulness-AnalysisDelte Mine'!$G$103:$G$109</c:f>
              <c:numCache>
                <c:formatCode>0.00</c:formatCode>
                <c:ptCount val="7"/>
                <c:pt idx="0">
                  <c:v>3.75</c:v>
                </c:pt>
                <c:pt idx="1">
                  <c:v>3.75</c:v>
                </c:pt>
                <c:pt idx="2">
                  <c:v>1.5</c:v>
                </c:pt>
                <c:pt idx="3">
                  <c:v>1</c:v>
                </c:pt>
                <c:pt idx="4">
                  <c:v>1</c:v>
                </c:pt>
                <c:pt idx="5">
                  <c:v>0</c:v>
                </c:pt>
                <c:pt idx="6">
                  <c:v>0</c:v>
                </c:pt>
              </c:numCache>
            </c:numRef>
          </c:val>
          <c:extLst>
            <c:ext xmlns:c16="http://schemas.microsoft.com/office/drawing/2014/chart" uri="{C3380CC4-5D6E-409C-BE32-E72D297353CC}">
              <c16:uniqueId val="{0000000E-59FE-4D74-8D8B-3356F2E2F0B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Overall-PU-ALL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BB4-4AA6-9B76-DD3ED5FCB2A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FBB4-4AA6-9B76-DD3ED5FCB2A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5-FBB4-4AA6-9B76-DD3ED5FCB2A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FBB4-4AA6-9B76-DD3ED5FCB2AE}"/>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9-FBB4-4AA6-9B76-DD3ED5FCB2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BB4-4AA6-9B76-DD3ED5FCB2AE}"/>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D-FBB4-4AA6-9B76-DD3ED5FCB2AE}"/>
              </c:ext>
            </c:extLst>
          </c:dPt>
          <c:val>
            <c:numRef>
              <c:f>'USefulness-AnalysisDelte Mine'!$G$110:$G$116</c:f>
              <c:numCache>
                <c:formatCode>0.00</c:formatCode>
                <c:ptCount val="7"/>
                <c:pt idx="0">
                  <c:v>15</c:v>
                </c:pt>
                <c:pt idx="1">
                  <c:v>20.25</c:v>
                </c:pt>
                <c:pt idx="2">
                  <c:v>8.5</c:v>
                </c:pt>
                <c:pt idx="3">
                  <c:v>3</c:v>
                </c:pt>
                <c:pt idx="4">
                  <c:v>1.5</c:v>
                </c:pt>
                <c:pt idx="5">
                  <c:v>0.25</c:v>
                </c:pt>
                <c:pt idx="6">
                  <c:v>0</c:v>
                </c:pt>
              </c:numCache>
            </c:numRef>
          </c:val>
          <c:extLst>
            <c:ext xmlns:c16="http://schemas.microsoft.com/office/drawing/2014/chart" uri="{C3380CC4-5D6E-409C-BE32-E72D297353CC}">
              <c16:uniqueId val="{0000000E-FBB4-4AA6-9B76-DD3ED5FCB2A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D-Q2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3-5398-47D9-B3B6-AA252D00F572}"/>
              </c:ext>
            </c:extLst>
          </c:dPt>
          <c:dPt>
            <c:idx val="1"/>
            <c:bubble3D val="0"/>
            <c:spPr>
              <a:solidFill>
                <a:srgbClr val="0D5BDC"/>
              </a:solidFill>
              <a:ln>
                <a:noFill/>
              </a:ln>
              <a:effectLst/>
            </c:spPr>
            <c:extLst>
              <c:ext xmlns:c16="http://schemas.microsoft.com/office/drawing/2014/chart" uri="{C3380CC4-5D6E-409C-BE32-E72D297353CC}">
                <c16:uniqueId val="{00000001-5398-47D9-B3B6-AA252D00F572}"/>
              </c:ext>
            </c:extLst>
          </c:dPt>
          <c:dPt>
            <c:idx val="2"/>
            <c:bubble3D val="0"/>
            <c:spPr>
              <a:solidFill>
                <a:srgbClr val="A6A6A6"/>
              </a:solidFill>
              <a:ln>
                <a:noFill/>
              </a:ln>
              <a:effectLst/>
            </c:spPr>
            <c:extLst>
              <c:ext xmlns:c16="http://schemas.microsoft.com/office/drawing/2014/chart" uri="{C3380CC4-5D6E-409C-BE32-E72D297353CC}">
                <c16:uniqueId val="{00000005-00F7-4134-A772-8FF9BA91267F}"/>
              </c:ext>
            </c:extLst>
          </c:dPt>
          <c:dPt>
            <c:idx val="3"/>
            <c:bubble3D val="0"/>
            <c:spPr>
              <a:solidFill>
                <a:srgbClr val="FD394C"/>
              </a:solidFill>
              <a:ln>
                <a:noFill/>
              </a:ln>
              <a:effectLst/>
            </c:spPr>
            <c:extLst>
              <c:ext xmlns:c16="http://schemas.microsoft.com/office/drawing/2014/chart" uri="{C3380CC4-5D6E-409C-BE32-E72D297353CC}">
                <c16:uniqueId val="{00000002-5398-47D9-B3B6-AA252D00F57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00F7-4134-A772-8FF9BA91267F}"/>
              </c:ext>
            </c:extLst>
          </c:dPt>
          <c:val>
            <c:numRef>
              <c:f>'All narrative - experts-Calc'!$E$302:$E$306</c:f>
              <c:numCache>
                <c:formatCode>General</c:formatCode>
                <c:ptCount val="5"/>
                <c:pt idx="0">
                  <c:v>18</c:v>
                </c:pt>
                <c:pt idx="1">
                  <c:v>23</c:v>
                </c:pt>
                <c:pt idx="2">
                  <c:v>3</c:v>
                </c:pt>
                <c:pt idx="3">
                  <c:v>1</c:v>
                </c:pt>
                <c:pt idx="4">
                  <c:v>0</c:v>
                </c:pt>
              </c:numCache>
            </c:numRef>
          </c:val>
          <c:extLst>
            <c:ext xmlns:c16="http://schemas.microsoft.com/office/drawing/2014/chart" uri="{C3380CC4-5D6E-409C-BE32-E72D297353CC}">
              <c16:uniqueId val="{00000000-5398-47D9-B3B6-AA252D00F57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D-Q3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33824631860776438"/>
          <c:y val="0.24052250057991184"/>
          <c:w val="0.36176070950468542"/>
          <c:h val="0.62685049872419396"/>
        </c:manualLayout>
      </c:layout>
      <c:pieChart>
        <c:varyColors val="1"/>
        <c:ser>
          <c:idx val="0"/>
          <c:order val="0"/>
          <c:spPr>
            <a:solidFill>
              <a:schemeClr val="accent1">
                <a:lumMod val="75000"/>
              </a:schemeClr>
            </a:solidFill>
          </c:spPr>
          <c:dPt>
            <c:idx val="0"/>
            <c:bubble3D val="0"/>
            <c:spPr>
              <a:solidFill>
                <a:srgbClr val="093C92"/>
              </a:solidFill>
              <a:ln>
                <a:noFill/>
              </a:ln>
              <a:effectLst/>
            </c:spPr>
            <c:extLst>
              <c:ext xmlns:c16="http://schemas.microsoft.com/office/drawing/2014/chart" uri="{C3380CC4-5D6E-409C-BE32-E72D297353CC}">
                <c16:uniqueId val="{00000003-3638-4BD8-858D-F0D34395990E}"/>
              </c:ext>
            </c:extLst>
          </c:dPt>
          <c:dPt>
            <c:idx val="1"/>
            <c:bubble3D val="0"/>
            <c:spPr>
              <a:solidFill>
                <a:srgbClr val="0D5BDC"/>
              </a:solidFill>
              <a:ln>
                <a:noFill/>
              </a:ln>
              <a:effectLst/>
            </c:spPr>
            <c:extLst>
              <c:ext xmlns:c16="http://schemas.microsoft.com/office/drawing/2014/chart" uri="{C3380CC4-5D6E-409C-BE32-E72D297353CC}">
                <c16:uniqueId val="{00000001-3638-4BD8-858D-F0D34395990E}"/>
              </c:ext>
            </c:extLst>
          </c:dPt>
          <c:dPt>
            <c:idx val="2"/>
            <c:bubble3D val="0"/>
            <c:spPr>
              <a:solidFill>
                <a:srgbClr val="A6A6A6"/>
              </a:solidFill>
              <a:ln>
                <a:noFill/>
              </a:ln>
              <a:effectLst/>
            </c:spPr>
            <c:extLst>
              <c:ext xmlns:c16="http://schemas.microsoft.com/office/drawing/2014/chart" uri="{C3380CC4-5D6E-409C-BE32-E72D297353CC}">
                <c16:uniqueId val="{00000004-3638-4BD8-858D-F0D34395990E}"/>
              </c:ext>
            </c:extLst>
          </c:dPt>
          <c:dPt>
            <c:idx val="3"/>
            <c:bubble3D val="0"/>
            <c:spPr>
              <a:solidFill>
                <a:srgbClr val="FD394C"/>
              </a:solidFill>
              <a:ln>
                <a:noFill/>
              </a:ln>
              <a:effectLst/>
            </c:spPr>
            <c:extLst>
              <c:ext xmlns:c16="http://schemas.microsoft.com/office/drawing/2014/chart" uri="{C3380CC4-5D6E-409C-BE32-E72D297353CC}">
                <c16:uniqueId val="{00000002-3638-4BD8-858D-F0D34395990E}"/>
              </c:ext>
            </c:extLst>
          </c:dPt>
          <c:dPt>
            <c:idx val="4"/>
            <c:bubble3D val="0"/>
            <c:spPr>
              <a:solidFill>
                <a:schemeClr val="accent1">
                  <a:lumMod val="75000"/>
                </a:schemeClr>
              </a:solidFill>
              <a:ln>
                <a:noFill/>
              </a:ln>
              <a:effectLst/>
            </c:spPr>
            <c:extLst>
              <c:ext xmlns:c16="http://schemas.microsoft.com/office/drawing/2014/chart" uri="{C3380CC4-5D6E-409C-BE32-E72D297353CC}">
                <c16:uniqueId val="{00000009-F814-475C-B3D6-2F9F87321CE4}"/>
              </c:ext>
            </c:extLst>
          </c:dPt>
          <c:val>
            <c:numRef>
              <c:f>'All narrative - experts-Calc'!$F$302:$F$306</c:f>
              <c:numCache>
                <c:formatCode>General</c:formatCode>
                <c:ptCount val="5"/>
                <c:pt idx="0">
                  <c:v>12</c:v>
                </c:pt>
                <c:pt idx="1">
                  <c:v>23</c:v>
                </c:pt>
                <c:pt idx="2">
                  <c:v>3</c:v>
                </c:pt>
                <c:pt idx="3">
                  <c:v>1</c:v>
                </c:pt>
                <c:pt idx="4">
                  <c:v>0</c:v>
                </c:pt>
              </c:numCache>
            </c:numRef>
          </c:val>
          <c:extLst>
            <c:ext xmlns:c16="http://schemas.microsoft.com/office/drawing/2014/chart" uri="{C3380CC4-5D6E-409C-BE32-E72D297353CC}">
              <c16:uniqueId val="{00000000-3638-4BD8-858D-F0D34395990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b="1">
                <a:solidFill>
                  <a:sysClr val="windowText" lastClr="000000"/>
                </a:solidFill>
              </a:rPr>
              <a:t>D-Q4</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A774-43D0-A9FE-A92BF899B237}"/>
              </c:ext>
            </c:extLst>
          </c:dPt>
          <c:dPt>
            <c:idx val="1"/>
            <c:bubble3D val="0"/>
            <c:spPr>
              <a:solidFill>
                <a:srgbClr val="0D5BDC"/>
              </a:solidFill>
              <a:ln>
                <a:noFill/>
              </a:ln>
              <a:effectLst/>
            </c:spPr>
            <c:extLst>
              <c:ext xmlns:c16="http://schemas.microsoft.com/office/drawing/2014/chart" uri="{C3380CC4-5D6E-409C-BE32-E72D297353CC}">
                <c16:uniqueId val="{00000002-A774-43D0-A9FE-A92BF899B237}"/>
              </c:ext>
            </c:extLst>
          </c:dPt>
          <c:dPt>
            <c:idx val="2"/>
            <c:bubble3D val="0"/>
            <c:spPr>
              <a:solidFill>
                <a:srgbClr val="A6A6A6"/>
              </a:solidFill>
              <a:ln>
                <a:noFill/>
              </a:ln>
              <a:effectLst/>
            </c:spPr>
            <c:extLst>
              <c:ext xmlns:c16="http://schemas.microsoft.com/office/drawing/2014/chart" uri="{C3380CC4-5D6E-409C-BE32-E72D297353CC}">
                <c16:uniqueId val="{00000005-D197-4615-988D-5584C9FE9141}"/>
              </c:ext>
            </c:extLst>
          </c:dPt>
          <c:dPt>
            <c:idx val="3"/>
            <c:bubble3D val="0"/>
            <c:spPr>
              <a:solidFill>
                <a:srgbClr val="FD394C"/>
              </a:solidFill>
              <a:ln>
                <a:noFill/>
              </a:ln>
              <a:effectLst/>
            </c:spPr>
            <c:extLst>
              <c:ext xmlns:c16="http://schemas.microsoft.com/office/drawing/2014/chart" uri="{C3380CC4-5D6E-409C-BE32-E72D297353CC}">
                <c16:uniqueId val="{00000003-A774-43D0-A9FE-A92BF899B23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D197-4615-988D-5584C9FE9141}"/>
              </c:ext>
            </c:extLst>
          </c:dPt>
          <c:val>
            <c:numRef>
              <c:f>'All narrative - experts-Calc'!$G$302:$G$306</c:f>
              <c:numCache>
                <c:formatCode>General</c:formatCode>
                <c:ptCount val="5"/>
                <c:pt idx="0">
                  <c:v>28</c:v>
                </c:pt>
                <c:pt idx="1">
                  <c:v>12</c:v>
                </c:pt>
                <c:pt idx="2">
                  <c:v>4</c:v>
                </c:pt>
                <c:pt idx="3">
                  <c:v>1</c:v>
                </c:pt>
                <c:pt idx="4">
                  <c:v>0</c:v>
                </c:pt>
              </c:numCache>
            </c:numRef>
          </c:val>
          <c:extLst>
            <c:ext xmlns:c16="http://schemas.microsoft.com/office/drawing/2014/chart" uri="{C3380CC4-5D6E-409C-BE32-E72D297353CC}">
              <c16:uniqueId val="{00000000-A774-43D0-A9FE-A92BF899B23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D-Q5</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5EB8-4865-833D-5536C70288E0}"/>
              </c:ext>
            </c:extLst>
          </c:dPt>
          <c:dPt>
            <c:idx val="1"/>
            <c:bubble3D val="0"/>
            <c:spPr>
              <a:solidFill>
                <a:srgbClr val="0D5BDC"/>
              </a:solidFill>
              <a:ln>
                <a:noFill/>
              </a:ln>
              <a:effectLst/>
            </c:spPr>
            <c:extLst>
              <c:ext xmlns:c16="http://schemas.microsoft.com/office/drawing/2014/chart" uri="{C3380CC4-5D6E-409C-BE32-E72D297353CC}">
                <c16:uniqueId val="{00000002-5EB8-4865-833D-5536C70288E0}"/>
              </c:ext>
            </c:extLst>
          </c:dPt>
          <c:dPt>
            <c:idx val="2"/>
            <c:bubble3D val="0"/>
            <c:spPr>
              <a:solidFill>
                <a:srgbClr val="A6A6A6"/>
              </a:solidFill>
              <a:ln>
                <a:noFill/>
              </a:ln>
              <a:effectLst/>
            </c:spPr>
            <c:extLst>
              <c:ext xmlns:c16="http://schemas.microsoft.com/office/drawing/2014/chart" uri="{C3380CC4-5D6E-409C-BE32-E72D297353CC}">
                <c16:uniqueId val="{00000005-7C03-44B5-A121-BD790BC638DC}"/>
              </c:ext>
            </c:extLst>
          </c:dPt>
          <c:dPt>
            <c:idx val="3"/>
            <c:bubble3D val="0"/>
            <c:spPr>
              <a:solidFill>
                <a:srgbClr val="FD394C"/>
              </a:solidFill>
              <a:ln>
                <a:noFill/>
              </a:ln>
              <a:effectLst/>
            </c:spPr>
            <c:extLst>
              <c:ext xmlns:c16="http://schemas.microsoft.com/office/drawing/2014/chart" uri="{C3380CC4-5D6E-409C-BE32-E72D297353CC}">
                <c16:uniqueId val="{00000003-5EB8-4865-833D-5536C70288E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7C03-44B5-A121-BD790BC638DC}"/>
              </c:ext>
            </c:extLst>
          </c:dPt>
          <c:dLbls>
            <c:delete val="1"/>
          </c:dLbls>
          <c:val>
            <c:numRef>
              <c:f>'All narrative - experts-Calc'!$H$302:$H$306</c:f>
              <c:numCache>
                <c:formatCode>General</c:formatCode>
                <c:ptCount val="5"/>
                <c:pt idx="0">
                  <c:v>28</c:v>
                </c:pt>
                <c:pt idx="1">
                  <c:v>10</c:v>
                </c:pt>
                <c:pt idx="2">
                  <c:v>3</c:v>
                </c:pt>
                <c:pt idx="3">
                  <c:v>4</c:v>
                </c:pt>
                <c:pt idx="4">
                  <c:v>0</c:v>
                </c:pt>
              </c:numCache>
            </c:numRef>
          </c:val>
          <c:extLst>
            <c:ext xmlns:c16="http://schemas.microsoft.com/office/drawing/2014/chart" uri="{C3380CC4-5D6E-409C-BE32-E72D297353CC}">
              <c16:uniqueId val="{00000000-5EB8-4865-833D-5536C70288E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S-Q1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21D6-4A61-A638-2CB87787A54D}"/>
              </c:ext>
            </c:extLst>
          </c:dPt>
          <c:dPt>
            <c:idx val="1"/>
            <c:bubble3D val="0"/>
            <c:spPr>
              <a:solidFill>
                <a:srgbClr val="0D5BDC"/>
              </a:solidFill>
              <a:ln>
                <a:noFill/>
              </a:ln>
              <a:effectLst/>
            </c:spPr>
            <c:extLst>
              <c:ext xmlns:c16="http://schemas.microsoft.com/office/drawing/2014/chart" uri="{C3380CC4-5D6E-409C-BE32-E72D297353CC}">
                <c16:uniqueId val="{00000002-21D6-4A61-A638-2CB87787A54D}"/>
              </c:ext>
            </c:extLst>
          </c:dPt>
          <c:dPt>
            <c:idx val="2"/>
            <c:bubble3D val="0"/>
            <c:spPr>
              <a:solidFill>
                <a:srgbClr val="A6A6A6"/>
              </a:solidFill>
              <a:ln>
                <a:noFill/>
              </a:ln>
              <a:effectLst/>
            </c:spPr>
            <c:extLst>
              <c:ext xmlns:c16="http://schemas.microsoft.com/office/drawing/2014/chart" uri="{C3380CC4-5D6E-409C-BE32-E72D297353CC}">
                <c16:uniqueId val="{00000005-17E8-4995-BB61-621484B38122}"/>
              </c:ext>
            </c:extLst>
          </c:dPt>
          <c:dPt>
            <c:idx val="3"/>
            <c:bubble3D val="0"/>
            <c:spPr>
              <a:solidFill>
                <a:srgbClr val="FD394C"/>
              </a:solidFill>
              <a:ln>
                <a:noFill/>
              </a:ln>
              <a:effectLst/>
            </c:spPr>
            <c:extLst>
              <c:ext xmlns:c16="http://schemas.microsoft.com/office/drawing/2014/chart" uri="{C3380CC4-5D6E-409C-BE32-E72D297353CC}">
                <c16:uniqueId val="{00000003-21D6-4A61-A638-2CB87787A54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17E8-4995-BB61-621484B38122}"/>
              </c:ext>
            </c:extLst>
          </c:dPt>
          <c:val>
            <c:numRef>
              <c:f>'All narrative - experts-Calc'!$D$308:$D$312</c:f>
              <c:numCache>
                <c:formatCode>General</c:formatCode>
                <c:ptCount val="5"/>
                <c:pt idx="0">
                  <c:v>20</c:v>
                </c:pt>
                <c:pt idx="1">
                  <c:v>13</c:v>
                </c:pt>
                <c:pt idx="2">
                  <c:v>5</c:v>
                </c:pt>
                <c:pt idx="3">
                  <c:v>4</c:v>
                </c:pt>
                <c:pt idx="4">
                  <c:v>0</c:v>
                </c:pt>
              </c:numCache>
            </c:numRef>
          </c:val>
          <c:extLst>
            <c:ext xmlns:c16="http://schemas.microsoft.com/office/drawing/2014/chart" uri="{C3380CC4-5D6E-409C-BE32-E72D297353CC}">
              <c16:uniqueId val="{00000000-21D6-4A61-A638-2CB87787A54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GB" sz="1200">
                <a:solidFill>
                  <a:sysClr val="windowText" lastClr="000000"/>
                </a:solidFill>
              </a:rPr>
              <a:t>S-Q2</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46A3-43F2-A4A2-9DBAC943D5B2}"/>
              </c:ext>
            </c:extLst>
          </c:dPt>
          <c:dPt>
            <c:idx val="1"/>
            <c:bubble3D val="0"/>
            <c:spPr>
              <a:solidFill>
                <a:srgbClr val="0D5BDC"/>
              </a:solidFill>
              <a:ln>
                <a:noFill/>
              </a:ln>
              <a:effectLst/>
            </c:spPr>
            <c:extLst>
              <c:ext xmlns:c16="http://schemas.microsoft.com/office/drawing/2014/chart" uri="{C3380CC4-5D6E-409C-BE32-E72D297353CC}">
                <c16:uniqueId val="{00000002-46A3-43F2-A4A2-9DBAC943D5B2}"/>
              </c:ext>
            </c:extLst>
          </c:dPt>
          <c:dPt>
            <c:idx val="2"/>
            <c:bubble3D val="0"/>
            <c:spPr>
              <a:solidFill>
                <a:srgbClr val="A6A6A6"/>
              </a:solidFill>
              <a:ln>
                <a:noFill/>
              </a:ln>
              <a:effectLst/>
            </c:spPr>
            <c:extLst>
              <c:ext xmlns:c16="http://schemas.microsoft.com/office/drawing/2014/chart" uri="{C3380CC4-5D6E-409C-BE32-E72D297353CC}">
                <c16:uniqueId val="{00000005-1D07-4B31-8288-CD366B8C742F}"/>
              </c:ext>
            </c:extLst>
          </c:dPt>
          <c:dPt>
            <c:idx val="3"/>
            <c:bubble3D val="0"/>
            <c:spPr>
              <a:solidFill>
                <a:srgbClr val="FD394C"/>
              </a:solidFill>
              <a:ln>
                <a:noFill/>
              </a:ln>
              <a:effectLst/>
            </c:spPr>
            <c:extLst>
              <c:ext xmlns:c16="http://schemas.microsoft.com/office/drawing/2014/chart" uri="{C3380CC4-5D6E-409C-BE32-E72D297353CC}">
                <c16:uniqueId val="{00000003-46A3-43F2-A4A2-9DBAC943D5B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1D07-4B31-8288-CD366B8C742F}"/>
              </c:ext>
            </c:extLst>
          </c:dPt>
          <c:val>
            <c:numRef>
              <c:f>'All narrative - experts-Calc'!$E$308:$E$312</c:f>
              <c:numCache>
                <c:formatCode>General</c:formatCode>
                <c:ptCount val="5"/>
                <c:pt idx="0">
                  <c:v>14</c:v>
                </c:pt>
                <c:pt idx="1">
                  <c:v>13</c:v>
                </c:pt>
                <c:pt idx="2">
                  <c:v>5</c:v>
                </c:pt>
                <c:pt idx="3">
                  <c:v>4</c:v>
                </c:pt>
                <c:pt idx="4">
                  <c:v>0</c:v>
                </c:pt>
              </c:numCache>
            </c:numRef>
          </c:val>
          <c:extLst>
            <c:ext xmlns:c16="http://schemas.microsoft.com/office/drawing/2014/chart" uri="{C3380CC4-5D6E-409C-BE32-E72D297353CC}">
              <c16:uniqueId val="{00000000-46A3-43F2-A4A2-9DBAC943D5B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S-Q3</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867C-445C-9BCD-E56051FF22A0}"/>
              </c:ext>
            </c:extLst>
          </c:dPt>
          <c:dPt>
            <c:idx val="1"/>
            <c:bubble3D val="0"/>
            <c:spPr>
              <a:solidFill>
                <a:srgbClr val="0D5BDC"/>
              </a:solidFill>
              <a:ln>
                <a:noFill/>
              </a:ln>
              <a:effectLst/>
            </c:spPr>
            <c:extLst>
              <c:ext xmlns:c16="http://schemas.microsoft.com/office/drawing/2014/chart" uri="{C3380CC4-5D6E-409C-BE32-E72D297353CC}">
                <c16:uniqueId val="{00000002-867C-445C-9BCD-E56051FF22A0}"/>
              </c:ext>
            </c:extLst>
          </c:dPt>
          <c:dPt>
            <c:idx val="2"/>
            <c:bubble3D val="0"/>
            <c:spPr>
              <a:solidFill>
                <a:srgbClr val="A6A6A6"/>
              </a:solidFill>
              <a:ln>
                <a:noFill/>
              </a:ln>
              <a:effectLst/>
            </c:spPr>
            <c:extLst>
              <c:ext xmlns:c16="http://schemas.microsoft.com/office/drawing/2014/chart" uri="{C3380CC4-5D6E-409C-BE32-E72D297353CC}">
                <c16:uniqueId val="{00000005-05C9-43EF-BD62-1C62DA2BE86A}"/>
              </c:ext>
            </c:extLst>
          </c:dPt>
          <c:dPt>
            <c:idx val="3"/>
            <c:bubble3D val="0"/>
            <c:spPr>
              <a:solidFill>
                <a:srgbClr val="FD394C"/>
              </a:solidFill>
              <a:ln>
                <a:noFill/>
              </a:ln>
              <a:effectLst/>
            </c:spPr>
            <c:extLst>
              <c:ext xmlns:c16="http://schemas.microsoft.com/office/drawing/2014/chart" uri="{C3380CC4-5D6E-409C-BE32-E72D297353CC}">
                <c16:uniqueId val="{00000003-867C-445C-9BCD-E56051FF22A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05C9-43EF-BD62-1C62DA2BE86A}"/>
              </c:ext>
            </c:extLst>
          </c:dPt>
          <c:val>
            <c:numRef>
              <c:f>'All narrative - experts-Calc'!$F$308:$F$312</c:f>
              <c:numCache>
                <c:formatCode>General</c:formatCode>
                <c:ptCount val="5"/>
                <c:pt idx="0">
                  <c:v>17</c:v>
                </c:pt>
                <c:pt idx="1">
                  <c:v>13</c:v>
                </c:pt>
                <c:pt idx="2">
                  <c:v>6</c:v>
                </c:pt>
                <c:pt idx="3">
                  <c:v>6</c:v>
                </c:pt>
                <c:pt idx="4">
                  <c:v>0</c:v>
                </c:pt>
              </c:numCache>
            </c:numRef>
          </c:val>
          <c:extLst>
            <c:ext xmlns:c16="http://schemas.microsoft.com/office/drawing/2014/chart" uri="{C3380CC4-5D6E-409C-BE32-E72D297353CC}">
              <c16:uniqueId val="{00000000-867C-445C-9BCD-E56051FF22A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t>CO-Q1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A609-4235-B0EE-21D31126ADCF}"/>
              </c:ext>
            </c:extLst>
          </c:dPt>
          <c:dPt>
            <c:idx val="1"/>
            <c:bubble3D val="0"/>
            <c:spPr>
              <a:solidFill>
                <a:srgbClr val="0D5BDC"/>
              </a:solidFill>
              <a:ln>
                <a:noFill/>
              </a:ln>
              <a:effectLst/>
            </c:spPr>
            <c:extLst>
              <c:ext xmlns:c16="http://schemas.microsoft.com/office/drawing/2014/chart" uri="{C3380CC4-5D6E-409C-BE32-E72D297353CC}">
                <c16:uniqueId val="{00000003-A609-4235-B0EE-21D31126ADCF}"/>
              </c:ext>
            </c:extLst>
          </c:dPt>
          <c:dPt>
            <c:idx val="2"/>
            <c:bubble3D val="0"/>
            <c:spPr>
              <a:solidFill>
                <a:srgbClr val="A6A6A6"/>
              </a:solidFill>
              <a:ln>
                <a:noFill/>
              </a:ln>
              <a:effectLst/>
            </c:spPr>
            <c:extLst>
              <c:ext xmlns:c16="http://schemas.microsoft.com/office/drawing/2014/chart" uri="{C3380CC4-5D6E-409C-BE32-E72D297353CC}">
                <c16:uniqueId val="{00000005-A609-4235-B0EE-21D31126ADCF}"/>
              </c:ext>
            </c:extLst>
          </c:dPt>
          <c:dPt>
            <c:idx val="3"/>
            <c:bubble3D val="0"/>
            <c:spPr>
              <a:solidFill>
                <a:schemeClr val="accent2">
                  <a:lumMod val="60000"/>
                  <a:lumOff val="40000"/>
                </a:schemeClr>
              </a:solidFill>
              <a:ln>
                <a:noFill/>
              </a:ln>
              <a:effectLst/>
            </c:spPr>
            <c:extLst>
              <c:ext xmlns:c16="http://schemas.microsoft.com/office/drawing/2014/chart" uri="{C3380CC4-5D6E-409C-BE32-E72D297353CC}">
                <c16:uniqueId val="{00000007-A609-4235-B0EE-21D31126ADCF}"/>
              </c:ext>
            </c:extLst>
          </c:dPt>
          <c:dPt>
            <c:idx val="4"/>
            <c:bubble3D val="0"/>
            <c:spPr>
              <a:solidFill>
                <a:schemeClr val="accent2">
                  <a:lumMod val="75000"/>
                </a:schemeClr>
              </a:solidFill>
              <a:ln>
                <a:noFill/>
              </a:ln>
              <a:effectLst/>
            </c:spPr>
            <c:extLst>
              <c:ext xmlns:c16="http://schemas.microsoft.com/office/drawing/2014/chart" uri="{C3380CC4-5D6E-409C-BE32-E72D297353CC}">
                <c16:uniqueId val="{00000009-A609-4235-B0EE-21D31126ADCF}"/>
              </c:ext>
            </c:extLst>
          </c:dPt>
          <c:dLbls>
            <c:delete val="1"/>
          </c:dLbls>
          <c:cat>
            <c:numRef>
              <c:f>'All narrative - experts-Calc'!$D$290:$D$294</c:f>
              <c:numCache>
                <c:formatCode>General</c:formatCode>
                <c:ptCount val="5"/>
                <c:pt idx="0">
                  <c:v>28</c:v>
                </c:pt>
                <c:pt idx="1">
                  <c:v>11</c:v>
                </c:pt>
                <c:pt idx="2">
                  <c:v>6</c:v>
                </c:pt>
                <c:pt idx="3">
                  <c:v>0</c:v>
                </c:pt>
                <c:pt idx="4">
                  <c:v>0</c:v>
                </c:pt>
              </c:numCache>
            </c:numRef>
          </c:cat>
          <c:val>
            <c:numRef>
              <c:f>'All narrative - experts-Calc'!$D$290:$D$294</c:f>
              <c:numCache>
                <c:formatCode>General</c:formatCode>
                <c:ptCount val="5"/>
                <c:pt idx="0">
                  <c:v>28</c:v>
                </c:pt>
                <c:pt idx="1">
                  <c:v>11</c:v>
                </c:pt>
                <c:pt idx="2">
                  <c:v>6</c:v>
                </c:pt>
                <c:pt idx="3">
                  <c:v>0</c:v>
                </c:pt>
                <c:pt idx="4">
                  <c:v>0</c:v>
                </c:pt>
              </c:numCache>
            </c:numRef>
          </c:val>
          <c:extLst>
            <c:ext xmlns:c16="http://schemas.microsoft.com/office/drawing/2014/chart" uri="{C3380CC4-5D6E-409C-BE32-E72D297353CC}">
              <c16:uniqueId val="{00000000-6FFB-4856-9392-656A09D1974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GB" sz="1200">
                <a:solidFill>
                  <a:sysClr val="windowText" lastClr="000000"/>
                </a:solidFill>
              </a:rPr>
              <a:t>S-Q4</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6997-4801-A8B1-3C07081701AD}"/>
              </c:ext>
            </c:extLst>
          </c:dPt>
          <c:dPt>
            <c:idx val="1"/>
            <c:bubble3D val="0"/>
            <c:spPr>
              <a:solidFill>
                <a:srgbClr val="0D5BDC"/>
              </a:solidFill>
              <a:ln>
                <a:noFill/>
              </a:ln>
              <a:effectLst/>
            </c:spPr>
            <c:extLst>
              <c:ext xmlns:c16="http://schemas.microsoft.com/office/drawing/2014/chart" uri="{C3380CC4-5D6E-409C-BE32-E72D297353CC}">
                <c16:uniqueId val="{00000002-6997-4801-A8B1-3C07081701AD}"/>
              </c:ext>
            </c:extLst>
          </c:dPt>
          <c:dPt>
            <c:idx val="2"/>
            <c:bubble3D val="0"/>
            <c:spPr>
              <a:solidFill>
                <a:srgbClr val="A6A6A6"/>
              </a:solidFill>
              <a:ln>
                <a:noFill/>
              </a:ln>
              <a:effectLst/>
            </c:spPr>
            <c:extLst>
              <c:ext xmlns:c16="http://schemas.microsoft.com/office/drawing/2014/chart" uri="{C3380CC4-5D6E-409C-BE32-E72D297353CC}">
                <c16:uniqueId val="{00000005-0561-455B-B03B-06FE1725CE94}"/>
              </c:ext>
            </c:extLst>
          </c:dPt>
          <c:dPt>
            <c:idx val="3"/>
            <c:bubble3D val="0"/>
            <c:spPr>
              <a:solidFill>
                <a:srgbClr val="FD394C"/>
              </a:solidFill>
              <a:ln>
                <a:noFill/>
              </a:ln>
              <a:effectLst/>
            </c:spPr>
            <c:extLst>
              <c:ext xmlns:c16="http://schemas.microsoft.com/office/drawing/2014/chart" uri="{C3380CC4-5D6E-409C-BE32-E72D297353CC}">
                <c16:uniqueId val="{00000003-6997-4801-A8B1-3C07081701AD}"/>
              </c:ext>
            </c:extLst>
          </c:dPt>
          <c:dPt>
            <c:idx val="4"/>
            <c:bubble3D val="0"/>
            <c:spPr>
              <a:solidFill>
                <a:srgbClr val="C00000"/>
              </a:solidFill>
              <a:ln>
                <a:noFill/>
              </a:ln>
              <a:effectLst/>
            </c:spPr>
            <c:extLst>
              <c:ext xmlns:c16="http://schemas.microsoft.com/office/drawing/2014/chart" uri="{C3380CC4-5D6E-409C-BE32-E72D297353CC}">
                <c16:uniqueId val="{00000004-6997-4801-A8B1-3C07081701AD}"/>
              </c:ext>
            </c:extLst>
          </c:dPt>
          <c:val>
            <c:numRef>
              <c:f>'All narrative - experts-Calc'!$G$308:$G$312</c:f>
              <c:numCache>
                <c:formatCode>General</c:formatCode>
                <c:ptCount val="5"/>
                <c:pt idx="0">
                  <c:v>22</c:v>
                </c:pt>
                <c:pt idx="1">
                  <c:v>10</c:v>
                </c:pt>
                <c:pt idx="2">
                  <c:v>6</c:v>
                </c:pt>
                <c:pt idx="3">
                  <c:v>3</c:v>
                </c:pt>
                <c:pt idx="4">
                  <c:v>1</c:v>
                </c:pt>
              </c:numCache>
            </c:numRef>
          </c:val>
          <c:extLst>
            <c:ext xmlns:c16="http://schemas.microsoft.com/office/drawing/2014/chart" uri="{C3380CC4-5D6E-409C-BE32-E72D297353CC}">
              <c16:uniqueId val="{00000000-6997-4801-A8B1-3C07081701A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GB" sz="1200">
                <a:solidFill>
                  <a:sysClr val="windowText" lastClr="000000"/>
                </a:solidFill>
              </a:rPr>
              <a:t>S-Q5</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471E-4083-B638-062E9163AF98}"/>
              </c:ext>
            </c:extLst>
          </c:dPt>
          <c:dPt>
            <c:idx val="1"/>
            <c:bubble3D val="0"/>
            <c:spPr>
              <a:solidFill>
                <a:srgbClr val="0D5BDC"/>
              </a:solidFill>
              <a:ln>
                <a:noFill/>
              </a:ln>
              <a:effectLst/>
            </c:spPr>
            <c:extLst>
              <c:ext xmlns:c16="http://schemas.microsoft.com/office/drawing/2014/chart" uri="{C3380CC4-5D6E-409C-BE32-E72D297353CC}">
                <c16:uniqueId val="{00000002-471E-4083-B638-062E9163AF98}"/>
              </c:ext>
            </c:extLst>
          </c:dPt>
          <c:dPt>
            <c:idx val="2"/>
            <c:bubble3D val="0"/>
            <c:spPr>
              <a:solidFill>
                <a:srgbClr val="A6A6A6"/>
              </a:solidFill>
              <a:ln>
                <a:noFill/>
              </a:ln>
              <a:effectLst/>
            </c:spPr>
            <c:extLst>
              <c:ext xmlns:c16="http://schemas.microsoft.com/office/drawing/2014/chart" uri="{C3380CC4-5D6E-409C-BE32-E72D297353CC}">
                <c16:uniqueId val="{00000005-D76B-45CE-824E-DED324AFB8BB}"/>
              </c:ext>
            </c:extLst>
          </c:dPt>
          <c:dPt>
            <c:idx val="3"/>
            <c:bubble3D val="0"/>
            <c:spPr>
              <a:solidFill>
                <a:srgbClr val="FD394C"/>
              </a:solidFill>
              <a:ln>
                <a:noFill/>
              </a:ln>
              <a:effectLst/>
            </c:spPr>
            <c:extLst>
              <c:ext xmlns:c16="http://schemas.microsoft.com/office/drawing/2014/chart" uri="{C3380CC4-5D6E-409C-BE32-E72D297353CC}">
                <c16:uniqueId val="{00000003-471E-4083-B638-062E9163AF98}"/>
              </c:ext>
            </c:extLst>
          </c:dPt>
          <c:dPt>
            <c:idx val="4"/>
            <c:bubble3D val="0"/>
            <c:spPr>
              <a:solidFill>
                <a:srgbClr val="C00000"/>
              </a:solidFill>
              <a:ln>
                <a:noFill/>
              </a:ln>
              <a:effectLst/>
            </c:spPr>
            <c:extLst>
              <c:ext xmlns:c16="http://schemas.microsoft.com/office/drawing/2014/chart" uri="{C3380CC4-5D6E-409C-BE32-E72D297353CC}">
                <c16:uniqueId val="{00000004-471E-4083-B638-062E9163AF98}"/>
              </c:ext>
            </c:extLst>
          </c:dPt>
          <c:dLbls>
            <c:delete val="1"/>
          </c:dLbls>
          <c:val>
            <c:numRef>
              <c:f>'All narrative - experts-Calc'!$H$308:$H$312</c:f>
              <c:numCache>
                <c:formatCode>General</c:formatCode>
                <c:ptCount val="5"/>
                <c:pt idx="0">
                  <c:v>20</c:v>
                </c:pt>
                <c:pt idx="1">
                  <c:v>10</c:v>
                </c:pt>
                <c:pt idx="2">
                  <c:v>7</c:v>
                </c:pt>
                <c:pt idx="3">
                  <c:v>4</c:v>
                </c:pt>
                <c:pt idx="4">
                  <c:v>1</c:v>
                </c:pt>
              </c:numCache>
            </c:numRef>
          </c:val>
          <c:extLst>
            <c:ext xmlns:c16="http://schemas.microsoft.com/office/drawing/2014/chart" uri="{C3380CC4-5D6E-409C-BE32-E72D297353CC}">
              <c16:uniqueId val="{00000000-471E-4083-B638-062E9163AF9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All-Q1</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4034-49C8-AC6A-45DBFC4930E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4034-49C8-AC6A-45DBFC4930E6}"/>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4034-49C8-AC6A-45DBFC4930E6}"/>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4034-49C8-AC6A-45DBFC4930E6}"/>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4034-49C8-AC6A-45DBFC4930E6}"/>
              </c:ext>
            </c:extLst>
          </c:dPt>
          <c:val>
            <c:numRef>
              <c:f>'All narrative - experts-Calc'!$D$314:$D$318</c:f>
              <c:numCache>
                <c:formatCode>General</c:formatCode>
                <c:ptCount val="5"/>
                <c:pt idx="0">
                  <c:v>135</c:v>
                </c:pt>
                <c:pt idx="1">
                  <c:v>96</c:v>
                </c:pt>
                <c:pt idx="2">
                  <c:v>32</c:v>
                </c:pt>
                <c:pt idx="3">
                  <c:v>20</c:v>
                </c:pt>
                <c:pt idx="4">
                  <c:v>2</c:v>
                </c:pt>
              </c:numCache>
            </c:numRef>
          </c:val>
          <c:extLst>
            <c:ext xmlns:c16="http://schemas.microsoft.com/office/drawing/2014/chart" uri="{C3380CC4-5D6E-409C-BE32-E72D297353CC}">
              <c16:uniqueId val="{00000000-4034-49C8-AC6A-45DBFC4930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All-Q4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14C-4F4B-BBB8-1FA740D7846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14C-4F4B-BBB8-1FA740D78466}"/>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8780-4441-8613-B65CEE2AFDDB}"/>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3-F14C-4F4B-BBB8-1FA740D78466}"/>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4-F14C-4F4B-BBB8-1FA740D78466}"/>
              </c:ext>
            </c:extLst>
          </c:dPt>
          <c:val>
            <c:numRef>
              <c:f>'All narrative - experts-Calc'!$G$314:$G$318</c:f>
              <c:numCache>
                <c:formatCode>General</c:formatCode>
                <c:ptCount val="5"/>
                <c:pt idx="0">
                  <c:v>117</c:v>
                </c:pt>
                <c:pt idx="1">
                  <c:v>86</c:v>
                </c:pt>
                <c:pt idx="2">
                  <c:v>48</c:v>
                </c:pt>
                <c:pt idx="3">
                  <c:v>31</c:v>
                </c:pt>
                <c:pt idx="4">
                  <c:v>3</c:v>
                </c:pt>
              </c:numCache>
            </c:numRef>
          </c:val>
          <c:extLst>
            <c:ext xmlns:c16="http://schemas.microsoft.com/office/drawing/2014/chart" uri="{C3380CC4-5D6E-409C-BE32-E72D297353CC}">
              <c16:uniqueId val="{00000000-F14C-4F4B-BBB8-1FA740D7846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All-Q3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1A89-454C-B6C4-84607AD06B7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1A89-454C-B6C4-84607AD06B7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89B8-4EEB-81AC-603DB3867291}"/>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3-1A89-454C-B6C4-84607AD06B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9B8-4EEB-81AC-603DB3867291}"/>
              </c:ext>
            </c:extLst>
          </c:dPt>
          <c:val>
            <c:numRef>
              <c:f>'All narrative - experts-Calc'!$F$314:$F$318</c:f>
              <c:numCache>
                <c:formatCode>General</c:formatCode>
                <c:ptCount val="5"/>
                <c:pt idx="0">
                  <c:v>84</c:v>
                </c:pt>
                <c:pt idx="1">
                  <c:v>97</c:v>
                </c:pt>
                <c:pt idx="2">
                  <c:v>57</c:v>
                </c:pt>
                <c:pt idx="3">
                  <c:v>41</c:v>
                </c:pt>
                <c:pt idx="4">
                  <c:v>0</c:v>
                </c:pt>
              </c:numCache>
            </c:numRef>
          </c:val>
          <c:extLst>
            <c:ext xmlns:c16="http://schemas.microsoft.com/office/drawing/2014/chart" uri="{C3380CC4-5D6E-409C-BE32-E72D297353CC}">
              <c16:uniqueId val="{00000000-1A89-454C-B6C4-84607AD06B7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All-Q5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E7B-4F67-BE5E-7D7E3AD01CA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EE7B-4F67-BE5E-7D7E3AD01CA3}"/>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455C-4A32-9928-AF59224BABAA}"/>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3-EE7B-4F67-BE5E-7D7E3AD01CA3}"/>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4-EE7B-4F67-BE5E-7D7E3AD01CA3}"/>
              </c:ext>
            </c:extLst>
          </c:dPt>
          <c:val>
            <c:numRef>
              <c:f>'All narrative - experts-Calc'!$H$314:$H$318</c:f>
              <c:numCache>
                <c:formatCode>General</c:formatCode>
                <c:ptCount val="5"/>
                <c:pt idx="0">
                  <c:v>117</c:v>
                </c:pt>
                <c:pt idx="1">
                  <c:v>80</c:v>
                </c:pt>
                <c:pt idx="2">
                  <c:v>52</c:v>
                </c:pt>
                <c:pt idx="3">
                  <c:v>34</c:v>
                </c:pt>
                <c:pt idx="4">
                  <c:v>3</c:v>
                </c:pt>
              </c:numCache>
            </c:numRef>
          </c:val>
          <c:extLst>
            <c:ext xmlns:c16="http://schemas.microsoft.com/office/drawing/2014/chart" uri="{C3380CC4-5D6E-409C-BE32-E72D297353CC}">
              <c16:uniqueId val="{00000000-EE7B-4F67-BE5E-7D7E3AD01CA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4A5-4582-A491-1B0BB117AAE1}"/>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4A5-4582-A491-1B0BB117AAE1}"/>
              </c:ext>
            </c:extLst>
          </c:dPt>
          <c:dPt>
            <c:idx val="2"/>
            <c:bubble3D val="0"/>
            <c:spPr>
              <a:solidFill>
                <a:srgbClr val="A5A5A5"/>
              </a:solidFill>
              <a:ln w="19050">
                <a:solidFill>
                  <a:schemeClr val="lt1"/>
                </a:solidFill>
              </a:ln>
              <a:effectLst/>
            </c:spPr>
            <c:extLst>
              <c:ext xmlns:c16="http://schemas.microsoft.com/office/drawing/2014/chart" uri="{C3380CC4-5D6E-409C-BE32-E72D297353CC}">
                <c16:uniqueId val="{00000003-D4A5-4582-A491-1B0BB117AAE1}"/>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D4A5-4582-A491-1B0BB117AAE1}"/>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D4A5-4582-A491-1B0BB117AAE1}"/>
              </c:ext>
            </c:extLst>
          </c:dPt>
          <c:val>
            <c:numRef>
              <c:f>'All narrative - experts-Calc'!$E$314:$E$318</c:f>
              <c:numCache>
                <c:formatCode>General</c:formatCode>
                <c:ptCount val="5"/>
                <c:pt idx="0">
                  <c:v>83</c:v>
                </c:pt>
                <c:pt idx="1">
                  <c:v>93</c:v>
                </c:pt>
                <c:pt idx="2">
                  <c:v>56</c:v>
                </c:pt>
                <c:pt idx="3">
                  <c:v>45</c:v>
                </c:pt>
                <c:pt idx="4">
                  <c:v>2</c:v>
                </c:pt>
              </c:numCache>
            </c:numRef>
          </c:val>
          <c:extLst>
            <c:ext xmlns:c16="http://schemas.microsoft.com/office/drawing/2014/chart" uri="{C3380CC4-5D6E-409C-BE32-E72D297353CC}">
              <c16:uniqueId val="{00000000-D4A5-4582-A491-1B0BB117AAE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 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CD1-4DFC-AA61-4EF75F128F9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9CD1-4DFC-AA61-4EF75F128F9D}"/>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4-9CD1-4DFC-AA61-4EF75F128F9D}"/>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5-9CD1-4DFC-AA61-4EF75F128F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0F-489C-A5C7-9FEA4F83D017}"/>
              </c:ext>
            </c:extLst>
          </c:dPt>
          <c:val>
            <c:numRef>
              <c:f>'All narrative - experts-Calc'!$J$290:$J$294</c:f>
              <c:numCache>
                <c:formatCode>General</c:formatCode>
                <c:ptCount val="5"/>
                <c:pt idx="0">
                  <c:v>24</c:v>
                </c:pt>
                <c:pt idx="1">
                  <c:v>13</c:v>
                </c:pt>
                <c:pt idx="2">
                  <c:v>3</c:v>
                </c:pt>
                <c:pt idx="3">
                  <c:v>4</c:v>
                </c:pt>
                <c:pt idx="4">
                  <c:v>0</c:v>
                </c:pt>
              </c:numCache>
            </c:numRef>
          </c:val>
          <c:extLst>
            <c:ext xmlns:c16="http://schemas.microsoft.com/office/drawing/2014/chart" uri="{C3380CC4-5D6E-409C-BE32-E72D297353CC}">
              <c16:uniqueId val="{00000000-9CD1-4DFC-AA61-4EF75F128F9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r>
              <a:rPr lang="en-GB" baseline="0"/>
              <a:t> Quality-CO</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CED-439D-80C5-76EE7DBF51E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CED-439D-80C5-76EE7DBF51E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0CED-439D-80C5-76EE7DBF51EF}"/>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0CED-439D-80C5-76EE7DBF51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C9B-461D-B659-75D01A4492B5}"/>
              </c:ext>
            </c:extLst>
          </c:dPt>
          <c:val>
            <c:numRef>
              <c:f>'All narrative - experts-Calc'!$I$290:$I$294</c:f>
              <c:numCache>
                <c:formatCode>General</c:formatCode>
                <c:ptCount val="5"/>
                <c:pt idx="0">
                  <c:v>20.8</c:v>
                </c:pt>
                <c:pt idx="1">
                  <c:v>12.2</c:v>
                </c:pt>
                <c:pt idx="2">
                  <c:v>7</c:v>
                </c:pt>
                <c:pt idx="3">
                  <c:v>4.8</c:v>
                </c:pt>
                <c:pt idx="4">
                  <c:v>0.2</c:v>
                </c:pt>
              </c:numCache>
            </c:numRef>
          </c:val>
          <c:extLst>
            <c:ext xmlns:c16="http://schemas.microsoft.com/office/drawing/2014/chart" uri="{C3380CC4-5D6E-409C-BE32-E72D297353CC}">
              <c16:uniqueId val="{00000000-0CED-439D-80C5-76EE7DBF51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Quality-CR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explosion val="2"/>
          <c:dPt>
            <c:idx val="0"/>
            <c:bubble3D val="0"/>
            <c:spPr>
              <a:solidFill>
                <a:srgbClr val="093C92"/>
              </a:solidFill>
              <a:ln w="19050">
                <a:solidFill>
                  <a:schemeClr val="lt1"/>
                </a:solidFill>
              </a:ln>
              <a:effectLst/>
            </c:spPr>
            <c:extLst>
              <c:ext xmlns:c16="http://schemas.microsoft.com/office/drawing/2014/chart" uri="{C3380CC4-5D6E-409C-BE32-E72D297353CC}">
                <c16:uniqueId val="{00000001-EDDA-4B76-A273-1B98F8B12DC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EDDA-4B76-A273-1B98F8B12DCE}"/>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EDDA-4B76-A273-1B98F8B12DCE}"/>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EDDA-4B76-A273-1B98F8B12DCE}"/>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EDDA-4B76-A273-1B98F8B12DCE}"/>
              </c:ext>
            </c:extLst>
          </c:dPt>
          <c:val>
            <c:numRef>
              <c:f>'All narrative - experts-Calc'!$I$296:$I$300</c:f>
              <c:numCache>
                <c:formatCode>General</c:formatCode>
                <c:ptCount val="5"/>
                <c:pt idx="0">
                  <c:v>46.2</c:v>
                </c:pt>
                <c:pt idx="1">
                  <c:v>49.6</c:v>
                </c:pt>
                <c:pt idx="2">
                  <c:v>32.4</c:v>
                </c:pt>
                <c:pt idx="3">
                  <c:v>23.6</c:v>
                </c:pt>
                <c:pt idx="4">
                  <c:v>1.4</c:v>
                </c:pt>
              </c:numCache>
            </c:numRef>
          </c:val>
          <c:extLst>
            <c:ext xmlns:c16="http://schemas.microsoft.com/office/drawing/2014/chart" uri="{C3380CC4-5D6E-409C-BE32-E72D297353CC}">
              <c16:uniqueId val="{00000000-EDDA-4B76-A273-1B98F8B12DC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t>CO-Q2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FADF-46F9-ACCE-5415D64FA87F}"/>
              </c:ext>
            </c:extLst>
          </c:dPt>
          <c:dPt>
            <c:idx val="1"/>
            <c:bubble3D val="0"/>
            <c:spPr>
              <a:solidFill>
                <a:srgbClr val="0D5BDC"/>
              </a:solidFill>
              <a:ln>
                <a:noFill/>
              </a:ln>
              <a:effectLst/>
            </c:spPr>
            <c:extLst>
              <c:ext xmlns:c16="http://schemas.microsoft.com/office/drawing/2014/chart" uri="{C3380CC4-5D6E-409C-BE32-E72D297353CC}">
                <c16:uniqueId val="{00000003-FADF-46F9-ACCE-5415D64FA87F}"/>
              </c:ext>
            </c:extLst>
          </c:dPt>
          <c:dPt>
            <c:idx val="2"/>
            <c:bubble3D val="0"/>
            <c:spPr>
              <a:solidFill>
                <a:srgbClr val="A6A6A6"/>
              </a:solidFill>
              <a:ln>
                <a:noFill/>
              </a:ln>
              <a:effectLst/>
            </c:spPr>
            <c:extLst>
              <c:ext xmlns:c16="http://schemas.microsoft.com/office/drawing/2014/chart" uri="{C3380CC4-5D6E-409C-BE32-E72D297353CC}">
                <c16:uniqueId val="{00000005-FADF-46F9-ACCE-5415D64FA87F}"/>
              </c:ext>
            </c:extLst>
          </c:dPt>
          <c:dPt>
            <c:idx val="3"/>
            <c:bubble3D val="0"/>
            <c:spPr>
              <a:solidFill>
                <a:srgbClr val="FD394C"/>
              </a:solidFill>
              <a:ln>
                <a:noFill/>
              </a:ln>
              <a:effectLst/>
            </c:spPr>
            <c:extLst>
              <c:ext xmlns:c16="http://schemas.microsoft.com/office/drawing/2014/chart" uri="{C3380CC4-5D6E-409C-BE32-E72D297353CC}">
                <c16:uniqueId val="{00000007-FADF-46F9-ACCE-5415D64FA87F}"/>
              </c:ext>
            </c:extLst>
          </c:dPt>
          <c:dPt>
            <c:idx val="4"/>
            <c:bubble3D val="0"/>
            <c:spPr>
              <a:solidFill>
                <a:srgbClr val="C00000"/>
              </a:solidFill>
              <a:ln>
                <a:noFill/>
              </a:ln>
              <a:effectLst/>
            </c:spPr>
            <c:extLst>
              <c:ext xmlns:c16="http://schemas.microsoft.com/office/drawing/2014/chart" uri="{C3380CC4-5D6E-409C-BE32-E72D297353CC}">
                <c16:uniqueId val="{00000009-FADF-46F9-ACCE-5415D64FA87F}"/>
              </c:ext>
            </c:extLst>
          </c:dPt>
          <c:cat>
            <c:numRef>
              <c:f>'All narrative - experts-Calc'!$E$290:$E$294</c:f>
              <c:numCache>
                <c:formatCode>General</c:formatCode>
                <c:ptCount val="5"/>
                <c:pt idx="0">
                  <c:v>15</c:v>
                </c:pt>
                <c:pt idx="1">
                  <c:v>15</c:v>
                </c:pt>
                <c:pt idx="2">
                  <c:v>7</c:v>
                </c:pt>
                <c:pt idx="3">
                  <c:v>7</c:v>
                </c:pt>
                <c:pt idx="4">
                  <c:v>1</c:v>
                </c:pt>
              </c:numCache>
            </c:numRef>
          </c:cat>
          <c:val>
            <c:numRef>
              <c:f>'All narrative - experts-Calc'!$E$290:$E$294</c:f>
              <c:numCache>
                <c:formatCode>General</c:formatCode>
                <c:ptCount val="5"/>
                <c:pt idx="0">
                  <c:v>15</c:v>
                </c:pt>
                <c:pt idx="1">
                  <c:v>15</c:v>
                </c:pt>
                <c:pt idx="2">
                  <c:v>7</c:v>
                </c:pt>
                <c:pt idx="3">
                  <c:v>7</c:v>
                </c:pt>
                <c:pt idx="4">
                  <c:v>1</c:v>
                </c:pt>
              </c:numCache>
            </c:numRef>
          </c:val>
          <c:extLst>
            <c:ext xmlns:c16="http://schemas.microsoft.com/office/drawing/2014/chart" uri="{C3380CC4-5D6E-409C-BE32-E72D297353CC}">
              <c16:uniqueId val="{00000000-775B-44FA-9872-504018E5C2E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 CR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F57-4D0E-9CD0-6294A144FC7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2F57-4D0E-9CD0-6294A144FC73}"/>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2F57-4D0E-9CD0-6294A144FC73}"/>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2F57-4D0E-9CD0-6294A144FC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E2-46C4-9548-9EA4E72DC4E3}"/>
              </c:ext>
            </c:extLst>
          </c:dPt>
          <c:val>
            <c:numRef>
              <c:f>'All narrative - experts-Calc'!$J$296:$J$300</c:f>
              <c:numCache>
                <c:formatCode>General</c:formatCode>
                <c:ptCount val="5"/>
                <c:pt idx="0">
                  <c:v>57</c:v>
                </c:pt>
                <c:pt idx="1">
                  <c:v>44</c:v>
                </c:pt>
                <c:pt idx="2">
                  <c:v>38</c:v>
                </c:pt>
                <c:pt idx="3">
                  <c:v>14</c:v>
                </c:pt>
                <c:pt idx="4">
                  <c:v>0</c:v>
                </c:pt>
              </c:numCache>
            </c:numRef>
          </c:val>
          <c:extLst>
            <c:ext xmlns:c16="http://schemas.microsoft.com/office/drawing/2014/chart" uri="{C3380CC4-5D6E-409C-BE32-E72D297353CC}">
              <c16:uniqueId val="{00000000-2F57-4D0E-9CD0-6294A144FC7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Quality- 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379-4FBD-8454-EC96F06AEB8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379-4FBD-8454-EC96F06AEB89}"/>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6379-4FBD-8454-EC96F06AEB89}"/>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6379-4FBD-8454-EC96F06AEB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FA-4D4A-A041-8CDC79D462D4}"/>
              </c:ext>
            </c:extLst>
          </c:dPt>
          <c:val>
            <c:numRef>
              <c:f>'All narrative - experts-Calc'!$I$302:$I$306</c:f>
              <c:numCache>
                <c:formatCode>General</c:formatCode>
                <c:ptCount val="5"/>
                <c:pt idx="0">
                  <c:v>21.6</c:v>
                </c:pt>
                <c:pt idx="1">
                  <c:v>16.8</c:v>
                </c:pt>
                <c:pt idx="2">
                  <c:v>3.8</c:v>
                </c:pt>
                <c:pt idx="3">
                  <c:v>1.6</c:v>
                </c:pt>
                <c:pt idx="4">
                  <c:v>0</c:v>
                </c:pt>
              </c:numCache>
            </c:numRef>
          </c:val>
          <c:extLst>
            <c:ext xmlns:c16="http://schemas.microsoft.com/office/drawing/2014/chart" uri="{C3380CC4-5D6E-409C-BE32-E72D297353CC}">
              <c16:uniqueId val="{00000000-6379-4FBD-8454-EC96F06AEB8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 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711-415C-AE4C-B37D6C52898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711-415C-AE4C-B37D6C52898E}"/>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0711-415C-AE4C-B37D6C52898E}"/>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0711-415C-AE4C-B37D6C5289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68-4273-8C52-AA650DDF7923}"/>
              </c:ext>
            </c:extLst>
          </c:dPt>
          <c:val>
            <c:numRef>
              <c:f>'All narrative - experts-Calc'!$J$302:$J$306</c:f>
              <c:numCache>
                <c:formatCode>General</c:formatCode>
                <c:ptCount val="5"/>
                <c:pt idx="0">
                  <c:v>32</c:v>
                </c:pt>
                <c:pt idx="1">
                  <c:v>10</c:v>
                </c:pt>
                <c:pt idx="2">
                  <c:v>2</c:v>
                </c:pt>
                <c:pt idx="3">
                  <c:v>1</c:v>
                </c:pt>
                <c:pt idx="4">
                  <c:v>0</c:v>
                </c:pt>
              </c:numCache>
            </c:numRef>
          </c:val>
          <c:extLst>
            <c:ext xmlns:c16="http://schemas.microsoft.com/office/drawing/2014/chart" uri="{C3380CC4-5D6E-409C-BE32-E72D297353CC}">
              <c16:uniqueId val="{00000000-0711-415C-AE4C-B37D6C5289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Quality- 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C2E-4F9D-984E-BDECB3C4ABDC}"/>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C2E-4F9D-984E-BDECB3C4ABDC}"/>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8C2E-4F9D-984E-BDECB3C4ABDC}"/>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8C2E-4F9D-984E-BDECB3C4ABDC}"/>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8C2E-4F9D-984E-BDECB3C4ABDC}"/>
              </c:ext>
            </c:extLst>
          </c:dPt>
          <c:val>
            <c:numRef>
              <c:f>'All narrative - experts-Calc'!$I$308:$I$312</c:f>
              <c:numCache>
                <c:formatCode>General</c:formatCode>
                <c:ptCount val="5"/>
                <c:pt idx="0">
                  <c:v>18.600000000000001</c:v>
                </c:pt>
                <c:pt idx="1">
                  <c:v>11.8</c:v>
                </c:pt>
                <c:pt idx="2">
                  <c:v>5.8</c:v>
                </c:pt>
                <c:pt idx="3">
                  <c:v>4.2</c:v>
                </c:pt>
                <c:pt idx="4">
                  <c:v>0.4</c:v>
                </c:pt>
              </c:numCache>
            </c:numRef>
          </c:val>
          <c:extLst>
            <c:ext xmlns:c16="http://schemas.microsoft.com/office/drawing/2014/chart" uri="{C3380CC4-5D6E-409C-BE32-E72D297353CC}">
              <c16:uniqueId val="{00000000-8C2E-4F9D-984E-BDECB3C4ABD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6C0-4F4E-AD18-9DD99AD9143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6C0-4F4E-AD18-9DD99AD91430}"/>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76C0-4F4E-AD18-9DD99AD91430}"/>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76C0-4F4E-AD18-9DD99AD9143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06-4A2F-B3D9-D1DFCF62593A}"/>
              </c:ext>
            </c:extLst>
          </c:dPt>
          <c:val>
            <c:numRef>
              <c:f>'All narrative - experts-Calc'!$J$308:$J$312</c:f>
              <c:numCache>
                <c:formatCode>General</c:formatCode>
                <c:ptCount val="5"/>
                <c:pt idx="0">
                  <c:v>24</c:v>
                </c:pt>
                <c:pt idx="1">
                  <c:v>11</c:v>
                </c:pt>
                <c:pt idx="2">
                  <c:v>4</c:v>
                </c:pt>
                <c:pt idx="3">
                  <c:v>3</c:v>
                </c:pt>
                <c:pt idx="4">
                  <c:v>0</c:v>
                </c:pt>
              </c:numCache>
            </c:numRef>
          </c:val>
          <c:extLst>
            <c:ext xmlns:c16="http://schemas.microsoft.com/office/drawing/2014/chart" uri="{C3380CC4-5D6E-409C-BE32-E72D297353CC}">
              <c16:uniqueId val="{00000000-76C0-4F4E-AD18-9DD99AD9143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Quality-All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1F1-49D5-8A1B-2C96FB31466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1F1-49D5-8A1B-2C96FB31466B}"/>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81F1-49D5-8A1B-2C96FB31466B}"/>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81F1-49D5-8A1B-2C96FB31466B}"/>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81F1-49D5-8A1B-2C96FB31466B}"/>
              </c:ext>
            </c:extLst>
          </c:dPt>
          <c:val>
            <c:numRef>
              <c:f>'All narrative - experts-Calc'!$I$314:$I$318</c:f>
              <c:numCache>
                <c:formatCode>General</c:formatCode>
                <c:ptCount val="5"/>
                <c:pt idx="0">
                  <c:v>107.2</c:v>
                </c:pt>
                <c:pt idx="1">
                  <c:v>90.4</c:v>
                </c:pt>
                <c:pt idx="2">
                  <c:v>49</c:v>
                </c:pt>
                <c:pt idx="3">
                  <c:v>34.200000000000003</c:v>
                </c:pt>
                <c:pt idx="4">
                  <c:v>2</c:v>
                </c:pt>
              </c:numCache>
            </c:numRef>
          </c:val>
          <c:extLst>
            <c:ext xmlns:c16="http://schemas.microsoft.com/office/drawing/2014/chart" uri="{C3380CC4-5D6E-409C-BE32-E72D297353CC}">
              <c16:uniqueId val="{00000000-81F1-49D5-8A1B-2C96FB31466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 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11CB-47C1-9671-4F6167D58EA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11CB-47C1-9671-4F6167D58EA2}"/>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11CB-47C1-9671-4F6167D58EA2}"/>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11CB-47C1-9671-4F6167D58E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39-424B-87E6-3FCF0E6C9BAE}"/>
              </c:ext>
            </c:extLst>
          </c:dPt>
          <c:val>
            <c:numRef>
              <c:f>'All narrative - experts-Calc'!$J$314:$J$318</c:f>
              <c:numCache>
                <c:formatCode>General</c:formatCode>
                <c:ptCount val="5"/>
                <c:pt idx="0">
                  <c:v>137</c:v>
                </c:pt>
                <c:pt idx="1">
                  <c:v>78</c:v>
                </c:pt>
                <c:pt idx="2">
                  <c:v>47</c:v>
                </c:pt>
                <c:pt idx="3">
                  <c:v>22</c:v>
                </c:pt>
                <c:pt idx="4">
                  <c:v>0</c:v>
                </c:pt>
              </c:numCache>
            </c:numRef>
          </c:val>
          <c:extLst>
            <c:ext xmlns:c16="http://schemas.microsoft.com/office/drawing/2014/chart" uri="{C3380CC4-5D6E-409C-BE32-E72D297353CC}">
              <c16:uniqueId val="{00000000-11CB-47C1-9671-4F6167D58EA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t>CO-Q1</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E3D9-4B88-8A15-7480BB1B4FE8}"/>
              </c:ext>
            </c:extLst>
          </c:dPt>
          <c:dPt>
            <c:idx val="1"/>
            <c:bubble3D val="0"/>
            <c:spPr>
              <a:solidFill>
                <a:srgbClr val="0D5BDC"/>
              </a:solidFill>
              <a:ln>
                <a:noFill/>
              </a:ln>
              <a:effectLst/>
            </c:spPr>
            <c:extLst>
              <c:ext xmlns:c16="http://schemas.microsoft.com/office/drawing/2014/chart" uri="{C3380CC4-5D6E-409C-BE32-E72D297353CC}">
                <c16:uniqueId val="{00000003-E3D9-4B88-8A15-7480BB1B4FE8}"/>
              </c:ext>
            </c:extLst>
          </c:dPt>
          <c:dPt>
            <c:idx val="2"/>
            <c:bubble3D val="0"/>
            <c:spPr>
              <a:solidFill>
                <a:srgbClr val="A6A6A6"/>
              </a:solidFill>
              <a:ln>
                <a:noFill/>
              </a:ln>
              <a:effectLst/>
            </c:spPr>
            <c:extLst>
              <c:ext xmlns:c16="http://schemas.microsoft.com/office/drawing/2014/chart" uri="{C3380CC4-5D6E-409C-BE32-E72D297353CC}">
                <c16:uniqueId val="{00000005-E3D9-4B88-8A15-7480BB1B4FE8}"/>
              </c:ext>
            </c:extLst>
          </c:dPt>
          <c:dPt>
            <c:idx val="3"/>
            <c:bubble3D val="0"/>
            <c:spPr>
              <a:solidFill>
                <a:schemeClr val="accent2">
                  <a:lumMod val="60000"/>
                  <a:lumOff val="40000"/>
                </a:schemeClr>
              </a:solidFill>
              <a:ln>
                <a:noFill/>
              </a:ln>
              <a:effectLst/>
            </c:spPr>
            <c:extLst>
              <c:ext xmlns:c16="http://schemas.microsoft.com/office/drawing/2014/chart" uri="{C3380CC4-5D6E-409C-BE32-E72D297353CC}">
                <c16:uniqueId val="{00000007-E3D9-4B88-8A15-7480BB1B4FE8}"/>
              </c:ext>
            </c:extLst>
          </c:dPt>
          <c:dPt>
            <c:idx val="4"/>
            <c:bubble3D val="0"/>
            <c:spPr>
              <a:solidFill>
                <a:schemeClr val="accent2">
                  <a:lumMod val="75000"/>
                </a:schemeClr>
              </a:solidFill>
              <a:ln>
                <a:noFill/>
              </a:ln>
              <a:effectLst/>
            </c:spPr>
            <c:extLst>
              <c:ext xmlns:c16="http://schemas.microsoft.com/office/drawing/2014/chart" uri="{C3380CC4-5D6E-409C-BE32-E72D297353CC}">
                <c16:uniqueId val="{00000009-E3D9-4B88-8A15-7480BB1B4FE8}"/>
              </c:ext>
            </c:extLst>
          </c:dPt>
          <c:dLbls>
            <c:delete val="1"/>
          </c:dLbls>
          <c:cat>
            <c:numRef>
              <c:f>'All narrative Experts-Dele mine'!$D$214:$D$218</c:f>
              <c:numCache>
                <c:formatCode>General</c:formatCode>
                <c:ptCount val="5"/>
                <c:pt idx="0">
                  <c:v>19</c:v>
                </c:pt>
                <c:pt idx="1">
                  <c:v>8</c:v>
                </c:pt>
                <c:pt idx="2">
                  <c:v>6</c:v>
                </c:pt>
                <c:pt idx="3">
                  <c:v>0</c:v>
                </c:pt>
                <c:pt idx="4">
                  <c:v>0</c:v>
                </c:pt>
              </c:numCache>
            </c:numRef>
          </c:cat>
          <c:val>
            <c:numRef>
              <c:f>'All narrative Experts-Dele mine'!$D$214:$D$218</c:f>
              <c:numCache>
                <c:formatCode>General</c:formatCode>
                <c:ptCount val="5"/>
                <c:pt idx="0">
                  <c:v>19</c:v>
                </c:pt>
                <c:pt idx="1">
                  <c:v>8</c:v>
                </c:pt>
                <c:pt idx="2">
                  <c:v>6</c:v>
                </c:pt>
                <c:pt idx="3">
                  <c:v>0</c:v>
                </c:pt>
                <c:pt idx="4">
                  <c:v>0</c:v>
                </c:pt>
              </c:numCache>
            </c:numRef>
          </c:val>
          <c:extLst>
            <c:ext xmlns:c16="http://schemas.microsoft.com/office/drawing/2014/chart" uri="{C3380CC4-5D6E-409C-BE32-E72D297353CC}">
              <c16:uniqueId val="{0000000A-E3D9-4B88-8A15-7480BB1B4FE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t>CO-Q2</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CD65-4FB3-8799-957A62746DDD}"/>
              </c:ext>
            </c:extLst>
          </c:dPt>
          <c:dPt>
            <c:idx val="1"/>
            <c:bubble3D val="0"/>
            <c:spPr>
              <a:solidFill>
                <a:srgbClr val="0D5BDC"/>
              </a:solidFill>
              <a:ln>
                <a:noFill/>
              </a:ln>
              <a:effectLst/>
            </c:spPr>
            <c:extLst>
              <c:ext xmlns:c16="http://schemas.microsoft.com/office/drawing/2014/chart" uri="{C3380CC4-5D6E-409C-BE32-E72D297353CC}">
                <c16:uniqueId val="{00000003-CD65-4FB3-8799-957A62746DDD}"/>
              </c:ext>
            </c:extLst>
          </c:dPt>
          <c:dPt>
            <c:idx val="2"/>
            <c:bubble3D val="0"/>
            <c:spPr>
              <a:solidFill>
                <a:srgbClr val="A6A6A6"/>
              </a:solidFill>
              <a:ln>
                <a:noFill/>
              </a:ln>
              <a:effectLst/>
            </c:spPr>
            <c:extLst>
              <c:ext xmlns:c16="http://schemas.microsoft.com/office/drawing/2014/chart" uri="{C3380CC4-5D6E-409C-BE32-E72D297353CC}">
                <c16:uniqueId val="{00000005-CD65-4FB3-8799-957A62746DDD}"/>
              </c:ext>
            </c:extLst>
          </c:dPt>
          <c:dPt>
            <c:idx val="3"/>
            <c:bubble3D val="0"/>
            <c:spPr>
              <a:solidFill>
                <a:srgbClr val="FF8FB4"/>
              </a:solidFill>
              <a:ln>
                <a:noFill/>
              </a:ln>
              <a:effectLst/>
            </c:spPr>
            <c:extLst>
              <c:ext xmlns:c16="http://schemas.microsoft.com/office/drawing/2014/chart" uri="{C3380CC4-5D6E-409C-BE32-E72D297353CC}">
                <c16:uniqueId val="{00000007-CD65-4FB3-8799-957A62746DDD}"/>
              </c:ext>
            </c:extLst>
          </c:dPt>
          <c:dPt>
            <c:idx val="4"/>
            <c:bubble3D val="0"/>
            <c:spPr>
              <a:solidFill>
                <a:srgbClr val="C00000"/>
              </a:solidFill>
              <a:ln>
                <a:noFill/>
              </a:ln>
              <a:effectLst/>
            </c:spPr>
            <c:extLst>
              <c:ext xmlns:c16="http://schemas.microsoft.com/office/drawing/2014/chart" uri="{C3380CC4-5D6E-409C-BE32-E72D297353CC}">
                <c16:uniqueId val="{00000009-CD65-4FB3-8799-957A62746DDD}"/>
              </c:ext>
            </c:extLst>
          </c:dPt>
          <c:cat>
            <c:numRef>
              <c:f>'All narrative Experts-Dele mine'!$E$214:$E$218</c:f>
              <c:numCache>
                <c:formatCode>General</c:formatCode>
                <c:ptCount val="5"/>
                <c:pt idx="0">
                  <c:v>8</c:v>
                </c:pt>
                <c:pt idx="1">
                  <c:v>13</c:v>
                </c:pt>
                <c:pt idx="2">
                  <c:v>5</c:v>
                </c:pt>
                <c:pt idx="3">
                  <c:v>6</c:v>
                </c:pt>
                <c:pt idx="4">
                  <c:v>1</c:v>
                </c:pt>
              </c:numCache>
            </c:numRef>
          </c:cat>
          <c:val>
            <c:numRef>
              <c:f>'All narrative Experts-Dele mine'!$E$214:$E$218</c:f>
              <c:numCache>
                <c:formatCode>General</c:formatCode>
                <c:ptCount val="5"/>
                <c:pt idx="0">
                  <c:v>8</c:v>
                </c:pt>
                <c:pt idx="1">
                  <c:v>13</c:v>
                </c:pt>
                <c:pt idx="2">
                  <c:v>5</c:v>
                </c:pt>
                <c:pt idx="3">
                  <c:v>6</c:v>
                </c:pt>
                <c:pt idx="4">
                  <c:v>1</c:v>
                </c:pt>
              </c:numCache>
            </c:numRef>
          </c:val>
          <c:extLst>
            <c:ext xmlns:c16="http://schemas.microsoft.com/office/drawing/2014/chart" uri="{C3380CC4-5D6E-409C-BE32-E72D297353CC}">
              <c16:uniqueId val="{0000000A-CD65-4FB3-8799-957A62746DD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CO-Q3</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AEE4-46A0-BEB1-795E7C968E63}"/>
              </c:ext>
            </c:extLst>
          </c:dPt>
          <c:dPt>
            <c:idx val="1"/>
            <c:bubble3D val="0"/>
            <c:spPr>
              <a:solidFill>
                <a:srgbClr val="0D5BDC"/>
              </a:solidFill>
              <a:ln>
                <a:noFill/>
              </a:ln>
              <a:effectLst/>
            </c:spPr>
            <c:extLst>
              <c:ext xmlns:c16="http://schemas.microsoft.com/office/drawing/2014/chart" uri="{C3380CC4-5D6E-409C-BE32-E72D297353CC}">
                <c16:uniqueId val="{00000003-AEE4-46A0-BEB1-795E7C968E63}"/>
              </c:ext>
            </c:extLst>
          </c:dPt>
          <c:dPt>
            <c:idx val="2"/>
            <c:bubble3D val="0"/>
            <c:spPr>
              <a:solidFill>
                <a:srgbClr val="A6A6A6"/>
              </a:solidFill>
              <a:ln>
                <a:noFill/>
              </a:ln>
              <a:effectLst/>
            </c:spPr>
            <c:extLst>
              <c:ext xmlns:c16="http://schemas.microsoft.com/office/drawing/2014/chart" uri="{C3380CC4-5D6E-409C-BE32-E72D297353CC}">
                <c16:uniqueId val="{00000005-AEE4-46A0-BEB1-795E7C968E63}"/>
              </c:ext>
            </c:extLst>
          </c:dPt>
          <c:dPt>
            <c:idx val="3"/>
            <c:bubble3D val="0"/>
            <c:spPr>
              <a:solidFill>
                <a:srgbClr val="FF8FB4"/>
              </a:solidFill>
              <a:ln>
                <a:noFill/>
              </a:ln>
              <a:effectLst/>
            </c:spPr>
            <c:extLst>
              <c:ext xmlns:c16="http://schemas.microsoft.com/office/drawing/2014/chart" uri="{C3380CC4-5D6E-409C-BE32-E72D297353CC}">
                <c16:uniqueId val="{00000007-AEE4-46A0-BEB1-795E7C968E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AEE4-46A0-BEB1-795E7C968E63}"/>
              </c:ext>
            </c:extLst>
          </c:dPt>
          <c:val>
            <c:numRef>
              <c:f>'All narrative Experts-Dele mine'!$F$214:$F$218</c:f>
              <c:numCache>
                <c:formatCode>General</c:formatCode>
                <c:ptCount val="5"/>
                <c:pt idx="0">
                  <c:v>13</c:v>
                </c:pt>
                <c:pt idx="1">
                  <c:v>9</c:v>
                </c:pt>
                <c:pt idx="2">
                  <c:v>8</c:v>
                </c:pt>
                <c:pt idx="3">
                  <c:v>3</c:v>
                </c:pt>
                <c:pt idx="4">
                  <c:v>0</c:v>
                </c:pt>
              </c:numCache>
            </c:numRef>
          </c:val>
          <c:extLst>
            <c:ext xmlns:c16="http://schemas.microsoft.com/office/drawing/2014/chart" uri="{C3380CC4-5D6E-409C-BE32-E72D297353CC}">
              <c16:uniqueId val="{0000000A-AEE4-46A0-BEB1-795E7C968E6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CO-Q3</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44B4-4FE6-9980-D8153AE40F78}"/>
              </c:ext>
            </c:extLst>
          </c:dPt>
          <c:dPt>
            <c:idx val="1"/>
            <c:bubble3D val="0"/>
            <c:spPr>
              <a:solidFill>
                <a:srgbClr val="0D5BDC"/>
              </a:solidFill>
              <a:ln>
                <a:noFill/>
              </a:ln>
              <a:effectLst/>
            </c:spPr>
            <c:extLst>
              <c:ext xmlns:c16="http://schemas.microsoft.com/office/drawing/2014/chart" uri="{C3380CC4-5D6E-409C-BE32-E72D297353CC}">
                <c16:uniqueId val="{00000003-44B4-4FE6-9980-D8153AE40F78}"/>
              </c:ext>
            </c:extLst>
          </c:dPt>
          <c:dPt>
            <c:idx val="2"/>
            <c:bubble3D val="0"/>
            <c:spPr>
              <a:solidFill>
                <a:srgbClr val="A6A6A6"/>
              </a:solidFill>
              <a:ln>
                <a:noFill/>
              </a:ln>
              <a:effectLst/>
            </c:spPr>
            <c:extLst>
              <c:ext xmlns:c16="http://schemas.microsoft.com/office/drawing/2014/chart" uri="{C3380CC4-5D6E-409C-BE32-E72D297353CC}">
                <c16:uniqueId val="{00000005-44B4-4FE6-9980-D8153AE40F78}"/>
              </c:ext>
            </c:extLst>
          </c:dPt>
          <c:dPt>
            <c:idx val="3"/>
            <c:bubble3D val="0"/>
            <c:spPr>
              <a:solidFill>
                <a:srgbClr val="FD394C"/>
              </a:solidFill>
              <a:ln>
                <a:noFill/>
              </a:ln>
              <a:effectLst/>
            </c:spPr>
            <c:extLst>
              <c:ext xmlns:c16="http://schemas.microsoft.com/office/drawing/2014/chart" uri="{C3380CC4-5D6E-409C-BE32-E72D297353CC}">
                <c16:uniqueId val="{00000007-44B4-4FE6-9980-D8153AE40F7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44B4-4FE6-9980-D8153AE40F78}"/>
              </c:ext>
            </c:extLst>
          </c:dPt>
          <c:val>
            <c:numRef>
              <c:f>'All narrative - experts-Calc'!$F$290:$F$294</c:f>
              <c:numCache>
                <c:formatCode>General</c:formatCode>
                <c:ptCount val="5"/>
                <c:pt idx="0">
                  <c:v>20</c:v>
                </c:pt>
                <c:pt idx="1">
                  <c:v>11</c:v>
                </c:pt>
                <c:pt idx="2">
                  <c:v>10</c:v>
                </c:pt>
                <c:pt idx="3">
                  <c:v>4</c:v>
                </c:pt>
                <c:pt idx="4">
                  <c:v>0</c:v>
                </c:pt>
              </c:numCache>
            </c:numRef>
          </c:val>
          <c:extLst>
            <c:ext xmlns:c16="http://schemas.microsoft.com/office/drawing/2014/chart" uri="{C3380CC4-5D6E-409C-BE32-E72D297353CC}">
              <c16:uniqueId val="{00000000-AB7F-46BB-A0BD-3C2F799AB7D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CO-Q4</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D7BC-402D-8EDD-040FD674BACB}"/>
              </c:ext>
            </c:extLst>
          </c:dPt>
          <c:dPt>
            <c:idx val="1"/>
            <c:bubble3D val="0"/>
            <c:spPr>
              <a:solidFill>
                <a:srgbClr val="0D5BDC"/>
              </a:solidFill>
              <a:ln>
                <a:noFill/>
              </a:ln>
              <a:effectLst/>
            </c:spPr>
            <c:extLst>
              <c:ext xmlns:c16="http://schemas.microsoft.com/office/drawing/2014/chart" uri="{C3380CC4-5D6E-409C-BE32-E72D297353CC}">
                <c16:uniqueId val="{00000003-D7BC-402D-8EDD-040FD674BACB}"/>
              </c:ext>
            </c:extLst>
          </c:dPt>
          <c:dPt>
            <c:idx val="2"/>
            <c:bubble3D val="0"/>
            <c:spPr>
              <a:solidFill>
                <a:srgbClr val="A6A6A6"/>
              </a:solidFill>
              <a:ln>
                <a:noFill/>
              </a:ln>
              <a:effectLst/>
            </c:spPr>
            <c:extLst>
              <c:ext xmlns:c16="http://schemas.microsoft.com/office/drawing/2014/chart" uri="{C3380CC4-5D6E-409C-BE32-E72D297353CC}">
                <c16:uniqueId val="{00000005-D7BC-402D-8EDD-040FD674BACB}"/>
              </c:ext>
            </c:extLst>
          </c:dPt>
          <c:dPt>
            <c:idx val="3"/>
            <c:bubble3D val="0"/>
            <c:spPr>
              <a:solidFill>
                <a:srgbClr val="FF8FB4"/>
              </a:solidFill>
              <a:ln>
                <a:noFill/>
              </a:ln>
              <a:effectLst/>
            </c:spPr>
            <c:extLst>
              <c:ext xmlns:c16="http://schemas.microsoft.com/office/drawing/2014/chart" uri="{C3380CC4-5D6E-409C-BE32-E72D297353CC}">
                <c16:uniqueId val="{00000007-D7BC-402D-8EDD-040FD674BAC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D7BC-402D-8EDD-040FD674BACB}"/>
              </c:ext>
            </c:extLst>
          </c:dPt>
          <c:val>
            <c:numRef>
              <c:f>'All narrative Experts-Dele mine'!$G$214:$G$218</c:f>
              <c:numCache>
                <c:formatCode>General</c:formatCode>
                <c:ptCount val="5"/>
                <c:pt idx="0">
                  <c:v>14</c:v>
                </c:pt>
                <c:pt idx="1">
                  <c:v>11</c:v>
                </c:pt>
                <c:pt idx="2">
                  <c:v>2</c:v>
                </c:pt>
                <c:pt idx="3">
                  <c:v>6</c:v>
                </c:pt>
                <c:pt idx="4">
                  <c:v>0</c:v>
                </c:pt>
              </c:numCache>
            </c:numRef>
          </c:val>
          <c:extLst>
            <c:ext xmlns:c16="http://schemas.microsoft.com/office/drawing/2014/chart" uri="{C3380CC4-5D6E-409C-BE32-E72D297353CC}">
              <c16:uniqueId val="{0000000A-D7BC-402D-8EDD-040FD674BAC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t>CO-Q5</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41F4-40CB-B0CD-DB5CCA5480AD}"/>
              </c:ext>
            </c:extLst>
          </c:dPt>
          <c:dPt>
            <c:idx val="1"/>
            <c:bubble3D val="0"/>
            <c:spPr>
              <a:solidFill>
                <a:srgbClr val="0D5BDC"/>
              </a:solidFill>
              <a:ln>
                <a:noFill/>
              </a:ln>
              <a:effectLst/>
            </c:spPr>
            <c:extLst>
              <c:ext xmlns:c16="http://schemas.microsoft.com/office/drawing/2014/chart" uri="{C3380CC4-5D6E-409C-BE32-E72D297353CC}">
                <c16:uniqueId val="{00000003-41F4-40CB-B0CD-DB5CCA5480AD}"/>
              </c:ext>
            </c:extLst>
          </c:dPt>
          <c:dPt>
            <c:idx val="2"/>
            <c:bubble3D val="0"/>
            <c:spPr>
              <a:solidFill>
                <a:srgbClr val="A6A6A6"/>
              </a:solidFill>
              <a:ln>
                <a:noFill/>
              </a:ln>
              <a:effectLst/>
            </c:spPr>
            <c:extLst>
              <c:ext xmlns:c16="http://schemas.microsoft.com/office/drawing/2014/chart" uri="{C3380CC4-5D6E-409C-BE32-E72D297353CC}">
                <c16:uniqueId val="{00000005-41F4-40CB-B0CD-DB5CCA5480AD}"/>
              </c:ext>
            </c:extLst>
          </c:dPt>
          <c:dPt>
            <c:idx val="3"/>
            <c:bubble3D val="0"/>
            <c:spPr>
              <a:solidFill>
                <a:srgbClr val="FF8FB4"/>
              </a:solidFill>
              <a:ln>
                <a:noFill/>
              </a:ln>
              <a:effectLst/>
            </c:spPr>
            <c:extLst>
              <c:ext xmlns:c16="http://schemas.microsoft.com/office/drawing/2014/chart" uri="{C3380CC4-5D6E-409C-BE32-E72D297353CC}">
                <c16:uniqueId val="{00000007-41F4-40CB-B0CD-DB5CCA5480A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41F4-40CB-B0CD-DB5CCA5480AD}"/>
              </c:ext>
            </c:extLst>
          </c:dPt>
          <c:val>
            <c:numRef>
              <c:f>'All narrative Experts-Dele mine'!$H$214:$H$218</c:f>
              <c:numCache>
                <c:formatCode>General</c:formatCode>
                <c:ptCount val="5"/>
                <c:pt idx="0">
                  <c:v>14</c:v>
                </c:pt>
                <c:pt idx="1">
                  <c:v>7</c:v>
                </c:pt>
                <c:pt idx="2">
                  <c:v>7</c:v>
                </c:pt>
                <c:pt idx="3">
                  <c:v>5</c:v>
                </c:pt>
                <c:pt idx="4">
                  <c:v>0</c:v>
                </c:pt>
              </c:numCache>
            </c:numRef>
          </c:val>
          <c:extLst>
            <c:ext xmlns:c16="http://schemas.microsoft.com/office/drawing/2014/chart" uri="{C3380CC4-5D6E-409C-BE32-E72D297353CC}">
              <c16:uniqueId val="{0000000A-41F4-40CB-B0CD-DB5CCA5480A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050" b="1">
          <a:solidFill>
            <a:schemeClr val="tx1"/>
          </a:solidFill>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CR-Q1</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88A1-484E-9C85-E76241BBF0AB}"/>
              </c:ext>
            </c:extLst>
          </c:dPt>
          <c:dPt>
            <c:idx val="1"/>
            <c:bubble3D val="0"/>
            <c:spPr>
              <a:solidFill>
                <a:srgbClr val="0D5BDC"/>
              </a:solidFill>
              <a:ln>
                <a:noFill/>
              </a:ln>
              <a:effectLst/>
            </c:spPr>
            <c:extLst>
              <c:ext xmlns:c16="http://schemas.microsoft.com/office/drawing/2014/chart" uri="{C3380CC4-5D6E-409C-BE32-E72D297353CC}">
                <c16:uniqueId val="{00000003-88A1-484E-9C85-E76241BBF0AB}"/>
              </c:ext>
            </c:extLst>
          </c:dPt>
          <c:dPt>
            <c:idx val="2"/>
            <c:bubble3D val="0"/>
            <c:spPr>
              <a:solidFill>
                <a:srgbClr val="A6A6A6"/>
              </a:solidFill>
              <a:ln>
                <a:noFill/>
              </a:ln>
              <a:effectLst/>
            </c:spPr>
            <c:extLst>
              <c:ext xmlns:c16="http://schemas.microsoft.com/office/drawing/2014/chart" uri="{C3380CC4-5D6E-409C-BE32-E72D297353CC}">
                <c16:uniqueId val="{00000005-88A1-484E-9C85-E76241BBF0AB}"/>
              </c:ext>
            </c:extLst>
          </c:dPt>
          <c:dPt>
            <c:idx val="3"/>
            <c:bubble3D val="0"/>
            <c:spPr>
              <a:solidFill>
                <a:srgbClr val="FF8FB4"/>
              </a:solidFill>
              <a:ln>
                <a:noFill/>
              </a:ln>
              <a:effectLst/>
            </c:spPr>
            <c:extLst>
              <c:ext xmlns:c16="http://schemas.microsoft.com/office/drawing/2014/chart" uri="{C3380CC4-5D6E-409C-BE32-E72D297353CC}">
                <c16:uniqueId val="{00000007-88A1-484E-9C85-E76241BBF0AB}"/>
              </c:ext>
            </c:extLst>
          </c:dPt>
          <c:dPt>
            <c:idx val="4"/>
            <c:bubble3D val="0"/>
            <c:spPr>
              <a:solidFill>
                <a:srgbClr val="C00000"/>
              </a:solidFill>
              <a:ln>
                <a:noFill/>
              </a:ln>
              <a:effectLst/>
            </c:spPr>
            <c:extLst>
              <c:ext xmlns:c16="http://schemas.microsoft.com/office/drawing/2014/chart" uri="{C3380CC4-5D6E-409C-BE32-E72D297353CC}">
                <c16:uniqueId val="{00000009-88A1-484E-9C85-E76241BBF0AB}"/>
              </c:ext>
            </c:extLst>
          </c:dPt>
          <c:dLbls>
            <c:delete val="1"/>
          </c:dLbls>
          <c:val>
            <c:numRef>
              <c:f>'All narrative Experts-Dele mine'!$D$220:$D$224</c:f>
              <c:numCache>
                <c:formatCode>General</c:formatCode>
                <c:ptCount val="5"/>
                <c:pt idx="0">
                  <c:v>36</c:v>
                </c:pt>
                <c:pt idx="1">
                  <c:v>45</c:v>
                </c:pt>
                <c:pt idx="2">
                  <c:v>14</c:v>
                </c:pt>
                <c:pt idx="3">
                  <c:v>15</c:v>
                </c:pt>
                <c:pt idx="4">
                  <c:v>2</c:v>
                </c:pt>
              </c:numCache>
            </c:numRef>
          </c:val>
          <c:extLst>
            <c:ext xmlns:c16="http://schemas.microsoft.com/office/drawing/2014/chart" uri="{C3380CC4-5D6E-409C-BE32-E72D297353CC}">
              <c16:uniqueId val="{0000000A-88A1-484E-9C85-E76241BBF0A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CR-Q2</a:t>
            </a:r>
          </a:p>
        </c:rich>
      </c:tx>
      <c:layout>
        <c:manualLayout>
          <c:xMode val="edge"/>
          <c:yMode val="edge"/>
          <c:x val="0.40951452754007284"/>
          <c:y val="4.2136935085420907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F2D4-4E6C-9DC6-9AA4E0D7FE02}"/>
              </c:ext>
            </c:extLst>
          </c:dPt>
          <c:dPt>
            <c:idx val="1"/>
            <c:bubble3D val="0"/>
            <c:spPr>
              <a:solidFill>
                <a:srgbClr val="0D5BDC"/>
              </a:solidFill>
              <a:ln>
                <a:noFill/>
              </a:ln>
              <a:effectLst/>
            </c:spPr>
            <c:extLst>
              <c:ext xmlns:c16="http://schemas.microsoft.com/office/drawing/2014/chart" uri="{C3380CC4-5D6E-409C-BE32-E72D297353CC}">
                <c16:uniqueId val="{00000003-F2D4-4E6C-9DC6-9AA4E0D7FE02}"/>
              </c:ext>
            </c:extLst>
          </c:dPt>
          <c:dPt>
            <c:idx val="2"/>
            <c:bubble3D val="0"/>
            <c:spPr>
              <a:solidFill>
                <a:srgbClr val="A6A6A6"/>
              </a:solidFill>
              <a:ln>
                <a:noFill/>
              </a:ln>
              <a:effectLst/>
            </c:spPr>
            <c:extLst>
              <c:ext xmlns:c16="http://schemas.microsoft.com/office/drawing/2014/chart" uri="{C3380CC4-5D6E-409C-BE32-E72D297353CC}">
                <c16:uniqueId val="{00000005-F2D4-4E6C-9DC6-9AA4E0D7FE02}"/>
              </c:ext>
            </c:extLst>
          </c:dPt>
          <c:dPt>
            <c:idx val="3"/>
            <c:bubble3D val="0"/>
            <c:spPr>
              <a:solidFill>
                <a:srgbClr val="FF8FB4"/>
              </a:solidFill>
              <a:ln>
                <a:noFill/>
              </a:ln>
              <a:effectLst/>
            </c:spPr>
            <c:extLst>
              <c:ext xmlns:c16="http://schemas.microsoft.com/office/drawing/2014/chart" uri="{C3380CC4-5D6E-409C-BE32-E72D297353CC}">
                <c16:uniqueId val="{00000007-F2D4-4E6C-9DC6-9AA4E0D7FE02}"/>
              </c:ext>
            </c:extLst>
          </c:dPt>
          <c:dPt>
            <c:idx val="4"/>
            <c:bubble3D val="0"/>
            <c:spPr>
              <a:solidFill>
                <a:srgbClr val="C00000"/>
              </a:solidFill>
              <a:ln>
                <a:noFill/>
              </a:ln>
              <a:effectLst/>
            </c:spPr>
            <c:extLst>
              <c:ext xmlns:c16="http://schemas.microsoft.com/office/drawing/2014/chart" uri="{C3380CC4-5D6E-409C-BE32-E72D297353CC}">
                <c16:uniqueId val="{00000009-F2D4-4E6C-9DC6-9AA4E0D7FE02}"/>
              </c:ext>
            </c:extLst>
          </c:dPt>
          <c:val>
            <c:numRef>
              <c:f>'All narrative Experts-Dele mine'!$E$220:$E$224</c:f>
              <c:numCache>
                <c:formatCode>General</c:formatCode>
                <c:ptCount val="5"/>
                <c:pt idx="0">
                  <c:v>21</c:v>
                </c:pt>
                <c:pt idx="1">
                  <c:v>31</c:v>
                </c:pt>
                <c:pt idx="2">
                  <c:v>28</c:v>
                </c:pt>
                <c:pt idx="3">
                  <c:v>31</c:v>
                </c:pt>
                <c:pt idx="4">
                  <c:v>1</c:v>
                </c:pt>
              </c:numCache>
            </c:numRef>
          </c:val>
          <c:extLst>
            <c:ext xmlns:c16="http://schemas.microsoft.com/office/drawing/2014/chart" uri="{C3380CC4-5D6E-409C-BE32-E72D297353CC}">
              <c16:uniqueId val="{0000000A-F2D4-4E6C-9DC6-9AA4E0D7FE0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CR-Q3</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9819-4122-918D-281066FF1B8B}"/>
              </c:ext>
            </c:extLst>
          </c:dPt>
          <c:dPt>
            <c:idx val="1"/>
            <c:bubble3D val="0"/>
            <c:spPr>
              <a:solidFill>
                <a:srgbClr val="0D5BDC"/>
              </a:solidFill>
              <a:ln>
                <a:noFill/>
              </a:ln>
              <a:effectLst/>
            </c:spPr>
            <c:extLst>
              <c:ext xmlns:c16="http://schemas.microsoft.com/office/drawing/2014/chart" uri="{C3380CC4-5D6E-409C-BE32-E72D297353CC}">
                <c16:uniqueId val="{00000003-9819-4122-918D-281066FF1B8B}"/>
              </c:ext>
            </c:extLst>
          </c:dPt>
          <c:dPt>
            <c:idx val="2"/>
            <c:bubble3D val="0"/>
            <c:spPr>
              <a:solidFill>
                <a:srgbClr val="A6A6A6"/>
              </a:solidFill>
              <a:ln>
                <a:noFill/>
              </a:ln>
              <a:effectLst/>
            </c:spPr>
            <c:extLst>
              <c:ext xmlns:c16="http://schemas.microsoft.com/office/drawing/2014/chart" uri="{C3380CC4-5D6E-409C-BE32-E72D297353CC}">
                <c16:uniqueId val="{00000005-9819-4122-918D-281066FF1B8B}"/>
              </c:ext>
            </c:extLst>
          </c:dPt>
          <c:dPt>
            <c:idx val="3"/>
            <c:bubble3D val="0"/>
            <c:spPr>
              <a:solidFill>
                <a:srgbClr val="FF8FB4"/>
              </a:solidFill>
              <a:ln>
                <a:noFill/>
              </a:ln>
              <a:effectLst/>
            </c:spPr>
            <c:extLst>
              <c:ext xmlns:c16="http://schemas.microsoft.com/office/drawing/2014/chart" uri="{C3380CC4-5D6E-409C-BE32-E72D297353CC}">
                <c16:uniqueId val="{00000007-9819-4122-918D-281066FF1B8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9819-4122-918D-281066FF1B8B}"/>
              </c:ext>
            </c:extLst>
          </c:dPt>
          <c:val>
            <c:numRef>
              <c:f>'All narrative Experts-Dele mine'!$F$220:$F$224</c:f>
              <c:numCache>
                <c:formatCode>General</c:formatCode>
                <c:ptCount val="5"/>
                <c:pt idx="0">
                  <c:v>22</c:v>
                </c:pt>
                <c:pt idx="1">
                  <c:v>32</c:v>
                </c:pt>
                <c:pt idx="2">
                  <c:v>29</c:v>
                </c:pt>
                <c:pt idx="3">
                  <c:v>29</c:v>
                </c:pt>
                <c:pt idx="4">
                  <c:v>0</c:v>
                </c:pt>
              </c:numCache>
            </c:numRef>
          </c:val>
          <c:extLst>
            <c:ext xmlns:c16="http://schemas.microsoft.com/office/drawing/2014/chart" uri="{C3380CC4-5D6E-409C-BE32-E72D297353CC}">
              <c16:uniqueId val="{0000000A-9819-4122-918D-281066FF1B8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CR-Q4</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BAAD-4D1E-BA30-F86B39825A20}"/>
              </c:ext>
            </c:extLst>
          </c:dPt>
          <c:dPt>
            <c:idx val="1"/>
            <c:bubble3D val="0"/>
            <c:spPr>
              <a:solidFill>
                <a:srgbClr val="0D5BDC"/>
              </a:solidFill>
              <a:ln>
                <a:noFill/>
              </a:ln>
              <a:effectLst/>
            </c:spPr>
            <c:extLst>
              <c:ext xmlns:c16="http://schemas.microsoft.com/office/drawing/2014/chart" uri="{C3380CC4-5D6E-409C-BE32-E72D297353CC}">
                <c16:uniqueId val="{00000003-BAAD-4D1E-BA30-F86B39825A20}"/>
              </c:ext>
            </c:extLst>
          </c:dPt>
          <c:dPt>
            <c:idx val="2"/>
            <c:bubble3D val="0"/>
            <c:spPr>
              <a:solidFill>
                <a:srgbClr val="A6A6A6"/>
              </a:solidFill>
              <a:ln>
                <a:noFill/>
              </a:ln>
              <a:effectLst/>
            </c:spPr>
            <c:extLst>
              <c:ext xmlns:c16="http://schemas.microsoft.com/office/drawing/2014/chart" uri="{C3380CC4-5D6E-409C-BE32-E72D297353CC}">
                <c16:uniqueId val="{00000005-BAAD-4D1E-BA30-F86B39825A20}"/>
              </c:ext>
            </c:extLst>
          </c:dPt>
          <c:dPt>
            <c:idx val="3"/>
            <c:bubble3D val="0"/>
            <c:spPr>
              <a:solidFill>
                <a:srgbClr val="FF8FB4"/>
              </a:solidFill>
              <a:ln>
                <a:noFill/>
              </a:ln>
              <a:effectLst/>
            </c:spPr>
            <c:extLst>
              <c:ext xmlns:c16="http://schemas.microsoft.com/office/drawing/2014/chart" uri="{C3380CC4-5D6E-409C-BE32-E72D297353CC}">
                <c16:uniqueId val="{00000007-BAAD-4D1E-BA30-F86B39825A20}"/>
              </c:ext>
            </c:extLst>
          </c:dPt>
          <c:dPt>
            <c:idx val="4"/>
            <c:bubble3D val="0"/>
            <c:spPr>
              <a:solidFill>
                <a:srgbClr val="C00000"/>
              </a:solidFill>
              <a:ln>
                <a:noFill/>
              </a:ln>
              <a:effectLst/>
            </c:spPr>
            <c:extLst>
              <c:ext xmlns:c16="http://schemas.microsoft.com/office/drawing/2014/chart" uri="{C3380CC4-5D6E-409C-BE32-E72D297353CC}">
                <c16:uniqueId val="{00000009-BAAD-4D1E-BA30-F86B39825A20}"/>
              </c:ext>
            </c:extLst>
          </c:dPt>
          <c:val>
            <c:numRef>
              <c:f>'All narrative Experts-Dele mine'!$G$220:$G$224</c:f>
              <c:numCache>
                <c:formatCode>General</c:formatCode>
                <c:ptCount val="5"/>
                <c:pt idx="0">
                  <c:v>43</c:v>
                </c:pt>
                <c:pt idx="1">
                  <c:v>31</c:v>
                </c:pt>
                <c:pt idx="2">
                  <c:v>18</c:v>
                </c:pt>
                <c:pt idx="3">
                  <c:v>18</c:v>
                </c:pt>
                <c:pt idx="4">
                  <c:v>2</c:v>
                </c:pt>
              </c:numCache>
            </c:numRef>
          </c:val>
          <c:extLst>
            <c:ext xmlns:c16="http://schemas.microsoft.com/office/drawing/2014/chart" uri="{C3380CC4-5D6E-409C-BE32-E72D297353CC}">
              <c16:uniqueId val="{0000000A-BAAD-4D1E-BA30-F86B39825A2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t>CR-Q5</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B6FA-4B81-922D-7EE710F1312E}"/>
              </c:ext>
            </c:extLst>
          </c:dPt>
          <c:dPt>
            <c:idx val="1"/>
            <c:bubble3D val="0"/>
            <c:spPr>
              <a:solidFill>
                <a:srgbClr val="0D5BDC"/>
              </a:solidFill>
              <a:ln>
                <a:noFill/>
              </a:ln>
              <a:effectLst/>
            </c:spPr>
            <c:extLst>
              <c:ext xmlns:c16="http://schemas.microsoft.com/office/drawing/2014/chart" uri="{C3380CC4-5D6E-409C-BE32-E72D297353CC}">
                <c16:uniqueId val="{00000003-B6FA-4B81-922D-7EE710F1312E}"/>
              </c:ext>
            </c:extLst>
          </c:dPt>
          <c:dPt>
            <c:idx val="2"/>
            <c:bubble3D val="0"/>
            <c:spPr>
              <a:solidFill>
                <a:srgbClr val="A6A6A6"/>
              </a:solidFill>
              <a:ln>
                <a:noFill/>
              </a:ln>
              <a:effectLst/>
            </c:spPr>
            <c:extLst>
              <c:ext xmlns:c16="http://schemas.microsoft.com/office/drawing/2014/chart" uri="{C3380CC4-5D6E-409C-BE32-E72D297353CC}">
                <c16:uniqueId val="{00000005-B6FA-4B81-922D-7EE710F1312E}"/>
              </c:ext>
            </c:extLst>
          </c:dPt>
          <c:dPt>
            <c:idx val="3"/>
            <c:bubble3D val="0"/>
            <c:spPr>
              <a:solidFill>
                <a:srgbClr val="FF8FB4"/>
              </a:solidFill>
              <a:ln>
                <a:noFill/>
              </a:ln>
              <a:effectLst/>
            </c:spPr>
            <c:extLst>
              <c:ext xmlns:c16="http://schemas.microsoft.com/office/drawing/2014/chart" uri="{C3380CC4-5D6E-409C-BE32-E72D297353CC}">
                <c16:uniqueId val="{00000007-B6FA-4B81-922D-7EE710F1312E}"/>
              </c:ext>
            </c:extLst>
          </c:dPt>
          <c:dPt>
            <c:idx val="4"/>
            <c:bubble3D val="0"/>
            <c:spPr>
              <a:solidFill>
                <a:srgbClr val="C00000"/>
              </a:solidFill>
              <a:ln>
                <a:noFill/>
              </a:ln>
              <a:effectLst/>
            </c:spPr>
            <c:extLst>
              <c:ext xmlns:c16="http://schemas.microsoft.com/office/drawing/2014/chart" uri="{C3380CC4-5D6E-409C-BE32-E72D297353CC}">
                <c16:uniqueId val="{00000009-B6FA-4B81-922D-7EE710F1312E}"/>
              </c:ext>
            </c:extLst>
          </c:dPt>
          <c:val>
            <c:numRef>
              <c:f>'All narrative Experts-Dele mine'!$H$220:$H$224</c:f>
              <c:numCache>
                <c:formatCode>General</c:formatCode>
                <c:ptCount val="5"/>
                <c:pt idx="0">
                  <c:v>31</c:v>
                </c:pt>
                <c:pt idx="1">
                  <c:v>31</c:v>
                </c:pt>
                <c:pt idx="2">
                  <c:v>18</c:v>
                </c:pt>
                <c:pt idx="3">
                  <c:v>18</c:v>
                </c:pt>
                <c:pt idx="4">
                  <c:v>2</c:v>
                </c:pt>
              </c:numCache>
            </c:numRef>
          </c:val>
          <c:extLst>
            <c:ext xmlns:c16="http://schemas.microsoft.com/office/drawing/2014/chart" uri="{C3380CC4-5D6E-409C-BE32-E72D297353CC}">
              <c16:uniqueId val="{0000000A-B6FA-4B81-922D-7EE710F1312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050" b="1">
          <a:solidFill>
            <a:schemeClr val="tx1"/>
          </a:solidFill>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D-Q1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6170615796519409"/>
          <c:y val="0.2993823938761308"/>
          <c:w val="0.38308065595716201"/>
          <c:h val="0.66379320343307813"/>
        </c:manualLayout>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CAA5-4781-8010-BCE8360AFC29}"/>
              </c:ext>
            </c:extLst>
          </c:dPt>
          <c:dPt>
            <c:idx val="1"/>
            <c:bubble3D val="0"/>
            <c:spPr>
              <a:solidFill>
                <a:srgbClr val="0D5BDC"/>
              </a:solidFill>
              <a:ln>
                <a:noFill/>
              </a:ln>
              <a:effectLst/>
            </c:spPr>
            <c:extLst>
              <c:ext xmlns:c16="http://schemas.microsoft.com/office/drawing/2014/chart" uri="{C3380CC4-5D6E-409C-BE32-E72D297353CC}">
                <c16:uniqueId val="{00000003-CAA5-4781-8010-BCE8360AFC29}"/>
              </c:ext>
            </c:extLst>
          </c:dPt>
          <c:dPt>
            <c:idx val="2"/>
            <c:bubble3D val="0"/>
            <c:spPr>
              <a:solidFill>
                <a:srgbClr val="A6A6A6"/>
              </a:solidFill>
              <a:ln>
                <a:noFill/>
              </a:ln>
              <a:effectLst/>
            </c:spPr>
            <c:extLst>
              <c:ext xmlns:c16="http://schemas.microsoft.com/office/drawing/2014/chart" uri="{C3380CC4-5D6E-409C-BE32-E72D297353CC}">
                <c16:uniqueId val="{00000005-CAA5-4781-8010-BCE8360AFC29}"/>
              </c:ext>
            </c:extLst>
          </c:dPt>
          <c:dPt>
            <c:idx val="3"/>
            <c:bubble3D val="0"/>
            <c:spPr>
              <a:solidFill>
                <a:srgbClr val="FF8FB4"/>
              </a:solidFill>
              <a:ln>
                <a:noFill/>
              </a:ln>
              <a:effectLst/>
            </c:spPr>
            <c:extLst>
              <c:ext xmlns:c16="http://schemas.microsoft.com/office/drawing/2014/chart" uri="{C3380CC4-5D6E-409C-BE32-E72D297353CC}">
                <c16:uniqueId val="{00000007-CAA5-4781-8010-BCE8360AFC2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AA5-4781-8010-BCE8360AFC29}"/>
              </c:ext>
            </c:extLst>
          </c:dPt>
          <c:val>
            <c:numRef>
              <c:f>'All narrative Experts-Dele mine'!$D$226:$D$230</c:f>
              <c:numCache>
                <c:formatCode>General</c:formatCode>
                <c:ptCount val="5"/>
                <c:pt idx="0">
                  <c:v>12</c:v>
                </c:pt>
                <c:pt idx="1">
                  <c:v>14</c:v>
                </c:pt>
                <c:pt idx="2">
                  <c:v>6</c:v>
                </c:pt>
                <c:pt idx="3">
                  <c:v>1</c:v>
                </c:pt>
                <c:pt idx="4">
                  <c:v>0</c:v>
                </c:pt>
              </c:numCache>
            </c:numRef>
          </c:val>
          <c:extLst>
            <c:ext xmlns:c16="http://schemas.microsoft.com/office/drawing/2014/chart" uri="{C3380CC4-5D6E-409C-BE32-E72D297353CC}">
              <c16:uniqueId val="{0000000A-CAA5-4781-8010-BCE8360AFC2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D-Q2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48EA-4C90-A75F-1385AEA08F29}"/>
              </c:ext>
            </c:extLst>
          </c:dPt>
          <c:dPt>
            <c:idx val="1"/>
            <c:bubble3D val="0"/>
            <c:spPr>
              <a:solidFill>
                <a:srgbClr val="0D5BDC"/>
              </a:solidFill>
              <a:ln>
                <a:noFill/>
              </a:ln>
              <a:effectLst/>
            </c:spPr>
            <c:extLst>
              <c:ext xmlns:c16="http://schemas.microsoft.com/office/drawing/2014/chart" uri="{C3380CC4-5D6E-409C-BE32-E72D297353CC}">
                <c16:uniqueId val="{00000003-48EA-4C90-A75F-1385AEA08F29}"/>
              </c:ext>
            </c:extLst>
          </c:dPt>
          <c:dPt>
            <c:idx val="2"/>
            <c:bubble3D val="0"/>
            <c:spPr>
              <a:solidFill>
                <a:srgbClr val="A6A6A6"/>
              </a:solidFill>
              <a:ln>
                <a:noFill/>
              </a:ln>
              <a:effectLst/>
            </c:spPr>
            <c:extLst>
              <c:ext xmlns:c16="http://schemas.microsoft.com/office/drawing/2014/chart" uri="{C3380CC4-5D6E-409C-BE32-E72D297353CC}">
                <c16:uniqueId val="{00000005-48EA-4C90-A75F-1385AEA08F29}"/>
              </c:ext>
            </c:extLst>
          </c:dPt>
          <c:dPt>
            <c:idx val="3"/>
            <c:bubble3D val="0"/>
            <c:spPr>
              <a:solidFill>
                <a:srgbClr val="FF8FB4"/>
              </a:solidFill>
              <a:ln>
                <a:noFill/>
              </a:ln>
              <a:effectLst/>
            </c:spPr>
            <c:extLst>
              <c:ext xmlns:c16="http://schemas.microsoft.com/office/drawing/2014/chart" uri="{C3380CC4-5D6E-409C-BE32-E72D297353CC}">
                <c16:uniqueId val="{00000007-48EA-4C90-A75F-1385AEA08F2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48EA-4C90-A75F-1385AEA08F29}"/>
              </c:ext>
            </c:extLst>
          </c:dPt>
          <c:val>
            <c:numRef>
              <c:f>'All narrative Experts-Dele mine'!$E$226:$E$230</c:f>
              <c:numCache>
                <c:formatCode>General</c:formatCode>
                <c:ptCount val="5"/>
                <c:pt idx="0">
                  <c:v>11</c:v>
                </c:pt>
                <c:pt idx="1">
                  <c:v>19</c:v>
                </c:pt>
                <c:pt idx="2">
                  <c:v>2</c:v>
                </c:pt>
                <c:pt idx="3">
                  <c:v>1</c:v>
                </c:pt>
                <c:pt idx="4">
                  <c:v>0</c:v>
                </c:pt>
              </c:numCache>
            </c:numRef>
          </c:val>
          <c:extLst>
            <c:ext xmlns:c16="http://schemas.microsoft.com/office/drawing/2014/chart" uri="{C3380CC4-5D6E-409C-BE32-E72D297353CC}">
              <c16:uniqueId val="{0000000A-48EA-4C90-A75F-1385AEA08F2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D-Q3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33824631860776438"/>
          <c:y val="0.24052250057991184"/>
          <c:w val="0.36176070950468542"/>
          <c:h val="0.62685049872419396"/>
        </c:manualLayout>
      </c:layout>
      <c:pieChart>
        <c:varyColors val="1"/>
        <c:ser>
          <c:idx val="0"/>
          <c:order val="0"/>
          <c:spPr>
            <a:solidFill>
              <a:schemeClr val="accent1">
                <a:lumMod val="75000"/>
              </a:schemeClr>
            </a:solidFill>
          </c:spPr>
          <c:dPt>
            <c:idx val="0"/>
            <c:bubble3D val="0"/>
            <c:spPr>
              <a:solidFill>
                <a:srgbClr val="093C92"/>
              </a:solidFill>
              <a:ln>
                <a:noFill/>
              </a:ln>
              <a:effectLst/>
            </c:spPr>
            <c:extLst>
              <c:ext xmlns:c16="http://schemas.microsoft.com/office/drawing/2014/chart" uri="{C3380CC4-5D6E-409C-BE32-E72D297353CC}">
                <c16:uniqueId val="{00000001-0A63-4281-BA51-CD88C2D3F657}"/>
              </c:ext>
            </c:extLst>
          </c:dPt>
          <c:dPt>
            <c:idx val="1"/>
            <c:bubble3D val="0"/>
            <c:spPr>
              <a:solidFill>
                <a:srgbClr val="0D5BDC"/>
              </a:solidFill>
              <a:ln>
                <a:noFill/>
              </a:ln>
              <a:effectLst/>
            </c:spPr>
            <c:extLst>
              <c:ext xmlns:c16="http://schemas.microsoft.com/office/drawing/2014/chart" uri="{C3380CC4-5D6E-409C-BE32-E72D297353CC}">
                <c16:uniqueId val="{00000003-0A63-4281-BA51-CD88C2D3F657}"/>
              </c:ext>
            </c:extLst>
          </c:dPt>
          <c:dPt>
            <c:idx val="2"/>
            <c:bubble3D val="0"/>
            <c:spPr>
              <a:solidFill>
                <a:srgbClr val="A6A6A6"/>
              </a:solidFill>
              <a:ln>
                <a:noFill/>
              </a:ln>
              <a:effectLst/>
            </c:spPr>
            <c:extLst>
              <c:ext xmlns:c16="http://schemas.microsoft.com/office/drawing/2014/chart" uri="{C3380CC4-5D6E-409C-BE32-E72D297353CC}">
                <c16:uniqueId val="{00000005-0A63-4281-BA51-CD88C2D3F657}"/>
              </c:ext>
            </c:extLst>
          </c:dPt>
          <c:dPt>
            <c:idx val="3"/>
            <c:bubble3D val="0"/>
            <c:spPr>
              <a:solidFill>
                <a:srgbClr val="FF8FB4"/>
              </a:solidFill>
              <a:ln>
                <a:noFill/>
              </a:ln>
              <a:effectLst/>
            </c:spPr>
            <c:extLst>
              <c:ext xmlns:c16="http://schemas.microsoft.com/office/drawing/2014/chart" uri="{C3380CC4-5D6E-409C-BE32-E72D297353CC}">
                <c16:uniqueId val="{00000007-0A63-4281-BA51-CD88C2D3F657}"/>
              </c:ext>
            </c:extLst>
          </c:dPt>
          <c:dPt>
            <c:idx val="4"/>
            <c:bubble3D val="0"/>
            <c:spPr>
              <a:solidFill>
                <a:schemeClr val="accent1">
                  <a:lumMod val="75000"/>
                </a:schemeClr>
              </a:solidFill>
              <a:ln>
                <a:noFill/>
              </a:ln>
              <a:effectLst/>
            </c:spPr>
            <c:extLst>
              <c:ext xmlns:c16="http://schemas.microsoft.com/office/drawing/2014/chart" uri="{C3380CC4-5D6E-409C-BE32-E72D297353CC}">
                <c16:uniqueId val="{00000009-0A63-4281-BA51-CD88C2D3F657}"/>
              </c:ext>
            </c:extLst>
          </c:dPt>
          <c:val>
            <c:numRef>
              <c:f>'All narrative Experts-Dele mine'!$F$226:$F$230</c:f>
              <c:numCache>
                <c:formatCode>General</c:formatCode>
                <c:ptCount val="5"/>
                <c:pt idx="0">
                  <c:v>6</c:v>
                </c:pt>
                <c:pt idx="1">
                  <c:v>19</c:v>
                </c:pt>
                <c:pt idx="2">
                  <c:v>2</c:v>
                </c:pt>
                <c:pt idx="3">
                  <c:v>1</c:v>
                </c:pt>
                <c:pt idx="4">
                  <c:v>0</c:v>
                </c:pt>
              </c:numCache>
            </c:numRef>
          </c:val>
          <c:extLst>
            <c:ext xmlns:c16="http://schemas.microsoft.com/office/drawing/2014/chart" uri="{C3380CC4-5D6E-409C-BE32-E72D297353CC}">
              <c16:uniqueId val="{0000000A-0A63-4281-BA51-CD88C2D3F65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CO-Q4</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5037-4E2A-B7FA-5DE78C39DAC1}"/>
              </c:ext>
            </c:extLst>
          </c:dPt>
          <c:dPt>
            <c:idx val="1"/>
            <c:bubble3D val="0"/>
            <c:spPr>
              <a:solidFill>
                <a:srgbClr val="0D5BDC"/>
              </a:solidFill>
              <a:ln>
                <a:noFill/>
              </a:ln>
              <a:effectLst/>
            </c:spPr>
            <c:extLst>
              <c:ext xmlns:c16="http://schemas.microsoft.com/office/drawing/2014/chart" uri="{C3380CC4-5D6E-409C-BE32-E72D297353CC}">
                <c16:uniqueId val="{00000003-5037-4E2A-B7FA-5DE78C39DAC1}"/>
              </c:ext>
            </c:extLst>
          </c:dPt>
          <c:dPt>
            <c:idx val="2"/>
            <c:bubble3D val="0"/>
            <c:spPr>
              <a:solidFill>
                <a:srgbClr val="A6A6A6"/>
              </a:solidFill>
              <a:ln>
                <a:noFill/>
              </a:ln>
              <a:effectLst/>
            </c:spPr>
            <c:extLst>
              <c:ext xmlns:c16="http://schemas.microsoft.com/office/drawing/2014/chart" uri="{C3380CC4-5D6E-409C-BE32-E72D297353CC}">
                <c16:uniqueId val="{00000005-5037-4E2A-B7FA-5DE78C39DAC1}"/>
              </c:ext>
            </c:extLst>
          </c:dPt>
          <c:dPt>
            <c:idx val="3"/>
            <c:bubble3D val="0"/>
            <c:spPr>
              <a:solidFill>
                <a:srgbClr val="FD394C"/>
              </a:solidFill>
              <a:ln>
                <a:noFill/>
              </a:ln>
              <a:effectLst/>
            </c:spPr>
            <c:extLst>
              <c:ext xmlns:c16="http://schemas.microsoft.com/office/drawing/2014/chart" uri="{C3380CC4-5D6E-409C-BE32-E72D297353CC}">
                <c16:uniqueId val="{00000007-5037-4E2A-B7FA-5DE78C39DAC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5037-4E2A-B7FA-5DE78C39DAC1}"/>
              </c:ext>
            </c:extLst>
          </c:dPt>
          <c:val>
            <c:numRef>
              <c:f>'All narrative - experts-Calc'!$G$290:$G$294</c:f>
              <c:numCache>
                <c:formatCode>General</c:formatCode>
                <c:ptCount val="5"/>
                <c:pt idx="0">
                  <c:v>20</c:v>
                </c:pt>
                <c:pt idx="1">
                  <c:v>14</c:v>
                </c:pt>
                <c:pt idx="2">
                  <c:v>4</c:v>
                </c:pt>
                <c:pt idx="3">
                  <c:v>7</c:v>
                </c:pt>
                <c:pt idx="4">
                  <c:v>0</c:v>
                </c:pt>
              </c:numCache>
            </c:numRef>
          </c:val>
          <c:extLst>
            <c:ext xmlns:c16="http://schemas.microsoft.com/office/drawing/2014/chart" uri="{C3380CC4-5D6E-409C-BE32-E72D297353CC}">
              <c16:uniqueId val="{00000000-06F5-4722-9B67-4DF352AD4D0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b="1">
                <a:solidFill>
                  <a:sysClr val="windowText" lastClr="000000"/>
                </a:solidFill>
              </a:rPr>
              <a:t>D-Q4</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CEB7-4627-AD8B-FDCBD7DD4EAA}"/>
              </c:ext>
            </c:extLst>
          </c:dPt>
          <c:dPt>
            <c:idx val="1"/>
            <c:bubble3D val="0"/>
            <c:spPr>
              <a:solidFill>
                <a:srgbClr val="0D5BDC"/>
              </a:solidFill>
              <a:ln>
                <a:noFill/>
              </a:ln>
              <a:effectLst/>
            </c:spPr>
            <c:extLst>
              <c:ext xmlns:c16="http://schemas.microsoft.com/office/drawing/2014/chart" uri="{C3380CC4-5D6E-409C-BE32-E72D297353CC}">
                <c16:uniqueId val="{00000003-CEB7-4627-AD8B-FDCBD7DD4EAA}"/>
              </c:ext>
            </c:extLst>
          </c:dPt>
          <c:dPt>
            <c:idx val="2"/>
            <c:bubble3D val="0"/>
            <c:spPr>
              <a:solidFill>
                <a:srgbClr val="A6A6A6"/>
              </a:solidFill>
              <a:ln>
                <a:noFill/>
              </a:ln>
              <a:effectLst/>
            </c:spPr>
            <c:extLst>
              <c:ext xmlns:c16="http://schemas.microsoft.com/office/drawing/2014/chart" uri="{C3380CC4-5D6E-409C-BE32-E72D297353CC}">
                <c16:uniqueId val="{00000005-CEB7-4627-AD8B-FDCBD7DD4EAA}"/>
              </c:ext>
            </c:extLst>
          </c:dPt>
          <c:dPt>
            <c:idx val="3"/>
            <c:bubble3D val="0"/>
            <c:spPr>
              <a:solidFill>
                <a:srgbClr val="FF8FB4"/>
              </a:solidFill>
              <a:ln>
                <a:noFill/>
              </a:ln>
              <a:effectLst/>
            </c:spPr>
            <c:extLst>
              <c:ext xmlns:c16="http://schemas.microsoft.com/office/drawing/2014/chart" uri="{C3380CC4-5D6E-409C-BE32-E72D297353CC}">
                <c16:uniqueId val="{00000007-CEB7-4627-AD8B-FDCBD7DD4EA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EB7-4627-AD8B-FDCBD7DD4EAA}"/>
              </c:ext>
            </c:extLst>
          </c:dPt>
          <c:val>
            <c:numRef>
              <c:f>'All narrative Experts-Dele mine'!$G$226:$G$230</c:f>
              <c:numCache>
                <c:formatCode>General</c:formatCode>
                <c:ptCount val="5"/>
                <c:pt idx="0">
                  <c:v>22</c:v>
                </c:pt>
                <c:pt idx="1">
                  <c:v>6</c:v>
                </c:pt>
                <c:pt idx="2">
                  <c:v>4</c:v>
                </c:pt>
                <c:pt idx="3">
                  <c:v>1</c:v>
                </c:pt>
                <c:pt idx="4">
                  <c:v>0</c:v>
                </c:pt>
              </c:numCache>
            </c:numRef>
          </c:val>
          <c:extLst>
            <c:ext xmlns:c16="http://schemas.microsoft.com/office/drawing/2014/chart" uri="{C3380CC4-5D6E-409C-BE32-E72D297353CC}">
              <c16:uniqueId val="{0000000A-CEB7-4627-AD8B-FDCBD7DD4EA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D-Q5</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53BD-4F2E-AB19-0FC566445C60}"/>
              </c:ext>
            </c:extLst>
          </c:dPt>
          <c:dPt>
            <c:idx val="1"/>
            <c:bubble3D val="0"/>
            <c:spPr>
              <a:solidFill>
                <a:srgbClr val="0D5BDC"/>
              </a:solidFill>
              <a:ln>
                <a:noFill/>
              </a:ln>
              <a:effectLst/>
            </c:spPr>
            <c:extLst>
              <c:ext xmlns:c16="http://schemas.microsoft.com/office/drawing/2014/chart" uri="{C3380CC4-5D6E-409C-BE32-E72D297353CC}">
                <c16:uniqueId val="{00000003-53BD-4F2E-AB19-0FC566445C60}"/>
              </c:ext>
            </c:extLst>
          </c:dPt>
          <c:dPt>
            <c:idx val="2"/>
            <c:bubble3D val="0"/>
            <c:spPr>
              <a:solidFill>
                <a:srgbClr val="A6A6A6"/>
              </a:solidFill>
              <a:ln>
                <a:noFill/>
              </a:ln>
              <a:effectLst/>
            </c:spPr>
            <c:extLst>
              <c:ext xmlns:c16="http://schemas.microsoft.com/office/drawing/2014/chart" uri="{C3380CC4-5D6E-409C-BE32-E72D297353CC}">
                <c16:uniqueId val="{00000005-53BD-4F2E-AB19-0FC566445C60}"/>
              </c:ext>
            </c:extLst>
          </c:dPt>
          <c:dPt>
            <c:idx val="3"/>
            <c:bubble3D val="0"/>
            <c:spPr>
              <a:solidFill>
                <a:srgbClr val="FF8FB4"/>
              </a:solidFill>
              <a:ln>
                <a:noFill/>
              </a:ln>
              <a:effectLst/>
            </c:spPr>
            <c:extLst>
              <c:ext xmlns:c16="http://schemas.microsoft.com/office/drawing/2014/chart" uri="{C3380CC4-5D6E-409C-BE32-E72D297353CC}">
                <c16:uniqueId val="{00000007-53BD-4F2E-AB19-0FC566445C6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53BD-4F2E-AB19-0FC566445C60}"/>
              </c:ext>
            </c:extLst>
          </c:dPt>
          <c:dLbls>
            <c:delete val="1"/>
          </c:dLbls>
          <c:val>
            <c:numRef>
              <c:f>'All narrative Experts-Dele mine'!$H$226:$H$230</c:f>
              <c:numCache>
                <c:formatCode>General</c:formatCode>
                <c:ptCount val="5"/>
                <c:pt idx="0">
                  <c:v>18</c:v>
                </c:pt>
                <c:pt idx="1">
                  <c:v>8</c:v>
                </c:pt>
                <c:pt idx="2">
                  <c:v>3</c:v>
                </c:pt>
                <c:pt idx="3">
                  <c:v>4</c:v>
                </c:pt>
                <c:pt idx="4">
                  <c:v>0</c:v>
                </c:pt>
              </c:numCache>
            </c:numRef>
          </c:val>
          <c:extLst>
            <c:ext xmlns:c16="http://schemas.microsoft.com/office/drawing/2014/chart" uri="{C3380CC4-5D6E-409C-BE32-E72D297353CC}">
              <c16:uniqueId val="{0000000A-53BD-4F2E-AB19-0FC566445C6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S-Q1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F437-489F-A5E4-A07B0C139A70}"/>
              </c:ext>
            </c:extLst>
          </c:dPt>
          <c:dPt>
            <c:idx val="1"/>
            <c:bubble3D val="0"/>
            <c:spPr>
              <a:solidFill>
                <a:srgbClr val="0D5BDC"/>
              </a:solidFill>
              <a:ln>
                <a:noFill/>
              </a:ln>
              <a:effectLst/>
            </c:spPr>
            <c:extLst>
              <c:ext xmlns:c16="http://schemas.microsoft.com/office/drawing/2014/chart" uri="{C3380CC4-5D6E-409C-BE32-E72D297353CC}">
                <c16:uniqueId val="{00000003-F437-489F-A5E4-A07B0C139A70}"/>
              </c:ext>
            </c:extLst>
          </c:dPt>
          <c:dPt>
            <c:idx val="2"/>
            <c:bubble3D val="0"/>
            <c:spPr>
              <a:solidFill>
                <a:srgbClr val="A6A6A6"/>
              </a:solidFill>
              <a:ln>
                <a:noFill/>
              </a:ln>
              <a:effectLst/>
            </c:spPr>
            <c:extLst>
              <c:ext xmlns:c16="http://schemas.microsoft.com/office/drawing/2014/chart" uri="{C3380CC4-5D6E-409C-BE32-E72D297353CC}">
                <c16:uniqueId val="{00000005-F437-489F-A5E4-A07B0C139A70}"/>
              </c:ext>
            </c:extLst>
          </c:dPt>
          <c:dPt>
            <c:idx val="3"/>
            <c:bubble3D val="0"/>
            <c:spPr>
              <a:solidFill>
                <a:srgbClr val="FF8FB4"/>
              </a:solidFill>
              <a:ln>
                <a:noFill/>
              </a:ln>
              <a:effectLst/>
            </c:spPr>
            <c:extLst>
              <c:ext xmlns:c16="http://schemas.microsoft.com/office/drawing/2014/chart" uri="{C3380CC4-5D6E-409C-BE32-E72D297353CC}">
                <c16:uniqueId val="{00000007-F437-489F-A5E4-A07B0C139A7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F437-489F-A5E4-A07B0C139A70}"/>
              </c:ext>
            </c:extLst>
          </c:dPt>
          <c:val>
            <c:numRef>
              <c:f>'All narrative Experts-Dele mine'!$D$232:$D$236</c:f>
              <c:numCache>
                <c:formatCode>General</c:formatCode>
                <c:ptCount val="5"/>
                <c:pt idx="0">
                  <c:v>11</c:v>
                </c:pt>
                <c:pt idx="1">
                  <c:v>11</c:v>
                </c:pt>
                <c:pt idx="2">
                  <c:v>5</c:v>
                </c:pt>
                <c:pt idx="3">
                  <c:v>4</c:v>
                </c:pt>
                <c:pt idx="4">
                  <c:v>0</c:v>
                </c:pt>
              </c:numCache>
            </c:numRef>
          </c:val>
          <c:extLst>
            <c:ext xmlns:c16="http://schemas.microsoft.com/office/drawing/2014/chart" uri="{C3380CC4-5D6E-409C-BE32-E72D297353CC}">
              <c16:uniqueId val="{0000000A-F437-489F-A5E4-A07B0C139A7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GB" sz="1200">
                <a:solidFill>
                  <a:sysClr val="windowText" lastClr="000000"/>
                </a:solidFill>
              </a:rPr>
              <a:t>S-Q2</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1537-4DC6-8B59-8762A4355E96}"/>
              </c:ext>
            </c:extLst>
          </c:dPt>
          <c:dPt>
            <c:idx val="1"/>
            <c:bubble3D val="0"/>
            <c:spPr>
              <a:solidFill>
                <a:srgbClr val="0D5BDC"/>
              </a:solidFill>
              <a:ln>
                <a:noFill/>
              </a:ln>
              <a:effectLst/>
            </c:spPr>
            <c:extLst>
              <c:ext xmlns:c16="http://schemas.microsoft.com/office/drawing/2014/chart" uri="{C3380CC4-5D6E-409C-BE32-E72D297353CC}">
                <c16:uniqueId val="{00000003-1537-4DC6-8B59-8762A4355E96}"/>
              </c:ext>
            </c:extLst>
          </c:dPt>
          <c:dPt>
            <c:idx val="2"/>
            <c:bubble3D val="0"/>
            <c:spPr>
              <a:solidFill>
                <a:srgbClr val="A6A6A6"/>
              </a:solidFill>
              <a:ln>
                <a:noFill/>
              </a:ln>
              <a:effectLst/>
            </c:spPr>
            <c:extLst>
              <c:ext xmlns:c16="http://schemas.microsoft.com/office/drawing/2014/chart" uri="{C3380CC4-5D6E-409C-BE32-E72D297353CC}">
                <c16:uniqueId val="{00000005-1537-4DC6-8B59-8762A4355E96}"/>
              </c:ext>
            </c:extLst>
          </c:dPt>
          <c:dPt>
            <c:idx val="3"/>
            <c:bubble3D val="0"/>
            <c:spPr>
              <a:solidFill>
                <a:srgbClr val="FF8FB4"/>
              </a:solidFill>
              <a:ln>
                <a:noFill/>
              </a:ln>
              <a:effectLst/>
            </c:spPr>
            <c:extLst>
              <c:ext xmlns:c16="http://schemas.microsoft.com/office/drawing/2014/chart" uri="{C3380CC4-5D6E-409C-BE32-E72D297353CC}">
                <c16:uniqueId val="{00000007-1537-4DC6-8B59-8762A4355E9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1537-4DC6-8B59-8762A4355E96}"/>
              </c:ext>
            </c:extLst>
          </c:dPt>
          <c:val>
            <c:numRef>
              <c:f>'All narrative Experts-Dele mine'!$E$232:$E$236</c:f>
              <c:numCache>
                <c:formatCode>General</c:formatCode>
                <c:ptCount val="5"/>
                <c:pt idx="0">
                  <c:v>9</c:v>
                </c:pt>
                <c:pt idx="1">
                  <c:v>11</c:v>
                </c:pt>
                <c:pt idx="2">
                  <c:v>5</c:v>
                </c:pt>
                <c:pt idx="3">
                  <c:v>4</c:v>
                </c:pt>
                <c:pt idx="4">
                  <c:v>0</c:v>
                </c:pt>
              </c:numCache>
            </c:numRef>
          </c:val>
          <c:extLst>
            <c:ext xmlns:c16="http://schemas.microsoft.com/office/drawing/2014/chart" uri="{C3380CC4-5D6E-409C-BE32-E72D297353CC}">
              <c16:uniqueId val="{0000000A-1537-4DC6-8B59-8762A4355E9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200">
                <a:solidFill>
                  <a:sysClr val="windowText" lastClr="000000"/>
                </a:solidFill>
              </a:rPr>
              <a:t>S-Q3</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F665-4C7C-B57A-2E7267F25153}"/>
              </c:ext>
            </c:extLst>
          </c:dPt>
          <c:dPt>
            <c:idx val="1"/>
            <c:bubble3D val="0"/>
            <c:spPr>
              <a:solidFill>
                <a:srgbClr val="0D5BDC"/>
              </a:solidFill>
              <a:ln>
                <a:noFill/>
              </a:ln>
              <a:effectLst/>
            </c:spPr>
            <c:extLst>
              <c:ext xmlns:c16="http://schemas.microsoft.com/office/drawing/2014/chart" uri="{C3380CC4-5D6E-409C-BE32-E72D297353CC}">
                <c16:uniqueId val="{00000003-F665-4C7C-B57A-2E7267F25153}"/>
              </c:ext>
            </c:extLst>
          </c:dPt>
          <c:dPt>
            <c:idx val="2"/>
            <c:bubble3D val="0"/>
            <c:spPr>
              <a:solidFill>
                <a:srgbClr val="A6A6A6"/>
              </a:solidFill>
              <a:ln>
                <a:noFill/>
              </a:ln>
              <a:effectLst/>
            </c:spPr>
            <c:extLst>
              <c:ext xmlns:c16="http://schemas.microsoft.com/office/drawing/2014/chart" uri="{C3380CC4-5D6E-409C-BE32-E72D297353CC}">
                <c16:uniqueId val="{00000005-F665-4C7C-B57A-2E7267F25153}"/>
              </c:ext>
            </c:extLst>
          </c:dPt>
          <c:dPt>
            <c:idx val="3"/>
            <c:bubble3D val="0"/>
            <c:spPr>
              <a:solidFill>
                <a:srgbClr val="FF8FB4"/>
              </a:solidFill>
              <a:ln>
                <a:noFill/>
              </a:ln>
              <a:effectLst/>
            </c:spPr>
            <c:extLst>
              <c:ext xmlns:c16="http://schemas.microsoft.com/office/drawing/2014/chart" uri="{C3380CC4-5D6E-409C-BE32-E72D297353CC}">
                <c16:uniqueId val="{00000007-F665-4C7C-B57A-2E7267F2515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F665-4C7C-B57A-2E7267F25153}"/>
              </c:ext>
            </c:extLst>
          </c:dPt>
          <c:val>
            <c:numRef>
              <c:f>'All narrative Experts-Dele mine'!$F$232:$F$236</c:f>
              <c:numCache>
                <c:formatCode>General</c:formatCode>
                <c:ptCount val="5"/>
                <c:pt idx="0">
                  <c:v>10</c:v>
                </c:pt>
                <c:pt idx="1">
                  <c:v>9</c:v>
                </c:pt>
                <c:pt idx="2">
                  <c:v>6</c:v>
                </c:pt>
                <c:pt idx="3">
                  <c:v>6</c:v>
                </c:pt>
                <c:pt idx="4">
                  <c:v>0</c:v>
                </c:pt>
              </c:numCache>
            </c:numRef>
          </c:val>
          <c:extLst>
            <c:ext xmlns:c16="http://schemas.microsoft.com/office/drawing/2014/chart" uri="{C3380CC4-5D6E-409C-BE32-E72D297353CC}">
              <c16:uniqueId val="{0000000A-F665-4C7C-B57A-2E7267F2515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GB" sz="1200">
                <a:solidFill>
                  <a:sysClr val="windowText" lastClr="000000"/>
                </a:solidFill>
              </a:rPr>
              <a:t>S-Q4</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A1C0-48C1-8C8A-473115D1E5DF}"/>
              </c:ext>
            </c:extLst>
          </c:dPt>
          <c:dPt>
            <c:idx val="1"/>
            <c:bubble3D val="0"/>
            <c:spPr>
              <a:solidFill>
                <a:srgbClr val="0D5BDC"/>
              </a:solidFill>
              <a:ln>
                <a:noFill/>
              </a:ln>
              <a:effectLst/>
            </c:spPr>
            <c:extLst>
              <c:ext xmlns:c16="http://schemas.microsoft.com/office/drawing/2014/chart" uri="{C3380CC4-5D6E-409C-BE32-E72D297353CC}">
                <c16:uniqueId val="{00000003-A1C0-48C1-8C8A-473115D1E5DF}"/>
              </c:ext>
            </c:extLst>
          </c:dPt>
          <c:dPt>
            <c:idx val="2"/>
            <c:bubble3D val="0"/>
            <c:spPr>
              <a:solidFill>
                <a:srgbClr val="A6A6A6"/>
              </a:solidFill>
              <a:ln>
                <a:noFill/>
              </a:ln>
              <a:effectLst/>
            </c:spPr>
            <c:extLst>
              <c:ext xmlns:c16="http://schemas.microsoft.com/office/drawing/2014/chart" uri="{C3380CC4-5D6E-409C-BE32-E72D297353CC}">
                <c16:uniqueId val="{00000005-A1C0-48C1-8C8A-473115D1E5DF}"/>
              </c:ext>
            </c:extLst>
          </c:dPt>
          <c:dPt>
            <c:idx val="3"/>
            <c:bubble3D val="0"/>
            <c:spPr>
              <a:solidFill>
                <a:srgbClr val="FF8FB4"/>
              </a:solidFill>
              <a:ln>
                <a:noFill/>
              </a:ln>
              <a:effectLst/>
            </c:spPr>
            <c:extLst>
              <c:ext xmlns:c16="http://schemas.microsoft.com/office/drawing/2014/chart" uri="{C3380CC4-5D6E-409C-BE32-E72D297353CC}">
                <c16:uniqueId val="{00000007-A1C0-48C1-8C8A-473115D1E5DF}"/>
              </c:ext>
            </c:extLst>
          </c:dPt>
          <c:dPt>
            <c:idx val="4"/>
            <c:bubble3D val="0"/>
            <c:spPr>
              <a:solidFill>
                <a:srgbClr val="C00000"/>
              </a:solidFill>
              <a:ln>
                <a:noFill/>
              </a:ln>
              <a:effectLst/>
            </c:spPr>
            <c:extLst>
              <c:ext xmlns:c16="http://schemas.microsoft.com/office/drawing/2014/chart" uri="{C3380CC4-5D6E-409C-BE32-E72D297353CC}">
                <c16:uniqueId val="{00000009-A1C0-48C1-8C8A-473115D1E5DF}"/>
              </c:ext>
            </c:extLst>
          </c:dPt>
          <c:val>
            <c:numRef>
              <c:f>'All narrative Experts-Dele mine'!$G$232:$G$236</c:f>
              <c:numCache>
                <c:formatCode>General</c:formatCode>
                <c:ptCount val="5"/>
                <c:pt idx="0">
                  <c:v>17</c:v>
                </c:pt>
                <c:pt idx="1">
                  <c:v>5</c:v>
                </c:pt>
                <c:pt idx="2">
                  <c:v>5</c:v>
                </c:pt>
                <c:pt idx="3">
                  <c:v>3</c:v>
                </c:pt>
                <c:pt idx="4">
                  <c:v>1</c:v>
                </c:pt>
              </c:numCache>
            </c:numRef>
          </c:val>
          <c:extLst>
            <c:ext xmlns:c16="http://schemas.microsoft.com/office/drawing/2014/chart" uri="{C3380CC4-5D6E-409C-BE32-E72D297353CC}">
              <c16:uniqueId val="{0000000A-A1C0-48C1-8C8A-473115D1E5D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GB" sz="1200">
                <a:solidFill>
                  <a:sysClr val="windowText" lastClr="000000"/>
                </a:solidFill>
              </a:rPr>
              <a:t>S-Q5</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42FE-4B62-AAAD-0A9ECC8EDA0A}"/>
              </c:ext>
            </c:extLst>
          </c:dPt>
          <c:dPt>
            <c:idx val="1"/>
            <c:bubble3D val="0"/>
            <c:spPr>
              <a:solidFill>
                <a:srgbClr val="0D5BDC"/>
              </a:solidFill>
              <a:ln>
                <a:noFill/>
              </a:ln>
              <a:effectLst/>
            </c:spPr>
            <c:extLst>
              <c:ext xmlns:c16="http://schemas.microsoft.com/office/drawing/2014/chart" uri="{C3380CC4-5D6E-409C-BE32-E72D297353CC}">
                <c16:uniqueId val="{00000003-42FE-4B62-AAAD-0A9ECC8EDA0A}"/>
              </c:ext>
            </c:extLst>
          </c:dPt>
          <c:dPt>
            <c:idx val="2"/>
            <c:bubble3D val="0"/>
            <c:spPr>
              <a:solidFill>
                <a:srgbClr val="A6A6A6"/>
              </a:solidFill>
              <a:ln>
                <a:noFill/>
              </a:ln>
              <a:effectLst/>
            </c:spPr>
            <c:extLst>
              <c:ext xmlns:c16="http://schemas.microsoft.com/office/drawing/2014/chart" uri="{C3380CC4-5D6E-409C-BE32-E72D297353CC}">
                <c16:uniqueId val="{00000005-42FE-4B62-AAAD-0A9ECC8EDA0A}"/>
              </c:ext>
            </c:extLst>
          </c:dPt>
          <c:dPt>
            <c:idx val="3"/>
            <c:bubble3D val="0"/>
            <c:spPr>
              <a:solidFill>
                <a:srgbClr val="FF8FB4"/>
              </a:solidFill>
              <a:ln>
                <a:noFill/>
              </a:ln>
              <a:effectLst/>
            </c:spPr>
            <c:extLst>
              <c:ext xmlns:c16="http://schemas.microsoft.com/office/drawing/2014/chart" uri="{C3380CC4-5D6E-409C-BE32-E72D297353CC}">
                <c16:uniqueId val="{00000007-42FE-4B62-AAAD-0A9ECC8EDA0A}"/>
              </c:ext>
            </c:extLst>
          </c:dPt>
          <c:dPt>
            <c:idx val="4"/>
            <c:bubble3D val="0"/>
            <c:spPr>
              <a:solidFill>
                <a:srgbClr val="C00000"/>
              </a:solidFill>
              <a:ln>
                <a:noFill/>
              </a:ln>
              <a:effectLst/>
            </c:spPr>
            <c:extLst>
              <c:ext xmlns:c16="http://schemas.microsoft.com/office/drawing/2014/chart" uri="{C3380CC4-5D6E-409C-BE32-E72D297353CC}">
                <c16:uniqueId val="{00000009-42FE-4B62-AAAD-0A9ECC8EDA0A}"/>
              </c:ext>
            </c:extLst>
          </c:dPt>
          <c:dLbls>
            <c:delete val="1"/>
          </c:dLbls>
          <c:val>
            <c:numRef>
              <c:f>'All narrative Experts-Dele mine'!$H$232:$H$236</c:f>
              <c:numCache>
                <c:formatCode>General</c:formatCode>
                <c:ptCount val="5"/>
                <c:pt idx="0">
                  <c:v>15</c:v>
                </c:pt>
                <c:pt idx="1">
                  <c:v>4</c:v>
                </c:pt>
                <c:pt idx="2">
                  <c:v>7</c:v>
                </c:pt>
                <c:pt idx="3">
                  <c:v>4</c:v>
                </c:pt>
                <c:pt idx="4">
                  <c:v>1</c:v>
                </c:pt>
              </c:numCache>
            </c:numRef>
          </c:val>
          <c:extLst>
            <c:ext xmlns:c16="http://schemas.microsoft.com/office/drawing/2014/chart" uri="{C3380CC4-5D6E-409C-BE32-E72D297353CC}">
              <c16:uniqueId val="{0000000A-42FE-4B62-AAAD-0A9ECC8EDA0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All-Q1</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089-4C6F-B97D-DADB1585B95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7089-4C6F-B97D-DADB1585B952}"/>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7089-4C6F-B97D-DADB1585B952}"/>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7089-4C6F-B97D-DADB1585B952}"/>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7089-4C6F-B97D-DADB1585B952}"/>
              </c:ext>
            </c:extLst>
          </c:dPt>
          <c:val>
            <c:numRef>
              <c:f>'All narrative Experts-Dele mine'!$D$238:$D$242</c:f>
              <c:numCache>
                <c:formatCode>General</c:formatCode>
                <c:ptCount val="5"/>
                <c:pt idx="0">
                  <c:v>78</c:v>
                </c:pt>
                <c:pt idx="1">
                  <c:v>78</c:v>
                </c:pt>
                <c:pt idx="2">
                  <c:v>31</c:v>
                </c:pt>
                <c:pt idx="3">
                  <c:v>20</c:v>
                </c:pt>
                <c:pt idx="4">
                  <c:v>2</c:v>
                </c:pt>
              </c:numCache>
            </c:numRef>
          </c:val>
          <c:extLst>
            <c:ext xmlns:c16="http://schemas.microsoft.com/office/drawing/2014/chart" uri="{C3380CC4-5D6E-409C-BE32-E72D297353CC}">
              <c16:uniqueId val="{0000000A-7089-4C6F-B97D-DADB1585B95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All-Q4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0AC-4600-B503-980D9F9A6FA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20AC-4600-B503-980D9F9A6FA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20AC-4600-B503-980D9F9A6FAF}"/>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20AC-4600-B503-980D9F9A6FAF}"/>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20AC-4600-B503-980D9F9A6FAF}"/>
              </c:ext>
            </c:extLst>
          </c:dPt>
          <c:val>
            <c:numRef>
              <c:f>'All narrative Experts-Dele mine'!$G$238:$G$242</c:f>
              <c:numCache>
                <c:formatCode>General</c:formatCode>
                <c:ptCount val="5"/>
                <c:pt idx="0">
                  <c:v>96</c:v>
                </c:pt>
                <c:pt idx="1">
                  <c:v>53</c:v>
                </c:pt>
                <c:pt idx="2">
                  <c:v>29</c:v>
                </c:pt>
                <c:pt idx="3">
                  <c:v>28</c:v>
                </c:pt>
                <c:pt idx="4">
                  <c:v>3</c:v>
                </c:pt>
              </c:numCache>
            </c:numRef>
          </c:val>
          <c:extLst>
            <c:ext xmlns:c16="http://schemas.microsoft.com/office/drawing/2014/chart" uri="{C3380CC4-5D6E-409C-BE32-E72D297353CC}">
              <c16:uniqueId val="{0000000A-20AC-4600-B503-980D9F9A6FA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solidFill>
                  <a:schemeClr val="tx1"/>
                </a:solidFill>
              </a:rPr>
              <a:t>All-Q3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A4C-4157-B57A-DEF6B92CDAE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6A4C-4157-B57A-DEF6B92CDAE2}"/>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6A4C-4157-B57A-DEF6B92CDAE2}"/>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6A4C-4157-B57A-DEF6B92CDA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A4C-4157-B57A-DEF6B92CDAE2}"/>
              </c:ext>
            </c:extLst>
          </c:dPt>
          <c:val>
            <c:numRef>
              <c:f>'All narrative Experts-Dele mine'!$F$238:$F$242</c:f>
              <c:numCache>
                <c:formatCode>General</c:formatCode>
                <c:ptCount val="5"/>
                <c:pt idx="0">
                  <c:v>51</c:v>
                </c:pt>
                <c:pt idx="1">
                  <c:v>69</c:v>
                </c:pt>
                <c:pt idx="2">
                  <c:v>45</c:v>
                </c:pt>
                <c:pt idx="3">
                  <c:v>39</c:v>
                </c:pt>
                <c:pt idx="4">
                  <c:v>0</c:v>
                </c:pt>
              </c:numCache>
            </c:numRef>
          </c:val>
          <c:extLst>
            <c:ext xmlns:c16="http://schemas.microsoft.com/office/drawing/2014/chart" uri="{C3380CC4-5D6E-409C-BE32-E72D297353CC}">
              <c16:uniqueId val="{0000000A-6A4C-4157-B57A-DEF6B92CDA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t>CO-Q5</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5CE2-44D4-8961-ED8C698AA36C}"/>
              </c:ext>
            </c:extLst>
          </c:dPt>
          <c:dPt>
            <c:idx val="1"/>
            <c:bubble3D val="0"/>
            <c:spPr>
              <a:solidFill>
                <a:srgbClr val="0D5BDC"/>
              </a:solidFill>
              <a:ln>
                <a:noFill/>
              </a:ln>
              <a:effectLst/>
            </c:spPr>
            <c:extLst>
              <c:ext xmlns:c16="http://schemas.microsoft.com/office/drawing/2014/chart" uri="{C3380CC4-5D6E-409C-BE32-E72D297353CC}">
                <c16:uniqueId val="{00000003-5CE2-44D4-8961-ED8C698AA36C}"/>
              </c:ext>
            </c:extLst>
          </c:dPt>
          <c:dPt>
            <c:idx val="2"/>
            <c:bubble3D val="0"/>
            <c:spPr>
              <a:solidFill>
                <a:srgbClr val="A6A6A6"/>
              </a:solidFill>
              <a:ln>
                <a:noFill/>
              </a:ln>
              <a:effectLst/>
            </c:spPr>
            <c:extLst>
              <c:ext xmlns:c16="http://schemas.microsoft.com/office/drawing/2014/chart" uri="{C3380CC4-5D6E-409C-BE32-E72D297353CC}">
                <c16:uniqueId val="{00000005-5CE2-44D4-8961-ED8C698AA36C}"/>
              </c:ext>
            </c:extLst>
          </c:dPt>
          <c:dPt>
            <c:idx val="3"/>
            <c:bubble3D val="0"/>
            <c:spPr>
              <a:solidFill>
                <a:srgbClr val="FD394C"/>
              </a:solidFill>
              <a:ln>
                <a:noFill/>
              </a:ln>
              <a:effectLst/>
            </c:spPr>
            <c:extLst>
              <c:ext xmlns:c16="http://schemas.microsoft.com/office/drawing/2014/chart" uri="{C3380CC4-5D6E-409C-BE32-E72D297353CC}">
                <c16:uniqueId val="{00000007-5CE2-44D4-8961-ED8C698AA36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5CE2-44D4-8961-ED8C698AA36C}"/>
              </c:ext>
            </c:extLst>
          </c:dPt>
          <c:val>
            <c:numRef>
              <c:f>'All narrative - experts-Calc'!$H$290:$H$294</c:f>
              <c:numCache>
                <c:formatCode>General</c:formatCode>
                <c:ptCount val="5"/>
                <c:pt idx="0">
                  <c:v>21</c:v>
                </c:pt>
                <c:pt idx="1">
                  <c:v>10</c:v>
                </c:pt>
                <c:pt idx="2">
                  <c:v>8</c:v>
                </c:pt>
                <c:pt idx="3">
                  <c:v>6</c:v>
                </c:pt>
                <c:pt idx="4">
                  <c:v>0</c:v>
                </c:pt>
              </c:numCache>
            </c:numRef>
          </c:val>
          <c:extLst>
            <c:ext xmlns:c16="http://schemas.microsoft.com/office/drawing/2014/chart" uri="{C3380CC4-5D6E-409C-BE32-E72D297353CC}">
              <c16:uniqueId val="{00000000-9942-4AF6-8F19-46A42E44160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050" b="1">
          <a:solidFill>
            <a:schemeClr val="tx1"/>
          </a:solidFill>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All-Q5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10EE-4CB7-82F5-9FCE97705B4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10EE-4CB7-82F5-9FCE97705B4E}"/>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10EE-4CB7-82F5-9FCE97705B4E}"/>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10EE-4CB7-82F5-9FCE97705B4E}"/>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10EE-4CB7-82F5-9FCE97705B4E}"/>
              </c:ext>
            </c:extLst>
          </c:dPt>
          <c:val>
            <c:numRef>
              <c:f>'All narrative Experts-Dele mine'!$H$238:$H$242</c:f>
              <c:numCache>
                <c:formatCode>General</c:formatCode>
                <c:ptCount val="5"/>
                <c:pt idx="0">
                  <c:v>78</c:v>
                </c:pt>
                <c:pt idx="1">
                  <c:v>50</c:v>
                </c:pt>
                <c:pt idx="2">
                  <c:v>35</c:v>
                </c:pt>
                <c:pt idx="3">
                  <c:v>31</c:v>
                </c:pt>
                <c:pt idx="4">
                  <c:v>3</c:v>
                </c:pt>
              </c:numCache>
            </c:numRef>
          </c:val>
          <c:extLst>
            <c:ext xmlns:c16="http://schemas.microsoft.com/office/drawing/2014/chart" uri="{C3380CC4-5D6E-409C-BE32-E72D297353CC}">
              <c16:uniqueId val="{0000000A-10EE-4CB7-82F5-9FCE97705B4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956-4C58-B01D-6059A66E1128}"/>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3956-4C58-B01D-6059A66E1128}"/>
              </c:ext>
            </c:extLst>
          </c:dPt>
          <c:dPt>
            <c:idx val="2"/>
            <c:bubble3D val="0"/>
            <c:spPr>
              <a:solidFill>
                <a:srgbClr val="A5A5A5"/>
              </a:solidFill>
              <a:ln w="19050">
                <a:solidFill>
                  <a:schemeClr val="lt1"/>
                </a:solidFill>
              </a:ln>
              <a:effectLst/>
            </c:spPr>
            <c:extLst>
              <c:ext xmlns:c16="http://schemas.microsoft.com/office/drawing/2014/chart" uri="{C3380CC4-5D6E-409C-BE32-E72D297353CC}">
                <c16:uniqueId val="{00000005-3956-4C58-B01D-6059A66E1128}"/>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3956-4C58-B01D-6059A66E1128}"/>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3956-4C58-B01D-6059A66E1128}"/>
              </c:ext>
            </c:extLst>
          </c:dPt>
          <c:val>
            <c:numRef>
              <c:f>'All narrative Experts-Dele mine'!$E$238:$E$242</c:f>
              <c:numCache>
                <c:formatCode>General</c:formatCode>
                <c:ptCount val="5"/>
                <c:pt idx="0">
                  <c:v>49</c:v>
                </c:pt>
                <c:pt idx="1">
                  <c:v>74</c:v>
                </c:pt>
                <c:pt idx="2">
                  <c:v>40</c:v>
                </c:pt>
                <c:pt idx="3">
                  <c:v>42</c:v>
                </c:pt>
                <c:pt idx="4">
                  <c:v>2</c:v>
                </c:pt>
              </c:numCache>
            </c:numRef>
          </c:val>
          <c:extLst>
            <c:ext xmlns:c16="http://schemas.microsoft.com/office/drawing/2014/chart" uri="{C3380CC4-5D6E-409C-BE32-E72D297353CC}">
              <c16:uniqueId val="{0000000A-3956-4C58-B01D-6059A66E112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 CO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CDF-4421-A67B-958A47662DC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7CDF-4421-A67B-958A47662DC9}"/>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7CDF-4421-A67B-958A47662DC9}"/>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7CDF-4421-A67B-958A47662D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DF-4421-A67B-958A47662DC9}"/>
              </c:ext>
            </c:extLst>
          </c:dPt>
          <c:val>
            <c:numRef>
              <c:f>'All narrative Experts-Dele mine'!$J$214:$J$218</c:f>
              <c:numCache>
                <c:formatCode>General</c:formatCode>
                <c:ptCount val="5"/>
                <c:pt idx="0">
                  <c:v>18</c:v>
                </c:pt>
                <c:pt idx="1">
                  <c:v>10</c:v>
                </c:pt>
                <c:pt idx="2">
                  <c:v>2</c:v>
                </c:pt>
                <c:pt idx="3">
                  <c:v>3</c:v>
                </c:pt>
                <c:pt idx="4">
                  <c:v>0</c:v>
                </c:pt>
              </c:numCache>
            </c:numRef>
          </c:val>
          <c:extLst>
            <c:ext xmlns:c16="http://schemas.microsoft.com/office/drawing/2014/chart" uri="{C3380CC4-5D6E-409C-BE32-E72D297353CC}">
              <c16:uniqueId val="{0000000A-7CDF-4421-A67B-958A47662DC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r>
              <a:rPr lang="en-GB" baseline="0"/>
              <a:t> Quality-CO</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450-49A7-8C50-540670DAC321}"/>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F450-49A7-8C50-540670DAC321}"/>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F450-49A7-8C50-540670DAC321}"/>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F450-49A7-8C50-540670DAC3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50-49A7-8C50-540670DAC321}"/>
              </c:ext>
            </c:extLst>
          </c:dPt>
          <c:val>
            <c:numRef>
              <c:f>'All narrative Experts-Dele mine'!$I$214:$I$218</c:f>
              <c:numCache>
                <c:formatCode>General</c:formatCode>
                <c:ptCount val="5"/>
                <c:pt idx="0">
                  <c:v>13.6</c:v>
                </c:pt>
                <c:pt idx="1">
                  <c:v>9.6</c:v>
                </c:pt>
                <c:pt idx="2">
                  <c:v>5.6</c:v>
                </c:pt>
                <c:pt idx="3">
                  <c:v>4</c:v>
                </c:pt>
                <c:pt idx="4">
                  <c:v>0.2</c:v>
                </c:pt>
              </c:numCache>
            </c:numRef>
          </c:val>
          <c:extLst>
            <c:ext xmlns:c16="http://schemas.microsoft.com/office/drawing/2014/chart" uri="{C3380CC4-5D6E-409C-BE32-E72D297353CC}">
              <c16:uniqueId val="{0000000A-F450-49A7-8C50-540670DAC32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Quality-CR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explosion val="2"/>
          <c:dPt>
            <c:idx val="0"/>
            <c:bubble3D val="0"/>
            <c:spPr>
              <a:solidFill>
                <a:srgbClr val="093C92"/>
              </a:solidFill>
              <a:ln w="19050">
                <a:solidFill>
                  <a:schemeClr val="lt1"/>
                </a:solidFill>
              </a:ln>
              <a:effectLst/>
            </c:spPr>
            <c:extLst>
              <c:ext xmlns:c16="http://schemas.microsoft.com/office/drawing/2014/chart" uri="{C3380CC4-5D6E-409C-BE32-E72D297353CC}">
                <c16:uniqueId val="{00000001-BB23-48A8-83DA-A8F7C5CB86A8}"/>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BB23-48A8-83DA-A8F7C5CB86A8}"/>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BB23-48A8-83DA-A8F7C5CB86A8}"/>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BB23-48A8-83DA-A8F7C5CB86A8}"/>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BB23-48A8-83DA-A8F7C5CB86A8}"/>
              </c:ext>
            </c:extLst>
          </c:dPt>
          <c:val>
            <c:numRef>
              <c:f>'All narrative Experts-Dele mine'!$I$220:$I$224</c:f>
              <c:numCache>
                <c:formatCode>General</c:formatCode>
                <c:ptCount val="5"/>
                <c:pt idx="0">
                  <c:v>30.6</c:v>
                </c:pt>
                <c:pt idx="1">
                  <c:v>34</c:v>
                </c:pt>
                <c:pt idx="2">
                  <c:v>21.4</c:v>
                </c:pt>
                <c:pt idx="3">
                  <c:v>22.2</c:v>
                </c:pt>
                <c:pt idx="4">
                  <c:v>1.4</c:v>
                </c:pt>
              </c:numCache>
            </c:numRef>
          </c:val>
          <c:extLst>
            <c:ext xmlns:c16="http://schemas.microsoft.com/office/drawing/2014/chart" uri="{C3380CC4-5D6E-409C-BE32-E72D297353CC}">
              <c16:uniqueId val="{0000000A-BB23-48A8-83DA-A8F7C5CB86A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 CR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6F3-4A7B-B046-2C3AE6D72264}"/>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86F3-4A7B-B046-2C3AE6D72264}"/>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86F3-4A7B-B046-2C3AE6D72264}"/>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86F3-4A7B-B046-2C3AE6D7226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F3-4A7B-B046-2C3AE6D72264}"/>
              </c:ext>
            </c:extLst>
          </c:dPt>
          <c:val>
            <c:numRef>
              <c:f>'All narrative Experts-Dele mine'!$J$220:$J$224</c:f>
              <c:numCache>
                <c:formatCode>General</c:formatCode>
                <c:ptCount val="5"/>
                <c:pt idx="0">
                  <c:v>52</c:v>
                </c:pt>
                <c:pt idx="1">
                  <c:v>30</c:v>
                </c:pt>
                <c:pt idx="2">
                  <c:v>19</c:v>
                </c:pt>
                <c:pt idx="3">
                  <c:v>11</c:v>
                </c:pt>
                <c:pt idx="4">
                  <c:v>0</c:v>
                </c:pt>
              </c:numCache>
            </c:numRef>
          </c:val>
          <c:extLst>
            <c:ext xmlns:c16="http://schemas.microsoft.com/office/drawing/2014/chart" uri="{C3380CC4-5D6E-409C-BE32-E72D297353CC}">
              <c16:uniqueId val="{0000000A-86F3-4A7B-B046-2C3AE6D7226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Quality- 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540-497E-A1FC-47CC8FBEB1C4}"/>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F540-497E-A1FC-47CC8FBEB1C4}"/>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F540-497E-A1FC-47CC8FBEB1C4}"/>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F540-497E-A1FC-47CC8FBEB1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40-497E-A1FC-47CC8FBEB1C4}"/>
              </c:ext>
            </c:extLst>
          </c:dPt>
          <c:val>
            <c:numRef>
              <c:f>'All narrative Experts-Dele mine'!$I$226:$I$230</c:f>
              <c:numCache>
                <c:formatCode>General</c:formatCode>
                <c:ptCount val="5"/>
                <c:pt idx="0">
                  <c:v>13.8</c:v>
                </c:pt>
                <c:pt idx="1">
                  <c:v>13.2</c:v>
                </c:pt>
                <c:pt idx="2">
                  <c:v>3.4</c:v>
                </c:pt>
                <c:pt idx="3">
                  <c:v>1.6</c:v>
                </c:pt>
                <c:pt idx="4">
                  <c:v>0</c:v>
                </c:pt>
              </c:numCache>
            </c:numRef>
          </c:val>
          <c:extLst>
            <c:ext xmlns:c16="http://schemas.microsoft.com/office/drawing/2014/chart" uri="{C3380CC4-5D6E-409C-BE32-E72D297353CC}">
              <c16:uniqueId val="{0000000A-F540-497E-A1FC-47CC8FBEB1C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 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CC2-4C40-B991-35FC1621547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3CC2-4C40-B991-35FC16215475}"/>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3CC2-4C40-B991-35FC16215475}"/>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3CC2-4C40-B991-35FC162154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C2-4C40-B991-35FC16215475}"/>
              </c:ext>
            </c:extLst>
          </c:dPt>
          <c:val>
            <c:numRef>
              <c:f>'All narrative Experts-Dele mine'!$J$226:$J$230</c:f>
              <c:numCache>
                <c:formatCode>General</c:formatCode>
                <c:ptCount val="5"/>
                <c:pt idx="0">
                  <c:v>25</c:v>
                </c:pt>
                <c:pt idx="1">
                  <c:v>6</c:v>
                </c:pt>
                <c:pt idx="2">
                  <c:v>1</c:v>
                </c:pt>
                <c:pt idx="3">
                  <c:v>1</c:v>
                </c:pt>
                <c:pt idx="4">
                  <c:v>0</c:v>
                </c:pt>
              </c:numCache>
            </c:numRef>
          </c:val>
          <c:extLst>
            <c:ext xmlns:c16="http://schemas.microsoft.com/office/drawing/2014/chart" uri="{C3380CC4-5D6E-409C-BE32-E72D297353CC}">
              <c16:uniqueId val="{0000000A-3CC2-4C40-B991-35FC1621547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Quality- 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4CFE-428F-9090-12AEEC82DDB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4CFE-428F-9090-12AEEC82DDBD}"/>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4CFE-428F-9090-12AEEC82DDBD}"/>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4CFE-428F-9090-12AEEC82DDBD}"/>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4CFE-428F-9090-12AEEC82DDBD}"/>
              </c:ext>
            </c:extLst>
          </c:dPt>
          <c:val>
            <c:numRef>
              <c:f>'All narrative Experts-Dele mine'!$I$232:$I$236</c:f>
              <c:numCache>
                <c:formatCode>General</c:formatCode>
                <c:ptCount val="5"/>
                <c:pt idx="0">
                  <c:v>12.4</c:v>
                </c:pt>
                <c:pt idx="1">
                  <c:v>8</c:v>
                </c:pt>
                <c:pt idx="2">
                  <c:v>5.6</c:v>
                </c:pt>
                <c:pt idx="3">
                  <c:v>4.2</c:v>
                </c:pt>
                <c:pt idx="4">
                  <c:v>0.4</c:v>
                </c:pt>
              </c:numCache>
            </c:numRef>
          </c:val>
          <c:extLst>
            <c:ext xmlns:c16="http://schemas.microsoft.com/office/drawing/2014/chart" uri="{C3380CC4-5D6E-409C-BE32-E72D297353CC}">
              <c16:uniqueId val="{0000000A-4CFE-428F-9090-12AEEC82DDB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3EA-4D53-8DE4-E2D803F0A55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C3EA-4D53-8DE4-E2D803F0A555}"/>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C3EA-4D53-8DE4-E2D803F0A555}"/>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C3EA-4D53-8DE4-E2D803F0A55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EA-4D53-8DE4-E2D803F0A555}"/>
              </c:ext>
            </c:extLst>
          </c:dPt>
          <c:val>
            <c:numRef>
              <c:f>'All narrative Experts-Dele mine'!$J$232:$J$236</c:f>
              <c:numCache>
                <c:formatCode>General</c:formatCode>
                <c:ptCount val="5"/>
                <c:pt idx="0">
                  <c:v>20</c:v>
                </c:pt>
                <c:pt idx="1">
                  <c:v>5</c:v>
                </c:pt>
                <c:pt idx="2">
                  <c:v>3</c:v>
                </c:pt>
                <c:pt idx="3">
                  <c:v>3</c:v>
                </c:pt>
                <c:pt idx="4">
                  <c:v>0</c:v>
                </c:pt>
              </c:numCache>
            </c:numRef>
          </c:val>
          <c:extLst>
            <c:ext xmlns:c16="http://schemas.microsoft.com/office/drawing/2014/chart" uri="{C3380CC4-5D6E-409C-BE32-E72D297353CC}">
              <c16:uniqueId val="{0000000A-C3EA-4D53-8DE4-E2D803F0A55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CR-Q1</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B75F-49FD-A232-14A9A9D946EF}"/>
              </c:ext>
            </c:extLst>
          </c:dPt>
          <c:dPt>
            <c:idx val="1"/>
            <c:bubble3D val="0"/>
            <c:spPr>
              <a:solidFill>
                <a:srgbClr val="0D5BDC"/>
              </a:solidFill>
              <a:ln>
                <a:noFill/>
              </a:ln>
              <a:effectLst/>
            </c:spPr>
            <c:extLst>
              <c:ext xmlns:c16="http://schemas.microsoft.com/office/drawing/2014/chart" uri="{C3380CC4-5D6E-409C-BE32-E72D297353CC}">
                <c16:uniqueId val="{00000003-B75F-49FD-A232-14A9A9D946EF}"/>
              </c:ext>
            </c:extLst>
          </c:dPt>
          <c:dPt>
            <c:idx val="2"/>
            <c:bubble3D val="0"/>
            <c:spPr>
              <a:solidFill>
                <a:srgbClr val="A6A6A6"/>
              </a:solidFill>
              <a:ln>
                <a:noFill/>
              </a:ln>
              <a:effectLst/>
            </c:spPr>
            <c:extLst>
              <c:ext xmlns:c16="http://schemas.microsoft.com/office/drawing/2014/chart" uri="{C3380CC4-5D6E-409C-BE32-E72D297353CC}">
                <c16:uniqueId val="{00000005-B75F-49FD-A232-14A9A9D946EF}"/>
              </c:ext>
            </c:extLst>
          </c:dPt>
          <c:dPt>
            <c:idx val="3"/>
            <c:bubble3D val="0"/>
            <c:spPr>
              <a:solidFill>
                <a:srgbClr val="FD394C"/>
              </a:solidFill>
              <a:ln>
                <a:noFill/>
              </a:ln>
              <a:effectLst/>
            </c:spPr>
            <c:extLst>
              <c:ext xmlns:c16="http://schemas.microsoft.com/office/drawing/2014/chart" uri="{C3380CC4-5D6E-409C-BE32-E72D297353CC}">
                <c16:uniqueId val="{00000007-B75F-49FD-A232-14A9A9D946EF}"/>
              </c:ext>
            </c:extLst>
          </c:dPt>
          <c:dPt>
            <c:idx val="4"/>
            <c:bubble3D val="0"/>
            <c:spPr>
              <a:solidFill>
                <a:srgbClr val="C00000"/>
              </a:solidFill>
              <a:ln>
                <a:noFill/>
              </a:ln>
              <a:effectLst/>
            </c:spPr>
            <c:extLst>
              <c:ext xmlns:c16="http://schemas.microsoft.com/office/drawing/2014/chart" uri="{C3380CC4-5D6E-409C-BE32-E72D297353CC}">
                <c16:uniqueId val="{00000009-B75F-49FD-A232-14A9A9D946EF}"/>
              </c:ext>
            </c:extLst>
          </c:dPt>
          <c:dLbls>
            <c:delete val="1"/>
          </c:dLbls>
          <c:val>
            <c:numRef>
              <c:f>'All narrative - experts-Calc'!$D$296:$D$300</c:f>
              <c:numCache>
                <c:formatCode>General</c:formatCode>
                <c:ptCount val="5"/>
                <c:pt idx="0">
                  <c:v>65</c:v>
                </c:pt>
                <c:pt idx="1">
                  <c:v>56</c:v>
                </c:pt>
                <c:pt idx="2">
                  <c:v>15</c:v>
                </c:pt>
                <c:pt idx="3">
                  <c:v>15</c:v>
                </c:pt>
                <c:pt idx="4">
                  <c:v>2</c:v>
                </c:pt>
              </c:numCache>
            </c:numRef>
          </c:val>
          <c:extLst>
            <c:ext xmlns:c16="http://schemas.microsoft.com/office/drawing/2014/chart" uri="{C3380CC4-5D6E-409C-BE32-E72D297353CC}">
              <c16:uniqueId val="{00000000-9F90-4045-AC2C-DFD7561316B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Quality-All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A1BD-4570-ACC6-43FF72C0229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A1BD-4570-ACC6-43FF72C02296}"/>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A1BD-4570-ACC6-43FF72C02296}"/>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A1BD-4570-ACC6-43FF72C02296}"/>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A1BD-4570-ACC6-43FF72C02296}"/>
              </c:ext>
            </c:extLst>
          </c:dPt>
          <c:val>
            <c:numRef>
              <c:f>'All narrative Experts-Dele mine'!$I$238:$I$242</c:f>
              <c:numCache>
                <c:formatCode>General</c:formatCode>
                <c:ptCount val="5"/>
                <c:pt idx="0">
                  <c:v>70.400000000000006</c:v>
                </c:pt>
                <c:pt idx="1">
                  <c:v>64.8</c:v>
                </c:pt>
                <c:pt idx="2">
                  <c:v>36</c:v>
                </c:pt>
                <c:pt idx="3">
                  <c:v>32</c:v>
                </c:pt>
                <c:pt idx="4">
                  <c:v>2</c:v>
                </c:pt>
              </c:numCache>
            </c:numRef>
          </c:val>
          <c:extLst>
            <c:ext xmlns:c16="http://schemas.microsoft.com/office/drawing/2014/chart" uri="{C3380CC4-5D6E-409C-BE32-E72D297353CC}">
              <c16:uniqueId val="{0000000A-A1BD-4570-ACC6-43FF72C0229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Usefulness- 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313-41C2-8C1C-857F25128941}"/>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3-7313-41C2-8C1C-857F25128941}"/>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5-7313-41C2-8C1C-857F25128941}"/>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7-7313-41C2-8C1C-857F251289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13-41C2-8C1C-857F25128941}"/>
              </c:ext>
            </c:extLst>
          </c:dPt>
          <c:val>
            <c:numRef>
              <c:f>'All narrative Experts-Dele mine'!$J$238:$J$242</c:f>
              <c:numCache>
                <c:formatCode>General</c:formatCode>
                <c:ptCount val="5"/>
                <c:pt idx="0">
                  <c:v>115</c:v>
                </c:pt>
                <c:pt idx="1">
                  <c:v>51</c:v>
                </c:pt>
                <c:pt idx="2">
                  <c:v>25</c:v>
                </c:pt>
                <c:pt idx="3">
                  <c:v>18</c:v>
                </c:pt>
                <c:pt idx="4">
                  <c:v>0</c:v>
                </c:pt>
              </c:numCache>
            </c:numRef>
          </c:val>
          <c:extLst>
            <c:ext xmlns:c16="http://schemas.microsoft.com/office/drawing/2014/chart" uri="{C3380CC4-5D6E-409C-BE32-E72D297353CC}">
              <c16:uniqueId val="{0000000A-7313-41C2-8C1C-857F2512894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9048634240823669"/>
          <c:y val="7.780722855330352E-2"/>
          <c:w val="0.23666314909341862"/>
          <c:h val="0.75810250615022423"/>
        </c:manualLayout>
      </c:layout>
      <c:barChart>
        <c:barDir val="bar"/>
        <c:grouping val="clustered"/>
        <c:varyColors val="0"/>
        <c:ser>
          <c:idx val="0"/>
          <c:order val="0"/>
          <c:spPr>
            <a:solidFill>
              <a:schemeClr val="accent1"/>
            </a:solidFill>
            <a:ln>
              <a:noFill/>
            </a:ln>
            <a:effectLst/>
          </c:spPr>
          <c:invertIfNegative val="0"/>
          <c:cat>
            <c:strRef>
              <c:f>'Combinational-Calc-Per-Narrativ'!$A$59:$A$64</c:f>
              <c:strCache>
                <c:ptCount val="6"/>
                <c:pt idx="0">
                  <c:v>CO1: Learning VISUAL AID by linking it to STRUCTURE</c:v>
                </c:pt>
                <c:pt idx="1">
                  <c:v>CO5: Learning STRUCTURE by linking it to PRESENTATION ATTRIBUTE</c:v>
                </c:pt>
                <c:pt idx="2">
                  <c:v>CO2: Learning STRUCTURE by linking it to DELIVERY</c:v>
                </c:pt>
                <c:pt idx="3">
                  <c:v>CO3: Learning PRESENTATION ATTRIBUTE by linking it to VISUAL AID</c:v>
                </c:pt>
                <c:pt idx="4">
                  <c:v>CO4: Learning PRESENTATION ATTRIBUTE by linking it to DELIVERY </c:v>
                </c:pt>
                <c:pt idx="5">
                  <c:v>CO6: Learning DELIVERY by linking it to VISUAL AID</c:v>
                </c:pt>
              </c:strCache>
            </c:strRef>
          </c:cat>
          <c:val>
            <c:numRef>
              <c:f>'Combinational-Calc-Per-Narrativ'!$B$59:$B$64</c:f>
              <c:numCache>
                <c:formatCode>0.00</c:formatCode>
                <c:ptCount val="6"/>
                <c:pt idx="0">
                  <c:v>5</c:v>
                </c:pt>
                <c:pt idx="1">
                  <c:v>4.958333333333333</c:v>
                </c:pt>
                <c:pt idx="2">
                  <c:v>4.6428571428571432</c:v>
                </c:pt>
                <c:pt idx="3">
                  <c:v>3.9761904761904763</c:v>
                </c:pt>
                <c:pt idx="4">
                  <c:v>3.4791666666666665</c:v>
                </c:pt>
                <c:pt idx="5">
                  <c:v>2.7918367346938782</c:v>
                </c:pt>
              </c:numCache>
            </c:numRef>
          </c:val>
          <c:extLst>
            <c:ext xmlns:c16="http://schemas.microsoft.com/office/drawing/2014/chart" uri="{C3380CC4-5D6E-409C-BE32-E72D297353CC}">
              <c16:uniqueId val="{00000000-D4FF-42DF-BE45-0FC721385F5A}"/>
            </c:ext>
          </c:extLst>
        </c:ser>
        <c:dLbls>
          <c:showLegendKey val="0"/>
          <c:showVal val="0"/>
          <c:showCatName val="0"/>
          <c:showSerName val="0"/>
          <c:showPercent val="0"/>
          <c:showBubbleSize val="0"/>
        </c:dLbls>
        <c:gapWidth val="20"/>
        <c:axId val="444235376"/>
        <c:axId val="444233080"/>
      </c:barChart>
      <c:catAx>
        <c:axId val="44423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33080"/>
        <c:crosses val="autoZero"/>
        <c:auto val="1"/>
        <c:lblAlgn val="ctr"/>
        <c:lblOffset val="100"/>
        <c:noMultiLvlLbl val="0"/>
      </c:catAx>
      <c:valAx>
        <c:axId val="444233080"/>
        <c:scaling>
          <c:orientation val="minMax"/>
          <c:max val="5"/>
          <c:min val="3"/>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35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9048634240823669"/>
          <c:y val="7.780722855330352E-2"/>
          <c:w val="0.23666314909341862"/>
          <c:h val="0.75810250615022423"/>
        </c:manualLayout>
      </c:layout>
      <c:barChart>
        <c:barDir val="bar"/>
        <c:grouping val="clustered"/>
        <c:varyColors val="0"/>
        <c:ser>
          <c:idx val="0"/>
          <c:order val="0"/>
          <c:spPr>
            <a:solidFill>
              <a:schemeClr val="accent1"/>
            </a:solidFill>
            <a:ln>
              <a:noFill/>
            </a:ln>
            <a:effectLst/>
          </c:spPr>
          <c:invertIfNegative val="0"/>
          <c:cat>
            <c:strRef>
              <c:f>'Combinational-Calc-Per-Narr (2'!$A$59:$A$64</c:f>
              <c:strCache>
                <c:ptCount val="6"/>
                <c:pt idx="0">
                  <c:v>CO1: Learning VISUAL AID by linking it to STRUCTURE</c:v>
                </c:pt>
                <c:pt idx="1">
                  <c:v>CO5: Learning STRUCTURE by linking it to PRESENTATION ATTRIBUTE</c:v>
                </c:pt>
                <c:pt idx="2">
                  <c:v>CO2: Learning STRUCTURE by linking it to DELIVERY</c:v>
                </c:pt>
                <c:pt idx="3">
                  <c:v>CO3: Learning PRESENTATION ATTRIBUTE by linking it to VISUAL AID</c:v>
                </c:pt>
                <c:pt idx="4">
                  <c:v>CO4: Learning PRESENTATION ATTRIBUTE by linking it to DELIVERY </c:v>
                </c:pt>
                <c:pt idx="5">
                  <c:v>CO6: Learning DELIVERY by linking it to VISUAL AID</c:v>
                </c:pt>
              </c:strCache>
            </c:strRef>
          </c:cat>
          <c:val>
            <c:numRef>
              <c:f>'Combinational-Calc-Per-Narr (2'!$B$59:$B$64</c:f>
              <c:numCache>
                <c:formatCode>0.00</c:formatCode>
                <c:ptCount val="6"/>
                <c:pt idx="0">
                  <c:v>5</c:v>
                </c:pt>
                <c:pt idx="1">
                  <c:v>4.958333333333333</c:v>
                </c:pt>
                <c:pt idx="2">
                  <c:v>4.6428571428571432</c:v>
                </c:pt>
                <c:pt idx="3">
                  <c:v>3.9761904761904763</c:v>
                </c:pt>
                <c:pt idx="4">
                  <c:v>3.4791666666666665</c:v>
                </c:pt>
                <c:pt idx="5">
                  <c:v>2.7918367346938782</c:v>
                </c:pt>
              </c:numCache>
            </c:numRef>
          </c:val>
          <c:extLst>
            <c:ext xmlns:c16="http://schemas.microsoft.com/office/drawing/2014/chart" uri="{C3380CC4-5D6E-409C-BE32-E72D297353CC}">
              <c16:uniqueId val="{00000000-C91B-470E-9018-A6A836B302DA}"/>
            </c:ext>
          </c:extLst>
        </c:ser>
        <c:dLbls>
          <c:showLegendKey val="0"/>
          <c:showVal val="0"/>
          <c:showCatName val="0"/>
          <c:showSerName val="0"/>
          <c:showPercent val="0"/>
          <c:showBubbleSize val="0"/>
        </c:dLbls>
        <c:gapWidth val="20"/>
        <c:axId val="444235376"/>
        <c:axId val="444233080"/>
      </c:barChart>
      <c:catAx>
        <c:axId val="44423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33080"/>
        <c:crosses val="autoZero"/>
        <c:auto val="1"/>
        <c:lblAlgn val="ctr"/>
        <c:lblOffset val="100"/>
        <c:noMultiLvlLbl val="0"/>
      </c:catAx>
      <c:valAx>
        <c:axId val="444233080"/>
        <c:scaling>
          <c:orientation val="minMax"/>
          <c:max val="5"/>
          <c:min val="3"/>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35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'Correlative-Cals-Per-Narrative'!$J$263</c:f>
              <c:strCache>
                <c:ptCount val="1"/>
                <c:pt idx="0">
                  <c:v>2.83</c:v>
                </c:pt>
              </c:strCache>
            </c:strRef>
          </c:tx>
          <c:spPr>
            <a:solidFill>
              <a:schemeClr val="accent1"/>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'Correlative-Cals-Per-Narrative'!$B$264:$B$312</c:f>
              <c:strCache>
                <c:ptCount val="49"/>
                <c:pt idx="0">
                  <c:v>Video narrative: Learning INFORMATION by linking it to MAINTOPIC and TOPIC</c:v>
                </c:pt>
                <c:pt idx="1">
                  <c:v>Video narrative: Learning FORMAT by linking it to ORGANIZATION and ATTENTION</c:v>
                </c:pt>
                <c:pt idx="2">
                  <c:v>Video narrative: Learning ATTENTION by linking it to ORGANIZATION and LENGTH</c:v>
                </c:pt>
                <c:pt idx="3">
                  <c:v>Video narrative: Learning PRONUNCIATION by linking it to PAUSE and FOCUS</c:v>
                </c:pt>
                <c:pt idx="4">
                  <c:v>Video narrative: Learning STAND by linking it to POSTURE</c:v>
                </c:pt>
                <c:pt idx="5">
                  <c:v>Video narrative: Learning POSTURE by linking it to WALK and STANDING</c:v>
                </c:pt>
                <c:pt idx="6">
                  <c:v>Video narrative: Learning TEXT by linking it to SLIDE and NOTE</c:v>
                </c:pt>
                <c:pt idx="7">
                  <c:v>Video narrative: Learning PAUSE by linking it to FOCUS, FORGETTING and TEMPO</c:v>
                </c:pt>
                <c:pt idx="8">
                  <c:v>Video narrative: Learning IMPACT by linking it to ORGANIZATION and ATTENTION </c:v>
                </c:pt>
                <c:pt idx="9">
                  <c:v>Video narrative: Learning CONNECTION by linking it to PAUSE and FOCUS </c:v>
                </c:pt>
                <c:pt idx="10">
                  <c:v>Video narrative: Learning SPEED by linking it to PAUSE and FOCUS</c:v>
                </c:pt>
                <c:pt idx="11">
                  <c:v>Video narrative: Learning TRANSITION by linking it to BEGINNING, START and OPENINNG</c:v>
                </c:pt>
                <c:pt idx="12">
                  <c:v>Video narrative: Learning STANDING by linking it to POSTURE and STAND </c:v>
                </c:pt>
                <c:pt idx="13">
                  <c:v>Video narrative: Learning TEMPO by linking it to PAUSE and FOCUS</c:v>
                </c:pt>
                <c:pt idx="14">
                  <c:v>Video narrative: Learning ANALYSIS by linking it to MAINPOINT and INFORMATION </c:v>
                </c:pt>
                <c:pt idx="15">
                  <c:v>Video narrative: Learning PRACTICE by linking it to REHEARSE</c:v>
                </c:pt>
                <c:pt idx="16">
                  <c:v>Video narrative: Learning REFERENCE by linking it to SUMMARY and CONCLUSION</c:v>
                </c:pt>
                <c:pt idx="17">
                  <c:v>Video narrative: Learning SLIDE by linking it to NOTE, TEXT and HANDOUT</c:v>
                </c:pt>
                <c:pt idx="18">
                  <c:v>Video narrative: Learning CLOSE by linking it to BEGINNING, START and OPENNING</c:v>
                </c:pt>
                <c:pt idx="19">
                  <c:v>Video narrative: Learning INTEREST by linking it to MEMORABLE and INFLUENCE</c:v>
                </c:pt>
                <c:pt idx="20">
                  <c:v>Video narrative: Learning START by linking it to BEGINNING and OPENNING</c:v>
                </c:pt>
                <c:pt idx="21">
                  <c:v>Video narrative: Learning PICTURE by linking it to CHART </c:v>
                </c:pt>
                <c:pt idx="22">
                  <c:v>Video narrative: Learning OUTLINE by linking it to PURPOSE and PLAN</c:v>
                </c:pt>
                <c:pt idx="23">
                  <c:v>Video narrative: Learning STRESS by linking it to CONFIDENCE, NERVOUS and ENTHUSIASM</c:v>
                </c:pt>
                <c:pt idx="24">
                  <c:v>Video narrative: Learning FORGETTING by linking it to PAUSE and FOCUS</c:v>
                </c:pt>
                <c:pt idx="25">
                  <c:v>Video narrative: Learning INFLUENCE by linking it to MEMORABLE and PERSUASIVE</c:v>
                </c:pt>
                <c:pt idx="26">
                  <c:v>Video narrative: Learning HANDOUT by linking it to SLIDE and NOTE</c:v>
                </c:pt>
                <c:pt idx="27">
                  <c:v>Video narrative: Learning SILENCE by linking it to PAUSE and FOCUS</c:v>
                </c:pt>
                <c:pt idx="28">
                  <c:v>Video narrative: Learning COMMUNICATION by linking it to ENGAGEMENT</c:v>
                </c:pt>
                <c:pt idx="29">
                  <c:v>Video narrative: Learning MEMORABLE by linking it to INFLUENCE and PERSUASIVE</c:v>
                </c:pt>
                <c:pt idx="30">
                  <c:v>Video narrative: Learning COLOR by linking it to HIGHLIGHT, COLOUR and FONT</c:v>
                </c:pt>
                <c:pt idx="31">
                  <c:v>Video narrative: Learning NOTE by linking it to SLIDE </c:v>
                </c:pt>
                <c:pt idx="32">
                  <c:v>Video narrative: Learning CHART by linking it to PICTURE</c:v>
                </c:pt>
                <c:pt idx="33">
                  <c:v>Video narrative: Learning CONFIDENT by linking it to CONFIDENCE, NERVOUS and ENTHUSIASM</c:v>
                </c:pt>
                <c:pt idx="34">
                  <c:v>Video narrative: Learning VOICE by linking it to PAUSE and FOCUS</c:v>
                </c:pt>
                <c:pt idx="35">
                  <c:v>Video narrative: Learning ORGANIZATION by linking it to IMPACT and ATTENTION</c:v>
                </c:pt>
                <c:pt idx="36">
                  <c:v>Video narrative: Learning CONCLUSION by linking it to SUMMARY</c:v>
                </c:pt>
                <c:pt idx="37">
                  <c:v>Video narrative: Learning REHEARSE by linking it to PRACTICE</c:v>
                </c:pt>
                <c:pt idx="38">
                  <c:v>Video narrative: Learning FOCUS by linking it to PAUSE and FORGETTING</c:v>
                </c:pt>
                <c:pt idx="39">
                  <c:v>Video narrative: Learning EXCITEMENT by linking it to CONFIDENCE, NERVOUS and ENTHUSIASM</c:v>
                </c:pt>
                <c:pt idx="40">
                  <c:v>Video narrative: Learning FONT by linking it to HIGHLIGHT and COLOR</c:v>
                </c:pt>
                <c:pt idx="41">
                  <c:v>Video narrative: Learning PACE by linking it to PAUSE and FOCUS</c:v>
                </c:pt>
                <c:pt idx="42">
                  <c:v>Video narrative: Learning PREPARATION by linking it to AUDIENCE</c:v>
                </c:pt>
                <c:pt idx="43">
                  <c:v>Video narrative: Learning SUMMARIZE by linking it to CONCLUSION</c:v>
                </c:pt>
                <c:pt idx="44">
                  <c:v>Video narrative: Learning COMFORTABLE by linking it to CONFIDENCE, NERVOUS and ENTHUSIASM </c:v>
                </c:pt>
                <c:pt idx="45">
                  <c:v>Video narrative: Learning AUDIENCE by linking it to PREPARATION</c:v>
                </c:pt>
                <c:pt idx="46">
                  <c:v>Video narrative: Learning REASON by linking it to PURPOSE and PLAN</c:v>
                </c:pt>
                <c:pt idx="47">
                  <c:v>Video narrative: Learning SUMMARY by linking it to COCLUSION and SUMMARIZE</c:v>
                </c:pt>
                <c:pt idx="48">
                  <c:v>Video narrative: Learning PASSION by linking it to CONFIDENCE, NERVOUS and ENTHUSIASM</c:v>
                </c:pt>
              </c:strCache>
            </c:strRef>
          </c:cat>
          <c:val>
            <c:numRef>
              <c:f>'Correlative-Cals-Per-Narrative'!$J$264:$J$312</c:f>
              <c:numCache>
                <c:formatCode>0.00</c:formatCode>
                <c:ptCount val="49"/>
                <c:pt idx="0">
                  <c:v>2.9166666666666665</c:v>
                </c:pt>
                <c:pt idx="1">
                  <c:v>3.0555555555555554</c:v>
                </c:pt>
                <c:pt idx="2">
                  <c:v>3.1666666666666665</c:v>
                </c:pt>
                <c:pt idx="3">
                  <c:v>3.0555555555555558</c:v>
                </c:pt>
                <c:pt idx="4">
                  <c:v>3.1666666666666665</c:v>
                </c:pt>
                <c:pt idx="5">
                  <c:v>3.2777777777777772</c:v>
                </c:pt>
                <c:pt idx="6">
                  <c:v>3.2222222222222219</c:v>
                </c:pt>
                <c:pt idx="7">
                  <c:v>3.4583333333333335</c:v>
                </c:pt>
                <c:pt idx="8">
                  <c:v>3.5</c:v>
                </c:pt>
                <c:pt idx="9">
                  <c:v>3.4444444444444446</c:v>
                </c:pt>
                <c:pt idx="10">
                  <c:v>3.4444444444444446</c:v>
                </c:pt>
                <c:pt idx="11">
                  <c:v>3.3888888888888888</c:v>
                </c:pt>
                <c:pt idx="12">
                  <c:v>3.3888888888888888</c:v>
                </c:pt>
                <c:pt idx="13">
                  <c:v>3.4999999999999996</c:v>
                </c:pt>
                <c:pt idx="14">
                  <c:v>3.5555555555555554</c:v>
                </c:pt>
                <c:pt idx="15">
                  <c:v>3.5555555555555554</c:v>
                </c:pt>
                <c:pt idx="16">
                  <c:v>3.6666666666666665</c:v>
                </c:pt>
                <c:pt idx="17">
                  <c:v>3.7083333333333335</c:v>
                </c:pt>
                <c:pt idx="18">
                  <c:v>3.7222222222222219</c:v>
                </c:pt>
                <c:pt idx="19">
                  <c:v>3.75</c:v>
                </c:pt>
                <c:pt idx="20">
                  <c:v>3.7916666666666665</c:v>
                </c:pt>
                <c:pt idx="21">
                  <c:v>3.7222222222222219</c:v>
                </c:pt>
                <c:pt idx="22">
                  <c:v>3.7777777777777772</c:v>
                </c:pt>
                <c:pt idx="23">
                  <c:v>3.8333333333333335</c:v>
                </c:pt>
                <c:pt idx="24">
                  <c:v>3.8333333333333335</c:v>
                </c:pt>
                <c:pt idx="25">
                  <c:v>3.8888888888888888</c:v>
                </c:pt>
                <c:pt idx="26">
                  <c:v>3.8888888888888888</c:v>
                </c:pt>
                <c:pt idx="27">
                  <c:v>3.9444444444444442</c:v>
                </c:pt>
                <c:pt idx="28">
                  <c:v>4.166666666666667</c:v>
                </c:pt>
                <c:pt idx="29">
                  <c:v>4.166666666666667</c:v>
                </c:pt>
                <c:pt idx="30">
                  <c:v>4.1111111111111107</c:v>
                </c:pt>
                <c:pt idx="31">
                  <c:v>4.1666666666666661</c:v>
                </c:pt>
                <c:pt idx="32">
                  <c:v>4.1111111111111116</c:v>
                </c:pt>
                <c:pt idx="33">
                  <c:v>4.166666666666667</c:v>
                </c:pt>
                <c:pt idx="34">
                  <c:v>4.166666666666667</c:v>
                </c:pt>
                <c:pt idx="35">
                  <c:v>4.25</c:v>
                </c:pt>
                <c:pt idx="36">
                  <c:v>4.291666666666667</c:v>
                </c:pt>
                <c:pt idx="37">
                  <c:v>4.3333333333333339</c:v>
                </c:pt>
                <c:pt idx="38">
                  <c:v>4.333333333333333</c:v>
                </c:pt>
                <c:pt idx="39">
                  <c:v>4.333333333333333</c:v>
                </c:pt>
                <c:pt idx="40">
                  <c:v>4.333333333333333</c:v>
                </c:pt>
                <c:pt idx="41">
                  <c:v>4.333333333333333</c:v>
                </c:pt>
                <c:pt idx="42">
                  <c:v>4.333333333333333</c:v>
                </c:pt>
                <c:pt idx="43">
                  <c:v>4.5</c:v>
                </c:pt>
                <c:pt idx="44">
                  <c:v>4.5555555555555554</c:v>
                </c:pt>
                <c:pt idx="45">
                  <c:v>4.583333333333333</c:v>
                </c:pt>
                <c:pt idx="46">
                  <c:v>4.666666666666667</c:v>
                </c:pt>
                <c:pt idx="47">
                  <c:v>4.75</c:v>
                </c:pt>
                <c:pt idx="48">
                  <c:v>5</c:v>
                </c:pt>
              </c:numCache>
            </c:numRef>
          </c:val>
          <c:extLst>
            <c:ext xmlns:c16="http://schemas.microsoft.com/office/drawing/2014/chart" uri="{C3380CC4-5D6E-409C-BE32-E72D297353CC}">
              <c16:uniqueId val="{00000000-C2D6-46C3-94CD-22F73CCE630E}"/>
            </c:ext>
          </c:extLst>
        </c:ser>
        <c:dLbls>
          <c:dLblPos val="outEnd"/>
          <c:showLegendKey val="0"/>
          <c:showVal val="1"/>
          <c:showCatName val="0"/>
          <c:showSerName val="0"/>
          <c:showPercent val="0"/>
          <c:showBubbleSize val="0"/>
        </c:dLbls>
        <c:gapWidth val="150"/>
        <c:axId val="85050688"/>
        <c:axId val="85052352"/>
      </c:barChart>
      <c:catAx>
        <c:axId val="8505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2352"/>
        <c:crosses val="autoZero"/>
        <c:auto val="1"/>
        <c:lblAlgn val="ctr"/>
        <c:lblOffset val="100"/>
        <c:noMultiLvlLbl val="0"/>
      </c:catAx>
      <c:valAx>
        <c:axId val="85052352"/>
        <c:scaling>
          <c:orientation val="minMax"/>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quality score per video narrative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0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F97-4C7A-8A59-9223EA51A53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F97-4C7A-8A59-9223EA51A536}"/>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FF97-4C7A-8A59-9223EA51A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2E-4B52-A707-3C2D6CB715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2E-4B52-A707-3C2D6CB7158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02E-4B52-A707-3C2D6CB7158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02E-4B52-A707-3C2D6CB7158E}"/>
              </c:ext>
            </c:extLst>
          </c:dPt>
          <c:val>
            <c:numRef>
              <c:f>'USefulness-Analysis-Old'!$C$98:$C$104</c:f>
              <c:numCache>
                <c:formatCode>General</c:formatCode>
                <c:ptCount val="7"/>
                <c:pt idx="0">
                  <c:v>5</c:v>
                </c:pt>
                <c:pt idx="1">
                  <c:v>6</c:v>
                </c:pt>
                <c:pt idx="2">
                  <c:v>4</c:v>
                </c:pt>
                <c:pt idx="3">
                  <c:v>0</c:v>
                </c:pt>
                <c:pt idx="4">
                  <c:v>0</c:v>
                </c:pt>
                <c:pt idx="5">
                  <c:v>0</c:v>
                </c:pt>
                <c:pt idx="6">
                  <c:v>0</c:v>
                </c:pt>
              </c:numCache>
            </c:numRef>
          </c:val>
          <c:extLst>
            <c:ext xmlns:c16="http://schemas.microsoft.com/office/drawing/2014/chart" uri="{C3380CC4-5D6E-409C-BE32-E72D297353CC}">
              <c16:uniqueId val="{00000000-FF97-4C7A-8A59-9223EA51A53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716-4F58-A06D-42D87020EE3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716-4F58-A06D-42D87020EE30}"/>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7716-4F58-A06D-42D87020EE30}"/>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7716-4F58-A06D-42D87020EE3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8C-45C4-A88A-CEAF294C40D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28C-45C4-A88A-CEAF294C40D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28C-45C4-A88A-CEAF294C40DA}"/>
              </c:ext>
            </c:extLst>
          </c:dPt>
          <c:val>
            <c:numRef>
              <c:f>'USefulness-Analysis-Old'!$D$98:$D$104</c:f>
              <c:numCache>
                <c:formatCode>General</c:formatCode>
                <c:ptCount val="7"/>
                <c:pt idx="0">
                  <c:v>4</c:v>
                </c:pt>
                <c:pt idx="1">
                  <c:v>5</c:v>
                </c:pt>
                <c:pt idx="2">
                  <c:v>4</c:v>
                </c:pt>
                <c:pt idx="3">
                  <c:v>2</c:v>
                </c:pt>
                <c:pt idx="4">
                  <c:v>0</c:v>
                </c:pt>
                <c:pt idx="5">
                  <c:v>0</c:v>
                </c:pt>
                <c:pt idx="6">
                  <c:v>0</c:v>
                </c:pt>
              </c:numCache>
            </c:numRef>
          </c:val>
          <c:extLst>
            <c:ext xmlns:c16="http://schemas.microsoft.com/office/drawing/2014/chart" uri="{C3380CC4-5D6E-409C-BE32-E72D297353CC}">
              <c16:uniqueId val="{00000000-7716-4F58-A06D-42D87020EE3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229-47BA-B473-17B53A3D93D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229-47BA-B473-17B53A3D93DF}"/>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6229-47BA-B473-17B53A3D93DF}"/>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6229-47BA-B473-17B53A3D9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581-4397-9C25-5B5AD345A16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581-4397-9C25-5B5AD345A16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581-4397-9C25-5B5AD345A16A}"/>
              </c:ext>
            </c:extLst>
          </c:dPt>
          <c:val>
            <c:numRef>
              <c:f>'USefulness-Analysis-Old'!$C$105:$C$111</c:f>
              <c:numCache>
                <c:formatCode>General</c:formatCode>
                <c:ptCount val="7"/>
                <c:pt idx="0">
                  <c:v>6</c:v>
                </c:pt>
                <c:pt idx="1">
                  <c:v>7</c:v>
                </c:pt>
                <c:pt idx="2">
                  <c:v>1</c:v>
                </c:pt>
                <c:pt idx="3">
                  <c:v>1</c:v>
                </c:pt>
                <c:pt idx="4">
                  <c:v>0</c:v>
                </c:pt>
                <c:pt idx="5">
                  <c:v>0</c:v>
                </c:pt>
                <c:pt idx="6">
                  <c:v>0</c:v>
                </c:pt>
              </c:numCache>
            </c:numRef>
          </c:val>
          <c:extLst>
            <c:ext xmlns:c16="http://schemas.microsoft.com/office/drawing/2014/chart" uri="{C3380CC4-5D6E-409C-BE32-E72D297353CC}">
              <c16:uniqueId val="{00000000-6229-47BA-B473-17B53A3D93D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4CB1-4070-A62F-FAD981DC18BA}"/>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4CB1-4070-A62F-FAD981DC18BA}"/>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4CB1-4070-A62F-FAD981DC18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B7-4565-A12C-C1C25846CAB1}"/>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4-4CB1-4070-A62F-FAD981DC18B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B7-4565-A12C-C1C25846CAB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7B7-4565-A12C-C1C25846CAB1}"/>
              </c:ext>
            </c:extLst>
          </c:dPt>
          <c:val>
            <c:numRef>
              <c:f>'USefulness-Analysis-Old'!$D$105:$D$111</c:f>
              <c:numCache>
                <c:formatCode>General</c:formatCode>
                <c:ptCount val="7"/>
                <c:pt idx="0">
                  <c:v>3</c:v>
                </c:pt>
                <c:pt idx="1">
                  <c:v>8</c:v>
                </c:pt>
                <c:pt idx="2">
                  <c:v>3</c:v>
                </c:pt>
                <c:pt idx="3">
                  <c:v>0</c:v>
                </c:pt>
                <c:pt idx="4">
                  <c:v>1</c:v>
                </c:pt>
                <c:pt idx="5">
                  <c:v>0</c:v>
                </c:pt>
                <c:pt idx="6">
                  <c:v>0</c:v>
                </c:pt>
              </c:numCache>
            </c:numRef>
          </c:val>
          <c:extLst>
            <c:ext xmlns:c16="http://schemas.microsoft.com/office/drawing/2014/chart" uri="{C3380CC4-5D6E-409C-BE32-E72D297353CC}">
              <c16:uniqueId val="{00000000-4CB1-4070-A62F-FAD981DC18B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B82-414F-A5A2-7E8FF8F6DEA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B82-414F-A5A2-7E8FF8F6DEA2}"/>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3-DB82-414F-A5A2-7E8FF8F6DEA2}"/>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DB82-414F-A5A2-7E8FF8F6DE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12-4785-BB7F-85DEAB66D9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212-4785-BB7F-85DEAB66D94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212-4785-BB7F-85DEAB66D947}"/>
              </c:ext>
            </c:extLst>
          </c:dPt>
          <c:val>
            <c:numRef>
              <c:f>'USefulness-Analysis-Old'!$E$105:$E$111</c:f>
              <c:numCache>
                <c:formatCode>General</c:formatCode>
                <c:ptCount val="7"/>
                <c:pt idx="0">
                  <c:v>3</c:v>
                </c:pt>
                <c:pt idx="1">
                  <c:v>6</c:v>
                </c:pt>
                <c:pt idx="2">
                  <c:v>5</c:v>
                </c:pt>
                <c:pt idx="3">
                  <c:v>1</c:v>
                </c:pt>
                <c:pt idx="4">
                  <c:v>0</c:v>
                </c:pt>
                <c:pt idx="5">
                  <c:v>0</c:v>
                </c:pt>
                <c:pt idx="6">
                  <c:v>0</c:v>
                </c:pt>
              </c:numCache>
            </c:numRef>
          </c:val>
          <c:extLst>
            <c:ext xmlns:c16="http://schemas.microsoft.com/office/drawing/2014/chart" uri="{C3380CC4-5D6E-409C-BE32-E72D297353CC}">
              <c16:uniqueId val="{00000000-DB82-414F-A5A2-7E8FF8F6DEA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CR-Q2</a:t>
            </a:r>
          </a:p>
        </c:rich>
      </c:tx>
      <c:layout>
        <c:manualLayout>
          <c:xMode val="edge"/>
          <c:yMode val="edge"/>
          <c:x val="0.40951452754007284"/>
          <c:y val="4.2136935085420907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E5CB-427B-940A-D93F408B1759}"/>
              </c:ext>
            </c:extLst>
          </c:dPt>
          <c:dPt>
            <c:idx val="1"/>
            <c:bubble3D val="0"/>
            <c:spPr>
              <a:solidFill>
                <a:srgbClr val="0D5BDC"/>
              </a:solidFill>
              <a:ln>
                <a:noFill/>
              </a:ln>
              <a:effectLst/>
            </c:spPr>
            <c:extLst>
              <c:ext xmlns:c16="http://schemas.microsoft.com/office/drawing/2014/chart" uri="{C3380CC4-5D6E-409C-BE32-E72D297353CC}">
                <c16:uniqueId val="{00000003-E5CB-427B-940A-D93F408B1759}"/>
              </c:ext>
            </c:extLst>
          </c:dPt>
          <c:dPt>
            <c:idx val="2"/>
            <c:bubble3D val="0"/>
            <c:spPr>
              <a:solidFill>
                <a:srgbClr val="A6A6A6"/>
              </a:solidFill>
              <a:ln>
                <a:noFill/>
              </a:ln>
              <a:effectLst/>
            </c:spPr>
            <c:extLst>
              <c:ext xmlns:c16="http://schemas.microsoft.com/office/drawing/2014/chart" uri="{C3380CC4-5D6E-409C-BE32-E72D297353CC}">
                <c16:uniqueId val="{00000005-E5CB-427B-940A-D93F408B1759}"/>
              </c:ext>
            </c:extLst>
          </c:dPt>
          <c:dPt>
            <c:idx val="3"/>
            <c:bubble3D val="0"/>
            <c:spPr>
              <a:solidFill>
                <a:srgbClr val="FD394C"/>
              </a:solidFill>
              <a:ln>
                <a:noFill/>
              </a:ln>
              <a:effectLst/>
            </c:spPr>
            <c:extLst>
              <c:ext xmlns:c16="http://schemas.microsoft.com/office/drawing/2014/chart" uri="{C3380CC4-5D6E-409C-BE32-E72D297353CC}">
                <c16:uniqueId val="{00000007-E5CB-427B-940A-D93F408B1759}"/>
              </c:ext>
            </c:extLst>
          </c:dPt>
          <c:dPt>
            <c:idx val="4"/>
            <c:bubble3D val="0"/>
            <c:spPr>
              <a:solidFill>
                <a:srgbClr val="C00000"/>
              </a:solidFill>
              <a:ln>
                <a:noFill/>
              </a:ln>
              <a:effectLst/>
            </c:spPr>
            <c:extLst>
              <c:ext xmlns:c16="http://schemas.microsoft.com/office/drawing/2014/chart" uri="{C3380CC4-5D6E-409C-BE32-E72D297353CC}">
                <c16:uniqueId val="{00000009-E5CB-427B-940A-D93F408B1759}"/>
              </c:ext>
            </c:extLst>
          </c:dPt>
          <c:val>
            <c:numRef>
              <c:f>'All narrative - experts-Calc'!$E$296:$E$300</c:f>
              <c:numCache>
                <c:formatCode>General</c:formatCode>
                <c:ptCount val="5"/>
                <c:pt idx="0">
                  <c:v>36</c:v>
                </c:pt>
                <c:pt idx="1">
                  <c:v>42</c:v>
                </c:pt>
                <c:pt idx="2">
                  <c:v>41</c:v>
                </c:pt>
                <c:pt idx="3">
                  <c:v>33</c:v>
                </c:pt>
                <c:pt idx="4">
                  <c:v>1</c:v>
                </c:pt>
              </c:numCache>
            </c:numRef>
          </c:val>
          <c:extLst>
            <c:ext xmlns:c16="http://schemas.microsoft.com/office/drawing/2014/chart" uri="{C3380CC4-5D6E-409C-BE32-E72D297353CC}">
              <c16:uniqueId val="{00000000-80A0-4A4A-BE87-EED557A9B29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43C-4A3C-B57C-BD41C266A82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43C-4A3C-B57C-BD41C266A82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843C-4A3C-B57C-BD41C266A82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843C-4A3C-B57C-BD41C266A8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88-4C86-BFD8-76EBCA34938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B88-4C86-BFD8-76EBCA34938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B88-4C86-BFD8-76EBCA34938E}"/>
              </c:ext>
            </c:extLst>
          </c:dPt>
          <c:val>
            <c:numRef>
              <c:f>'USefulness-Analysis-Old'!$F$105:$F$111</c:f>
              <c:numCache>
                <c:formatCode>General</c:formatCode>
                <c:ptCount val="7"/>
                <c:pt idx="0">
                  <c:v>1</c:v>
                </c:pt>
                <c:pt idx="1">
                  <c:v>9</c:v>
                </c:pt>
                <c:pt idx="2">
                  <c:v>3</c:v>
                </c:pt>
                <c:pt idx="3">
                  <c:v>2</c:v>
                </c:pt>
                <c:pt idx="4">
                  <c:v>0</c:v>
                </c:pt>
                <c:pt idx="5">
                  <c:v>0</c:v>
                </c:pt>
                <c:pt idx="6">
                  <c:v>0</c:v>
                </c:pt>
              </c:numCache>
            </c:numRef>
          </c:val>
          <c:extLst>
            <c:ext xmlns:c16="http://schemas.microsoft.com/office/drawing/2014/chart" uri="{C3380CC4-5D6E-409C-BE32-E72D297353CC}">
              <c16:uniqueId val="{00000000-843C-4A3C-B57C-BD41C266A82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57B-4D44-A956-86AE074EB1B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57B-4D44-A956-86AE074EB1B9}"/>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757B-4D44-A956-86AE074EB1B9}"/>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757B-4D44-A956-86AE074EB1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664-4821-82F9-221B67BFB6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664-4821-82F9-221B67BFB6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664-4821-82F9-221B67BFB67E}"/>
              </c:ext>
            </c:extLst>
          </c:dPt>
          <c:val>
            <c:numRef>
              <c:f>'USefulness-Analysis-Old'!$C$112:$C$118</c:f>
              <c:numCache>
                <c:formatCode>General</c:formatCode>
                <c:ptCount val="7"/>
                <c:pt idx="0">
                  <c:v>7</c:v>
                </c:pt>
                <c:pt idx="1">
                  <c:v>5</c:v>
                </c:pt>
                <c:pt idx="2">
                  <c:v>2</c:v>
                </c:pt>
                <c:pt idx="3">
                  <c:v>1</c:v>
                </c:pt>
                <c:pt idx="4">
                  <c:v>0</c:v>
                </c:pt>
                <c:pt idx="5">
                  <c:v>0</c:v>
                </c:pt>
                <c:pt idx="6">
                  <c:v>0</c:v>
                </c:pt>
              </c:numCache>
            </c:numRef>
          </c:val>
          <c:extLst>
            <c:ext xmlns:c16="http://schemas.microsoft.com/office/drawing/2014/chart" uri="{C3380CC4-5D6E-409C-BE32-E72D297353CC}">
              <c16:uniqueId val="{00000000-757B-4D44-A956-86AE074EB1B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C1D-49E7-92DF-5EE3C06AA62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C1D-49E7-92DF-5EE3C06AA626}"/>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8C1D-49E7-92DF-5EE3C06AA626}"/>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8C1D-49E7-92DF-5EE3C06AA6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5F4-4864-BE77-C17FCFDD80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5F4-4864-BE77-C17FCFDD80F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5F4-4864-BE77-C17FCFDD80F2}"/>
              </c:ext>
            </c:extLst>
          </c:dPt>
          <c:val>
            <c:numRef>
              <c:f>'USefulness-Analysis-Old'!$D$112:$D$118</c:f>
              <c:numCache>
                <c:formatCode>General</c:formatCode>
                <c:ptCount val="7"/>
                <c:pt idx="0">
                  <c:v>6</c:v>
                </c:pt>
                <c:pt idx="1">
                  <c:v>6</c:v>
                </c:pt>
                <c:pt idx="2">
                  <c:v>2</c:v>
                </c:pt>
                <c:pt idx="3">
                  <c:v>1</c:v>
                </c:pt>
                <c:pt idx="4">
                  <c:v>0</c:v>
                </c:pt>
                <c:pt idx="5">
                  <c:v>0</c:v>
                </c:pt>
                <c:pt idx="6">
                  <c:v>0</c:v>
                </c:pt>
              </c:numCache>
            </c:numRef>
          </c:val>
          <c:extLst>
            <c:ext xmlns:c16="http://schemas.microsoft.com/office/drawing/2014/chart" uri="{C3380CC4-5D6E-409C-BE32-E72D297353CC}">
              <c16:uniqueId val="{00000000-8C1D-49E7-92DF-5EE3C06AA62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AD4-4962-BD1C-81134736F44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AD4-4962-BD1C-81134736F44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CAD4-4962-BD1C-81134736F4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9E-48E7-977D-EDA3B90EC7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9E-48E7-977D-EDA3B90EC74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A9E-48E7-977D-EDA3B90EC74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A9E-48E7-977D-EDA3B90EC749}"/>
              </c:ext>
            </c:extLst>
          </c:dPt>
          <c:val>
            <c:numRef>
              <c:f>'USefulness-Analysis-Old'!$E$112:$E$118</c:f>
              <c:numCache>
                <c:formatCode>General</c:formatCode>
                <c:ptCount val="7"/>
                <c:pt idx="0">
                  <c:v>8</c:v>
                </c:pt>
                <c:pt idx="1">
                  <c:v>5</c:v>
                </c:pt>
                <c:pt idx="2">
                  <c:v>2</c:v>
                </c:pt>
                <c:pt idx="3">
                  <c:v>0</c:v>
                </c:pt>
                <c:pt idx="4">
                  <c:v>0</c:v>
                </c:pt>
                <c:pt idx="5">
                  <c:v>0</c:v>
                </c:pt>
                <c:pt idx="6">
                  <c:v>0</c:v>
                </c:pt>
              </c:numCache>
            </c:numRef>
          </c:val>
          <c:extLst>
            <c:ext xmlns:c16="http://schemas.microsoft.com/office/drawing/2014/chart" uri="{C3380CC4-5D6E-409C-BE32-E72D297353CC}">
              <c16:uniqueId val="{00000000-CAD4-4962-BD1C-81134736F44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621-4FF5-BA12-AF8BA76A798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621-4FF5-BA12-AF8BA76A7987}"/>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F621-4FF5-BA12-AF8BA76A7987}"/>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F621-4FF5-BA12-AF8BA76A79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81-4CD2-9B08-625FDC17B5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F81-4CD2-9B08-625FDC17B5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F81-4CD2-9B08-625FDC17B513}"/>
              </c:ext>
            </c:extLst>
          </c:dPt>
          <c:dLbls>
            <c:delete val="1"/>
          </c:dLbls>
          <c:val>
            <c:numRef>
              <c:f>'USefulness-Analysis-Old'!$F$112:$F$118</c:f>
              <c:numCache>
                <c:formatCode>General</c:formatCode>
                <c:ptCount val="7"/>
                <c:pt idx="0">
                  <c:v>5</c:v>
                </c:pt>
                <c:pt idx="1">
                  <c:v>7</c:v>
                </c:pt>
                <c:pt idx="2">
                  <c:v>2</c:v>
                </c:pt>
                <c:pt idx="3">
                  <c:v>1</c:v>
                </c:pt>
                <c:pt idx="4">
                  <c:v>0</c:v>
                </c:pt>
                <c:pt idx="5">
                  <c:v>0</c:v>
                </c:pt>
                <c:pt idx="6">
                  <c:v>0</c:v>
                </c:pt>
              </c:numCache>
            </c:numRef>
          </c:val>
          <c:extLst>
            <c:ext xmlns:c16="http://schemas.microsoft.com/office/drawing/2014/chart" uri="{C3380CC4-5D6E-409C-BE32-E72D297353CC}">
              <c16:uniqueId val="{00000000-F621-4FF5-BA12-AF8BA76A798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17D-44E7-9D12-80A39128B60C}"/>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317D-44E7-9D12-80A39128B60C}"/>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317D-44E7-9D12-80A39128B6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88-4E48-85EB-78D6457FFB6E}"/>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4-317D-44E7-9D12-80A39128B60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488-4E48-85EB-78D6457FFB6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488-4E48-85EB-78D6457FFB6E}"/>
              </c:ext>
            </c:extLst>
          </c:dPt>
          <c:val>
            <c:numRef>
              <c:f>'USefulness-Analysis-Old'!$C$119:$C$125</c:f>
              <c:numCache>
                <c:formatCode>General</c:formatCode>
                <c:ptCount val="7"/>
                <c:pt idx="0">
                  <c:v>7</c:v>
                </c:pt>
                <c:pt idx="1">
                  <c:v>4</c:v>
                </c:pt>
                <c:pt idx="2">
                  <c:v>3</c:v>
                </c:pt>
                <c:pt idx="3">
                  <c:v>0</c:v>
                </c:pt>
                <c:pt idx="4">
                  <c:v>1</c:v>
                </c:pt>
                <c:pt idx="5">
                  <c:v>0</c:v>
                </c:pt>
                <c:pt idx="6">
                  <c:v>0</c:v>
                </c:pt>
              </c:numCache>
            </c:numRef>
          </c:val>
          <c:extLst>
            <c:ext xmlns:c16="http://schemas.microsoft.com/office/drawing/2014/chart" uri="{C3380CC4-5D6E-409C-BE32-E72D297353CC}">
              <c16:uniqueId val="{00000000-317D-44E7-9D12-80A39128B60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300-49DE-8948-2B3ABD686DB1}"/>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300-49DE-8948-2B3ABD686DB1}"/>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B300-49DE-8948-2B3ABD686DB1}"/>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B300-49DE-8948-2B3ABD686DB1}"/>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B300-49DE-8948-2B3ABD686D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F41-468D-ADC6-A4FA0DB3F6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F41-468D-ADC6-A4FA0DB3F688}"/>
              </c:ext>
            </c:extLst>
          </c:dPt>
          <c:dLbls>
            <c:delete val="1"/>
          </c:dLbls>
          <c:val>
            <c:numRef>
              <c:f>'USefulness-Analysis-Old'!$D$119:$D$125</c:f>
              <c:numCache>
                <c:formatCode>General</c:formatCode>
                <c:ptCount val="7"/>
                <c:pt idx="0">
                  <c:v>3</c:v>
                </c:pt>
                <c:pt idx="1">
                  <c:v>8</c:v>
                </c:pt>
                <c:pt idx="2">
                  <c:v>2</c:v>
                </c:pt>
                <c:pt idx="3">
                  <c:v>1</c:v>
                </c:pt>
                <c:pt idx="4">
                  <c:v>1</c:v>
                </c:pt>
                <c:pt idx="5">
                  <c:v>0</c:v>
                </c:pt>
                <c:pt idx="6">
                  <c:v>0</c:v>
                </c:pt>
              </c:numCache>
            </c:numRef>
          </c:val>
          <c:extLst>
            <c:ext xmlns:c16="http://schemas.microsoft.com/office/drawing/2014/chart" uri="{C3380CC4-5D6E-409C-BE32-E72D297353CC}">
              <c16:uniqueId val="{00000000-B300-49DE-8948-2B3ABD686DB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323-4D1C-8EBA-28149E971018}"/>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323-4D1C-8EBA-28149E971018}"/>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0323-4D1C-8EBA-28149E9710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0C-489B-B246-149A7C8F8E51}"/>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4-0323-4D1C-8EBA-28149E97101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50C-489B-B246-149A7C8F8E5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50C-489B-B246-149A7C8F8E51}"/>
              </c:ext>
            </c:extLst>
          </c:dPt>
          <c:dLbls>
            <c:delete val="1"/>
          </c:dLbls>
          <c:val>
            <c:numRef>
              <c:f>'USefulness-Analysis-Old'!$E$119:$E$125</c:f>
              <c:numCache>
                <c:formatCode>General</c:formatCode>
                <c:ptCount val="7"/>
                <c:pt idx="0">
                  <c:v>4</c:v>
                </c:pt>
                <c:pt idx="1">
                  <c:v>9</c:v>
                </c:pt>
                <c:pt idx="2">
                  <c:v>1</c:v>
                </c:pt>
                <c:pt idx="3">
                  <c:v>0</c:v>
                </c:pt>
                <c:pt idx="4">
                  <c:v>1</c:v>
                </c:pt>
                <c:pt idx="5">
                  <c:v>0</c:v>
                </c:pt>
                <c:pt idx="6">
                  <c:v>0</c:v>
                </c:pt>
              </c:numCache>
            </c:numRef>
          </c:val>
          <c:extLst>
            <c:ext xmlns:c16="http://schemas.microsoft.com/office/drawing/2014/chart" uri="{C3380CC4-5D6E-409C-BE32-E72D297353CC}">
              <c16:uniqueId val="{00000000-0323-4D1C-8EBA-28149E97101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403A-472A-8CDE-BF40EF4A572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403A-472A-8CDE-BF40EF4A57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57-460E-9810-9E99C1883C87}"/>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3-403A-472A-8CDE-BF40EF4A5722}"/>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4-403A-472A-8CDE-BF40EF4A57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F57-460E-9810-9E99C1883C8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F57-460E-9810-9E99C1883C87}"/>
              </c:ext>
            </c:extLst>
          </c:dPt>
          <c:dLbls>
            <c:delete val="1"/>
          </c:dLbls>
          <c:val>
            <c:numRef>
              <c:f>'USefulness-Analysis-Old'!$F$119:$F$125</c:f>
              <c:numCache>
                <c:formatCode>General</c:formatCode>
                <c:ptCount val="7"/>
                <c:pt idx="0">
                  <c:v>7</c:v>
                </c:pt>
                <c:pt idx="1">
                  <c:v>4</c:v>
                </c:pt>
                <c:pt idx="2">
                  <c:v>0</c:v>
                </c:pt>
                <c:pt idx="3">
                  <c:v>3</c:v>
                </c:pt>
                <c:pt idx="4">
                  <c:v>1</c:v>
                </c:pt>
                <c:pt idx="5">
                  <c:v>0</c:v>
                </c:pt>
                <c:pt idx="6">
                  <c:v>0</c:v>
                </c:pt>
              </c:numCache>
            </c:numRef>
          </c:val>
          <c:extLst>
            <c:ext xmlns:c16="http://schemas.microsoft.com/office/drawing/2014/chart" uri="{C3380CC4-5D6E-409C-BE32-E72D297353CC}">
              <c16:uniqueId val="{00000000-403A-472A-8CDE-BF40EF4A572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F6A-464A-946A-7784EDFA9A0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EF6A-464A-946A-7784EDFA9A0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EF6A-464A-946A-7784EDFA9A0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EF6A-464A-946A-7784EDFA9A0E}"/>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EF6A-464A-946A-7784EDFA9A0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2B7-4F0C-A95F-2E3D94C058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2B7-4F0C-A95F-2E3D94C05814}"/>
              </c:ext>
            </c:extLst>
          </c:dPt>
          <c:val>
            <c:numRef>
              <c:f>'USefulness-Analysis-Old'!$C$126:$C$132</c:f>
              <c:numCache>
                <c:formatCode>General</c:formatCode>
                <c:ptCount val="7"/>
                <c:pt idx="0">
                  <c:v>25</c:v>
                </c:pt>
                <c:pt idx="1">
                  <c:v>22</c:v>
                </c:pt>
                <c:pt idx="2">
                  <c:v>10</c:v>
                </c:pt>
                <c:pt idx="3">
                  <c:v>2</c:v>
                </c:pt>
                <c:pt idx="4">
                  <c:v>1</c:v>
                </c:pt>
                <c:pt idx="5">
                  <c:v>0</c:v>
                </c:pt>
                <c:pt idx="6">
                  <c:v>0</c:v>
                </c:pt>
              </c:numCache>
            </c:numRef>
          </c:val>
          <c:extLst>
            <c:ext xmlns:c16="http://schemas.microsoft.com/office/drawing/2014/chart" uri="{C3380CC4-5D6E-409C-BE32-E72D297353CC}">
              <c16:uniqueId val="{00000000-EF6A-464A-946A-7784EDFA9A0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solidFill>
                  <a:schemeClr val="tx1"/>
                </a:solidFill>
              </a:rPr>
              <a:t>CR-Q3</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a:noFill/>
              </a:ln>
              <a:effectLst/>
            </c:spPr>
            <c:extLst>
              <c:ext xmlns:c16="http://schemas.microsoft.com/office/drawing/2014/chart" uri="{C3380CC4-5D6E-409C-BE32-E72D297353CC}">
                <c16:uniqueId val="{00000001-9149-44BF-A141-1CBF83D043A8}"/>
              </c:ext>
            </c:extLst>
          </c:dPt>
          <c:dPt>
            <c:idx val="1"/>
            <c:bubble3D val="0"/>
            <c:spPr>
              <a:solidFill>
                <a:srgbClr val="0D5BDC"/>
              </a:solidFill>
              <a:ln>
                <a:noFill/>
              </a:ln>
              <a:effectLst/>
            </c:spPr>
            <c:extLst>
              <c:ext xmlns:c16="http://schemas.microsoft.com/office/drawing/2014/chart" uri="{C3380CC4-5D6E-409C-BE32-E72D297353CC}">
                <c16:uniqueId val="{00000003-9149-44BF-A141-1CBF83D043A8}"/>
              </c:ext>
            </c:extLst>
          </c:dPt>
          <c:dPt>
            <c:idx val="2"/>
            <c:bubble3D val="0"/>
            <c:spPr>
              <a:solidFill>
                <a:srgbClr val="A6A6A6"/>
              </a:solidFill>
              <a:ln>
                <a:noFill/>
              </a:ln>
              <a:effectLst/>
            </c:spPr>
            <c:extLst>
              <c:ext xmlns:c16="http://schemas.microsoft.com/office/drawing/2014/chart" uri="{C3380CC4-5D6E-409C-BE32-E72D297353CC}">
                <c16:uniqueId val="{00000005-9149-44BF-A141-1CBF83D043A8}"/>
              </c:ext>
            </c:extLst>
          </c:dPt>
          <c:dPt>
            <c:idx val="3"/>
            <c:bubble3D val="0"/>
            <c:spPr>
              <a:solidFill>
                <a:srgbClr val="FD394C"/>
              </a:solidFill>
              <a:ln>
                <a:noFill/>
              </a:ln>
              <a:effectLst/>
            </c:spPr>
            <c:extLst>
              <c:ext xmlns:c16="http://schemas.microsoft.com/office/drawing/2014/chart" uri="{C3380CC4-5D6E-409C-BE32-E72D297353CC}">
                <c16:uniqueId val="{00000007-9149-44BF-A141-1CBF83D043A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9149-44BF-A141-1CBF83D043A8}"/>
              </c:ext>
            </c:extLst>
          </c:dPt>
          <c:val>
            <c:numRef>
              <c:f>'All narrative - experts-Calc'!$F$296:$F$300</c:f>
              <c:numCache>
                <c:formatCode>General</c:formatCode>
                <c:ptCount val="5"/>
                <c:pt idx="0">
                  <c:v>35</c:v>
                </c:pt>
                <c:pt idx="1">
                  <c:v>50</c:v>
                </c:pt>
                <c:pt idx="2">
                  <c:v>38</c:v>
                </c:pt>
                <c:pt idx="3">
                  <c:v>30</c:v>
                </c:pt>
                <c:pt idx="4">
                  <c:v>0</c:v>
                </c:pt>
              </c:numCache>
            </c:numRef>
          </c:val>
          <c:extLst>
            <c:ext xmlns:c16="http://schemas.microsoft.com/office/drawing/2014/chart" uri="{C3380CC4-5D6E-409C-BE32-E72D297353CC}">
              <c16:uniqueId val="{00000000-4B13-4B1B-B077-564DBDB8F91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E6B-4362-9C30-3140B199903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EE6B-4362-9C30-3140B1999039}"/>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EE6B-4362-9C30-3140B1999039}"/>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EE6B-4362-9C30-3140B1999039}"/>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EE6B-4362-9C30-3140B199903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529-41CC-A701-DFAF050505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529-41CC-A701-DFAF050505CB}"/>
              </c:ext>
            </c:extLst>
          </c:dPt>
          <c:val>
            <c:numRef>
              <c:f>'USefulness-Analysis-Old'!$D$126:$D$132</c:f>
              <c:numCache>
                <c:formatCode>General</c:formatCode>
                <c:ptCount val="7"/>
                <c:pt idx="0">
                  <c:v>16</c:v>
                </c:pt>
                <c:pt idx="1">
                  <c:v>27</c:v>
                </c:pt>
                <c:pt idx="2">
                  <c:v>11</c:v>
                </c:pt>
                <c:pt idx="3">
                  <c:v>4</c:v>
                </c:pt>
                <c:pt idx="4">
                  <c:v>2</c:v>
                </c:pt>
                <c:pt idx="5">
                  <c:v>0</c:v>
                </c:pt>
                <c:pt idx="6">
                  <c:v>0</c:v>
                </c:pt>
              </c:numCache>
            </c:numRef>
          </c:val>
          <c:extLst>
            <c:ext xmlns:c16="http://schemas.microsoft.com/office/drawing/2014/chart" uri="{C3380CC4-5D6E-409C-BE32-E72D297353CC}">
              <c16:uniqueId val="{00000000-EE6B-4362-9C30-3140B19990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7B3-4BB7-AAD0-9B4D36FCBA7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7B3-4BB7-AAD0-9B4D36FCBA77}"/>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D7B3-4BB7-AAD0-9B4D36FCBA77}"/>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D7B3-4BB7-AAD0-9B4D36FCBA77}"/>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D7B3-4BB7-AAD0-9B4D36FCBA7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9A1-4170-9BB0-22518E373EE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9A1-4170-9BB0-22518E373EE2}"/>
              </c:ext>
            </c:extLst>
          </c:dPt>
          <c:val>
            <c:numRef>
              <c:f>'USefulness-Analysis-Old'!$E$126:$E$132</c:f>
              <c:numCache>
                <c:formatCode>General</c:formatCode>
                <c:ptCount val="7"/>
                <c:pt idx="0">
                  <c:v>19</c:v>
                </c:pt>
                <c:pt idx="1">
                  <c:v>27</c:v>
                </c:pt>
                <c:pt idx="2">
                  <c:v>11</c:v>
                </c:pt>
                <c:pt idx="3">
                  <c:v>2</c:v>
                </c:pt>
                <c:pt idx="4">
                  <c:v>2</c:v>
                </c:pt>
                <c:pt idx="5">
                  <c:v>0</c:v>
                </c:pt>
                <c:pt idx="6">
                  <c:v>0</c:v>
                </c:pt>
              </c:numCache>
            </c:numRef>
          </c:val>
          <c:extLst>
            <c:ext xmlns:c16="http://schemas.microsoft.com/office/drawing/2014/chart" uri="{C3380CC4-5D6E-409C-BE32-E72D297353CC}">
              <c16:uniqueId val="{00000000-D7B3-4BB7-AAD0-9B4D36FCBA7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8B9-4C25-AF2B-042D64B6865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8B9-4C25-AF2B-042D64B68653}"/>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78B9-4C25-AF2B-042D64B68653}"/>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78B9-4C25-AF2B-042D64B68653}"/>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78B9-4C25-AF2B-042D64B68653}"/>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78B9-4C25-AF2B-042D64B6865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D1F-4A86-92C0-3B59FD51439D}"/>
              </c:ext>
            </c:extLst>
          </c:dPt>
          <c:val>
            <c:numRef>
              <c:f>'USefulness-Analysis-Old'!$F$126:$F$132</c:f>
              <c:numCache>
                <c:formatCode>General</c:formatCode>
                <c:ptCount val="7"/>
                <c:pt idx="0">
                  <c:v>17</c:v>
                </c:pt>
                <c:pt idx="1">
                  <c:v>25</c:v>
                </c:pt>
                <c:pt idx="2">
                  <c:v>8</c:v>
                </c:pt>
                <c:pt idx="3">
                  <c:v>2</c:v>
                </c:pt>
                <c:pt idx="4">
                  <c:v>1</c:v>
                </c:pt>
                <c:pt idx="5">
                  <c:v>1</c:v>
                </c:pt>
                <c:pt idx="6">
                  <c:v>0</c:v>
                </c:pt>
              </c:numCache>
            </c:numRef>
          </c:val>
          <c:extLst>
            <c:ext xmlns:c16="http://schemas.microsoft.com/office/drawing/2014/chart" uri="{C3380CC4-5D6E-409C-BE32-E72D297353CC}">
              <c16:uniqueId val="{00000000-78B9-4C25-AF2B-042D64B6865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 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2D1-4962-A2B1-B3EC7798849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2D1-4962-A2B1-B3EC7798849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62D1-4962-A2B1-B3EC7798849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62D1-4962-A2B1-B3EC779884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67-4DC1-B052-41F205A498FF}"/>
              </c:ext>
            </c:extLst>
          </c:dPt>
          <c:dPt>
            <c:idx val="5"/>
            <c:bubble3D val="0"/>
            <c:spPr>
              <a:solidFill>
                <a:srgbClr val="FD394C"/>
              </a:solidFill>
              <a:ln w="19050">
                <a:solidFill>
                  <a:schemeClr val="lt1"/>
                </a:solidFill>
              </a:ln>
              <a:effectLst/>
            </c:spPr>
            <c:extLst>
              <c:ext xmlns:c16="http://schemas.microsoft.com/office/drawing/2014/chart" uri="{C3380CC4-5D6E-409C-BE32-E72D297353CC}">
                <c16:uniqueId val="{00000005-62D1-4962-A2B1-B3EC7798849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A67-4DC1-B052-41F205A498FF}"/>
              </c:ext>
            </c:extLst>
          </c:dPt>
          <c:val>
            <c:numRef>
              <c:f>'USefulness-Analysis-Old'!$F$98:$F$104</c:f>
              <c:numCache>
                <c:formatCode>General</c:formatCode>
                <c:ptCount val="7"/>
                <c:pt idx="0">
                  <c:v>4</c:v>
                </c:pt>
                <c:pt idx="1">
                  <c:v>5</c:v>
                </c:pt>
                <c:pt idx="2">
                  <c:v>3</c:v>
                </c:pt>
                <c:pt idx="3">
                  <c:v>2</c:v>
                </c:pt>
                <c:pt idx="4">
                  <c:v>0</c:v>
                </c:pt>
                <c:pt idx="5">
                  <c:v>1</c:v>
                </c:pt>
                <c:pt idx="6">
                  <c:v>0</c:v>
                </c:pt>
              </c:numCache>
            </c:numRef>
          </c:val>
          <c:extLst>
            <c:ext xmlns:c16="http://schemas.microsoft.com/office/drawing/2014/chart" uri="{C3380CC4-5D6E-409C-BE32-E72D297353CC}">
              <c16:uniqueId val="{00000000-62D1-4962-A2B1-B3EC7798849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F07-4A79-B328-58C3E07BCDA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9F07-4A79-B328-58C3E07BCDAB}"/>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9F07-4A79-B328-58C3E07BCD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05-4B19-8BAF-8F6D289F8C49}"/>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4-9F07-4A79-B328-58C3E07BCDA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205-4B19-8BAF-8F6D289F8C4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205-4B19-8BAF-8F6D289F8C49}"/>
              </c:ext>
            </c:extLst>
          </c:dPt>
          <c:val>
            <c:numRef>
              <c:f>'USefulness-Analysis-Old'!$E$98:$E$104</c:f>
              <c:numCache>
                <c:formatCode>General</c:formatCode>
                <c:ptCount val="7"/>
                <c:pt idx="0">
                  <c:v>4</c:v>
                </c:pt>
                <c:pt idx="1">
                  <c:v>7</c:v>
                </c:pt>
                <c:pt idx="2">
                  <c:v>3</c:v>
                </c:pt>
                <c:pt idx="3">
                  <c:v>0</c:v>
                </c:pt>
                <c:pt idx="4">
                  <c:v>1</c:v>
                </c:pt>
                <c:pt idx="5">
                  <c:v>0</c:v>
                </c:pt>
                <c:pt idx="6">
                  <c:v>0</c:v>
                </c:pt>
              </c:numCache>
            </c:numRef>
          </c:val>
          <c:extLst>
            <c:ext xmlns:c16="http://schemas.microsoft.com/office/drawing/2014/chart" uri="{C3380CC4-5D6E-409C-BE32-E72D297353CC}">
              <c16:uniqueId val="{00000000-9F07-4A79-B328-58C3E07BCDA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PU-CO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692-4677-A5EA-516965704E7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E692-4677-A5EA-516965704E75}"/>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E692-4677-A5EA-516965704E75}"/>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E692-4677-A5EA-516965704E75}"/>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E692-4677-A5EA-516965704E75}"/>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E692-4677-A5EA-516965704E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E12-42CD-BF0E-79A8B918E79D}"/>
              </c:ext>
            </c:extLst>
          </c:dPt>
          <c:val>
            <c:numRef>
              <c:f>'USefulness-Analysis-Old'!$G$98:$G$104</c:f>
              <c:numCache>
                <c:formatCode>General</c:formatCode>
                <c:ptCount val="7"/>
                <c:pt idx="0">
                  <c:v>4.25</c:v>
                </c:pt>
                <c:pt idx="1">
                  <c:v>5.75</c:v>
                </c:pt>
                <c:pt idx="2">
                  <c:v>3.5</c:v>
                </c:pt>
                <c:pt idx="3">
                  <c:v>1</c:v>
                </c:pt>
                <c:pt idx="4">
                  <c:v>0.25</c:v>
                </c:pt>
                <c:pt idx="5">
                  <c:v>0.25</c:v>
                </c:pt>
                <c:pt idx="6">
                  <c:v>0</c:v>
                </c:pt>
              </c:numCache>
            </c:numRef>
          </c:val>
          <c:extLst>
            <c:ext xmlns:c16="http://schemas.microsoft.com/office/drawing/2014/chart" uri="{C3380CC4-5D6E-409C-BE32-E72D297353CC}">
              <c16:uniqueId val="{00000000-E692-4677-A5EA-516965704E7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PU- CR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5FA-41D1-93D1-18FFBB1056E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5FA-41D1-93D1-18FFBB1056E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B5FA-41D1-93D1-18FFBB1056E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B5FA-41D1-93D1-18FFBB1056EE}"/>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B5FA-41D1-93D1-18FFBB1056E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3F6-40E8-885A-CB86ADBF3D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3F6-40E8-885A-CB86ADBF3DEF}"/>
              </c:ext>
            </c:extLst>
          </c:dPt>
          <c:val>
            <c:numRef>
              <c:f>'USefulness-Analysis-Old'!$G$105:$G$111</c:f>
              <c:numCache>
                <c:formatCode>General</c:formatCode>
                <c:ptCount val="7"/>
                <c:pt idx="0">
                  <c:v>3.25</c:v>
                </c:pt>
                <c:pt idx="1">
                  <c:v>7.5</c:v>
                </c:pt>
                <c:pt idx="2">
                  <c:v>3</c:v>
                </c:pt>
                <c:pt idx="3">
                  <c:v>1</c:v>
                </c:pt>
                <c:pt idx="4">
                  <c:v>0.25</c:v>
                </c:pt>
                <c:pt idx="5">
                  <c:v>0</c:v>
                </c:pt>
                <c:pt idx="6">
                  <c:v>0</c:v>
                </c:pt>
              </c:numCache>
            </c:numRef>
          </c:val>
          <c:extLst>
            <c:ext xmlns:c16="http://schemas.microsoft.com/office/drawing/2014/chart" uri="{C3380CC4-5D6E-409C-BE32-E72D297353CC}">
              <c16:uniqueId val="{00000000-B5FA-41D1-93D1-18FFBB1056E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r>
              <a:rPr lang="en-GB" baseline="0"/>
              <a:t>- PU-D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DCA-47A2-9326-0EE7FCF5C30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DCA-47A2-9326-0EE7FCF5C303}"/>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6DCA-47A2-9326-0EE7FCF5C303}"/>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6DCA-47A2-9326-0EE7FCF5C3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07-42B0-8977-76083375E4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707-42B0-8977-76083375E4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707-42B0-8977-76083375E4E4}"/>
              </c:ext>
            </c:extLst>
          </c:dPt>
          <c:val>
            <c:numRef>
              <c:f>'USefulness-Analysis-Old'!$G$112:$G$118</c:f>
              <c:numCache>
                <c:formatCode>General</c:formatCode>
                <c:ptCount val="7"/>
                <c:pt idx="0">
                  <c:v>6.5</c:v>
                </c:pt>
                <c:pt idx="1">
                  <c:v>5.75</c:v>
                </c:pt>
                <c:pt idx="2">
                  <c:v>2</c:v>
                </c:pt>
                <c:pt idx="3">
                  <c:v>0.75</c:v>
                </c:pt>
                <c:pt idx="4">
                  <c:v>0</c:v>
                </c:pt>
                <c:pt idx="5">
                  <c:v>0</c:v>
                </c:pt>
                <c:pt idx="6">
                  <c:v>0</c:v>
                </c:pt>
              </c:numCache>
            </c:numRef>
          </c:val>
          <c:extLst>
            <c:ext xmlns:c16="http://schemas.microsoft.com/office/drawing/2014/chart" uri="{C3380CC4-5D6E-409C-BE32-E72D297353CC}">
              <c16:uniqueId val="{00000000-6DCA-47A2-9326-0EE7FCF5C30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F0A-4288-9CE1-2ED5A34A421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F0A-4288-9CE1-2ED5A34A421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0F0A-4288-9CE1-2ED5A34A421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0F0A-4288-9CE1-2ED5A34A421E}"/>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0F0A-4288-9CE1-2ED5A34A421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521-4113-A1BB-0770E3B6350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521-4113-A1BB-0770E3B63500}"/>
              </c:ext>
            </c:extLst>
          </c:dPt>
          <c:val>
            <c:numRef>
              <c:f>'USefulness-Analysis-Old'!$G$119:$G$125</c:f>
              <c:numCache>
                <c:formatCode>General</c:formatCode>
                <c:ptCount val="7"/>
                <c:pt idx="0">
                  <c:v>5.25</c:v>
                </c:pt>
                <c:pt idx="1">
                  <c:v>6.25</c:v>
                </c:pt>
                <c:pt idx="2">
                  <c:v>1.5</c:v>
                </c:pt>
                <c:pt idx="3">
                  <c:v>1</c:v>
                </c:pt>
                <c:pt idx="4">
                  <c:v>1</c:v>
                </c:pt>
                <c:pt idx="5">
                  <c:v>0</c:v>
                </c:pt>
                <c:pt idx="6">
                  <c:v>0</c:v>
                </c:pt>
              </c:numCache>
            </c:numRef>
          </c:val>
          <c:extLst>
            <c:ext xmlns:c16="http://schemas.microsoft.com/office/drawing/2014/chart" uri="{C3380CC4-5D6E-409C-BE32-E72D297353CC}">
              <c16:uniqueId val="{00000000-0F0A-4288-9CE1-2ED5A34A421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Overall-PU-ALL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80F-4FE2-8C1F-2702A9939E5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80F-4FE2-8C1F-2702A9939E5F}"/>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C80F-4FE2-8C1F-2702A9939E5F}"/>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C80F-4FE2-8C1F-2702A9939E5F}"/>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C80F-4FE2-8C1F-2702A9939E5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31-4E1B-AC01-F0B41D327AD7}"/>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6-C80F-4FE2-8C1F-2702A9939E5F}"/>
              </c:ext>
            </c:extLst>
          </c:dPt>
          <c:val>
            <c:numRef>
              <c:f>'USefulness-Analysis-Old'!$G$126:$G$132</c:f>
              <c:numCache>
                <c:formatCode>General</c:formatCode>
                <c:ptCount val="7"/>
                <c:pt idx="0">
                  <c:v>19.25</c:v>
                </c:pt>
                <c:pt idx="1">
                  <c:v>25.25</c:v>
                </c:pt>
                <c:pt idx="2">
                  <c:v>10</c:v>
                </c:pt>
                <c:pt idx="3">
                  <c:v>2.5</c:v>
                </c:pt>
                <c:pt idx="4">
                  <c:v>1.5</c:v>
                </c:pt>
                <c:pt idx="5">
                  <c:v>0.25</c:v>
                </c:pt>
                <c:pt idx="6">
                  <c:v>0</c:v>
                </c:pt>
              </c:numCache>
            </c:numRef>
          </c:val>
          <c:extLst>
            <c:ext xmlns:c16="http://schemas.microsoft.com/office/drawing/2014/chart" uri="{C3380CC4-5D6E-409C-BE32-E72D297353CC}">
              <c16:uniqueId val="{00000000-C80F-4FE2-8C1F-2702A9939E5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 Type="http://schemas.openxmlformats.org/officeDocument/2006/relationships/chart" Target="../charts/chart4.xml"/><Relationship Id="rId21" Type="http://schemas.openxmlformats.org/officeDocument/2006/relationships/chart" Target="../charts/chart22.xml"/><Relationship Id="rId34" Type="http://schemas.openxmlformats.org/officeDocument/2006/relationships/chart" Target="../charts/chart35.xml"/><Relationship Id="rId7" Type="http://schemas.openxmlformats.org/officeDocument/2006/relationships/chart" Target="../charts/chart8.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2" Type="http://schemas.openxmlformats.org/officeDocument/2006/relationships/chart" Target="../charts/chart3.xml"/><Relationship Id="rId16" Type="http://schemas.openxmlformats.org/officeDocument/2006/relationships/chart" Target="../charts/chart17.xml"/><Relationship Id="rId20" Type="http://schemas.openxmlformats.org/officeDocument/2006/relationships/chart" Target="../charts/chart21.xml"/><Relationship Id="rId29" Type="http://schemas.openxmlformats.org/officeDocument/2006/relationships/chart" Target="../charts/chart30.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18" Type="http://schemas.openxmlformats.org/officeDocument/2006/relationships/chart" Target="../charts/chart54.xml"/><Relationship Id="rId26" Type="http://schemas.openxmlformats.org/officeDocument/2006/relationships/chart" Target="../charts/chart62.xml"/><Relationship Id="rId3" Type="http://schemas.openxmlformats.org/officeDocument/2006/relationships/chart" Target="../charts/chart39.xml"/><Relationship Id="rId21" Type="http://schemas.openxmlformats.org/officeDocument/2006/relationships/chart" Target="../charts/chart57.xml"/><Relationship Id="rId34" Type="http://schemas.openxmlformats.org/officeDocument/2006/relationships/chart" Target="../charts/chart70.xml"/><Relationship Id="rId7" Type="http://schemas.openxmlformats.org/officeDocument/2006/relationships/chart" Target="../charts/chart43.xml"/><Relationship Id="rId12" Type="http://schemas.openxmlformats.org/officeDocument/2006/relationships/chart" Target="../charts/chart48.xml"/><Relationship Id="rId17" Type="http://schemas.openxmlformats.org/officeDocument/2006/relationships/chart" Target="../charts/chart53.xml"/><Relationship Id="rId25" Type="http://schemas.openxmlformats.org/officeDocument/2006/relationships/chart" Target="../charts/chart61.xml"/><Relationship Id="rId33" Type="http://schemas.openxmlformats.org/officeDocument/2006/relationships/chart" Target="../charts/chart69.xml"/><Relationship Id="rId2" Type="http://schemas.openxmlformats.org/officeDocument/2006/relationships/chart" Target="../charts/chart38.xml"/><Relationship Id="rId16" Type="http://schemas.openxmlformats.org/officeDocument/2006/relationships/chart" Target="../charts/chart52.xml"/><Relationship Id="rId20" Type="http://schemas.openxmlformats.org/officeDocument/2006/relationships/chart" Target="../charts/chart56.xml"/><Relationship Id="rId29" Type="http://schemas.openxmlformats.org/officeDocument/2006/relationships/chart" Target="../charts/chart65.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24" Type="http://schemas.openxmlformats.org/officeDocument/2006/relationships/chart" Target="../charts/chart60.xml"/><Relationship Id="rId32" Type="http://schemas.openxmlformats.org/officeDocument/2006/relationships/chart" Target="../charts/chart68.xml"/><Relationship Id="rId5" Type="http://schemas.openxmlformats.org/officeDocument/2006/relationships/chart" Target="../charts/chart41.xml"/><Relationship Id="rId15" Type="http://schemas.openxmlformats.org/officeDocument/2006/relationships/chart" Target="../charts/chart51.xml"/><Relationship Id="rId23" Type="http://schemas.openxmlformats.org/officeDocument/2006/relationships/chart" Target="../charts/chart59.xml"/><Relationship Id="rId28" Type="http://schemas.openxmlformats.org/officeDocument/2006/relationships/chart" Target="../charts/chart64.xml"/><Relationship Id="rId10" Type="http://schemas.openxmlformats.org/officeDocument/2006/relationships/chart" Target="../charts/chart46.xml"/><Relationship Id="rId19" Type="http://schemas.openxmlformats.org/officeDocument/2006/relationships/chart" Target="../charts/chart55.xml"/><Relationship Id="rId31" Type="http://schemas.openxmlformats.org/officeDocument/2006/relationships/chart" Target="../charts/chart67.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 Id="rId22" Type="http://schemas.openxmlformats.org/officeDocument/2006/relationships/chart" Target="../charts/chart58.xml"/><Relationship Id="rId27" Type="http://schemas.openxmlformats.org/officeDocument/2006/relationships/chart" Target="../charts/chart63.xml"/><Relationship Id="rId30" Type="http://schemas.openxmlformats.org/officeDocument/2006/relationships/chart" Target="../charts/chart66.xml"/><Relationship Id="rId35" Type="http://schemas.openxmlformats.org/officeDocument/2006/relationships/chart" Target="../charts/chart71.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chart" Target="../charts/chart7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82.xml"/><Relationship Id="rId13" Type="http://schemas.openxmlformats.org/officeDocument/2006/relationships/chart" Target="../charts/chart87.xml"/><Relationship Id="rId18" Type="http://schemas.openxmlformats.org/officeDocument/2006/relationships/chart" Target="../charts/chart92.xml"/><Relationship Id="rId3" Type="http://schemas.openxmlformats.org/officeDocument/2006/relationships/chart" Target="../charts/chart77.xml"/><Relationship Id="rId21" Type="http://schemas.openxmlformats.org/officeDocument/2006/relationships/chart" Target="../charts/chart95.xml"/><Relationship Id="rId7" Type="http://schemas.openxmlformats.org/officeDocument/2006/relationships/chart" Target="../charts/chart81.xml"/><Relationship Id="rId12" Type="http://schemas.openxmlformats.org/officeDocument/2006/relationships/chart" Target="../charts/chart86.xml"/><Relationship Id="rId17" Type="http://schemas.openxmlformats.org/officeDocument/2006/relationships/chart" Target="../charts/chart91.xml"/><Relationship Id="rId25" Type="http://schemas.openxmlformats.org/officeDocument/2006/relationships/chart" Target="../charts/chart99.xml"/><Relationship Id="rId2" Type="http://schemas.openxmlformats.org/officeDocument/2006/relationships/chart" Target="../charts/chart76.xml"/><Relationship Id="rId16" Type="http://schemas.openxmlformats.org/officeDocument/2006/relationships/chart" Target="../charts/chart90.xml"/><Relationship Id="rId20" Type="http://schemas.openxmlformats.org/officeDocument/2006/relationships/chart" Target="../charts/chart94.xml"/><Relationship Id="rId1" Type="http://schemas.openxmlformats.org/officeDocument/2006/relationships/chart" Target="../charts/chart75.xml"/><Relationship Id="rId6" Type="http://schemas.openxmlformats.org/officeDocument/2006/relationships/chart" Target="../charts/chart80.xml"/><Relationship Id="rId11" Type="http://schemas.openxmlformats.org/officeDocument/2006/relationships/chart" Target="../charts/chart85.xml"/><Relationship Id="rId24" Type="http://schemas.openxmlformats.org/officeDocument/2006/relationships/chart" Target="../charts/chart98.xml"/><Relationship Id="rId5" Type="http://schemas.openxmlformats.org/officeDocument/2006/relationships/chart" Target="../charts/chart79.xml"/><Relationship Id="rId15" Type="http://schemas.openxmlformats.org/officeDocument/2006/relationships/chart" Target="../charts/chart89.xml"/><Relationship Id="rId23" Type="http://schemas.openxmlformats.org/officeDocument/2006/relationships/chart" Target="../charts/chart97.xml"/><Relationship Id="rId10" Type="http://schemas.openxmlformats.org/officeDocument/2006/relationships/chart" Target="../charts/chart84.xml"/><Relationship Id="rId19" Type="http://schemas.openxmlformats.org/officeDocument/2006/relationships/chart" Target="../charts/chart93.xml"/><Relationship Id="rId4" Type="http://schemas.openxmlformats.org/officeDocument/2006/relationships/chart" Target="../charts/chart78.xml"/><Relationship Id="rId9" Type="http://schemas.openxmlformats.org/officeDocument/2006/relationships/chart" Target="../charts/chart83.xml"/><Relationship Id="rId14" Type="http://schemas.openxmlformats.org/officeDocument/2006/relationships/chart" Target="../charts/chart88.xml"/><Relationship Id="rId22" Type="http://schemas.openxmlformats.org/officeDocument/2006/relationships/chart" Target="../charts/chart96.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07.xml"/><Relationship Id="rId13" Type="http://schemas.openxmlformats.org/officeDocument/2006/relationships/chart" Target="../charts/chart112.xml"/><Relationship Id="rId18" Type="http://schemas.openxmlformats.org/officeDocument/2006/relationships/chart" Target="../charts/chart117.xml"/><Relationship Id="rId26" Type="http://schemas.openxmlformats.org/officeDocument/2006/relationships/image" Target="../media/image13.png"/><Relationship Id="rId3" Type="http://schemas.openxmlformats.org/officeDocument/2006/relationships/chart" Target="../charts/chart102.xml"/><Relationship Id="rId21" Type="http://schemas.openxmlformats.org/officeDocument/2006/relationships/chart" Target="../charts/chart120.xml"/><Relationship Id="rId7" Type="http://schemas.openxmlformats.org/officeDocument/2006/relationships/chart" Target="../charts/chart106.xml"/><Relationship Id="rId12" Type="http://schemas.openxmlformats.org/officeDocument/2006/relationships/chart" Target="../charts/chart111.xml"/><Relationship Id="rId17" Type="http://schemas.openxmlformats.org/officeDocument/2006/relationships/chart" Target="../charts/chart116.xml"/><Relationship Id="rId25" Type="http://schemas.openxmlformats.org/officeDocument/2006/relationships/chart" Target="../charts/chart124.xml"/><Relationship Id="rId2" Type="http://schemas.openxmlformats.org/officeDocument/2006/relationships/chart" Target="../charts/chart101.xml"/><Relationship Id="rId16" Type="http://schemas.openxmlformats.org/officeDocument/2006/relationships/chart" Target="../charts/chart115.xml"/><Relationship Id="rId20" Type="http://schemas.openxmlformats.org/officeDocument/2006/relationships/chart" Target="../charts/chart119.xml"/><Relationship Id="rId29" Type="http://schemas.openxmlformats.org/officeDocument/2006/relationships/image" Target="../media/image16.png"/><Relationship Id="rId1" Type="http://schemas.openxmlformats.org/officeDocument/2006/relationships/chart" Target="../charts/chart100.xml"/><Relationship Id="rId6" Type="http://schemas.openxmlformats.org/officeDocument/2006/relationships/chart" Target="../charts/chart105.xml"/><Relationship Id="rId11" Type="http://schemas.openxmlformats.org/officeDocument/2006/relationships/chart" Target="../charts/chart110.xml"/><Relationship Id="rId24" Type="http://schemas.openxmlformats.org/officeDocument/2006/relationships/chart" Target="../charts/chart123.xml"/><Relationship Id="rId5" Type="http://schemas.openxmlformats.org/officeDocument/2006/relationships/chart" Target="../charts/chart104.xml"/><Relationship Id="rId15" Type="http://schemas.openxmlformats.org/officeDocument/2006/relationships/chart" Target="../charts/chart114.xml"/><Relationship Id="rId23" Type="http://schemas.openxmlformats.org/officeDocument/2006/relationships/chart" Target="../charts/chart122.xml"/><Relationship Id="rId28" Type="http://schemas.openxmlformats.org/officeDocument/2006/relationships/image" Target="../media/image15.png"/><Relationship Id="rId10" Type="http://schemas.openxmlformats.org/officeDocument/2006/relationships/chart" Target="../charts/chart109.xml"/><Relationship Id="rId19" Type="http://schemas.openxmlformats.org/officeDocument/2006/relationships/chart" Target="../charts/chart118.xml"/><Relationship Id="rId31" Type="http://schemas.openxmlformats.org/officeDocument/2006/relationships/image" Target="../media/image18.png"/><Relationship Id="rId4" Type="http://schemas.openxmlformats.org/officeDocument/2006/relationships/chart" Target="../charts/chart103.xml"/><Relationship Id="rId9" Type="http://schemas.openxmlformats.org/officeDocument/2006/relationships/chart" Target="../charts/chart108.xml"/><Relationship Id="rId14" Type="http://schemas.openxmlformats.org/officeDocument/2006/relationships/chart" Target="../charts/chart113.xml"/><Relationship Id="rId22" Type="http://schemas.openxmlformats.org/officeDocument/2006/relationships/chart" Target="../charts/chart121.xml"/><Relationship Id="rId27" Type="http://schemas.openxmlformats.org/officeDocument/2006/relationships/image" Target="../media/image14.png"/><Relationship Id="rId30"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0</xdr:col>
      <xdr:colOff>0</xdr:colOff>
      <xdr:row>32</xdr:row>
      <xdr:rowOff>166687</xdr:rowOff>
    </xdr:from>
    <xdr:to>
      <xdr:col>4</xdr:col>
      <xdr:colOff>609600</xdr:colOff>
      <xdr:row>47</xdr:row>
      <xdr:rowOff>52387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287</xdr:row>
      <xdr:rowOff>942974</xdr:rowOff>
    </xdr:from>
    <xdr:to>
      <xdr:col>1</xdr:col>
      <xdr:colOff>32175</xdr:colOff>
      <xdr:row>293</xdr:row>
      <xdr:rowOff>158474</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294</xdr:row>
      <xdr:rowOff>4763</xdr:rowOff>
    </xdr:from>
    <xdr:to>
      <xdr:col>1</xdr:col>
      <xdr:colOff>60751</xdr:colOff>
      <xdr:row>302</xdr:row>
      <xdr:rowOff>172763</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133349</xdr:colOff>
      <xdr:row>303</xdr:row>
      <xdr:rowOff>19050</xdr:rowOff>
    </xdr:from>
    <xdr:to>
      <xdr:col>1</xdr:col>
      <xdr:colOff>165524</xdr:colOff>
      <xdr:row>311</xdr:row>
      <xdr:rowOff>187050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312</xdr:row>
      <xdr:rowOff>61913</xdr:rowOff>
    </xdr:from>
    <xdr:to>
      <xdr:col>1</xdr:col>
      <xdr:colOff>32175</xdr:colOff>
      <xdr:row>321</xdr:row>
      <xdr:rowOff>39413</xdr:rowOff>
    </xdr:to>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14287</xdr:colOff>
      <xdr:row>321</xdr:row>
      <xdr:rowOff>52389</xdr:rowOff>
    </xdr:from>
    <xdr:to>
      <xdr:col>1</xdr:col>
      <xdr:colOff>46462</xdr:colOff>
      <xdr:row>330</xdr:row>
      <xdr:rowOff>29889</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400048</xdr:colOff>
      <xdr:row>328</xdr:row>
      <xdr:rowOff>109537</xdr:rowOff>
    </xdr:from>
    <xdr:to>
      <xdr:col>10</xdr:col>
      <xdr:colOff>460798</xdr:colOff>
      <xdr:row>337</xdr:row>
      <xdr:rowOff>87037</xdr:rowOff>
    </xdr:to>
    <xdr:graphicFrame macro="">
      <xdr:nvGraphicFramePr>
        <xdr:cNvPr id="11" name="Chart 10">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404812</xdr:colOff>
      <xdr:row>337</xdr:row>
      <xdr:rowOff>138112</xdr:rowOff>
    </xdr:from>
    <xdr:to>
      <xdr:col>10</xdr:col>
      <xdr:colOff>465562</xdr:colOff>
      <xdr:row>346</xdr:row>
      <xdr:rowOff>115612</xdr:rowOff>
    </xdr:to>
    <xdr:graphicFrame macro="">
      <xdr:nvGraphicFramePr>
        <xdr:cNvPr id="12" name="Chart 11">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404811</xdr:colOff>
      <xdr:row>346</xdr:row>
      <xdr:rowOff>152400</xdr:rowOff>
    </xdr:from>
    <xdr:to>
      <xdr:col>10</xdr:col>
      <xdr:colOff>465561</xdr:colOff>
      <xdr:row>355</xdr:row>
      <xdr:rowOff>129900</xdr:rowOff>
    </xdr:to>
    <xdr:graphicFrame macro="">
      <xdr:nvGraphicFramePr>
        <xdr:cNvPr id="13" name="Chart 12">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395286</xdr:colOff>
      <xdr:row>355</xdr:row>
      <xdr:rowOff>166687</xdr:rowOff>
    </xdr:from>
    <xdr:to>
      <xdr:col>10</xdr:col>
      <xdr:colOff>456036</xdr:colOff>
      <xdr:row>364</xdr:row>
      <xdr:rowOff>144187</xdr:rowOff>
    </xdr:to>
    <xdr:graphicFrame macro="">
      <xdr:nvGraphicFramePr>
        <xdr:cNvPr id="14" name="Chart 13">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414337</xdr:colOff>
      <xdr:row>364</xdr:row>
      <xdr:rowOff>176212</xdr:rowOff>
    </xdr:from>
    <xdr:to>
      <xdr:col>10</xdr:col>
      <xdr:colOff>475087</xdr:colOff>
      <xdr:row>373</xdr:row>
      <xdr:rowOff>153712</xdr:rowOff>
    </xdr:to>
    <xdr:graphicFrame macro="">
      <xdr:nvGraphicFramePr>
        <xdr:cNvPr id="15" name="Chart 14">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19049</xdr:colOff>
      <xdr:row>330</xdr:row>
      <xdr:rowOff>147637</xdr:rowOff>
    </xdr:from>
    <xdr:to>
      <xdr:col>1</xdr:col>
      <xdr:colOff>51224</xdr:colOff>
      <xdr:row>339</xdr:row>
      <xdr:rowOff>125137</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340</xdr:row>
      <xdr:rowOff>23812</xdr:rowOff>
    </xdr:from>
    <xdr:to>
      <xdr:col>1</xdr:col>
      <xdr:colOff>32175</xdr:colOff>
      <xdr:row>349</xdr:row>
      <xdr:rowOff>1312</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349</xdr:row>
      <xdr:rowOff>80962</xdr:rowOff>
    </xdr:from>
    <xdr:to>
      <xdr:col>1</xdr:col>
      <xdr:colOff>32175</xdr:colOff>
      <xdr:row>358</xdr:row>
      <xdr:rowOff>58462</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358</xdr:row>
      <xdr:rowOff>119062</xdr:rowOff>
    </xdr:from>
    <xdr:to>
      <xdr:col>1</xdr:col>
      <xdr:colOff>32175</xdr:colOff>
      <xdr:row>367</xdr:row>
      <xdr:rowOff>96562</xdr:rowOff>
    </xdr:to>
    <xdr:graphicFrame macro="">
      <xdr:nvGraphicFramePr>
        <xdr:cNvPr id="16" name="Chart 15">
          <a:extLst>
            <a:ext uri="{FF2B5EF4-FFF2-40B4-BE49-F238E27FC236}">
              <a16:creationId xmlns:a16="http://schemas.microsoft.com/office/drawing/2014/main" id="{00000000-0008-0000-04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367</xdr:row>
      <xdr:rowOff>147637</xdr:rowOff>
    </xdr:from>
    <xdr:to>
      <xdr:col>1</xdr:col>
      <xdr:colOff>32175</xdr:colOff>
      <xdr:row>376</xdr:row>
      <xdr:rowOff>125137</xdr:rowOff>
    </xdr:to>
    <xdr:graphicFrame macro="">
      <xdr:nvGraphicFramePr>
        <xdr:cNvPr id="17" name="Chart 16">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100011</xdr:colOff>
      <xdr:row>319</xdr:row>
      <xdr:rowOff>147637</xdr:rowOff>
    </xdr:from>
    <xdr:to>
      <xdr:col>4</xdr:col>
      <xdr:colOff>75036</xdr:colOff>
      <xdr:row>328</xdr:row>
      <xdr:rowOff>125137</xdr:rowOff>
    </xdr:to>
    <xdr:graphicFrame macro="">
      <xdr:nvGraphicFramePr>
        <xdr:cNvPr id="18" name="Chart 17">
          <a:extLst>
            <a:ext uri="{FF2B5EF4-FFF2-40B4-BE49-F238E27FC236}">
              <a16:creationId xmlns:a16="http://schemas.microsoft.com/office/drawing/2014/main" id="{00000000-0008-0000-04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80960</xdr:colOff>
      <xdr:row>328</xdr:row>
      <xdr:rowOff>147637</xdr:rowOff>
    </xdr:from>
    <xdr:to>
      <xdr:col>4</xdr:col>
      <xdr:colOff>55985</xdr:colOff>
      <xdr:row>337</xdr:row>
      <xdr:rowOff>125137</xdr:rowOff>
    </xdr:to>
    <xdr:graphicFrame macro="">
      <xdr:nvGraphicFramePr>
        <xdr:cNvPr id="19" name="Chart 18">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52387</xdr:colOff>
      <xdr:row>337</xdr:row>
      <xdr:rowOff>147637</xdr:rowOff>
    </xdr:from>
    <xdr:to>
      <xdr:col>4</xdr:col>
      <xdr:colOff>27412</xdr:colOff>
      <xdr:row>346</xdr:row>
      <xdr:rowOff>125137</xdr:rowOff>
    </xdr:to>
    <xdr:graphicFrame macro="">
      <xdr:nvGraphicFramePr>
        <xdr:cNvPr id="20" name="Chart 19">
          <a:extLst>
            <a:ext uri="{FF2B5EF4-FFF2-40B4-BE49-F238E27FC236}">
              <a16:creationId xmlns:a16="http://schemas.microsoft.com/office/drawing/2014/main" id="{00000000-0008-0000-04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52387</xdr:colOff>
      <xdr:row>346</xdr:row>
      <xdr:rowOff>157162</xdr:rowOff>
    </xdr:from>
    <xdr:to>
      <xdr:col>4</xdr:col>
      <xdr:colOff>27412</xdr:colOff>
      <xdr:row>355</xdr:row>
      <xdr:rowOff>134662</xdr:rowOff>
    </xdr:to>
    <xdr:graphicFrame macro="">
      <xdr:nvGraphicFramePr>
        <xdr:cNvPr id="21" name="Chart 20">
          <a:extLst>
            <a:ext uri="{FF2B5EF4-FFF2-40B4-BE49-F238E27FC236}">
              <a16:creationId xmlns:a16="http://schemas.microsoft.com/office/drawing/2014/main" id="{00000000-0008-0000-04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61912</xdr:colOff>
      <xdr:row>355</xdr:row>
      <xdr:rowOff>166687</xdr:rowOff>
    </xdr:from>
    <xdr:to>
      <xdr:col>4</xdr:col>
      <xdr:colOff>36937</xdr:colOff>
      <xdr:row>364</xdr:row>
      <xdr:rowOff>144187</xdr:rowOff>
    </xdr:to>
    <xdr:graphicFrame macro="">
      <xdr:nvGraphicFramePr>
        <xdr:cNvPr id="22" name="Chart 2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300036</xdr:colOff>
      <xdr:row>319</xdr:row>
      <xdr:rowOff>90487</xdr:rowOff>
    </xdr:from>
    <xdr:to>
      <xdr:col>7</xdr:col>
      <xdr:colOff>324786</xdr:colOff>
      <xdr:row>328</xdr:row>
      <xdr:rowOff>67987</xdr:rowOff>
    </xdr:to>
    <xdr:graphicFrame macro="">
      <xdr:nvGraphicFramePr>
        <xdr:cNvPr id="10" name="Chart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xdr:col>
      <xdr:colOff>300037</xdr:colOff>
      <xdr:row>328</xdr:row>
      <xdr:rowOff>80962</xdr:rowOff>
    </xdr:from>
    <xdr:to>
      <xdr:col>7</xdr:col>
      <xdr:colOff>360787</xdr:colOff>
      <xdr:row>337</xdr:row>
      <xdr:rowOff>58462</xdr:rowOff>
    </xdr:to>
    <xdr:graphicFrame macro="">
      <xdr:nvGraphicFramePr>
        <xdr:cNvPr id="24" name="Chart 23">
          <a:extLst>
            <a:ext uri="{FF2B5EF4-FFF2-40B4-BE49-F238E27FC236}">
              <a16:creationId xmlns:a16="http://schemas.microsoft.com/office/drawing/2014/main" id="{00000000-0008-0000-04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309562</xdr:colOff>
      <xdr:row>346</xdr:row>
      <xdr:rowOff>128587</xdr:rowOff>
    </xdr:from>
    <xdr:to>
      <xdr:col>7</xdr:col>
      <xdr:colOff>370312</xdr:colOff>
      <xdr:row>355</xdr:row>
      <xdr:rowOff>106087</xdr:rowOff>
    </xdr:to>
    <xdr:graphicFrame macro="">
      <xdr:nvGraphicFramePr>
        <xdr:cNvPr id="25" name="Chart 24">
          <a:extLst>
            <a:ext uri="{FF2B5EF4-FFF2-40B4-BE49-F238E27FC236}">
              <a16:creationId xmlns:a16="http://schemas.microsoft.com/office/drawing/2014/main" id="{00000000-0008-0000-04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309562</xdr:colOff>
      <xdr:row>355</xdr:row>
      <xdr:rowOff>128587</xdr:rowOff>
    </xdr:from>
    <xdr:to>
      <xdr:col>7</xdr:col>
      <xdr:colOff>370312</xdr:colOff>
      <xdr:row>364</xdr:row>
      <xdr:rowOff>106087</xdr:rowOff>
    </xdr:to>
    <xdr:graphicFrame macro="">
      <xdr:nvGraphicFramePr>
        <xdr:cNvPr id="26" name="Chart 25">
          <a:extLst>
            <a:ext uri="{FF2B5EF4-FFF2-40B4-BE49-F238E27FC236}">
              <a16:creationId xmlns:a16="http://schemas.microsoft.com/office/drawing/2014/main" id="{00000000-0008-0000-04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309562</xdr:colOff>
      <xdr:row>337</xdr:row>
      <xdr:rowOff>128587</xdr:rowOff>
    </xdr:from>
    <xdr:to>
      <xdr:col>7</xdr:col>
      <xdr:colOff>370312</xdr:colOff>
      <xdr:row>346</xdr:row>
      <xdr:rowOff>106087</xdr:rowOff>
    </xdr:to>
    <xdr:graphicFrame macro="">
      <xdr:nvGraphicFramePr>
        <xdr:cNvPr id="28" name="Chart 27">
          <a:extLst>
            <a:ext uri="{FF2B5EF4-FFF2-40B4-BE49-F238E27FC236}">
              <a16:creationId xmlns:a16="http://schemas.microsoft.com/office/drawing/2014/main" id="{00000000-0008-0000-04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285750</xdr:colOff>
      <xdr:row>287</xdr:row>
      <xdr:rowOff>1328737</xdr:rowOff>
    </xdr:from>
    <xdr:to>
      <xdr:col>13</xdr:col>
      <xdr:colOff>3489750</xdr:colOff>
      <xdr:row>295</xdr:row>
      <xdr:rowOff>163237</xdr:rowOff>
    </xdr:to>
    <xdr:graphicFrame macro="">
      <xdr:nvGraphicFramePr>
        <xdr:cNvPr id="29" name="Chart 28">
          <a:extLst>
            <a:ext uri="{FF2B5EF4-FFF2-40B4-BE49-F238E27FC236}">
              <a16:creationId xmlns:a16="http://schemas.microsoft.com/office/drawing/2014/main" id="{00000000-0008-0000-04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10</xdr:col>
      <xdr:colOff>47625</xdr:colOff>
      <xdr:row>287</xdr:row>
      <xdr:rowOff>1319212</xdr:rowOff>
    </xdr:from>
    <xdr:to>
      <xdr:col>13</xdr:col>
      <xdr:colOff>117900</xdr:colOff>
      <xdr:row>295</xdr:row>
      <xdr:rowOff>153712</xdr:rowOff>
    </xdr:to>
    <xdr:graphicFrame macro="">
      <xdr:nvGraphicFramePr>
        <xdr:cNvPr id="30" name="Chart 29">
          <a:extLst>
            <a:ext uri="{FF2B5EF4-FFF2-40B4-BE49-F238E27FC236}">
              <a16:creationId xmlns:a16="http://schemas.microsoft.com/office/drawing/2014/main" id="{00000000-0008-0000-04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52387</xdr:colOff>
      <xdr:row>296</xdr:row>
      <xdr:rowOff>33337</xdr:rowOff>
    </xdr:from>
    <xdr:to>
      <xdr:col>13</xdr:col>
      <xdr:colOff>122662</xdr:colOff>
      <xdr:row>305</xdr:row>
      <xdr:rowOff>10837</xdr:rowOff>
    </xdr:to>
    <xdr:graphicFrame macro="">
      <xdr:nvGraphicFramePr>
        <xdr:cNvPr id="31" name="Chart 30">
          <a:extLst>
            <a:ext uri="{FF2B5EF4-FFF2-40B4-BE49-F238E27FC236}">
              <a16:creationId xmlns:a16="http://schemas.microsoft.com/office/drawing/2014/main" id="{00000000-0008-0000-04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252412</xdr:colOff>
      <xdr:row>296</xdr:row>
      <xdr:rowOff>23812</xdr:rowOff>
    </xdr:from>
    <xdr:to>
      <xdr:col>13</xdr:col>
      <xdr:colOff>3456412</xdr:colOff>
      <xdr:row>305</xdr:row>
      <xdr:rowOff>1312</xdr:rowOff>
    </xdr:to>
    <xdr:graphicFrame macro="">
      <xdr:nvGraphicFramePr>
        <xdr:cNvPr id="32" name="Chart 31">
          <a:extLst>
            <a:ext uri="{FF2B5EF4-FFF2-40B4-BE49-F238E27FC236}">
              <a16:creationId xmlns:a16="http://schemas.microsoft.com/office/drawing/2014/main" id="{00000000-0008-0000-04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10</xdr:col>
      <xdr:colOff>71437</xdr:colOff>
      <xdr:row>305</xdr:row>
      <xdr:rowOff>42862</xdr:rowOff>
    </xdr:from>
    <xdr:to>
      <xdr:col>13</xdr:col>
      <xdr:colOff>141712</xdr:colOff>
      <xdr:row>314</xdr:row>
      <xdr:rowOff>20362</xdr:rowOff>
    </xdr:to>
    <xdr:graphicFrame macro="">
      <xdr:nvGraphicFramePr>
        <xdr:cNvPr id="33" name="Chart 32">
          <a:extLst>
            <a:ext uri="{FF2B5EF4-FFF2-40B4-BE49-F238E27FC236}">
              <a16:creationId xmlns:a16="http://schemas.microsoft.com/office/drawing/2014/main" id="{00000000-0008-0000-04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261937</xdr:colOff>
      <xdr:row>305</xdr:row>
      <xdr:rowOff>23812</xdr:rowOff>
    </xdr:from>
    <xdr:to>
      <xdr:col>13</xdr:col>
      <xdr:colOff>3465937</xdr:colOff>
      <xdr:row>314</xdr:row>
      <xdr:rowOff>1312</xdr:rowOff>
    </xdr:to>
    <xdr:graphicFrame macro="">
      <xdr:nvGraphicFramePr>
        <xdr:cNvPr id="34" name="Chart 33">
          <a:extLst>
            <a:ext uri="{FF2B5EF4-FFF2-40B4-BE49-F238E27FC236}">
              <a16:creationId xmlns:a16="http://schemas.microsoft.com/office/drawing/2014/main" id="{00000000-0008-0000-04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10</xdr:col>
      <xdr:colOff>71437</xdr:colOff>
      <xdr:row>314</xdr:row>
      <xdr:rowOff>42862</xdr:rowOff>
    </xdr:from>
    <xdr:to>
      <xdr:col>13</xdr:col>
      <xdr:colOff>141712</xdr:colOff>
      <xdr:row>323</xdr:row>
      <xdr:rowOff>20362</xdr:rowOff>
    </xdr:to>
    <xdr:graphicFrame macro="">
      <xdr:nvGraphicFramePr>
        <xdr:cNvPr id="35" name="Chart 34">
          <a:extLst>
            <a:ext uri="{FF2B5EF4-FFF2-40B4-BE49-F238E27FC236}">
              <a16:creationId xmlns:a16="http://schemas.microsoft.com/office/drawing/2014/main" id="{00000000-0008-0000-04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261937</xdr:colOff>
      <xdr:row>314</xdr:row>
      <xdr:rowOff>33337</xdr:rowOff>
    </xdr:from>
    <xdr:to>
      <xdr:col>13</xdr:col>
      <xdr:colOff>3465937</xdr:colOff>
      <xdr:row>323</xdr:row>
      <xdr:rowOff>10837</xdr:rowOff>
    </xdr:to>
    <xdr:graphicFrame macro="">
      <xdr:nvGraphicFramePr>
        <xdr:cNvPr id="36" name="Chart 35">
          <a:extLst>
            <a:ext uri="{FF2B5EF4-FFF2-40B4-BE49-F238E27FC236}">
              <a16:creationId xmlns:a16="http://schemas.microsoft.com/office/drawing/2014/main" id="{00000000-0008-0000-04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10</xdr:col>
      <xdr:colOff>100012</xdr:colOff>
      <xdr:row>323</xdr:row>
      <xdr:rowOff>23812</xdr:rowOff>
    </xdr:from>
    <xdr:to>
      <xdr:col>13</xdr:col>
      <xdr:colOff>170287</xdr:colOff>
      <xdr:row>332</xdr:row>
      <xdr:rowOff>1312</xdr:rowOff>
    </xdr:to>
    <xdr:graphicFrame macro="">
      <xdr:nvGraphicFramePr>
        <xdr:cNvPr id="38" name="Chart 37">
          <a:extLst>
            <a:ext uri="{FF2B5EF4-FFF2-40B4-BE49-F238E27FC236}">
              <a16:creationId xmlns:a16="http://schemas.microsoft.com/office/drawing/2014/main" id="{00000000-0008-0000-04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252412</xdr:colOff>
      <xdr:row>323</xdr:row>
      <xdr:rowOff>61912</xdr:rowOff>
    </xdr:from>
    <xdr:to>
      <xdr:col>13</xdr:col>
      <xdr:colOff>3456412</xdr:colOff>
      <xdr:row>332</xdr:row>
      <xdr:rowOff>39412</xdr:rowOff>
    </xdr:to>
    <xdr:graphicFrame macro="">
      <xdr:nvGraphicFramePr>
        <xdr:cNvPr id="39" name="Chart 38">
          <a:extLst>
            <a:ext uri="{FF2B5EF4-FFF2-40B4-BE49-F238E27FC236}">
              <a16:creationId xmlns:a16="http://schemas.microsoft.com/office/drawing/2014/main" id="{00000000-0008-0000-04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211</xdr:row>
      <xdr:rowOff>942974</xdr:rowOff>
    </xdr:from>
    <xdr:to>
      <xdr:col>1</xdr:col>
      <xdr:colOff>32175</xdr:colOff>
      <xdr:row>217</xdr:row>
      <xdr:rowOff>158474</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218</xdr:row>
      <xdr:rowOff>4763</xdr:rowOff>
    </xdr:from>
    <xdr:to>
      <xdr:col>1</xdr:col>
      <xdr:colOff>60751</xdr:colOff>
      <xdr:row>226</xdr:row>
      <xdr:rowOff>172763</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133349</xdr:colOff>
      <xdr:row>227</xdr:row>
      <xdr:rowOff>19050</xdr:rowOff>
    </xdr:from>
    <xdr:to>
      <xdr:col>1</xdr:col>
      <xdr:colOff>165524</xdr:colOff>
      <xdr:row>235</xdr:row>
      <xdr:rowOff>187050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236</xdr:row>
      <xdr:rowOff>61913</xdr:rowOff>
    </xdr:from>
    <xdr:to>
      <xdr:col>1</xdr:col>
      <xdr:colOff>32175</xdr:colOff>
      <xdr:row>245</xdr:row>
      <xdr:rowOff>39413</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14287</xdr:colOff>
      <xdr:row>245</xdr:row>
      <xdr:rowOff>52389</xdr:rowOff>
    </xdr:from>
    <xdr:to>
      <xdr:col>1</xdr:col>
      <xdr:colOff>46462</xdr:colOff>
      <xdr:row>254</xdr:row>
      <xdr:rowOff>29889</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400048</xdr:colOff>
      <xdr:row>252</xdr:row>
      <xdr:rowOff>109537</xdr:rowOff>
    </xdr:from>
    <xdr:to>
      <xdr:col>10</xdr:col>
      <xdr:colOff>460798</xdr:colOff>
      <xdr:row>261</xdr:row>
      <xdr:rowOff>87037</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404812</xdr:colOff>
      <xdr:row>261</xdr:row>
      <xdr:rowOff>138112</xdr:rowOff>
    </xdr:from>
    <xdr:to>
      <xdr:col>10</xdr:col>
      <xdr:colOff>465562</xdr:colOff>
      <xdr:row>270</xdr:row>
      <xdr:rowOff>115612</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404811</xdr:colOff>
      <xdr:row>270</xdr:row>
      <xdr:rowOff>152400</xdr:rowOff>
    </xdr:from>
    <xdr:to>
      <xdr:col>10</xdr:col>
      <xdr:colOff>465561</xdr:colOff>
      <xdr:row>279</xdr:row>
      <xdr:rowOff>129900</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395286</xdr:colOff>
      <xdr:row>279</xdr:row>
      <xdr:rowOff>166687</xdr:rowOff>
    </xdr:from>
    <xdr:to>
      <xdr:col>10</xdr:col>
      <xdr:colOff>456036</xdr:colOff>
      <xdr:row>288</xdr:row>
      <xdr:rowOff>144187</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414337</xdr:colOff>
      <xdr:row>288</xdr:row>
      <xdr:rowOff>176212</xdr:rowOff>
    </xdr:from>
    <xdr:to>
      <xdr:col>10</xdr:col>
      <xdr:colOff>475087</xdr:colOff>
      <xdr:row>297</xdr:row>
      <xdr:rowOff>153712</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19049</xdr:colOff>
      <xdr:row>254</xdr:row>
      <xdr:rowOff>147637</xdr:rowOff>
    </xdr:from>
    <xdr:to>
      <xdr:col>1</xdr:col>
      <xdr:colOff>51224</xdr:colOff>
      <xdr:row>263</xdr:row>
      <xdr:rowOff>125137</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264</xdr:row>
      <xdr:rowOff>23812</xdr:rowOff>
    </xdr:from>
    <xdr:to>
      <xdr:col>1</xdr:col>
      <xdr:colOff>32175</xdr:colOff>
      <xdr:row>273</xdr:row>
      <xdr:rowOff>1312</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273</xdr:row>
      <xdr:rowOff>80962</xdr:rowOff>
    </xdr:from>
    <xdr:to>
      <xdr:col>1</xdr:col>
      <xdr:colOff>32175</xdr:colOff>
      <xdr:row>282</xdr:row>
      <xdr:rowOff>58462</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282</xdr:row>
      <xdr:rowOff>119062</xdr:rowOff>
    </xdr:from>
    <xdr:to>
      <xdr:col>1</xdr:col>
      <xdr:colOff>32175</xdr:colOff>
      <xdr:row>291</xdr:row>
      <xdr:rowOff>96562</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291</xdr:row>
      <xdr:rowOff>147637</xdr:rowOff>
    </xdr:from>
    <xdr:to>
      <xdr:col>1</xdr:col>
      <xdr:colOff>32175</xdr:colOff>
      <xdr:row>300</xdr:row>
      <xdr:rowOff>125137</xdr:rowOff>
    </xdr:to>
    <xdr:graphicFrame macro="">
      <xdr:nvGraphicFramePr>
        <xdr:cNvPr id="16" name="Chart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100011</xdr:colOff>
      <xdr:row>243</xdr:row>
      <xdr:rowOff>147637</xdr:rowOff>
    </xdr:from>
    <xdr:to>
      <xdr:col>4</xdr:col>
      <xdr:colOff>75036</xdr:colOff>
      <xdr:row>252</xdr:row>
      <xdr:rowOff>125137</xdr:rowOff>
    </xdr:to>
    <xdr:graphicFrame macro="">
      <xdr:nvGraphicFramePr>
        <xdr:cNvPr id="17" name="Chart 16">
          <a:extLst>
            <a:ext uri="{FF2B5EF4-FFF2-40B4-BE49-F238E27FC236}">
              <a16:creationId xmlns:a16="http://schemas.microsoft.com/office/drawing/2014/main" id="{00000000-0008-0000-0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80960</xdr:colOff>
      <xdr:row>252</xdr:row>
      <xdr:rowOff>147637</xdr:rowOff>
    </xdr:from>
    <xdr:to>
      <xdr:col>4</xdr:col>
      <xdr:colOff>55985</xdr:colOff>
      <xdr:row>261</xdr:row>
      <xdr:rowOff>125137</xdr:rowOff>
    </xdr:to>
    <xdr:graphicFrame macro="">
      <xdr:nvGraphicFramePr>
        <xdr:cNvPr id="18" name="Chart 17">
          <a:extLst>
            <a:ext uri="{FF2B5EF4-FFF2-40B4-BE49-F238E27FC236}">
              <a16:creationId xmlns:a16="http://schemas.microsoft.com/office/drawing/2014/main" id="{00000000-0008-0000-05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52387</xdr:colOff>
      <xdr:row>261</xdr:row>
      <xdr:rowOff>147637</xdr:rowOff>
    </xdr:from>
    <xdr:to>
      <xdr:col>4</xdr:col>
      <xdr:colOff>27412</xdr:colOff>
      <xdr:row>270</xdr:row>
      <xdr:rowOff>125137</xdr:rowOff>
    </xdr:to>
    <xdr:graphicFrame macro="">
      <xdr:nvGraphicFramePr>
        <xdr:cNvPr id="19" name="Chart 18">
          <a:extLst>
            <a:ext uri="{FF2B5EF4-FFF2-40B4-BE49-F238E27FC236}">
              <a16:creationId xmlns:a16="http://schemas.microsoft.com/office/drawing/2014/main" id="{00000000-0008-0000-05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52387</xdr:colOff>
      <xdr:row>270</xdr:row>
      <xdr:rowOff>157162</xdr:rowOff>
    </xdr:from>
    <xdr:to>
      <xdr:col>4</xdr:col>
      <xdr:colOff>27412</xdr:colOff>
      <xdr:row>279</xdr:row>
      <xdr:rowOff>134662</xdr:rowOff>
    </xdr:to>
    <xdr:graphicFrame macro="">
      <xdr:nvGraphicFramePr>
        <xdr:cNvPr id="20" name="Chart 19">
          <a:extLst>
            <a:ext uri="{FF2B5EF4-FFF2-40B4-BE49-F238E27FC236}">
              <a16:creationId xmlns:a16="http://schemas.microsoft.com/office/drawing/2014/main" id="{00000000-0008-0000-05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61912</xdr:colOff>
      <xdr:row>279</xdr:row>
      <xdr:rowOff>166687</xdr:rowOff>
    </xdr:from>
    <xdr:to>
      <xdr:col>4</xdr:col>
      <xdr:colOff>36937</xdr:colOff>
      <xdr:row>288</xdr:row>
      <xdr:rowOff>144187</xdr:rowOff>
    </xdr:to>
    <xdr:graphicFrame macro="">
      <xdr:nvGraphicFramePr>
        <xdr:cNvPr id="21" name="Chart 20">
          <a:extLst>
            <a:ext uri="{FF2B5EF4-FFF2-40B4-BE49-F238E27FC236}">
              <a16:creationId xmlns:a16="http://schemas.microsoft.com/office/drawing/2014/main" id="{00000000-0008-0000-05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300036</xdr:colOff>
      <xdr:row>243</xdr:row>
      <xdr:rowOff>90487</xdr:rowOff>
    </xdr:from>
    <xdr:to>
      <xdr:col>7</xdr:col>
      <xdr:colOff>324786</xdr:colOff>
      <xdr:row>252</xdr:row>
      <xdr:rowOff>67987</xdr:rowOff>
    </xdr:to>
    <xdr:graphicFrame macro="">
      <xdr:nvGraphicFramePr>
        <xdr:cNvPr id="22" name="Chart 21">
          <a:extLst>
            <a:ext uri="{FF2B5EF4-FFF2-40B4-BE49-F238E27FC236}">
              <a16:creationId xmlns:a16="http://schemas.microsoft.com/office/drawing/2014/main" id="{00000000-0008-0000-05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xdr:col>
      <xdr:colOff>300037</xdr:colOff>
      <xdr:row>252</xdr:row>
      <xdr:rowOff>80962</xdr:rowOff>
    </xdr:from>
    <xdr:to>
      <xdr:col>7</xdr:col>
      <xdr:colOff>360787</xdr:colOff>
      <xdr:row>261</xdr:row>
      <xdr:rowOff>58462</xdr:rowOff>
    </xdr:to>
    <xdr:graphicFrame macro="">
      <xdr:nvGraphicFramePr>
        <xdr:cNvPr id="23" name="Chart 22">
          <a:extLst>
            <a:ext uri="{FF2B5EF4-FFF2-40B4-BE49-F238E27FC236}">
              <a16:creationId xmlns:a16="http://schemas.microsoft.com/office/drawing/2014/main" id="{00000000-0008-0000-05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309562</xdr:colOff>
      <xdr:row>270</xdr:row>
      <xdr:rowOff>128587</xdr:rowOff>
    </xdr:from>
    <xdr:to>
      <xdr:col>7</xdr:col>
      <xdr:colOff>370312</xdr:colOff>
      <xdr:row>279</xdr:row>
      <xdr:rowOff>106087</xdr:rowOff>
    </xdr:to>
    <xdr:graphicFrame macro="">
      <xdr:nvGraphicFramePr>
        <xdr:cNvPr id="24" name="Chart 23">
          <a:extLst>
            <a:ext uri="{FF2B5EF4-FFF2-40B4-BE49-F238E27FC236}">
              <a16:creationId xmlns:a16="http://schemas.microsoft.com/office/drawing/2014/main" id="{00000000-0008-0000-05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309562</xdr:colOff>
      <xdr:row>279</xdr:row>
      <xdr:rowOff>128587</xdr:rowOff>
    </xdr:from>
    <xdr:to>
      <xdr:col>7</xdr:col>
      <xdr:colOff>370312</xdr:colOff>
      <xdr:row>288</xdr:row>
      <xdr:rowOff>106087</xdr:rowOff>
    </xdr:to>
    <xdr:graphicFrame macro="">
      <xdr:nvGraphicFramePr>
        <xdr:cNvPr id="25" name="Chart 24">
          <a:extLst>
            <a:ext uri="{FF2B5EF4-FFF2-40B4-BE49-F238E27FC236}">
              <a16:creationId xmlns:a16="http://schemas.microsoft.com/office/drawing/2014/main" id="{00000000-0008-0000-05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309562</xdr:colOff>
      <xdr:row>261</xdr:row>
      <xdr:rowOff>128587</xdr:rowOff>
    </xdr:from>
    <xdr:to>
      <xdr:col>7</xdr:col>
      <xdr:colOff>370312</xdr:colOff>
      <xdr:row>270</xdr:row>
      <xdr:rowOff>106087</xdr:rowOff>
    </xdr:to>
    <xdr:graphicFrame macro="">
      <xdr:nvGraphicFramePr>
        <xdr:cNvPr id="26" name="Chart 25">
          <a:extLst>
            <a:ext uri="{FF2B5EF4-FFF2-40B4-BE49-F238E27FC236}">
              <a16:creationId xmlns:a16="http://schemas.microsoft.com/office/drawing/2014/main" id="{00000000-0008-0000-05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285750</xdr:colOff>
      <xdr:row>211</xdr:row>
      <xdr:rowOff>1328737</xdr:rowOff>
    </xdr:from>
    <xdr:to>
      <xdr:col>13</xdr:col>
      <xdr:colOff>3489750</xdr:colOff>
      <xdr:row>219</xdr:row>
      <xdr:rowOff>163237</xdr:rowOff>
    </xdr:to>
    <xdr:graphicFrame macro="">
      <xdr:nvGraphicFramePr>
        <xdr:cNvPr id="27" name="Chart 26">
          <a:extLst>
            <a:ext uri="{FF2B5EF4-FFF2-40B4-BE49-F238E27FC236}">
              <a16:creationId xmlns:a16="http://schemas.microsoft.com/office/drawing/2014/main" id="{00000000-0008-0000-05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10</xdr:col>
      <xdr:colOff>47625</xdr:colOff>
      <xdr:row>211</xdr:row>
      <xdr:rowOff>1319212</xdr:rowOff>
    </xdr:from>
    <xdr:to>
      <xdr:col>13</xdr:col>
      <xdr:colOff>117900</xdr:colOff>
      <xdr:row>219</xdr:row>
      <xdr:rowOff>153712</xdr:rowOff>
    </xdr:to>
    <xdr:graphicFrame macro="">
      <xdr:nvGraphicFramePr>
        <xdr:cNvPr id="28" name="Chart 27">
          <a:extLst>
            <a:ext uri="{FF2B5EF4-FFF2-40B4-BE49-F238E27FC236}">
              <a16:creationId xmlns:a16="http://schemas.microsoft.com/office/drawing/2014/main" id="{00000000-0008-0000-05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52387</xdr:colOff>
      <xdr:row>220</xdr:row>
      <xdr:rowOff>33337</xdr:rowOff>
    </xdr:from>
    <xdr:to>
      <xdr:col>13</xdr:col>
      <xdr:colOff>122662</xdr:colOff>
      <xdr:row>229</xdr:row>
      <xdr:rowOff>10837</xdr:rowOff>
    </xdr:to>
    <xdr:graphicFrame macro="">
      <xdr:nvGraphicFramePr>
        <xdr:cNvPr id="29" name="Chart 28">
          <a:extLst>
            <a:ext uri="{FF2B5EF4-FFF2-40B4-BE49-F238E27FC236}">
              <a16:creationId xmlns:a16="http://schemas.microsoft.com/office/drawing/2014/main" id="{00000000-0008-0000-05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252412</xdr:colOff>
      <xdr:row>220</xdr:row>
      <xdr:rowOff>23812</xdr:rowOff>
    </xdr:from>
    <xdr:to>
      <xdr:col>13</xdr:col>
      <xdr:colOff>3456412</xdr:colOff>
      <xdr:row>229</xdr:row>
      <xdr:rowOff>1312</xdr:rowOff>
    </xdr:to>
    <xdr:graphicFrame macro="">
      <xdr:nvGraphicFramePr>
        <xdr:cNvPr id="30" name="Chart 29">
          <a:extLst>
            <a:ext uri="{FF2B5EF4-FFF2-40B4-BE49-F238E27FC236}">
              <a16:creationId xmlns:a16="http://schemas.microsoft.com/office/drawing/2014/main" id="{00000000-0008-0000-05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10</xdr:col>
      <xdr:colOff>71437</xdr:colOff>
      <xdr:row>229</xdr:row>
      <xdr:rowOff>42862</xdr:rowOff>
    </xdr:from>
    <xdr:to>
      <xdr:col>13</xdr:col>
      <xdr:colOff>141712</xdr:colOff>
      <xdr:row>238</xdr:row>
      <xdr:rowOff>20362</xdr:rowOff>
    </xdr:to>
    <xdr:graphicFrame macro="">
      <xdr:nvGraphicFramePr>
        <xdr:cNvPr id="31" name="Chart 30">
          <a:extLst>
            <a:ext uri="{FF2B5EF4-FFF2-40B4-BE49-F238E27FC236}">
              <a16:creationId xmlns:a16="http://schemas.microsoft.com/office/drawing/2014/main" id="{00000000-0008-0000-05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261937</xdr:colOff>
      <xdr:row>229</xdr:row>
      <xdr:rowOff>23812</xdr:rowOff>
    </xdr:from>
    <xdr:to>
      <xdr:col>13</xdr:col>
      <xdr:colOff>3465937</xdr:colOff>
      <xdr:row>238</xdr:row>
      <xdr:rowOff>1312</xdr:rowOff>
    </xdr:to>
    <xdr:graphicFrame macro="">
      <xdr:nvGraphicFramePr>
        <xdr:cNvPr id="32" name="Chart 31">
          <a:extLst>
            <a:ext uri="{FF2B5EF4-FFF2-40B4-BE49-F238E27FC236}">
              <a16:creationId xmlns:a16="http://schemas.microsoft.com/office/drawing/2014/main" id="{00000000-0008-0000-05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10</xdr:col>
      <xdr:colOff>71437</xdr:colOff>
      <xdr:row>238</xdr:row>
      <xdr:rowOff>42862</xdr:rowOff>
    </xdr:from>
    <xdr:to>
      <xdr:col>13</xdr:col>
      <xdr:colOff>141712</xdr:colOff>
      <xdr:row>247</xdr:row>
      <xdr:rowOff>20362</xdr:rowOff>
    </xdr:to>
    <xdr:graphicFrame macro="">
      <xdr:nvGraphicFramePr>
        <xdr:cNvPr id="33" name="Chart 32">
          <a:extLst>
            <a:ext uri="{FF2B5EF4-FFF2-40B4-BE49-F238E27FC236}">
              <a16:creationId xmlns:a16="http://schemas.microsoft.com/office/drawing/2014/main" id="{00000000-0008-0000-05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261937</xdr:colOff>
      <xdr:row>238</xdr:row>
      <xdr:rowOff>33337</xdr:rowOff>
    </xdr:from>
    <xdr:to>
      <xdr:col>13</xdr:col>
      <xdr:colOff>3465937</xdr:colOff>
      <xdr:row>247</xdr:row>
      <xdr:rowOff>10837</xdr:rowOff>
    </xdr:to>
    <xdr:graphicFrame macro="">
      <xdr:nvGraphicFramePr>
        <xdr:cNvPr id="34" name="Chart 33">
          <a:extLst>
            <a:ext uri="{FF2B5EF4-FFF2-40B4-BE49-F238E27FC236}">
              <a16:creationId xmlns:a16="http://schemas.microsoft.com/office/drawing/2014/main" id="{00000000-0008-0000-05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10</xdr:col>
      <xdr:colOff>100012</xdr:colOff>
      <xdr:row>247</xdr:row>
      <xdr:rowOff>23812</xdr:rowOff>
    </xdr:from>
    <xdr:to>
      <xdr:col>13</xdr:col>
      <xdr:colOff>170287</xdr:colOff>
      <xdr:row>256</xdr:row>
      <xdr:rowOff>1312</xdr:rowOff>
    </xdr:to>
    <xdr:graphicFrame macro="">
      <xdr:nvGraphicFramePr>
        <xdr:cNvPr id="35" name="Chart 34">
          <a:extLst>
            <a:ext uri="{FF2B5EF4-FFF2-40B4-BE49-F238E27FC236}">
              <a16:creationId xmlns:a16="http://schemas.microsoft.com/office/drawing/2014/main" id="{00000000-0008-0000-05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252412</xdr:colOff>
      <xdr:row>247</xdr:row>
      <xdr:rowOff>61912</xdr:rowOff>
    </xdr:from>
    <xdr:to>
      <xdr:col>13</xdr:col>
      <xdr:colOff>3456412</xdr:colOff>
      <xdr:row>256</xdr:row>
      <xdr:rowOff>39412</xdr:rowOff>
    </xdr:to>
    <xdr:graphicFrame macro="">
      <xdr:nvGraphicFramePr>
        <xdr:cNvPr id="36" name="Chart 35">
          <a:extLst>
            <a:ext uri="{FF2B5EF4-FFF2-40B4-BE49-F238E27FC236}">
              <a16:creationId xmlns:a16="http://schemas.microsoft.com/office/drawing/2014/main" id="{00000000-0008-0000-05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0</xdr:colOff>
      <xdr:row>12</xdr:row>
      <xdr:rowOff>0</xdr:rowOff>
    </xdr:from>
    <xdr:to>
      <xdr:col>25</xdr:col>
      <xdr:colOff>103924</xdr:colOff>
      <xdr:row>20</xdr:row>
      <xdr:rowOff>18844</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12134850" y="2390775"/>
          <a:ext cx="6809524" cy="1647619"/>
        </a:xfrm>
        <a:prstGeom prst="rect">
          <a:avLst/>
        </a:prstGeom>
      </xdr:spPr>
    </xdr:pic>
    <xdr:clientData/>
  </xdr:twoCellAnchor>
  <xdr:twoCellAnchor editAs="oneCell">
    <xdr:from>
      <xdr:col>14</xdr:col>
      <xdr:colOff>0</xdr:colOff>
      <xdr:row>1</xdr:row>
      <xdr:rowOff>0</xdr:rowOff>
    </xdr:from>
    <xdr:to>
      <xdr:col>25</xdr:col>
      <xdr:colOff>142019</xdr:colOff>
      <xdr:row>9</xdr:row>
      <xdr:rowOff>85511</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2"/>
        <a:stretch>
          <a:fillRect/>
        </a:stretch>
      </xdr:blipFill>
      <xdr:spPr>
        <a:xfrm>
          <a:off x="12134850" y="190500"/>
          <a:ext cx="6847619" cy="1714286"/>
        </a:xfrm>
        <a:prstGeom prst="rect">
          <a:avLst/>
        </a:prstGeom>
      </xdr:spPr>
    </xdr:pic>
    <xdr:clientData/>
  </xdr:twoCellAnchor>
  <xdr:twoCellAnchor editAs="oneCell">
    <xdr:from>
      <xdr:col>14</xdr:col>
      <xdr:colOff>0</xdr:colOff>
      <xdr:row>22</xdr:row>
      <xdr:rowOff>0</xdr:rowOff>
    </xdr:from>
    <xdr:to>
      <xdr:col>25</xdr:col>
      <xdr:colOff>180114</xdr:colOff>
      <xdr:row>30</xdr:row>
      <xdr:rowOff>9320</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12134850" y="4400550"/>
          <a:ext cx="6885714" cy="1638095"/>
        </a:xfrm>
        <a:prstGeom prst="rect">
          <a:avLst/>
        </a:prstGeom>
      </xdr:spPr>
    </xdr:pic>
    <xdr:clientData/>
  </xdr:twoCellAnchor>
  <xdr:twoCellAnchor editAs="oneCell">
    <xdr:from>
      <xdr:col>14</xdr:col>
      <xdr:colOff>0</xdr:colOff>
      <xdr:row>31</xdr:row>
      <xdr:rowOff>0</xdr:rowOff>
    </xdr:from>
    <xdr:to>
      <xdr:col>25</xdr:col>
      <xdr:colOff>208686</xdr:colOff>
      <xdr:row>39</xdr:row>
      <xdr:rowOff>56939</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4"/>
        <a:stretch>
          <a:fillRect/>
        </a:stretch>
      </xdr:blipFill>
      <xdr:spPr>
        <a:xfrm>
          <a:off x="12134850" y="6219825"/>
          <a:ext cx="6914286" cy="1685714"/>
        </a:xfrm>
        <a:prstGeom prst="rect">
          <a:avLst/>
        </a:prstGeom>
      </xdr:spPr>
    </xdr:pic>
    <xdr:clientData/>
  </xdr:twoCellAnchor>
  <xdr:twoCellAnchor editAs="oneCell">
    <xdr:from>
      <xdr:col>14</xdr:col>
      <xdr:colOff>0</xdr:colOff>
      <xdr:row>40</xdr:row>
      <xdr:rowOff>0</xdr:rowOff>
    </xdr:from>
    <xdr:to>
      <xdr:col>25</xdr:col>
      <xdr:colOff>122971</xdr:colOff>
      <xdr:row>48</xdr:row>
      <xdr:rowOff>56939</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12134850" y="8039100"/>
          <a:ext cx="6828571" cy="1685714"/>
        </a:xfrm>
        <a:prstGeom prst="rect">
          <a:avLst/>
        </a:prstGeom>
      </xdr:spPr>
    </xdr:pic>
    <xdr:clientData/>
  </xdr:twoCellAnchor>
  <xdr:twoCellAnchor editAs="oneCell">
    <xdr:from>
      <xdr:col>14</xdr:col>
      <xdr:colOff>0</xdr:colOff>
      <xdr:row>50</xdr:row>
      <xdr:rowOff>0</xdr:rowOff>
    </xdr:from>
    <xdr:to>
      <xdr:col>25</xdr:col>
      <xdr:colOff>27733</xdr:colOff>
      <xdr:row>58</xdr:row>
      <xdr:rowOff>37892</xdr:rowOff>
    </xdr:to>
    <xdr:pic>
      <xdr:nvPicPr>
        <xdr:cNvPr id="8" name="Picture 7">
          <a:extLst>
            <a:ext uri="{FF2B5EF4-FFF2-40B4-BE49-F238E27FC236}">
              <a16:creationId xmlns:a16="http://schemas.microsoft.com/office/drawing/2014/main" id="{00000000-0008-0000-0C00-000008000000}"/>
            </a:ext>
          </a:extLst>
        </xdr:cNvPr>
        <xdr:cNvPicPr>
          <a:picLocks noChangeAspect="1"/>
        </xdr:cNvPicPr>
      </xdr:nvPicPr>
      <xdr:blipFill>
        <a:blip xmlns:r="http://schemas.openxmlformats.org/officeDocument/2006/relationships" r:embed="rId6"/>
        <a:stretch>
          <a:fillRect/>
        </a:stretch>
      </xdr:blipFill>
      <xdr:spPr>
        <a:xfrm>
          <a:off x="12849225" y="10048875"/>
          <a:ext cx="6733333" cy="1666667"/>
        </a:xfrm>
        <a:prstGeom prst="rect">
          <a:avLst/>
        </a:prstGeom>
      </xdr:spPr>
    </xdr:pic>
    <xdr:clientData/>
  </xdr:twoCellAnchor>
  <xdr:twoCellAnchor editAs="oneCell">
    <xdr:from>
      <xdr:col>14</xdr:col>
      <xdr:colOff>0</xdr:colOff>
      <xdr:row>63</xdr:row>
      <xdr:rowOff>0</xdr:rowOff>
    </xdr:from>
    <xdr:to>
      <xdr:col>25</xdr:col>
      <xdr:colOff>284876</xdr:colOff>
      <xdr:row>68</xdr:row>
      <xdr:rowOff>190344</xdr:rowOff>
    </xdr:to>
    <xdr:pic>
      <xdr:nvPicPr>
        <xdr:cNvPr id="9" name="Picture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7"/>
        <a:stretch>
          <a:fillRect/>
        </a:stretch>
      </xdr:blipFill>
      <xdr:spPr>
        <a:xfrm>
          <a:off x="12849225" y="12734925"/>
          <a:ext cx="6990476" cy="1247619"/>
        </a:xfrm>
        <a:prstGeom prst="rect">
          <a:avLst/>
        </a:prstGeom>
      </xdr:spPr>
    </xdr:pic>
    <xdr:clientData/>
  </xdr:twoCellAnchor>
  <xdr:twoCellAnchor editAs="oneCell">
    <xdr:from>
      <xdr:col>14</xdr:col>
      <xdr:colOff>0</xdr:colOff>
      <xdr:row>71</xdr:row>
      <xdr:rowOff>0</xdr:rowOff>
    </xdr:from>
    <xdr:to>
      <xdr:col>25</xdr:col>
      <xdr:colOff>161067</xdr:colOff>
      <xdr:row>76</xdr:row>
      <xdr:rowOff>9392</xdr:rowOff>
    </xdr:to>
    <xdr:pic>
      <xdr:nvPicPr>
        <xdr:cNvPr id="10" name="Picture 9">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8"/>
        <a:stretch>
          <a:fillRect/>
        </a:stretch>
      </xdr:blipFill>
      <xdr:spPr>
        <a:xfrm>
          <a:off x="12849225" y="14363700"/>
          <a:ext cx="6866667" cy="1066667"/>
        </a:xfrm>
        <a:prstGeom prst="rect">
          <a:avLst/>
        </a:prstGeom>
      </xdr:spPr>
    </xdr:pic>
    <xdr:clientData/>
  </xdr:twoCellAnchor>
  <xdr:twoCellAnchor editAs="oneCell">
    <xdr:from>
      <xdr:col>14</xdr:col>
      <xdr:colOff>0</xdr:colOff>
      <xdr:row>79</xdr:row>
      <xdr:rowOff>0</xdr:rowOff>
    </xdr:from>
    <xdr:to>
      <xdr:col>25</xdr:col>
      <xdr:colOff>275352</xdr:colOff>
      <xdr:row>84</xdr:row>
      <xdr:rowOff>85582</xdr:rowOff>
    </xdr:to>
    <xdr:pic>
      <xdr:nvPicPr>
        <xdr:cNvPr id="11" name="Picture 10">
          <a:extLst>
            <a:ext uri="{FF2B5EF4-FFF2-40B4-BE49-F238E27FC236}">
              <a16:creationId xmlns:a16="http://schemas.microsoft.com/office/drawing/2014/main" id="{00000000-0008-0000-0C00-00000B000000}"/>
            </a:ext>
          </a:extLst>
        </xdr:cNvPr>
        <xdr:cNvPicPr>
          <a:picLocks noChangeAspect="1"/>
        </xdr:cNvPicPr>
      </xdr:nvPicPr>
      <xdr:blipFill>
        <a:blip xmlns:r="http://schemas.openxmlformats.org/officeDocument/2006/relationships" r:embed="rId9"/>
        <a:stretch>
          <a:fillRect/>
        </a:stretch>
      </xdr:blipFill>
      <xdr:spPr>
        <a:xfrm>
          <a:off x="12849225" y="15992475"/>
          <a:ext cx="6980952" cy="1142857"/>
        </a:xfrm>
        <a:prstGeom prst="rect">
          <a:avLst/>
        </a:prstGeom>
      </xdr:spPr>
    </xdr:pic>
    <xdr:clientData/>
  </xdr:twoCellAnchor>
  <xdr:twoCellAnchor editAs="oneCell">
    <xdr:from>
      <xdr:col>14</xdr:col>
      <xdr:colOff>0</xdr:colOff>
      <xdr:row>86</xdr:row>
      <xdr:rowOff>0</xdr:rowOff>
    </xdr:from>
    <xdr:to>
      <xdr:col>25</xdr:col>
      <xdr:colOff>303924</xdr:colOff>
      <xdr:row>91</xdr:row>
      <xdr:rowOff>180820</xdr:rowOff>
    </xdr:to>
    <xdr:pic>
      <xdr:nvPicPr>
        <xdr:cNvPr id="12" name="Picture 11">
          <a:extLst>
            <a:ext uri="{FF2B5EF4-FFF2-40B4-BE49-F238E27FC236}">
              <a16:creationId xmlns:a16="http://schemas.microsoft.com/office/drawing/2014/main" id="{00000000-0008-0000-0C00-00000C000000}"/>
            </a:ext>
          </a:extLst>
        </xdr:cNvPr>
        <xdr:cNvPicPr>
          <a:picLocks noChangeAspect="1"/>
        </xdr:cNvPicPr>
      </xdr:nvPicPr>
      <xdr:blipFill>
        <a:blip xmlns:r="http://schemas.openxmlformats.org/officeDocument/2006/relationships" r:embed="rId10"/>
        <a:stretch>
          <a:fillRect/>
        </a:stretch>
      </xdr:blipFill>
      <xdr:spPr>
        <a:xfrm>
          <a:off x="12849225" y="17430750"/>
          <a:ext cx="7009524" cy="1238095"/>
        </a:xfrm>
        <a:prstGeom prst="rect">
          <a:avLst/>
        </a:prstGeom>
      </xdr:spPr>
    </xdr:pic>
    <xdr:clientData/>
  </xdr:twoCellAnchor>
  <xdr:twoCellAnchor editAs="oneCell">
    <xdr:from>
      <xdr:col>14</xdr:col>
      <xdr:colOff>0</xdr:colOff>
      <xdr:row>93</xdr:row>
      <xdr:rowOff>0</xdr:rowOff>
    </xdr:from>
    <xdr:to>
      <xdr:col>25</xdr:col>
      <xdr:colOff>322971</xdr:colOff>
      <xdr:row>99</xdr:row>
      <xdr:rowOff>28415</xdr:rowOff>
    </xdr:to>
    <xdr:pic>
      <xdr:nvPicPr>
        <xdr:cNvPr id="13" name="Picture 12">
          <a:extLst>
            <a:ext uri="{FF2B5EF4-FFF2-40B4-BE49-F238E27FC236}">
              <a16:creationId xmlns:a16="http://schemas.microsoft.com/office/drawing/2014/main" id="{00000000-0008-0000-0C00-00000D000000}"/>
            </a:ext>
          </a:extLst>
        </xdr:cNvPr>
        <xdr:cNvPicPr>
          <a:picLocks noChangeAspect="1"/>
        </xdr:cNvPicPr>
      </xdr:nvPicPr>
      <xdr:blipFill>
        <a:blip xmlns:r="http://schemas.openxmlformats.org/officeDocument/2006/relationships" r:embed="rId11"/>
        <a:stretch>
          <a:fillRect/>
        </a:stretch>
      </xdr:blipFill>
      <xdr:spPr>
        <a:xfrm>
          <a:off x="12849225" y="18869025"/>
          <a:ext cx="7028571" cy="1276190"/>
        </a:xfrm>
        <a:prstGeom prst="rect">
          <a:avLst/>
        </a:prstGeom>
      </xdr:spPr>
    </xdr:pic>
    <xdr:clientData/>
  </xdr:twoCellAnchor>
  <xdr:twoCellAnchor editAs="oneCell">
    <xdr:from>
      <xdr:col>14</xdr:col>
      <xdr:colOff>0</xdr:colOff>
      <xdr:row>101</xdr:row>
      <xdr:rowOff>0</xdr:rowOff>
    </xdr:from>
    <xdr:to>
      <xdr:col>25</xdr:col>
      <xdr:colOff>275352</xdr:colOff>
      <xdr:row>106</xdr:row>
      <xdr:rowOff>180820</xdr:rowOff>
    </xdr:to>
    <xdr:pic>
      <xdr:nvPicPr>
        <xdr:cNvPr id="14" name="Picture 13">
          <a:extLst>
            <a:ext uri="{FF2B5EF4-FFF2-40B4-BE49-F238E27FC236}">
              <a16:creationId xmlns:a16="http://schemas.microsoft.com/office/drawing/2014/main" id="{00000000-0008-0000-0C00-00000E000000}"/>
            </a:ext>
          </a:extLst>
        </xdr:cNvPr>
        <xdr:cNvPicPr>
          <a:picLocks noChangeAspect="1"/>
        </xdr:cNvPicPr>
      </xdr:nvPicPr>
      <xdr:blipFill>
        <a:blip xmlns:r="http://schemas.openxmlformats.org/officeDocument/2006/relationships" r:embed="rId12"/>
        <a:stretch>
          <a:fillRect/>
        </a:stretch>
      </xdr:blipFill>
      <xdr:spPr>
        <a:xfrm>
          <a:off x="12849225" y="20497800"/>
          <a:ext cx="6980952" cy="1238095"/>
        </a:xfrm>
        <a:prstGeom prst="rect">
          <a:avLst/>
        </a:prstGeom>
      </xdr:spPr>
    </xdr:pic>
    <xdr:clientData/>
  </xdr:twoCellAnchor>
  <xdr:twoCellAnchor>
    <xdr:from>
      <xdr:col>18</xdr:col>
      <xdr:colOff>409575</xdr:colOff>
      <xdr:row>101</xdr:row>
      <xdr:rowOff>276225</xdr:rowOff>
    </xdr:from>
    <xdr:to>
      <xdr:col>22</xdr:col>
      <xdr:colOff>323850</xdr:colOff>
      <xdr:row>103</xdr:row>
      <xdr:rowOff>76200</xdr:rowOff>
    </xdr:to>
    <xdr:sp macro="" textlink="">
      <xdr:nvSpPr>
        <xdr:cNvPr id="15" name="Rectangle 14">
          <a:extLst>
            <a:ext uri="{FF2B5EF4-FFF2-40B4-BE49-F238E27FC236}">
              <a16:creationId xmlns:a16="http://schemas.microsoft.com/office/drawing/2014/main" id="{00000000-0008-0000-0C00-00000F000000}"/>
            </a:ext>
          </a:extLst>
        </xdr:cNvPr>
        <xdr:cNvSpPr/>
      </xdr:nvSpPr>
      <xdr:spPr>
        <a:xfrm>
          <a:off x="15697200" y="20774025"/>
          <a:ext cx="2352675" cy="285750"/>
        </a:xfrm>
        <a:prstGeom prst="rect">
          <a:avLst/>
        </a:prstGeom>
        <a:noFill/>
        <a:ln w="28575">
          <a:solidFill>
            <a:srgbClr val="FD394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438150</xdr:colOff>
      <xdr:row>94</xdr:row>
      <xdr:rowOff>19050</xdr:rowOff>
    </xdr:from>
    <xdr:to>
      <xdr:col>22</xdr:col>
      <xdr:colOff>352425</xdr:colOff>
      <xdr:row>95</xdr:row>
      <xdr:rowOff>114300</xdr:rowOff>
    </xdr:to>
    <xdr:sp macro="" textlink="">
      <xdr:nvSpPr>
        <xdr:cNvPr id="16" name="Rectangle 15">
          <a:extLst>
            <a:ext uri="{FF2B5EF4-FFF2-40B4-BE49-F238E27FC236}">
              <a16:creationId xmlns:a16="http://schemas.microsoft.com/office/drawing/2014/main" id="{00000000-0008-0000-0C00-000010000000}"/>
            </a:ext>
          </a:extLst>
        </xdr:cNvPr>
        <xdr:cNvSpPr/>
      </xdr:nvSpPr>
      <xdr:spPr>
        <a:xfrm>
          <a:off x="15725775" y="19183350"/>
          <a:ext cx="2352675" cy="285750"/>
        </a:xfrm>
        <a:prstGeom prst="rect">
          <a:avLst/>
        </a:prstGeom>
        <a:noFill/>
        <a:ln w="28575">
          <a:solidFill>
            <a:srgbClr val="FD394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419100</xdr:colOff>
      <xdr:row>87</xdr:row>
      <xdr:rowOff>47625</xdr:rowOff>
    </xdr:from>
    <xdr:to>
      <xdr:col>22</xdr:col>
      <xdr:colOff>333375</xdr:colOff>
      <xdr:row>88</xdr:row>
      <xdr:rowOff>142875</xdr:rowOff>
    </xdr:to>
    <xdr:sp macro="" textlink="">
      <xdr:nvSpPr>
        <xdr:cNvPr id="17" name="Rectangle 16">
          <a:extLst>
            <a:ext uri="{FF2B5EF4-FFF2-40B4-BE49-F238E27FC236}">
              <a16:creationId xmlns:a16="http://schemas.microsoft.com/office/drawing/2014/main" id="{00000000-0008-0000-0C00-000011000000}"/>
            </a:ext>
          </a:extLst>
        </xdr:cNvPr>
        <xdr:cNvSpPr/>
      </xdr:nvSpPr>
      <xdr:spPr>
        <a:xfrm>
          <a:off x="15706725" y="17773650"/>
          <a:ext cx="2352675" cy="285750"/>
        </a:xfrm>
        <a:prstGeom prst="rect">
          <a:avLst/>
        </a:prstGeom>
        <a:noFill/>
        <a:ln w="28575">
          <a:solidFill>
            <a:srgbClr val="33A8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419100</xdr:colOff>
      <xdr:row>80</xdr:row>
      <xdr:rowOff>19050</xdr:rowOff>
    </xdr:from>
    <xdr:to>
      <xdr:col>22</xdr:col>
      <xdr:colOff>333375</xdr:colOff>
      <xdr:row>81</xdr:row>
      <xdr:rowOff>114300</xdr:rowOff>
    </xdr:to>
    <xdr:sp macro="" textlink="">
      <xdr:nvSpPr>
        <xdr:cNvPr id="18" name="Rectangle 17">
          <a:extLst>
            <a:ext uri="{FF2B5EF4-FFF2-40B4-BE49-F238E27FC236}">
              <a16:creationId xmlns:a16="http://schemas.microsoft.com/office/drawing/2014/main" id="{00000000-0008-0000-0C00-000012000000}"/>
            </a:ext>
          </a:extLst>
        </xdr:cNvPr>
        <xdr:cNvSpPr/>
      </xdr:nvSpPr>
      <xdr:spPr>
        <a:xfrm>
          <a:off x="15706725" y="16306800"/>
          <a:ext cx="2352675" cy="285750"/>
        </a:xfrm>
        <a:prstGeom prst="rect">
          <a:avLst/>
        </a:prstGeom>
        <a:noFill/>
        <a:ln w="28575">
          <a:solidFill>
            <a:srgbClr val="FD394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371475</xdr:colOff>
      <xdr:row>71</xdr:row>
      <xdr:rowOff>257175</xdr:rowOff>
    </xdr:from>
    <xdr:to>
      <xdr:col>22</xdr:col>
      <xdr:colOff>285750</xdr:colOff>
      <xdr:row>73</xdr:row>
      <xdr:rowOff>57150</xdr:rowOff>
    </xdr:to>
    <xdr:sp macro="" textlink="">
      <xdr:nvSpPr>
        <xdr:cNvPr id="19" name="Rectangle 18">
          <a:extLst>
            <a:ext uri="{FF2B5EF4-FFF2-40B4-BE49-F238E27FC236}">
              <a16:creationId xmlns:a16="http://schemas.microsoft.com/office/drawing/2014/main" id="{00000000-0008-0000-0C00-000013000000}"/>
            </a:ext>
          </a:extLst>
        </xdr:cNvPr>
        <xdr:cNvSpPr/>
      </xdr:nvSpPr>
      <xdr:spPr>
        <a:xfrm>
          <a:off x="15659100" y="14620875"/>
          <a:ext cx="2352675" cy="285750"/>
        </a:xfrm>
        <a:prstGeom prst="rect">
          <a:avLst/>
        </a:prstGeom>
        <a:noFill/>
        <a:ln w="28575">
          <a:solidFill>
            <a:srgbClr val="FD394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428625</xdr:colOff>
      <xdr:row>64</xdr:row>
      <xdr:rowOff>85725</xdr:rowOff>
    </xdr:from>
    <xdr:to>
      <xdr:col>22</xdr:col>
      <xdr:colOff>342900</xdr:colOff>
      <xdr:row>65</xdr:row>
      <xdr:rowOff>180975</xdr:rowOff>
    </xdr:to>
    <xdr:sp macro="" textlink="">
      <xdr:nvSpPr>
        <xdr:cNvPr id="20" name="Rectangle 19">
          <a:extLst>
            <a:ext uri="{FF2B5EF4-FFF2-40B4-BE49-F238E27FC236}">
              <a16:creationId xmlns:a16="http://schemas.microsoft.com/office/drawing/2014/main" id="{00000000-0008-0000-0C00-000014000000}"/>
            </a:ext>
          </a:extLst>
        </xdr:cNvPr>
        <xdr:cNvSpPr/>
      </xdr:nvSpPr>
      <xdr:spPr>
        <a:xfrm>
          <a:off x="15716250" y="13115925"/>
          <a:ext cx="2352675" cy="285750"/>
        </a:xfrm>
        <a:prstGeom prst="rect">
          <a:avLst/>
        </a:prstGeom>
        <a:noFill/>
        <a:ln w="28575">
          <a:solidFill>
            <a:srgbClr val="FD394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161926</xdr:colOff>
      <xdr:row>51</xdr:row>
      <xdr:rowOff>180975</xdr:rowOff>
    </xdr:from>
    <xdr:to>
      <xdr:col>19</xdr:col>
      <xdr:colOff>276226</xdr:colOff>
      <xdr:row>53</xdr:row>
      <xdr:rowOff>85725</xdr:rowOff>
    </xdr:to>
    <xdr:sp macro="" textlink="">
      <xdr:nvSpPr>
        <xdr:cNvPr id="21" name="Rectangle 20">
          <a:extLst>
            <a:ext uri="{FF2B5EF4-FFF2-40B4-BE49-F238E27FC236}">
              <a16:creationId xmlns:a16="http://schemas.microsoft.com/office/drawing/2014/main" id="{00000000-0008-0000-0C00-000015000000}"/>
            </a:ext>
          </a:extLst>
        </xdr:cNvPr>
        <xdr:cNvSpPr/>
      </xdr:nvSpPr>
      <xdr:spPr>
        <a:xfrm>
          <a:off x="14230351" y="10525125"/>
          <a:ext cx="1943100" cy="285750"/>
        </a:xfrm>
        <a:prstGeom prst="rect">
          <a:avLst/>
        </a:prstGeom>
        <a:noFill/>
        <a:ln w="28575">
          <a:solidFill>
            <a:srgbClr val="33A8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171450</xdr:colOff>
      <xdr:row>42</xdr:row>
      <xdr:rowOff>38100</xdr:rowOff>
    </xdr:from>
    <xdr:to>
      <xdr:col>19</xdr:col>
      <xdr:colOff>257175</xdr:colOff>
      <xdr:row>43</xdr:row>
      <xdr:rowOff>133350</xdr:rowOff>
    </xdr:to>
    <xdr:sp macro="" textlink="">
      <xdr:nvSpPr>
        <xdr:cNvPr id="22" name="Rectangle 21">
          <a:extLst>
            <a:ext uri="{FF2B5EF4-FFF2-40B4-BE49-F238E27FC236}">
              <a16:creationId xmlns:a16="http://schemas.microsoft.com/office/drawing/2014/main" id="{00000000-0008-0000-0C00-000016000000}"/>
            </a:ext>
          </a:extLst>
        </xdr:cNvPr>
        <xdr:cNvSpPr/>
      </xdr:nvSpPr>
      <xdr:spPr>
        <a:xfrm>
          <a:off x="14239875" y="8562975"/>
          <a:ext cx="1914525" cy="285750"/>
        </a:xfrm>
        <a:prstGeom prst="rect">
          <a:avLst/>
        </a:prstGeom>
        <a:noFill/>
        <a:ln w="28575">
          <a:solidFill>
            <a:srgbClr val="FD394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180976</xdr:colOff>
      <xdr:row>33</xdr:row>
      <xdr:rowOff>38100</xdr:rowOff>
    </xdr:from>
    <xdr:to>
      <xdr:col>19</xdr:col>
      <xdr:colOff>295276</xdr:colOff>
      <xdr:row>34</xdr:row>
      <xdr:rowOff>133350</xdr:rowOff>
    </xdr:to>
    <xdr:sp macro="" textlink="">
      <xdr:nvSpPr>
        <xdr:cNvPr id="23" name="Rectangle 22">
          <a:extLst>
            <a:ext uri="{FF2B5EF4-FFF2-40B4-BE49-F238E27FC236}">
              <a16:creationId xmlns:a16="http://schemas.microsoft.com/office/drawing/2014/main" id="{00000000-0008-0000-0C00-000017000000}"/>
            </a:ext>
          </a:extLst>
        </xdr:cNvPr>
        <xdr:cNvSpPr/>
      </xdr:nvSpPr>
      <xdr:spPr>
        <a:xfrm>
          <a:off x="14249401" y="6743700"/>
          <a:ext cx="1943100" cy="285750"/>
        </a:xfrm>
        <a:prstGeom prst="rect">
          <a:avLst/>
        </a:prstGeom>
        <a:noFill/>
        <a:ln w="28575">
          <a:solidFill>
            <a:srgbClr val="33A8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238125</xdr:colOff>
      <xdr:row>23</xdr:row>
      <xdr:rowOff>123825</xdr:rowOff>
    </xdr:from>
    <xdr:to>
      <xdr:col>19</xdr:col>
      <xdr:colOff>323850</xdr:colOff>
      <xdr:row>25</xdr:row>
      <xdr:rowOff>28575</xdr:rowOff>
    </xdr:to>
    <xdr:sp macro="" textlink="">
      <xdr:nvSpPr>
        <xdr:cNvPr id="24" name="Rectangle 23">
          <a:extLst>
            <a:ext uri="{FF2B5EF4-FFF2-40B4-BE49-F238E27FC236}">
              <a16:creationId xmlns:a16="http://schemas.microsoft.com/office/drawing/2014/main" id="{00000000-0008-0000-0C00-000018000000}"/>
            </a:ext>
          </a:extLst>
        </xdr:cNvPr>
        <xdr:cNvSpPr/>
      </xdr:nvSpPr>
      <xdr:spPr>
        <a:xfrm>
          <a:off x="14306550" y="4819650"/>
          <a:ext cx="1914525" cy="285750"/>
        </a:xfrm>
        <a:prstGeom prst="rect">
          <a:avLst/>
        </a:prstGeom>
        <a:noFill/>
        <a:ln w="28575">
          <a:solidFill>
            <a:srgbClr val="FD394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76201</xdr:colOff>
      <xdr:row>13</xdr:row>
      <xdr:rowOff>180975</xdr:rowOff>
    </xdr:from>
    <xdr:to>
      <xdr:col>19</xdr:col>
      <xdr:colOff>190501</xdr:colOff>
      <xdr:row>15</xdr:row>
      <xdr:rowOff>85725</xdr:rowOff>
    </xdr:to>
    <xdr:sp macro="" textlink="">
      <xdr:nvSpPr>
        <xdr:cNvPr id="25" name="Rectangle 24">
          <a:extLst>
            <a:ext uri="{FF2B5EF4-FFF2-40B4-BE49-F238E27FC236}">
              <a16:creationId xmlns:a16="http://schemas.microsoft.com/office/drawing/2014/main" id="{00000000-0008-0000-0C00-000019000000}"/>
            </a:ext>
          </a:extLst>
        </xdr:cNvPr>
        <xdr:cNvSpPr/>
      </xdr:nvSpPr>
      <xdr:spPr>
        <a:xfrm>
          <a:off x="14144626" y="2867025"/>
          <a:ext cx="1943100" cy="285750"/>
        </a:xfrm>
        <a:prstGeom prst="rect">
          <a:avLst/>
        </a:prstGeom>
        <a:noFill/>
        <a:ln w="28575">
          <a:solidFill>
            <a:srgbClr val="33A8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219075</xdr:colOff>
      <xdr:row>2</xdr:row>
      <xdr:rowOff>85725</xdr:rowOff>
    </xdr:from>
    <xdr:to>
      <xdr:col>19</xdr:col>
      <xdr:colOff>304800</xdr:colOff>
      <xdr:row>3</xdr:row>
      <xdr:rowOff>180975</xdr:rowOff>
    </xdr:to>
    <xdr:sp macro="" textlink="">
      <xdr:nvSpPr>
        <xdr:cNvPr id="26" name="Rectangle 25">
          <a:extLst>
            <a:ext uri="{FF2B5EF4-FFF2-40B4-BE49-F238E27FC236}">
              <a16:creationId xmlns:a16="http://schemas.microsoft.com/office/drawing/2014/main" id="{00000000-0008-0000-0C00-00001A000000}"/>
            </a:ext>
          </a:extLst>
        </xdr:cNvPr>
        <xdr:cNvSpPr/>
      </xdr:nvSpPr>
      <xdr:spPr>
        <a:xfrm>
          <a:off x="14287500" y="571500"/>
          <a:ext cx="1914525" cy="285750"/>
        </a:xfrm>
        <a:prstGeom prst="rect">
          <a:avLst/>
        </a:prstGeom>
        <a:noFill/>
        <a:ln w="28575">
          <a:solidFill>
            <a:srgbClr val="FD394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176212</xdr:colOff>
      <xdr:row>56</xdr:row>
      <xdr:rowOff>185737</xdr:rowOff>
    </xdr:from>
    <xdr:to>
      <xdr:col>12</xdr:col>
      <xdr:colOff>323850</xdr:colOff>
      <xdr:row>66</xdr:row>
      <xdr:rowOff>76200</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176212</xdr:colOff>
      <xdr:row>56</xdr:row>
      <xdr:rowOff>185737</xdr:rowOff>
    </xdr:from>
    <xdr:to>
      <xdr:col>12</xdr:col>
      <xdr:colOff>323850</xdr:colOff>
      <xdr:row>66</xdr:row>
      <xdr:rowOff>76200</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4648199</xdr:colOff>
      <xdr:row>273</xdr:row>
      <xdr:rowOff>114299</xdr:rowOff>
    </xdr:from>
    <xdr:to>
      <xdr:col>12</xdr:col>
      <xdr:colOff>14335125</xdr:colOff>
      <xdr:row>309</xdr:row>
      <xdr:rowOff>38099</xdr:rowOff>
    </xdr:to>
    <xdr:graphicFrame macro="">
      <xdr:nvGraphicFramePr>
        <xdr:cNvPr id="4" name="Chart 3">
          <a:extLst>
            <a:ext uri="{FF2B5EF4-FFF2-40B4-BE49-F238E27FC236}">
              <a16:creationId xmlns:a16="http://schemas.microsoft.com/office/drawing/2014/main"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119062</xdr:colOff>
      <xdr:row>96</xdr:row>
      <xdr:rowOff>33337</xdr:rowOff>
    </xdr:from>
    <xdr:to>
      <xdr:col>12</xdr:col>
      <xdr:colOff>484612</xdr:colOff>
      <xdr:row>105</xdr:row>
      <xdr:rowOff>10837</xdr:rowOff>
    </xdr:to>
    <xdr:graphicFrame macro="">
      <xdr:nvGraphicFramePr>
        <xdr:cNvPr id="3" name="Chart 2">
          <a:extLst>
            <a:ext uri="{FF2B5EF4-FFF2-40B4-BE49-F238E27FC236}">
              <a16:creationId xmlns:a16="http://schemas.microsoft.com/office/drawing/2014/main" id="{00000000-0008-0000-1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500062</xdr:colOff>
      <xdr:row>96</xdr:row>
      <xdr:rowOff>52387</xdr:rowOff>
    </xdr:from>
    <xdr:to>
      <xdr:col>18</xdr:col>
      <xdr:colOff>46462</xdr:colOff>
      <xdr:row>105</xdr:row>
      <xdr:rowOff>29887</xdr:rowOff>
    </xdr:to>
    <xdr:graphicFrame macro="">
      <xdr:nvGraphicFramePr>
        <xdr:cNvPr id="4" name="Chart 3">
          <a:extLst>
            <a:ext uri="{FF2B5EF4-FFF2-40B4-BE49-F238E27FC236}">
              <a16:creationId xmlns:a16="http://schemas.microsoft.com/office/drawing/2014/main" id="{00000000-0008-0000-1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136</xdr:row>
      <xdr:rowOff>47624</xdr:rowOff>
    </xdr:from>
    <xdr:to>
      <xdr:col>1</xdr:col>
      <xdr:colOff>600074</xdr:colOff>
      <xdr:row>137</xdr:row>
      <xdr:rowOff>133349</xdr:rowOff>
    </xdr:to>
    <xdr:sp macro="" textlink="">
      <xdr:nvSpPr>
        <xdr:cNvPr id="13" name="TextBox 12">
          <a:extLst>
            <a:ext uri="{FF2B5EF4-FFF2-40B4-BE49-F238E27FC236}">
              <a16:creationId xmlns:a16="http://schemas.microsoft.com/office/drawing/2014/main" id="{00000000-0008-0000-1400-00000D000000}"/>
            </a:ext>
          </a:extLst>
        </xdr:cNvPr>
        <xdr:cNvSpPr txBox="1"/>
      </xdr:nvSpPr>
      <xdr:spPr>
        <a:xfrm>
          <a:off x="57149" y="51387374"/>
          <a:ext cx="1152525" cy="27622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Extremely likely</a:t>
          </a:r>
        </a:p>
      </xdr:txBody>
    </xdr:sp>
    <xdr:clientData/>
  </xdr:twoCellAnchor>
  <xdr:twoCellAnchor>
    <xdr:from>
      <xdr:col>1</xdr:col>
      <xdr:colOff>666750</xdr:colOff>
      <xdr:row>136</xdr:row>
      <xdr:rowOff>57149</xdr:rowOff>
    </xdr:from>
    <xdr:to>
      <xdr:col>2</xdr:col>
      <xdr:colOff>180975</xdr:colOff>
      <xdr:row>137</xdr:row>
      <xdr:rowOff>142874</xdr:rowOff>
    </xdr:to>
    <xdr:sp macro="" textlink="">
      <xdr:nvSpPr>
        <xdr:cNvPr id="14" name="TextBox 13">
          <a:extLst>
            <a:ext uri="{FF2B5EF4-FFF2-40B4-BE49-F238E27FC236}">
              <a16:creationId xmlns:a16="http://schemas.microsoft.com/office/drawing/2014/main" id="{00000000-0008-0000-1400-00000E000000}"/>
            </a:ext>
          </a:extLst>
        </xdr:cNvPr>
        <xdr:cNvSpPr txBox="1"/>
      </xdr:nvSpPr>
      <xdr:spPr>
        <a:xfrm>
          <a:off x="1276350" y="51396899"/>
          <a:ext cx="1047750" cy="276225"/>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Quite likely</a:t>
          </a:r>
        </a:p>
      </xdr:txBody>
    </xdr:sp>
    <xdr:clientData/>
  </xdr:twoCellAnchor>
  <xdr:twoCellAnchor>
    <xdr:from>
      <xdr:col>2</xdr:col>
      <xdr:colOff>276224</xdr:colOff>
      <xdr:row>136</xdr:row>
      <xdr:rowOff>47624</xdr:rowOff>
    </xdr:from>
    <xdr:to>
      <xdr:col>2</xdr:col>
      <xdr:colOff>1276349</xdr:colOff>
      <xdr:row>137</xdr:row>
      <xdr:rowOff>133349</xdr:rowOff>
    </xdr:to>
    <xdr:sp macro="" textlink="">
      <xdr:nvSpPr>
        <xdr:cNvPr id="15" name="TextBox 14">
          <a:extLst>
            <a:ext uri="{FF2B5EF4-FFF2-40B4-BE49-F238E27FC236}">
              <a16:creationId xmlns:a16="http://schemas.microsoft.com/office/drawing/2014/main" id="{00000000-0008-0000-1400-00000F000000}"/>
            </a:ext>
          </a:extLst>
        </xdr:cNvPr>
        <xdr:cNvSpPr txBox="1"/>
      </xdr:nvSpPr>
      <xdr:spPr>
        <a:xfrm>
          <a:off x="2419349" y="51387374"/>
          <a:ext cx="1000125" cy="276225"/>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Slightly likely</a:t>
          </a:r>
        </a:p>
      </xdr:txBody>
    </xdr:sp>
    <xdr:clientData/>
  </xdr:twoCellAnchor>
  <xdr:twoCellAnchor>
    <xdr:from>
      <xdr:col>1</xdr:col>
      <xdr:colOff>695325</xdr:colOff>
      <xdr:row>140</xdr:row>
      <xdr:rowOff>66674</xdr:rowOff>
    </xdr:from>
    <xdr:to>
      <xdr:col>2</xdr:col>
      <xdr:colOff>200025</xdr:colOff>
      <xdr:row>141</xdr:row>
      <xdr:rowOff>152399</xdr:rowOff>
    </xdr:to>
    <xdr:sp macro="" textlink="">
      <xdr:nvSpPr>
        <xdr:cNvPr id="16" name="TextBox 15">
          <a:extLst>
            <a:ext uri="{FF2B5EF4-FFF2-40B4-BE49-F238E27FC236}">
              <a16:creationId xmlns:a16="http://schemas.microsoft.com/office/drawing/2014/main" id="{00000000-0008-0000-1400-000010000000}"/>
            </a:ext>
          </a:extLst>
        </xdr:cNvPr>
        <xdr:cNvSpPr txBox="1"/>
      </xdr:nvSpPr>
      <xdr:spPr>
        <a:xfrm>
          <a:off x="1304925" y="52168424"/>
          <a:ext cx="1038225" cy="27622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Quite unlikely</a:t>
          </a:r>
        </a:p>
      </xdr:txBody>
    </xdr:sp>
    <xdr:clientData/>
  </xdr:twoCellAnchor>
  <xdr:twoCellAnchor>
    <xdr:from>
      <xdr:col>0</xdr:col>
      <xdr:colOff>19050</xdr:colOff>
      <xdr:row>138</xdr:row>
      <xdr:rowOff>104775</xdr:rowOff>
    </xdr:from>
    <xdr:to>
      <xdr:col>1</xdr:col>
      <xdr:colOff>409575</xdr:colOff>
      <xdr:row>139</xdr:row>
      <xdr:rowOff>152399</xdr:rowOff>
    </xdr:to>
    <xdr:sp macro="" textlink="">
      <xdr:nvSpPr>
        <xdr:cNvPr id="17" name="TextBox 16">
          <a:extLst>
            <a:ext uri="{FF2B5EF4-FFF2-40B4-BE49-F238E27FC236}">
              <a16:creationId xmlns:a16="http://schemas.microsoft.com/office/drawing/2014/main" id="{00000000-0008-0000-1400-000011000000}"/>
            </a:ext>
          </a:extLst>
        </xdr:cNvPr>
        <xdr:cNvSpPr txBox="1"/>
      </xdr:nvSpPr>
      <xdr:spPr>
        <a:xfrm>
          <a:off x="19050" y="51825525"/>
          <a:ext cx="1000125" cy="238124"/>
        </a:xfrm>
        <a:prstGeom prst="rect">
          <a:avLst/>
        </a:prstGeom>
        <a:solidFill>
          <a:srgbClr val="F0889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Neutral</a:t>
          </a:r>
        </a:p>
      </xdr:txBody>
    </xdr:sp>
    <xdr:clientData/>
  </xdr:twoCellAnchor>
  <xdr:twoCellAnchor>
    <xdr:from>
      <xdr:col>2</xdr:col>
      <xdr:colOff>228600</xdr:colOff>
      <xdr:row>140</xdr:row>
      <xdr:rowOff>76200</xdr:rowOff>
    </xdr:from>
    <xdr:to>
      <xdr:col>2</xdr:col>
      <xdr:colOff>1476375</xdr:colOff>
      <xdr:row>141</xdr:row>
      <xdr:rowOff>142876</xdr:rowOff>
    </xdr:to>
    <xdr:sp macro="" textlink="">
      <xdr:nvSpPr>
        <xdr:cNvPr id="19" name="TextBox 18">
          <a:extLst>
            <a:ext uri="{FF2B5EF4-FFF2-40B4-BE49-F238E27FC236}">
              <a16:creationId xmlns:a16="http://schemas.microsoft.com/office/drawing/2014/main" id="{00000000-0008-0000-1400-000013000000}"/>
            </a:ext>
          </a:extLst>
        </xdr:cNvPr>
        <xdr:cNvSpPr txBox="1"/>
      </xdr:nvSpPr>
      <xdr:spPr>
        <a:xfrm>
          <a:off x="2371725" y="52177950"/>
          <a:ext cx="1247775" cy="257176"/>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Extremely unlikely</a:t>
          </a:r>
        </a:p>
      </xdr:txBody>
    </xdr:sp>
    <xdr:clientData/>
  </xdr:twoCellAnchor>
  <xdr:twoCellAnchor>
    <xdr:from>
      <xdr:col>8</xdr:col>
      <xdr:colOff>71436</xdr:colOff>
      <xdr:row>105</xdr:row>
      <xdr:rowOff>61912</xdr:rowOff>
    </xdr:from>
    <xdr:to>
      <xdr:col>12</xdr:col>
      <xdr:colOff>436986</xdr:colOff>
      <xdr:row>114</xdr:row>
      <xdr:rowOff>39412</xdr:rowOff>
    </xdr:to>
    <xdr:graphicFrame macro="">
      <xdr:nvGraphicFramePr>
        <xdr:cNvPr id="21" name="Chart 20">
          <a:extLst>
            <a:ext uri="{FF2B5EF4-FFF2-40B4-BE49-F238E27FC236}">
              <a16:creationId xmlns:a16="http://schemas.microsoft.com/office/drawing/2014/main" id="{00000000-0008-0000-14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490536</xdr:colOff>
      <xdr:row>105</xdr:row>
      <xdr:rowOff>61912</xdr:rowOff>
    </xdr:from>
    <xdr:to>
      <xdr:col>18</xdr:col>
      <xdr:colOff>36936</xdr:colOff>
      <xdr:row>114</xdr:row>
      <xdr:rowOff>39412</xdr:rowOff>
    </xdr:to>
    <xdr:graphicFrame macro="">
      <xdr:nvGraphicFramePr>
        <xdr:cNvPr id="22" name="Chart 21">
          <a:extLst>
            <a:ext uri="{FF2B5EF4-FFF2-40B4-BE49-F238E27FC236}">
              <a16:creationId xmlns:a16="http://schemas.microsoft.com/office/drawing/2014/main" id="{00000000-0008-0000-1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90485</xdr:colOff>
      <xdr:row>105</xdr:row>
      <xdr:rowOff>90485</xdr:rowOff>
    </xdr:from>
    <xdr:to>
      <xdr:col>23</xdr:col>
      <xdr:colOff>246485</xdr:colOff>
      <xdr:row>114</xdr:row>
      <xdr:rowOff>67985</xdr:rowOff>
    </xdr:to>
    <xdr:graphicFrame macro="">
      <xdr:nvGraphicFramePr>
        <xdr:cNvPr id="23" name="Chart 22">
          <a:extLst>
            <a:ext uri="{FF2B5EF4-FFF2-40B4-BE49-F238E27FC236}">
              <a16:creationId xmlns:a16="http://schemas.microsoft.com/office/drawing/2014/main" id="{00000000-0008-0000-14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366711</xdr:colOff>
      <xdr:row>105</xdr:row>
      <xdr:rowOff>100012</xdr:rowOff>
    </xdr:from>
    <xdr:to>
      <xdr:col>28</xdr:col>
      <xdr:colOff>522711</xdr:colOff>
      <xdr:row>114</xdr:row>
      <xdr:rowOff>77512</xdr:rowOff>
    </xdr:to>
    <xdr:graphicFrame macro="">
      <xdr:nvGraphicFramePr>
        <xdr:cNvPr id="24" name="Chart 23">
          <a:extLst>
            <a:ext uri="{FF2B5EF4-FFF2-40B4-BE49-F238E27FC236}">
              <a16:creationId xmlns:a16="http://schemas.microsoft.com/office/drawing/2014/main" id="{00000000-0008-0000-14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109536</xdr:colOff>
      <xdr:row>114</xdr:row>
      <xdr:rowOff>90487</xdr:rowOff>
    </xdr:from>
    <xdr:to>
      <xdr:col>12</xdr:col>
      <xdr:colOff>475086</xdr:colOff>
      <xdr:row>123</xdr:row>
      <xdr:rowOff>67987</xdr:rowOff>
    </xdr:to>
    <xdr:graphicFrame macro="">
      <xdr:nvGraphicFramePr>
        <xdr:cNvPr id="25" name="Chart 24">
          <a:extLst>
            <a:ext uri="{FF2B5EF4-FFF2-40B4-BE49-F238E27FC236}">
              <a16:creationId xmlns:a16="http://schemas.microsoft.com/office/drawing/2014/main" id="{00000000-0008-0000-14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509587</xdr:colOff>
      <xdr:row>114</xdr:row>
      <xdr:rowOff>80962</xdr:rowOff>
    </xdr:from>
    <xdr:to>
      <xdr:col>18</xdr:col>
      <xdr:colOff>55987</xdr:colOff>
      <xdr:row>123</xdr:row>
      <xdr:rowOff>58462</xdr:rowOff>
    </xdr:to>
    <xdr:graphicFrame macro="">
      <xdr:nvGraphicFramePr>
        <xdr:cNvPr id="26" name="Chart 25">
          <a:extLst>
            <a:ext uri="{FF2B5EF4-FFF2-40B4-BE49-F238E27FC236}">
              <a16:creationId xmlns:a16="http://schemas.microsoft.com/office/drawing/2014/main" id="{00000000-0008-0000-14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109535</xdr:colOff>
      <xdr:row>114</xdr:row>
      <xdr:rowOff>100012</xdr:rowOff>
    </xdr:from>
    <xdr:to>
      <xdr:col>23</xdr:col>
      <xdr:colOff>265535</xdr:colOff>
      <xdr:row>123</xdr:row>
      <xdr:rowOff>77512</xdr:rowOff>
    </xdr:to>
    <xdr:graphicFrame macro="">
      <xdr:nvGraphicFramePr>
        <xdr:cNvPr id="27" name="Chart 26">
          <a:extLst>
            <a:ext uri="{FF2B5EF4-FFF2-40B4-BE49-F238E27FC236}">
              <a16:creationId xmlns:a16="http://schemas.microsoft.com/office/drawing/2014/main" id="{00000000-0008-0000-14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338136</xdr:colOff>
      <xdr:row>114</xdr:row>
      <xdr:rowOff>109537</xdr:rowOff>
    </xdr:from>
    <xdr:to>
      <xdr:col>28</xdr:col>
      <xdr:colOff>494136</xdr:colOff>
      <xdr:row>123</xdr:row>
      <xdr:rowOff>87037</xdr:rowOff>
    </xdr:to>
    <xdr:graphicFrame macro="">
      <xdr:nvGraphicFramePr>
        <xdr:cNvPr id="28" name="Chart 27">
          <a:extLst>
            <a:ext uri="{FF2B5EF4-FFF2-40B4-BE49-F238E27FC236}">
              <a16:creationId xmlns:a16="http://schemas.microsoft.com/office/drawing/2014/main" id="{00000000-0008-0000-14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128587</xdr:colOff>
      <xdr:row>123</xdr:row>
      <xdr:rowOff>138112</xdr:rowOff>
    </xdr:from>
    <xdr:to>
      <xdr:col>12</xdr:col>
      <xdr:colOff>494137</xdr:colOff>
      <xdr:row>132</xdr:row>
      <xdr:rowOff>115612</xdr:rowOff>
    </xdr:to>
    <xdr:graphicFrame macro="">
      <xdr:nvGraphicFramePr>
        <xdr:cNvPr id="29" name="Chart 28">
          <a:extLst>
            <a:ext uri="{FF2B5EF4-FFF2-40B4-BE49-F238E27FC236}">
              <a16:creationId xmlns:a16="http://schemas.microsoft.com/office/drawing/2014/main" id="{00000000-0008-0000-14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538161</xdr:colOff>
      <xdr:row>123</xdr:row>
      <xdr:rowOff>119062</xdr:rowOff>
    </xdr:from>
    <xdr:to>
      <xdr:col>18</xdr:col>
      <xdr:colOff>84561</xdr:colOff>
      <xdr:row>132</xdr:row>
      <xdr:rowOff>96562</xdr:rowOff>
    </xdr:to>
    <xdr:graphicFrame macro="">
      <xdr:nvGraphicFramePr>
        <xdr:cNvPr id="30" name="Chart 29">
          <a:extLst>
            <a:ext uri="{FF2B5EF4-FFF2-40B4-BE49-F238E27FC236}">
              <a16:creationId xmlns:a16="http://schemas.microsoft.com/office/drawing/2014/main" id="{00000000-0008-0000-14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119061</xdr:colOff>
      <xdr:row>123</xdr:row>
      <xdr:rowOff>100012</xdr:rowOff>
    </xdr:from>
    <xdr:to>
      <xdr:col>23</xdr:col>
      <xdr:colOff>275061</xdr:colOff>
      <xdr:row>132</xdr:row>
      <xdr:rowOff>77512</xdr:rowOff>
    </xdr:to>
    <xdr:graphicFrame macro="">
      <xdr:nvGraphicFramePr>
        <xdr:cNvPr id="31" name="Chart 30">
          <a:extLst>
            <a:ext uri="{FF2B5EF4-FFF2-40B4-BE49-F238E27FC236}">
              <a16:creationId xmlns:a16="http://schemas.microsoft.com/office/drawing/2014/main" id="{00000000-0008-0000-14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338136</xdr:colOff>
      <xdr:row>123</xdr:row>
      <xdr:rowOff>119062</xdr:rowOff>
    </xdr:from>
    <xdr:to>
      <xdr:col>28</xdr:col>
      <xdr:colOff>494136</xdr:colOff>
      <xdr:row>132</xdr:row>
      <xdr:rowOff>96562</xdr:rowOff>
    </xdr:to>
    <xdr:graphicFrame macro="">
      <xdr:nvGraphicFramePr>
        <xdr:cNvPr id="32" name="Chart 31">
          <a:extLst>
            <a:ext uri="{FF2B5EF4-FFF2-40B4-BE49-F238E27FC236}">
              <a16:creationId xmlns:a16="http://schemas.microsoft.com/office/drawing/2014/main" id="{00000000-0008-0000-14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180974</xdr:colOff>
      <xdr:row>133</xdr:row>
      <xdr:rowOff>42862</xdr:rowOff>
    </xdr:from>
    <xdr:to>
      <xdr:col>12</xdr:col>
      <xdr:colOff>546524</xdr:colOff>
      <xdr:row>142</xdr:row>
      <xdr:rowOff>20362</xdr:rowOff>
    </xdr:to>
    <xdr:graphicFrame macro="">
      <xdr:nvGraphicFramePr>
        <xdr:cNvPr id="33" name="Chart 32">
          <a:extLst>
            <a:ext uri="{FF2B5EF4-FFF2-40B4-BE49-F238E27FC236}">
              <a16:creationId xmlns:a16="http://schemas.microsoft.com/office/drawing/2014/main" id="{00000000-0008-0000-14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566737</xdr:colOff>
      <xdr:row>133</xdr:row>
      <xdr:rowOff>14287</xdr:rowOff>
    </xdr:from>
    <xdr:to>
      <xdr:col>18</xdr:col>
      <xdr:colOff>113137</xdr:colOff>
      <xdr:row>141</xdr:row>
      <xdr:rowOff>182287</xdr:rowOff>
    </xdr:to>
    <xdr:graphicFrame macro="">
      <xdr:nvGraphicFramePr>
        <xdr:cNvPr id="34" name="Chart 33">
          <a:extLst>
            <a:ext uri="{FF2B5EF4-FFF2-40B4-BE49-F238E27FC236}">
              <a16:creationId xmlns:a16="http://schemas.microsoft.com/office/drawing/2014/main" id="{00000000-0008-0000-14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142875</xdr:colOff>
      <xdr:row>132</xdr:row>
      <xdr:rowOff>176212</xdr:rowOff>
    </xdr:from>
    <xdr:to>
      <xdr:col>23</xdr:col>
      <xdr:colOff>298875</xdr:colOff>
      <xdr:row>141</xdr:row>
      <xdr:rowOff>153712</xdr:rowOff>
    </xdr:to>
    <xdr:graphicFrame macro="">
      <xdr:nvGraphicFramePr>
        <xdr:cNvPr id="35" name="Chart 34">
          <a:extLst>
            <a:ext uri="{FF2B5EF4-FFF2-40B4-BE49-F238E27FC236}">
              <a16:creationId xmlns:a16="http://schemas.microsoft.com/office/drawing/2014/main" id="{00000000-0008-0000-14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23</xdr:col>
      <xdr:colOff>338136</xdr:colOff>
      <xdr:row>132</xdr:row>
      <xdr:rowOff>185737</xdr:rowOff>
    </xdr:from>
    <xdr:to>
      <xdr:col>28</xdr:col>
      <xdr:colOff>494136</xdr:colOff>
      <xdr:row>141</xdr:row>
      <xdr:rowOff>163237</xdr:rowOff>
    </xdr:to>
    <xdr:graphicFrame macro="">
      <xdr:nvGraphicFramePr>
        <xdr:cNvPr id="36" name="Chart 35">
          <a:extLst>
            <a:ext uri="{FF2B5EF4-FFF2-40B4-BE49-F238E27FC236}">
              <a16:creationId xmlns:a16="http://schemas.microsoft.com/office/drawing/2014/main" id="{00000000-0008-0000-14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0</xdr:colOff>
      <xdr:row>140</xdr:row>
      <xdr:rowOff>76200</xdr:rowOff>
    </xdr:from>
    <xdr:to>
      <xdr:col>1</xdr:col>
      <xdr:colOff>609600</xdr:colOff>
      <xdr:row>141</xdr:row>
      <xdr:rowOff>142876</xdr:rowOff>
    </xdr:to>
    <xdr:sp macro="" textlink="">
      <xdr:nvSpPr>
        <xdr:cNvPr id="43" name="TextBox 42">
          <a:extLst>
            <a:ext uri="{FF2B5EF4-FFF2-40B4-BE49-F238E27FC236}">
              <a16:creationId xmlns:a16="http://schemas.microsoft.com/office/drawing/2014/main" id="{00000000-0008-0000-1400-00002B000000}"/>
            </a:ext>
          </a:extLst>
        </xdr:cNvPr>
        <xdr:cNvSpPr txBox="1"/>
      </xdr:nvSpPr>
      <xdr:spPr>
        <a:xfrm>
          <a:off x="0" y="52177950"/>
          <a:ext cx="1219200" cy="257176"/>
        </a:xfrm>
        <a:prstGeom prst="rect">
          <a:avLst/>
        </a:prstGeom>
        <a:solidFill>
          <a:srgbClr val="FB5C84">
            <a:alpha val="96863"/>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Slightly unlikely</a:t>
          </a:r>
        </a:p>
      </xdr:txBody>
    </xdr:sp>
    <xdr:clientData/>
  </xdr:twoCellAnchor>
  <xdr:twoCellAnchor>
    <xdr:from>
      <xdr:col>23</xdr:col>
      <xdr:colOff>323850</xdr:colOff>
      <xdr:row>96</xdr:row>
      <xdr:rowOff>52387</xdr:rowOff>
    </xdr:from>
    <xdr:to>
      <xdr:col>28</xdr:col>
      <xdr:colOff>479850</xdr:colOff>
      <xdr:row>105</xdr:row>
      <xdr:rowOff>29887</xdr:rowOff>
    </xdr:to>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119062</xdr:colOff>
      <xdr:row>96</xdr:row>
      <xdr:rowOff>52387</xdr:rowOff>
    </xdr:from>
    <xdr:to>
      <xdr:col>23</xdr:col>
      <xdr:colOff>275062</xdr:colOff>
      <xdr:row>105</xdr:row>
      <xdr:rowOff>29887</xdr:rowOff>
    </xdr:to>
    <xdr:graphicFrame macro="">
      <xdr:nvGraphicFramePr>
        <xdr:cNvPr id="6" name="Chart 5">
          <a:extLst>
            <a:ext uri="{FF2B5EF4-FFF2-40B4-BE49-F238E27FC236}">
              <a16:creationId xmlns:a16="http://schemas.microsoft.com/office/drawing/2014/main" id="{00000000-0008-0000-1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504825</xdr:colOff>
      <xdr:row>84</xdr:row>
      <xdr:rowOff>157162</xdr:rowOff>
    </xdr:from>
    <xdr:to>
      <xdr:col>2</xdr:col>
      <xdr:colOff>1565700</xdr:colOff>
      <xdr:row>93</xdr:row>
      <xdr:rowOff>134662</xdr:rowOff>
    </xdr:to>
    <xdr:graphicFrame macro="">
      <xdr:nvGraphicFramePr>
        <xdr:cNvPr id="7" name="Chart 6">
          <a:extLst>
            <a:ext uri="{FF2B5EF4-FFF2-40B4-BE49-F238E27FC236}">
              <a16:creationId xmlns:a16="http://schemas.microsoft.com/office/drawing/2014/main" id="{00000000-0008-0000-1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1652587</xdr:colOff>
      <xdr:row>84</xdr:row>
      <xdr:rowOff>166687</xdr:rowOff>
    </xdr:from>
    <xdr:to>
      <xdr:col>5</xdr:col>
      <xdr:colOff>684637</xdr:colOff>
      <xdr:row>93</xdr:row>
      <xdr:rowOff>144187</xdr:rowOff>
    </xdr:to>
    <xdr:graphicFrame macro="">
      <xdr:nvGraphicFramePr>
        <xdr:cNvPr id="8" name="Chart 7">
          <a:extLst>
            <a:ext uri="{FF2B5EF4-FFF2-40B4-BE49-F238E27FC236}">
              <a16:creationId xmlns:a16="http://schemas.microsoft.com/office/drawing/2014/main" id="{00000000-0008-0000-1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757237</xdr:colOff>
      <xdr:row>84</xdr:row>
      <xdr:rowOff>166687</xdr:rowOff>
    </xdr:from>
    <xdr:to>
      <xdr:col>8</xdr:col>
      <xdr:colOff>541762</xdr:colOff>
      <xdr:row>93</xdr:row>
      <xdr:rowOff>144187</xdr:rowOff>
    </xdr:to>
    <xdr:graphicFrame macro="">
      <xdr:nvGraphicFramePr>
        <xdr:cNvPr id="9" name="Chart 8">
          <a:extLst>
            <a:ext uri="{FF2B5EF4-FFF2-40B4-BE49-F238E27FC236}">
              <a16:creationId xmlns:a16="http://schemas.microsoft.com/office/drawing/2014/main" id="{00000000-0008-0000-1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585787</xdr:colOff>
      <xdr:row>84</xdr:row>
      <xdr:rowOff>128587</xdr:rowOff>
    </xdr:from>
    <xdr:to>
      <xdr:col>13</xdr:col>
      <xdr:colOff>341737</xdr:colOff>
      <xdr:row>93</xdr:row>
      <xdr:rowOff>106087</xdr:rowOff>
    </xdr:to>
    <xdr:graphicFrame macro="">
      <xdr:nvGraphicFramePr>
        <xdr:cNvPr id="10" name="Chart 9">
          <a:extLst>
            <a:ext uri="{FF2B5EF4-FFF2-40B4-BE49-F238E27FC236}">
              <a16:creationId xmlns:a16="http://schemas.microsoft.com/office/drawing/2014/main" id="{00000000-0008-0000-1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414337</xdr:colOff>
      <xdr:row>84</xdr:row>
      <xdr:rowOff>147637</xdr:rowOff>
    </xdr:from>
    <xdr:to>
      <xdr:col>18</xdr:col>
      <xdr:colOff>570337</xdr:colOff>
      <xdr:row>93</xdr:row>
      <xdr:rowOff>125137</xdr:rowOff>
    </xdr:to>
    <xdr:graphicFrame macro="">
      <xdr:nvGraphicFramePr>
        <xdr:cNvPr id="11" name="Chart 10">
          <a:extLst>
            <a:ext uri="{FF2B5EF4-FFF2-40B4-BE49-F238E27FC236}">
              <a16:creationId xmlns:a16="http://schemas.microsoft.com/office/drawing/2014/main" id="{00000000-0008-0000-1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119062</xdr:colOff>
      <xdr:row>80</xdr:row>
      <xdr:rowOff>33337</xdr:rowOff>
    </xdr:from>
    <xdr:to>
      <xdr:col>14</xdr:col>
      <xdr:colOff>484612</xdr:colOff>
      <xdr:row>89</xdr:row>
      <xdr:rowOff>10837</xdr:rowOff>
    </xdr:to>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500062</xdr:colOff>
      <xdr:row>80</xdr:row>
      <xdr:rowOff>52387</xdr:rowOff>
    </xdr:from>
    <xdr:to>
      <xdr:col>20</xdr:col>
      <xdr:colOff>46462</xdr:colOff>
      <xdr:row>89</xdr:row>
      <xdr:rowOff>29887</xdr:rowOff>
    </xdr:to>
    <xdr:graphicFrame macro="">
      <xdr:nvGraphicFramePr>
        <xdr:cNvPr id="3" name="Chart 2">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120</xdr:row>
      <xdr:rowOff>47624</xdr:rowOff>
    </xdr:from>
    <xdr:to>
      <xdr:col>1</xdr:col>
      <xdr:colOff>600074</xdr:colOff>
      <xdr:row>121</xdr:row>
      <xdr:rowOff>133349</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57149" y="51387374"/>
          <a:ext cx="1152525" cy="27622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Extremely likely</a:t>
          </a:r>
        </a:p>
      </xdr:txBody>
    </xdr:sp>
    <xdr:clientData/>
  </xdr:twoCellAnchor>
  <xdr:twoCellAnchor>
    <xdr:from>
      <xdr:col>1</xdr:col>
      <xdr:colOff>666750</xdr:colOff>
      <xdr:row>120</xdr:row>
      <xdr:rowOff>57149</xdr:rowOff>
    </xdr:from>
    <xdr:to>
      <xdr:col>2</xdr:col>
      <xdr:colOff>180975</xdr:colOff>
      <xdr:row>121</xdr:row>
      <xdr:rowOff>142874</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1276350" y="51396899"/>
          <a:ext cx="1047750" cy="276225"/>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Quite likely</a:t>
          </a:r>
        </a:p>
      </xdr:txBody>
    </xdr:sp>
    <xdr:clientData/>
  </xdr:twoCellAnchor>
  <xdr:twoCellAnchor>
    <xdr:from>
      <xdr:col>2</xdr:col>
      <xdr:colOff>276224</xdr:colOff>
      <xdr:row>120</xdr:row>
      <xdr:rowOff>47624</xdr:rowOff>
    </xdr:from>
    <xdr:to>
      <xdr:col>2</xdr:col>
      <xdr:colOff>1276349</xdr:colOff>
      <xdr:row>121</xdr:row>
      <xdr:rowOff>133349</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2419349" y="51387374"/>
          <a:ext cx="1000125" cy="276225"/>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Slightly likely</a:t>
          </a:r>
        </a:p>
      </xdr:txBody>
    </xdr:sp>
    <xdr:clientData/>
  </xdr:twoCellAnchor>
  <xdr:twoCellAnchor>
    <xdr:from>
      <xdr:col>1</xdr:col>
      <xdr:colOff>695325</xdr:colOff>
      <xdr:row>124</xdr:row>
      <xdr:rowOff>66674</xdr:rowOff>
    </xdr:from>
    <xdr:to>
      <xdr:col>2</xdr:col>
      <xdr:colOff>200025</xdr:colOff>
      <xdr:row>125</xdr:row>
      <xdr:rowOff>152399</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1304925" y="52168424"/>
          <a:ext cx="1038225" cy="27622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Quite unlikely</a:t>
          </a:r>
        </a:p>
      </xdr:txBody>
    </xdr:sp>
    <xdr:clientData/>
  </xdr:twoCellAnchor>
  <xdr:twoCellAnchor>
    <xdr:from>
      <xdr:col>0</xdr:col>
      <xdr:colOff>19050</xdr:colOff>
      <xdr:row>122</xdr:row>
      <xdr:rowOff>104775</xdr:rowOff>
    </xdr:from>
    <xdr:to>
      <xdr:col>1</xdr:col>
      <xdr:colOff>409575</xdr:colOff>
      <xdr:row>123</xdr:row>
      <xdr:rowOff>152399</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19050" y="51825525"/>
          <a:ext cx="1000125" cy="238124"/>
        </a:xfrm>
        <a:prstGeom prst="rect">
          <a:avLst/>
        </a:prstGeom>
        <a:solidFill>
          <a:srgbClr val="A6A6A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Neutral</a:t>
          </a:r>
        </a:p>
      </xdr:txBody>
    </xdr:sp>
    <xdr:clientData/>
  </xdr:twoCellAnchor>
  <xdr:twoCellAnchor>
    <xdr:from>
      <xdr:col>2</xdr:col>
      <xdr:colOff>228600</xdr:colOff>
      <xdr:row>124</xdr:row>
      <xdr:rowOff>76200</xdr:rowOff>
    </xdr:from>
    <xdr:to>
      <xdr:col>2</xdr:col>
      <xdr:colOff>1476375</xdr:colOff>
      <xdr:row>125</xdr:row>
      <xdr:rowOff>142876</xdr:rowOff>
    </xdr:to>
    <xdr:sp macro="" textlink="">
      <xdr:nvSpPr>
        <xdr:cNvPr id="9" name="TextBox 8">
          <a:extLst>
            <a:ext uri="{FF2B5EF4-FFF2-40B4-BE49-F238E27FC236}">
              <a16:creationId xmlns:a16="http://schemas.microsoft.com/office/drawing/2014/main" id="{00000000-0008-0000-1500-000009000000}"/>
            </a:ext>
          </a:extLst>
        </xdr:cNvPr>
        <xdr:cNvSpPr txBox="1"/>
      </xdr:nvSpPr>
      <xdr:spPr>
        <a:xfrm>
          <a:off x="2371725" y="52177950"/>
          <a:ext cx="1247775" cy="257176"/>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Extremely unlikely</a:t>
          </a:r>
        </a:p>
      </xdr:txBody>
    </xdr:sp>
    <xdr:clientData/>
  </xdr:twoCellAnchor>
  <xdr:twoCellAnchor>
    <xdr:from>
      <xdr:col>10</xdr:col>
      <xdr:colOff>71436</xdr:colOff>
      <xdr:row>89</xdr:row>
      <xdr:rowOff>61912</xdr:rowOff>
    </xdr:from>
    <xdr:to>
      <xdr:col>14</xdr:col>
      <xdr:colOff>436986</xdr:colOff>
      <xdr:row>98</xdr:row>
      <xdr:rowOff>39412</xdr:rowOff>
    </xdr:to>
    <xdr:graphicFrame macro="">
      <xdr:nvGraphicFramePr>
        <xdr:cNvPr id="10" name="Chart 9">
          <a:extLst>
            <a:ext uri="{FF2B5EF4-FFF2-40B4-BE49-F238E27FC236}">
              <a16:creationId xmlns:a16="http://schemas.microsoft.com/office/drawing/2014/main" id="{00000000-0008-0000-1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490536</xdr:colOff>
      <xdr:row>89</xdr:row>
      <xdr:rowOff>61912</xdr:rowOff>
    </xdr:from>
    <xdr:to>
      <xdr:col>20</xdr:col>
      <xdr:colOff>36936</xdr:colOff>
      <xdr:row>98</xdr:row>
      <xdr:rowOff>39412</xdr:rowOff>
    </xdr:to>
    <xdr:graphicFrame macro="">
      <xdr:nvGraphicFramePr>
        <xdr:cNvPr id="11" name="Chart 10">
          <a:extLst>
            <a:ext uri="{FF2B5EF4-FFF2-40B4-BE49-F238E27FC236}">
              <a16:creationId xmlns:a16="http://schemas.microsoft.com/office/drawing/2014/main" id="{00000000-0008-0000-1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90485</xdr:colOff>
      <xdr:row>89</xdr:row>
      <xdr:rowOff>90485</xdr:rowOff>
    </xdr:from>
    <xdr:to>
      <xdr:col>25</xdr:col>
      <xdr:colOff>246485</xdr:colOff>
      <xdr:row>98</xdr:row>
      <xdr:rowOff>67985</xdr:rowOff>
    </xdr:to>
    <xdr:graphicFrame macro="">
      <xdr:nvGraphicFramePr>
        <xdr:cNvPr id="12" name="Chart 11">
          <a:extLst>
            <a:ext uri="{FF2B5EF4-FFF2-40B4-BE49-F238E27FC236}">
              <a16:creationId xmlns:a16="http://schemas.microsoft.com/office/drawing/2014/main" id="{00000000-0008-0000-1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366711</xdr:colOff>
      <xdr:row>89</xdr:row>
      <xdr:rowOff>100012</xdr:rowOff>
    </xdr:from>
    <xdr:to>
      <xdr:col>30</xdr:col>
      <xdr:colOff>522711</xdr:colOff>
      <xdr:row>98</xdr:row>
      <xdr:rowOff>77512</xdr:rowOff>
    </xdr:to>
    <xdr:graphicFrame macro="">
      <xdr:nvGraphicFramePr>
        <xdr:cNvPr id="13" name="Chart 12">
          <a:extLst>
            <a:ext uri="{FF2B5EF4-FFF2-40B4-BE49-F238E27FC236}">
              <a16:creationId xmlns:a16="http://schemas.microsoft.com/office/drawing/2014/main" id="{00000000-0008-0000-1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109536</xdr:colOff>
      <xdr:row>98</xdr:row>
      <xdr:rowOff>90487</xdr:rowOff>
    </xdr:from>
    <xdr:to>
      <xdr:col>14</xdr:col>
      <xdr:colOff>475086</xdr:colOff>
      <xdr:row>107</xdr:row>
      <xdr:rowOff>67987</xdr:rowOff>
    </xdr:to>
    <xdr:graphicFrame macro="">
      <xdr:nvGraphicFramePr>
        <xdr:cNvPr id="14" name="Chart 13">
          <a:extLst>
            <a:ext uri="{FF2B5EF4-FFF2-40B4-BE49-F238E27FC236}">
              <a16:creationId xmlns:a16="http://schemas.microsoft.com/office/drawing/2014/main" id="{00000000-0008-0000-1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509587</xdr:colOff>
      <xdr:row>98</xdr:row>
      <xdr:rowOff>80962</xdr:rowOff>
    </xdr:from>
    <xdr:to>
      <xdr:col>20</xdr:col>
      <xdr:colOff>55987</xdr:colOff>
      <xdr:row>107</xdr:row>
      <xdr:rowOff>58462</xdr:rowOff>
    </xdr:to>
    <xdr:graphicFrame macro="">
      <xdr:nvGraphicFramePr>
        <xdr:cNvPr id="15" name="Chart 14">
          <a:extLst>
            <a:ext uri="{FF2B5EF4-FFF2-40B4-BE49-F238E27FC236}">
              <a16:creationId xmlns:a16="http://schemas.microsoft.com/office/drawing/2014/main" id="{00000000-0008-0000-1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109535</xdr:colOff>
      <xdr:row>98</xdr:row>
      <xdr:rowOff>100012</xdr:rowOff>
    </xdr:from>
    <xdr:to>
      <xdr:col>25</xdr:col>
      <xdr:colOff>265535</xdr:colOff>
      <xdr:row>107</xdr:row>
      <xdr:rowOff>77512</xdr:rowOff>
    </xdr:to>
    <xdr:graphicFrame macro="">
      <xdr:nvGraphicFramePr>
        <xdr:cNvPr id="16" name="Chart 15">
          <a:extLst>
            <a:ext uri="{FF2B5EF4-FFF2-40B4-BE49-F238E27FC236}">
              <a16:creationId xmlns:a16="http://schemas.microsoft.com/office/drawing/2014/main" id="{00000000-0008-0000-1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338136</xdr:colOff>
      <xdr:row>98</xdr:row>
      <xdr:rowOff>109537</xdr:rowOff>
    </xdr:from>
    <xdr:to>
      <xdr:col>30</xdr:col>
      <xdr:colOff>494136</xdr:colOff>
      <xdr:row>107</xdr:row>
      <xdr:rowOff>87037</xdr:rowOff>
    </xdr:to>
    <xdr:graphicFrame macro="">
      <xdr:nvGraphicFramePr>
        <xdr:cNvPr id="17" name="Chart 16">
          <a:extLst>
            <a:ext uri="{FF2B5EF4-FFF2-40B4-BE49-F238E27FC236}">
              <a16:creationId xmlns:a16="http://schemas.microsoft.com/office/drawing/2014/main" id="{00000000-0008-0000-1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128587</xdr:colOff>
      <xdr:row>107</xdr:row>
      <xdr:rowOff>138112</xdr:rowOff>
    </xdr:from>
    <xdr:to>
      <xdr:col>14</xdr:col>
      <xdr:colOff>494137</xdr:colOff>
      <xdr:row>116</xdr:row>
      <xdr:rowOff>115612</xdr:rowOff>
    </xdr:to>
    <xdr:graphicFrame macro="">
      <xdr:nvGraphicFramePr>
        <xdr:cNvPr id="18" name="Chart 17">
          <a:extLst>
            <a:ext uri="{FF2B5EF4-FFF2-40B4-BE49-F238E27FC236}">
              <a16:creationId xmlns:a16="http://schemas.microsoft.com/office/drawing/2014/main" id="{00000000-0008-0000-15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538161</xdr:colOff>
      <xdr:row>107</xdr:row>
      <xdr:rowOff>119062</xdr:rowOff>
    </xdr:from>
    <xdr:to>
      <xdr:col>20</xdr:col>
      <xdr:colOff>84561</xdr:colOff>
      <xdr:row>116</xdr:row>
      <xdr:rowOff>96562</xdr:rowOff>
    </xdr:to>
    <xdr:graphicFrame macro="">
      <xdr:nvGraphicFramePr>
        <xdr:cNvPr id="19" name="Chart 18">
          <a:extLst>
            <a:ext uri="{FF2B5EF4-FFF2-40B4-BE49-F238E27FC236}">
              <a16:creationId xmlns:a16="http://schemas.microsoft.com/office/drawing/2014/main" id="{00000000-0008-0000-15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119061</xdr:colOff>
      <xdr:row>107</xdr:row>
      <xdr:rowOff>100012</xdr:rowOff>
    </xdr:from>
    <xdr:to>
      <xdr:col>25</xdr:col>
      <xdr:colOff>275061</xdr:colOff>
      <xdr:row>116</xdr:row>
      <xdr:rowOff>77512</xdr:rowOff>
    </xdr:to>
    <xdr:graphicFrame macro="">
      <xdr:nvGraphicFramePr>
        <xdr:cNvPr id="20" name="Chart 19">
          <a:extLst>
            <a:ext uri="{FF2B5EF4-FFF2-40B4-BE49-F238E27FC236}">
              <a16:creationId xmlns:a16="http://schemas.microsoft.com/office/drawing/2014/main" id="{00000000-0008-0000-15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25</xdr:col>
      <xdr:colOff>338136</xdr:colOff>
      <xdr:row>107</xdr:row>
      <xdr:rowOff>119062</xdr:rowOff>
    </xdr:from>
    <xdr:to>
      <xdr:col>30</xdr:col>
      <xdr:colOff>494136</xdr:colOff>
      <xdr:row>116</xdr:row>
      <xdr:rowOff>96562</xdr:rowOff>
    </xdr:to>
    <xdr:graphicFrame macro="">
      <xdr:nvGraphicFramePr>
        <xdr:cNvPr id="21" name="Chart 20">
          <a:extLst>
            <a:ext uri="{FF2B5EF4-FFF2-40B4-BE49-F238E27FC236}">
              <a16:creationId xmlns:a16="http://schemas.microsoft.com/office/drawing/2014/main" id="{00000000-0008-0000-15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180974</xdr:colOff>
      <xdr:row>117</xdr:row>
      <xdr:rowOff>42862</xdr:rowOff>
    </xdr:from>
    <xdr:to>
      <xdr:col>14</xdr:col>
      <xdr:colOff>546524</xdr:colOff>
      <xdr:row>126</xdr:row>
      <xdr:rowOff>20362</xdr:rowOff>
    </xdr:to>
    <xdr:graphicFrame macro="">
      <xdr:nvGraphicFramePr>
        <xdr:cNvPr id="22" name="Chart 21">
          <a:extLst>
            <a:ext uri="{FF2B5EF4-FFF2-40B4-BE49-F238E27FC236}">
              <a16:creationId xmlns:a16="http://schemas.microsoft.com/office/drawing/2014/main" id="{00000000-0008-0000-15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566737</xdr:colOff>
      <xdr:row>117</xdr:row>
      <xdr:rowOff>14287</xdr:rowOff>
    </xdr:from>
    <xdr:to>
      <xdr:col>20</xdr:col>
      <xdr:colOff>113137</xdr:colOff>
      <xdr:row>125</xdr:row>
      <xdr:rowOff>182287</xdr:rowOff>
    </xdr:to>
    <xdr:graphicFrame macro="">
      <xdr:nvGraphicFramePr>
        <xdr:cNvPr id="23" name="Chart 22">
          <a:extLst>
            <a:ext uri="{FF2B5EF4-FFF2-40B4-BE49-F238E27FC236}">
              <a16:creationId xmlns:a16="http://schemas.microsoft.com/office/drawing/2014/main" id="{00000000-0008-0000-15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142875</xdr:colOff>
      <xdr:row>116</xdr:row>
      <xdr:rowOff>176212</xdr:rowOff>
    </xdr:from>
    <xdr:to>
      <xdr:col>25</xdr:col>
      <xdr:colOff>298875</xdr:colOff>
      <xdr:row>125</xdr:row>
      <xdr:rowOff>153712</xdr:rowOff>
    </xdr:to>
    <xdr:graphicFrame macro="">
      <xdr:nvGraphicFramePr>
        <xdr:cNvPr id="24" name="Chart 23">
          <a:extLst>
            <a:ext uri="{FF2B5EF4-FFF2-40B4-BE49-F238E27FC236}">
              <a16:creationId xmlns:a16="http://schemas.microsoft.com/office/drawing/2014/main" id="{00000000-0008-0000-15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25</xdr:col>
      <xdr:colOff>338136</xdr:colOff>
      <xdr:row>116</xdr:row>
      <xdr:rowOff>185737</xdr:rowOff>
    </xdr:from>
    <xdr:to>
      <xdr:col>30</xdr:col>
      <xdr:colOff>494136</xdr:colOff>
      <xdr:row>125</xdr:row>
      <xdr:rowOff>163237</xdr:rowOff>
    </xdr:to>
    <xdr:graphicFrame macro="">
      <xdr:nvGraphicFramePr>
        <xdr:cNvPr id="25" name="Chart 24">
          <a:extLst>
            <a:ext uri="{FF2B5EF4-FFF2-40B4-BE49-F238E27FC236}">
              <a16:creationId xmlns:a16="http://schemas.microsoft.com/office/drawing/2014/main" id="{00000000-0008-0000-15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0</xdr:colOff>
      <xdr:row>124</xdr:row>
      <xdr:rowOff>76200</xdr:rowOff>
    </xdr:from>
    <xdr:to>
      <xdr:col>1</xdr:col>
      <xdr:colOff>609600</xdr:colOff>
      <xdr:row>125</xdr:row>
      <xdr:rowOff>142876</xdr:rowOff>
    </xdr:to>
    <xdr:sp macro="" textlink="">
      <xdr:nvSpPr>
        <xdr:cNvPr id="26" name="TextBox 25">
          <a:extLst>
            <a:ext uri="{FF2B5EF4-FFF2-40B4-BE49-F238E27FC236}">
              <a16:creationId xmlns:a16="http://schemas.microsoft.com/office/drawing/2014/main" id="{00000000-0008-0000-1500-00001A000000}"/>
            </a:ext>
          </a:extLst>
        </xdr:cNvPr>
        <xdr:cNvSpPr txBox="1"/>
      </xdr:nvSpPr>
      <xdr:spPr>
        <a:xfrm>
          <a:off x="0" y="52177950"/>
          <a:ext cx="1219200" cy="257176"/>
        </a:xfrm>
        <a:prstGeom prst="rect">
          <a:avLst/>
        </a:prstGeom>
        <a:solidFill>
          <a:srgbClr val="FF8FB4">
            <a:alpha val="97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Slightly unlikely</a:t>
          </a:r>
        </a:p>
      </xdr:txBody>
    </xdr:sp>
    <xdr:clientData/>
  </xdr:twoCellAnchor>
  <xdr:twoCellAnchor>
    <xdr:from>
      <xdr:col>25</xdr:col>
      <xdr:colOff>323850</xdr:colOff>
      <xdr:row>80</xdr:row>
      <xdr:rowOff>52387</xdr:rowOff>
    </xdr:from>
    <xdr:to>
      <xdr:col>30</xdr:col>
      <xdr:colOff>479850</xdr:colOff>
      <xdr:row>89</xdr:row>
      <xdr:rowOff>29887</xdr:rowOff>
    </xdr:to>
    <xdr:graphicFrame macro="">
      <xdr:nvGraphicFramePr>
        <xdr:cNvPr id="27" name="Chart 26">
          <a:extLst>
            <a:ext uri="{FF2B5EF4-FFF2-40B4-BE49-F238E27FC236}">
              <a16:creationId xmlns:a16="http://schemas.microsoft.com/office/drawing/2014/main" id="{00000000-0008-0000-15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20</xdr:col>
      <xdr:colOff>119062</xdr:colOff>
      <xdr:row>80</xdr:row>
      <xdr:rowOff>52387</xdr:rowOff>
    </xdr:from>
    <xdr:to>
      <xdr:col>25</xdr:col>
      <xdr:colOff>275062</xdr:colOff>
      <xdr:row>89</xdr:row>
      <xdr:rowOff>29887</xdr:rowOff>
    </xdr:to>
    <xdr:graphicFrame macro="">
      <xdr:nvGraphicFramePr>
        <xdr:cNvPr id="28" name="Chart 27">
          <a:extLst>
            <a:ext uri="{FF2B5EF4-FFF2-40B4-BE49-F238E27FC236}">
              <a16:creationId xmlns:a16="http://schemas.microsoft.com/office/drawing/2014/main" id="{00000000-0008-0000-15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504825</xdr:colOff>
      <xdr:row>68</xdr:row>
      <xdr:rowOff>157162</xdr:rowOff>
    </xdr:from>
    <xdr:to>
      <xdr:col>2</xdr:col>
      <xdr:colOff>1565700</xdr:colOff>
      <xdr:row>77</xdr:row>
      <xdr:rowOff>134662</xdr:rowOff>
    </xdr:to>
    <xdr:graphicFrame macro="">
      <xdr:nvGraphicFramePr>
        <xdr:cNvPr id="29" name="Chart 28">
          <a:extLst>
            <a:ext uri="{FF2B5EF4-FFF2-40B4-BE49-F238E27FC236}">
              <a16:creationId xmlns:a16="http://schemas.microsoft.com/office/drawing/2014/main" id="{00000000-0008-0000-15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1652587</xdr:colOff>
      <xdr:row>68</xdr:row>
      <xdr:rowOff>166687</xdr:rowOff>
    </xdr:from>
    <xdr:to>
      <xdr:col>5</xdr:col>
      <xdr:colOff>684637</xdr:colOff>
      <xdr:row>77</xdr:row>
      <xdr:rowOff>144187</xdr:rowOff>
    </xdr:to>
    <xdr:graphicFrame macro="">
      <xdr:nvGraphicFramePr>
        <xdr:cNvPr id="30" name="Chart 29">
          <a:extLst>
            <a:ext uri="{FF2B5EF4-FFF2-40B4-BE49-F238E27FC236}">
              <a16:creationId xmlns:a16="http://schemas.microsoft.com/office/drawing/2014/main" id="{00000000-0008-0000-15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785812</xdr:colOff>
      <xdr:row>68</xdr:row>
      <xdr:rowOff>157162</xdr:rowOff>
    </xdr:from>
    <xdr:to>
      <xdr:col>8</xdr:col>
      <xdr:colOff>960862</xdr:colOff>
      <xdr:row>77</xdr:row>
      <xdr:rowOff>134662</xdr:rowOff>
    </xdr:to>
    <xdr:graphicFrame macro="">
      <xdr:nvGraphicFramePr>
        <xdr:cNvPr id="31" name="Chart 30">
          <a:extLst>
            <a:ext uri="{FF2B5EF4-FFF2-40B4-BE49-F238E27FC236}">
              <a16:creationId xmlns:a16="http://schemas.microsoft.com/office/drawing/2014/main" id="{00000000-0008-0000-15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10</xdr:col>
      <xdr:colOff>585787</xdr:colOff>
      <xdr:row>68</xdr:row>
      <xdr:rowOff>128587</xdr:rowOff>
    </xdr:from>
    <xdr:to>
      <xdr:col>15</xdr:col>
      <xdr:colOff>341737</xdr:colOff>
      <xdr:row>77</xdr:row>
      <xdr:rowOff>106087</xdr:rowOff>
    </xdr:to>
    <xdr:graphicFrame macro="">
      <xdr:nvGraphicFramePr>
        <xdr:cNvPr id="32" name="Chart 31">
          <a:extLst>
            <a:ext uri="{FF2B5EF4-FFF2-40B4-BE49-F238E27FC236}">
              <a16:creationId xmlns:a16="http://schemas.microsoft.com/office/drawing/2014/main" id="{00000000-0008-0000-15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15</xdr:col>
      <xdr:colOff>414337</xdr:colOff>
      <xdr:row>68</xdr:row>
      <xdr:rowOff>147637</xdr:rowOff>
    </xdr:from>
    <xdr:to>
      <xdr:col>20</xdr:col>
      <xdr:colOff>570337</xdr:colOff>
      <xdr:row>77</xdr:row>
      <xdr:rowOff>125137</xdr:rowOff>
    </xdr:to>
    <xdr:graphicFrame macro="">
      <xdr:nvGraphicFramePr>
        <xdr:cNvPr id="33" name="Chart 32">
          <a:extLst>
            <a:ext uri="{FF2B5EF4-FFF2-40B4-BE49-F238E27FC236}">
              <a16:creationId xmlns:a16="http://schemas.microsoft.com/office/drawing/2014/main" id="{00000000-0008-0000-15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13</xdr:col>
      <xdr:colOff>76200</xdr:colOff>
      <xdr:row>1</xdr:row>
      <xdr:rowOff>28575</xdr:rowOff>
    </xdr:from>
    <xdr:to>
      <xdr:col>20</xdr:col>
      <xdr:colOff>580429</xdr:colOff>
      <xdr:row>6</xdr:row>
      <xdr:rowOff>190351</xdr:rowOff>
    </xdr:to>
    <xdr:pic>
      <xdr:nvPicPr>
        <xdr:cNvPr id="34" name="Picture 33">
          <a:extLst>
            <a:ext uri="{FF2B5EF4-FFF2-40B4-BE49-F238E27FC236}">
              <a16:creationId xmlns:a16="http://schemas.microsoft.com/office/drawing/2014/main" id="{00000000-0008-0000-1500-000022000000}"/>
            </a:ext>
          </a:extLst>
        </xdr:cNvPr>
        <xdr:cNvPicPr>
          <a:picLocks noChangeAspect="1"/>
        </xdr:cNvPicPr>
      </xdr:nvPicPr>
      <xdr:blipFill>
        <a:blip xmlns:r="http://schemas.openxmlformats.org/officeDocument/2006/relationships" r:embed="rId26"/>
        <a:stretch>
          <a:fillRect/>
        </a:stretch>
      </xdr:blipFill>
      <xdr:spPr>
        <a:xfrm>
          <a:off x="22155150" y="1333500"/>
          <a:ext cx="4771429" cy="1190476"/>
        </a:xfrm>
        <a:prstGeom prst="rect">
          <a:avLst/>
        </a:prstGeom>
      </xdr:spPr>
    </xdr:pic>
    <xdr:clientData/>
  </xdr:twoCellAnchor>
  <xdr:twoCellAnchor editAs="oneCell">
    <xdr:from>
      <xdr:col>13</xdr:col>
      <xdr:colOff>0</xdr:colOff>
      <xdr:row>7</xdr:row>
      <xdr:rowOff>0</xdr:rowOff>
    </xdr:from>
    <xdr:to>
      <xdr:col>20</xdr:col>
      <xdr:colOff>494705</xdr:colOff>
      <xdr:row>12</xdr:row>
      <xdr:rowOff>190346</xdr:rowOff>
    </xdr:to>
    <xdr:pic>
      <xdr:nvPicPr>
        <xdr:cNvPr id="35" name="Picture 34">
          <a:extLst>
            <a:ext uri="{FF2B5EF4-FFF2-40B4-BE49-F238E27FC236}">
              <a16:creationId xmlns:a16="http://schemas.microsoft.com/office/drawing/2014/main" id="{00000000-0008-0000-1500-000023000000}"/>
            </a:ext>
          </a:extLst>
        </xdr:cNvPr>
        <xdr:cNvPicPr>
          <a:picLocks noChangeAspect="1"/>
        </xdr:cNvPicPr>
      </xdr:nvPicPr>
      <xdr:blipFill>
        <a:blip xmlns:r="http://schemas.openxmlformats.org/officeDocument/2006/relationships" r:embed="rId27"/>
        <a:stretch>
          <a:fillRect/>
        </a:stretch>
      </xdr:blipFill>
      <xdr:spPr>
        <a:xfrm>
          <a:off x="22383750" y="2771775"/>
          <a:ext cx="4761905" cy="1228571"/>
        </a:xfrm>
        <a:prstGeom prst="rect">
          <a:avLst/>
        </a:prstGeom>
      </xdr:spPr>
    </xdr:pic>
    <xdr:clientData/>
  </xdr:twoCellAnchor>
  <xdr:twoCellAnchor editAs="oneCell">
    <xdr:from>
      <xdr:col>13</xdr:col>
      <xdr:colOff>0</xdr:colOff>
      <xdr:row>13</xdr:row>
      <xdr:rowOff>0</xdr:rowOff>
    </xdr:from>
    <xdr:to>
      <xdr:col>20</xdr:col>
      <xdr:colOff>532800</xdr:colOff>
      <xdr:row>19</xdr:row>
      <xdr:rowOff>133181</xdr:rowOff>
    </xdr:to>
    <xdr:pic>
      <xdr:nvPicPr>
        <xdr:cNvPr id="36" name="Picture 35">
          <a:extLst>
            <a:ext uri="{FF2B5EF4-FFF2-40B4-BE49-F238E27FC236}">
              <a16:creationId xmlns:a16="http://schemas.microsoft.com/office/drawing/2014/main" id="{00000000-0008-0000-1500-000024000000}"/>
            </a:ext>
          </a:extLst>
        </xdr:cNvPr>
        <xdr:cNvPicPr>
          <a:picLocks noChangeAspect="1"/>
        </xdr:cNvPicPr>
      </xdr:nvPicPr>
      <xdr:blipFill>
        <a:blip xmlns:r="http://schemas.openxmlformats.org/officeDocument/2006/relationships" r:embed="rId28"/>
        <a:stretch>
          <a:fillRect/>
        </a:stretch>
      </xdr:blipFill>
      <xdr:spPr>
        <a:xfrm>
          <a:off x="22383750" y="4619625"/>
          <a:ext cx="4800000" cy="1352381"/>
        </a:xfrm>
        <a:prstGeom prst="rect">
          <a:avLst/>
        </a:prstGeom>
      </xdr:spPr>
    </xdr:pic>
    <xdr:clientData/>
  </xdr:twoCellAnchor>
  <xdr:twoCellAnchor editAs="oneCell">
    <xdr:from>
      <xdr:col>13</xdr:col>
      <xdr:colOff>0</xdr:colOff>
      <xdr:row>21</xdr:row>
      <xdr:rowOff>0</xdr:rowOff>
    </xdr:from>
    <xdr:to>
      <xdr:col>20</xdr:col>
      <xdr:colOff>532800</xdr:colOff>
      <xdr:row>23</xdr:row>
      <xdr:rowOff>190346</xdr:rowOff>
    </xdr:to>
    <xdr:pic>
      <xdr:nvPicPr>
        <xdr:cNvPr id="37" name="Picture 36">
          <a:extLst>
            <a:ext uri="{FF2B5EF4-FFF2-40B4-BE49-F238E27FC236}">
              <a16:creationId xmlns:a16="http://schemas.microsoft.com/office/drawing/2014/main" id="{00000000-0008-0000-1500-000025000000}"/>
            </a:ext>
          </a:extLst>
        </xdr:cNvPr>
        <xdr:cNvPicPr>
          <a:picLocks noChangeAspect="1"/>
        </xdr:cNvPicPr>
      </xdr:nvPicPr>
      <xdr:blipFill>
        <a:blip xmlns:r="http://schemas.openxmlformats.org/officeDocument/2006/relationships" r:embed="rId29"/>
        <a:stretch>
          <a:fillRect/>
        </a:stretch>
      </xdr:blipFill>
      <xdr:spPr>
        <a:xfrm>
          <a:off x="22383750" y="6219825"/>
          <a:ext cx="4800000" cy="1228571"/>
        </a:xfrm>
        <a:prstGeom prst="rect">
          <a:avLst/>
        </a:prstGeom>
      </xdr:spPr>
    </xdr:pic>
    <xdr:clientData/>
  </xdr:twoCellAnchor>
  <xdr:twoCellAnchor editAs="oneCell">
    <xdr:from>
      <xdr:col>13</xdr:col>
      <xdr:colOff>66675</xdr:colOff>
      <xdr:row>24</xdr:row>
      <xdr:rowOff>1219200</xdr:rowOff>
    </xdr:from>
    <xdr:to>
      <xdr:col>20</xdr:col>
      <xdr:colOff>456618</xdr:colOff>
      <xdr:row>26</xdr:row>
      <xdr:rowOff>352271</xdr:rowOff>
    </xdr:to>
    <xdr:pic>
      <xdr:nvPicPr>
        <xdr:cNvPr id="38" name="Picture 37">
          <a:extLst>
            <a:ext uri="{FF2B5EF4-FFF2-40B4-BE49-F238E27FC236}">
              <a16:creationId xmlns:a16="http://schemas.microsoft.com/office/drawing/2014/main" id="{00000000-0008-0000-1500-000026000000}"/>
            </a:ext>
          </a:extLst>
        </xdr:cNvPr>
        <xdr:cNvPicPr>
          <a:picLocks noChangeAspect="1"/>
        </xdr:cNvPicPr>
      </xdr:nvPicPr>
      <xdr:blipFill>
        <a:blip xmlns:r="http://schemas.openxmlformats.org/officeDocument/2006/relationships" r:embed="rId30"/>
        <a:stretch>
          <a:fillRect/>
        </a:stretch>
      </xdr:blipFill>
      <xdr:spPr>
        <a:xfrm>
          <a:off x="22450425" y="8715375"/>
          <a:ext cx="4657143" cy="1228571"/>
        </a:xfrm>
        <a:prstGeom prst="rect">
          <a:avLst/>
        </a:prstGeom>
      </xdr:spPr>
    </xdr:pic>
    <xdr:clientData/>
  </xdr:twoCellAnchor>
  <xdr:twoCellAnchor editAs="oneCell">
    <xdr:from>
      <xdr:col>12</xdr:col>
      <xdr:colOff>600075</xdr:colOff>
      <xdr:row>26</xdr:row>
      <xdr:rowOff>1895475</xdr:rowOff>
    </xdr:from>
    <xdr:to>
      <xdr:col>20</xdr:col>
      <xdr:colOff>456608</xdr:colOff>
      <xdr:row>27</xdr:row>
      <xdr:rowOff>190362</xdr:rowOff>
    </xdr:to>
    <xdr:pic>
      <xdr:nvPicPr>
        <xdr:cNvPr id="39" name="Picture 38">
          <a:extLst>
            <a:ext uri="{FF2B5EF4-FFF2-40B4-BE49-F238E27FC236}">
              <a16:creationId xmlns:a16="http://schemas.microsoft.com/office/drawing/2014/main" id="{00000000-0008-0000-1500-000027000000}"/>
            </a:ext>
          </a:extLst>
        </xdr:cNvPr>
        <xdr:cNvPicPr>
          <a:picLocks noChangeAspect="1"/>
        </xdr:cNvPicPr>
      </xdr:nvPicPr>
      <xdr:blipFill>
        <a:blip xmlns:r="http://schemas.openxmlformats.org/officeDocument/2006/relationships" r:embed="rId31"/>
        <a:stretch>
          <a:fillRect/>
        </a:stretch>
      </xdr:blipFill>
      <xdr:spPr>
        <a:xfrm>
          <a:off x="22374225" y="12668250"/>
          <a:ext cx="4733333" cy="1104762"/>
        </a:xfrm>
        <a:prstGeom prst="rect">
          <a:avLst/>
        </a:prstGeom>
      </xdr:spPr>
    </xdr:pic>
    <xdr:clientData/>
  </xdr:twoCellAnchor>
  <xdr:twoCellAnchor>
    <xdr:from>
      <xdr:col>19</xdr:col>
      <xdr:colOff>457200</xdr:colOff>
      <xdr:row>1</xdr:row>
      <xdr:rowOff>381000</xdr:rowOff>
    </xdr:from>
    <xdr:to>
      <xdr:col>20</xdr:col>
      <xdr:colOff>542925</xdr:colOff>
      <xdr:row>3</xdr:row>
      <xdr:rowOff>0</xdr:rowOff>
    </xdr:to>
    <xdr:sp macro="" textlink="">
      <xdr:nvSpPr>
        <xdr:cNvPr id="40" name="Rectangle 39">
          <a:extLst>
            <a:ext uri="{FF2B5EF4-FFF2-40B4-BE49-F238E27FC236}">
              <a16:creationId xmlns:a16="http://schemas.microsoft.com/office/drawing/2014/main" id="{00000000-0008-0000-1500-000028000000}"/>
            </a:ext>
          </a:extLst>
        </xdr:cNvPr>
        <xdr:cNvSpPr/>
      </xdr:nvSpPr>
      <xdr:spPr>
        <a:xfrm>
          <a:off x="26193750" y="1685925"/>
          <a:ext cx="695325"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419100</xdr:colOff>
      <xdr:row>8</xdr:row>
      <xdr:rowOff>0</xdr:rowOff>
    </xdr:from>
    <xdr:to>
      <xdr:col>20</xdr:col>
      <xdr:colOff>504825</xdr:colOff>
      <xdr:row>9</xdr:row>
      <xdr:rowOff>133350</xdr:rowOff>
    </xdr:to>
    <xdr:sp macro="" textlink="">
      <xdr:nvSpPr>
        <xdr:cNvPr id="41" name="Rectangle 40">
          <a:extLst>
            <a:ext uri="{FF2B5EF4-FFF2-40B4-BE49-F238E27FC236}">
              <a16:creationId xmlns:a16="http://schemas.microsoft.com/office/drawing/2014/main" id="{00000000-0008-0000-1500-000029000000}"/>
            </a:ext>
          </a:extLst>
        </xdr:cNvPr>
        <xdr:cNvSpPr/>
      </xdr:nvSpPr>
      <xdr:spPr>
        <a:xfrm>
          <a:off x="26155650" y="3038475"/>
          <a:ext cx="695325"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447675</xdr:colOff>
      <xdr:row>14</xdr:row>
      <xdr:rowOff>47625</xdr:rowOff>
    </xdr:from>
    <xdr:to>
      <xdr:col>20</xdr:col>
      <xdr:colOff>533400</xdr:colOff>
      <xdr:row>15</xdr:row>
      <xdr:rowOff>180975</xdr:rowOff>
    </xdr:to>
    <xdr:sp macro="" textlink="">
      <xdr:nvSpPr>
        <xdr:cNvPr id="42" name="Rectangle 41">
          <a:extLst>
            <a:ext uri="{FF2B5EF4-FFF2-40B4-BE49-F238E27FC236}">
              <a16:creationId xmlns:a16="http://schemas.microsoft.com/office/drawing/2014/main" id="{00000000-0008-0000-1500-00002A000000}"/>
            </a:ext>
          </a:extLst>
        </xdr:cNvPr>
        <xdr:cNvSpPr/>
      </xdr:nvSpPr>
      <xdr:spPr>
        <a:xfrm>
          <a:off x="26184225" y="4610100"/>
          <a:ext cx="695325"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400050</xdr:colOff>
      <xdr:row>22</xdr:row>
      <xdr:rowOff>0</xdr:rowOff>
    </xdr:from>
    <xdr:to>
      <xdr:col>20</xdr:col>
      <xdr:colOff>485775</xdr:colOff>
      <xdr:row>23</xdr:row>
      <xdr:rowOff>133350</xdr:rowOff>
    </xdr:to>
    <xdr:sp macro="" textlink="">
      <xdr:nvSpPr>
        <xdr:cNvPr id="43" name="Rectangle 42">
          <a:extLst>
            <a:ext uri="{FF2B5EF4-FFF2-40B4-BE49-F238E27FC236}">
              <a16:creationId xmlns:a16="http://schemas.microsoft.com/office/drawing/2014/main" id="{00000000-0008-0000-1500-00002B000000}"/>
            </a:ext>
          </a:extLst>
        </xdr:cNvPr>
        <xdr:cNvSpPr/>
      </xdr:nvSpPr>
      <xdr:spPr>
        <a:xfrm>
          <a:off x="26136600" y="6162675"/>
          <a:ext cx="695325"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381000</xdr:colOff>
      <xdr:row>25</xdr:row>
      <xdr:rowOff>28575</xdr:rowOff>
    </xdr:from>
    <xdr:to>
      <xdr:col>20</xdr:col>
      <xdr:colOff>466725</xdr:colOff>
      <xdr:row>25</xdr:row>
      <xdr:rowOff>352425</xdr:rowOff>
    </xdr:to>
    <xdr:sp macro="" textlink="">
      <xdr:nvSpPr>
        <xdr:cNvPr id="44" name="Rectangle 43">
          <a:extLst>
            <a:ext uri="{FF2B5EF4-FFF2-40B4-BE49-F238E27FC236}">
              <a16:creationId xmlns:a16="http://schemas.microsoft.com/office/drawing/2014/main" id="{00000000-0008-0000-1500-00002C000000}"/>
            </a:ext>
          </a:extLst>
        </xdr:cNvPr>
        <xdr:cNvSpPr/>
      </xdr:nvSpPr>
      <xdr:spPr>
        <a:xfrm>
          <a:off x="26117550" y="8686800"/>
          <a:ext cx="695325"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390525</xdr:colOff>
      <xdr:row>26</xdr:row>
      <xdr:rowOff>2219325</xdr:rowOff>
    </xdr:from>
    <xdr:to>
      <xdr:col>20</xdr:col>
      <xdr:colOff>476250</xdr:colOff>
      <xdr:row>26</xdr:row>
      <xdr:rowOff>2543175</xdr:rowOff>
    </xdr:to>
    <xdr:sp macro="" textlink="">
      <xdr:nvSpPr>
        <xdr:cNvPr id="45" name="Rectangle 44">
          <a:extLst>
            <a:ext uri="{FF2B5EF4-FFF2-40B4-BE49-F238E27FC236}">
              <a16:creationId xmlns:a16="http://schemas.microsoft.com/office/drawing/2014/main" id="{00000000-0008-0000-1500-00002D000000}"/>
            </a:ext>
          </a:extLst>
        </xdr:cNvPr>
        <xdr:cNvSpPr/>
      </xdr:nvSpPr>
      <xdr:spPr>
        <a:xfrm>
          <a:off x="26127075" y="12668250"/>
          <a:ext cx="695325"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3" Type="http://schemas.openxmlformats.org/officeDocument/2006/relationships/hyperlink" Target="https://ab2022mohammedengineer.on.drv.tw/Narratives%20website/CombinationalNarrativeWebPage4.html" TargetMode="External"/><Relationship Id="rId18" Type="http://schemas.openxmlformats.org/officeDocument/2006/relationships/hyperlink" Target="https://ab2022mohammedengineer.on.drv.tw/Narratives%20website/CombinationalNarrativeWebPage6.html" TargetMode="External"/><Relationship Id="rId26" Type="http://schemas.openxmlformats.org/officeDocument/2006/relationships/hyperlink" Target="https://ab2022mohammedengineer.on.drv.tw/Narratives%20website/CombinationalNarrativeWebPage2.html" TargetMode="External"/><Relationship Id="rId39" Type="http://schemas.openxmlformats.org/officeDocument/2006/relationships/hyperlink" Target="https://ab2022mohammedengineer.on.drv.tw/Narratives%20website/CombinationalNarrativeWebPage3.html" TargetMode="External"/><Relationship Id="rId3" Type="http://schemas.openxmlformats.org/officeDocument/2006/relationships/hyperlink" Target="https://ab2022mohammedengineer.on.drv.tw/Narratives%20website/CombinationalNarrativeWebPage2.html" TargetMode="External"/><Relationship Id="rId21" Type="http://schemas.openxmlformats.org/officeDocument/2006/relationships/hyperlink" Target="https://ab2022mohammedengineer.on.drv.tw/Narratives%20website/CombinationalNarrativeWebPage3.html" TargetMode="External"/><Relationship Id="rId34" Type="http://schemas.openxmlformats.org/officeDocument/2006/relationships/hyperlink" Target="https://ab2022mohammedengineer.on.drv.tw/Narratives%20website/CombinationalNarrativeWebPage4.html" TargetMode="External"/><Relationship Id="rId42" Type="http://schemas.openxmlformats.org/officeDocument/2006/relationships/hyperlink" Target="https://ab2022mohammedengineer.on.drv.tw/Narratives%20website/CombinationalNarrativeWebPage3.html" TargetMode="External"/><Relationship Id="rId47" Type="http://schemas.openxmlformats.org/officeDocument/2006/relationships/hyperlink" Target="https://ab2022mohammedengineer.on.drv.tw/Narratives%20website/CombinationalNarrativeWebPage1.html" TargetMode="External"/><Relationship Id="rId50" Type="http://schemas.openxmlformats.org/officeDocument/2006/relationships/hyperlink" Target="https://ab2022mohammedengineer.on.drv.tw/Narratives%20website/CombinationalNarrativeWebPage2.html" TargetMode="External"/><Relationship Id="rId7" Type="http://schemas.openxmlformats.org/officeDocument/2006/relationships/hyperlink" Target="https://ab2022mohammedengineer.on.drv.tw/Narratives%20website/CombinationalNarrativeWebPage4.html" TargetMode="External"/><Relationship Id="rId12" Type="http://schemas.openxmlformats.org/officeDocument/2006/relationships/hyperlink" Target="https://ab2022mohammedengineer.on.drv.tw/Narratives%20website/CombinationalNarrativeWebPage6.html" TargetMode="External"/><Relationship Id="rId17" Type="http://schemas.openxmlformats.org/officeDocument/2006/relationships/hyperlink" Target="https://ab2022mohammedengineer.on.drv.tw/Narratives%20website/CombinationalNarrativeWebPage5.html" TargetMode="External"/><Relationship Id="rId25" Type="http://schemas.openxmlformats.org/officeDocument/2006/relationships/hyperlink" Target="https://ab2022mohammedengineer.on.drv.tw/Narratives%20website/CombinationalNarrativeWebPage1.html" TargetMode="External"/><Relationship Id="rId33" Type="http://schemas.openxmlformats.org/officeDocument/2006/relationships/hyperlink" Target="https://ab2022mohammedengineer.on.drv.tw/Narratives%20website/CombinationalNarrativeWebPage6.html" TargetMode="External"/><Relationship Id="rId38" Type="http://schemas.openxmlformats.org/officeDocument/2006/relationships/hyperlink" Target="https://ab2022mohammedengineer.on.drv.tw/Narratives%20website/CombinationalNarrativeWebPage2.html" TargetMode="External"/><Relationship Id="rId46" Type="http://schemas.openxmlformats.org/officeDocument/2006/relationships/hyperlink" Target="https://ab2022mohammedengineer.on.drv.tw/Narratives%20website/CombinationalNarrativeWebPage6.html" TargetMode="External"/><Relationship Id="rId2" Type="http://schemas.openxmlformats.org/officeDocument/2006/relationships/hyperlink" Target="https://ab2022mohammedengineer.on.drv.tw/Narratives%20website/CombinationalNarrativeWebPage1.html" TargetMode="External"/><Relationship Id="rId16" Type="http://schemas.openxmlformats.org/officeDocument/2006/relationships/hyperlink" Target="https://ab2022mohammedengineer.on.drv.tw/Narratives%20website/CombinationalNarrativeWebPage4.html" TargetMode="External"/><Relationship Id="rId20" Type="http://schemas.openxmlformats.org/officeDocument/2006/relationships/hyperlink" Target="https://ab2022mohammedengineer.on.drv.tw/Narratives%20website/CombinationalNarrativeWebPage2.html" TargetMode="External"/><Relationship Id="rId29" Type="http://schemas.openxmlformats.org/officeDocument/2006/relationships/hyperlink" Target="https://ab2022mohammedengineer.on.drv.tw/Narratives%20website/CombinationalNarrativeWebPage5.html" TargetMode="External"/><Relationship Id="rId41" Type="http://schemas.openxmlformats.org/officeDocument/2006/relationships/hyperlink" Target="https://ab2022mohammedengineer.on.drv.tw/Narratives%20website/CombinationalNarrativeWebPage2.html" TargetMode="External"/><Relationship Id="rId1" Type="http://schemas.openxmlformats.org/officeDocument/2006/relationships/hyperlink" Target="https://ab2022mohammedengineer.on.drv.tw/Narratives%20website/CombinationalNarrativeWebPage1.html" TargetMode="External"/><Relationship Id="rId6" Type="http://schemas.openxmlformats.org/officeDocument/2006/relationships/hyperlink" Target="https://ab2022mohammedengineer.on.drv.tw/Narratives%20website/CombinationalNarrativeWebPage3.html" TargetMode="External"/><Relationship Id="rId11" Type="http://schemas.openxmlformats.org/officeDocument/2006/relationships/hyperlink" Target="https://ab2022mohammedengineer.on.drv.tw/Narratives%20website/CombinationalNarrativeWebPage5.html" TargetMode="External"/><Relationship Id="rId24" Type="http://schemas.openxmlformats.org/officeDocument/2006/relationships/hyperlink" Target="https://ab2022mohammedengineer.on.drv.tw/Narratives%20website/CombinationalNarrativeWebPage3.html" TargetMode="External"/><Relationship Id="rId32" Type="http://schemas.openxmlformats.org/officeDocument/2006/relationships/hyperlink" Target="https://ab2022mohammedengineer.on.drv.tw/Narratives%20website/CombinationalNarrativeWebPage5.html" TargetMode="External"/><Relationship Id="rId37" Type="http://schemas.openxmlformats.org/officeDocument/2006/relationships/hyperlink" Target="https://ab2022mohammedengineer.on.drv.tw/Narratives%20website/CombinationalNarrativeWebPage1.html" TargetMode="External"/><Relationship Id="rId40" Type="http://schemas.openxmlformats.org/officeDocument/2006/relationships/hyperlink" Target="https://ab2022mohammedengineer.on.drv.tw/Narratives%20website/CombinationalNarrativeWebPage1.html" TargetMode="External"/><Relationship Id="rId45" Type="http://schemas.openxmlformats.org/officeDocument/2006/relationships/hyperlink" Target="https://ab2022mohammedengineer.on.drv.tw/Narratives%20website/CombinationalNarrativeWebPage3.html" TargetMode="External"/><Relationship Id="rId53" Type="http://schemas.openxmlformats.org/officeDocument/2006/relationships/drawing" Target="../drawings/drawing5.xml"/><Relationship Id="rId5" Type="http://schemas.openxmlformats.org/officeDocument/2006/relationships/hyperlink" Target="https://ab2022mohammedengineer.on.drv.tw/Narratives%20website/CombinationalNarrativeWebPage3.html" TargetMode="External"/><Relationship Id="rId15" Type="http://schemas.openxmlformats.org/officeDocument/2006/relationships/hyperlink" Target="https://ab2022mohammedengineer.on.drv.tw/Narratives%20website/CombinationalNarrativeWebPage6.html" TargetMode="External"/><Relationship Id="rId23" Type="http://schemas.openxmlformats.org/officeDocument/2006/relationships/hyperlink" Target="https://ab2022mohammedengineer.on.drv.tw/Narratives%20website/CombinationalNarrativeWebPage2.html" TargetMode="External"/><Relationship Id="rId28" Type="http://schemas.openxmlformats.org/officeDocument/2006/relationships/hyperlink" Target="https://ab2022mohammedengineer.on.drv.tw/Narratives%20website/CombinationalNarrativeWebPage4.html" TargetMode="External"/><Relationship Id="rId36" Type="http://schemas.openxmlformats.org/officeDocument/2006/relationships/hyperlink" Target="https://ab2022mohammedengineer.on.drv.tw/Narratives%20website/CombinationalNarrativeWebPage6.html" TargetMode="External"/><Relationship Id="rId49" Type="http://schemas.openxmlformats.org/officeDocument/2006/relationships/hyperlink" Target="https://ab2022mohammedengineer.on.drv.tw/Narratives%20website/CombinationalNarrativeWebPage4.html" TargetMode="External"/><Relationship Id="rId10" Type="http://schemas.openxmlformats.org/officeDocument/2006/relationships/hyperlink" Target="https://ab2022mohammedengineer.on.drv.tw/Narratives%20website/CombinationalNarrativeWebPage4.html" TargetMode="External"/><Relationship Id="rId19" Type="http://schemas.openxmlformats.org/officeDocument/2006/relationships/hyperlink" Target="https://ab2022mohammedengineer.on.drv.tw/Narratives%20website/CombinationalNarrativeWebPage1.html" TargetMode="External"/><Relationship Id="rId31" Type="http://schemas.openxmlformats.org/officeDocument/2006/relationships/hyperlink" Target="https://ab2022mohammedengineer.on.drv.tw/Narratives%20website/CombinationalNarrativeWebPage4.html" TargetMode="External"/><Relationship Id="rId44" Type="http://schemas.openxmlformats.org/officeDocument/2006/relationships/hyperlink" Target="https://ab2022mohammedengineer.on.drv.tw/Narratives%20website/CombinationalNarrativeWebPage2.html" TargetMode="External"/><Relationship Id="rId52" Type="http://schemas.openxmlformats.org/officeDocument/2006/relationships/printerSettings" Target="../printerSettings/printerSettings5.bin"/><Relationship Id="rId4" Type="http://schemas.openxmlformats.org/officeDocument/2006/relationships/hyperlink" Target="https://ab2022mohammedengineer.on.drv.tw/Narratives%20website/CombinationalNarrativeWebPage2.html" TargetMode="External"/><Relationship Id="rId9" Type="http://schemas.openxmlformats.org/officeDocument/2006/relationships/hyperlink" Target="https://ab2022mohammedengineer.on.drv.tw/Narratives%20website/CombinationalNarrativeWebPage6.html" TargetMode="External"/><Relationship Id="rId14" Type="http://schemas.openxmlformats.org/officeDocument/2006/relationships/hyperlink" Target="https://ab2022mohammedengineer.on.drv.tw/Narratives%20website/CombinationalNarrativeWebPage5.html" TargetMode="External"/><Relationship Id="rId22" Type="http://schemas.openxmlformats.org/officeDocument/2006/relationships/hyperlink" Target="https://ab2022mohammedengineer.on.drv.tw/Narratives%20website/CombinationalNarrativeWebPage1.html" TargetMode="External"/><Relationship Id="rId27" Type="http://schemas.openxmlformats.org/officeDocument/2006/relationships/hyperlink" Target="https://ab2022mohammedengineer.on.drv.tw/Narratives%20website/CombinationalNarrativeWebPage3.html" TargetMode="External"/><Relationship Id="rId30" Type="http://schemas.openxmlformats.org/officeDocument/2006/relationships/hyperlink" Target="https://ab2022mohammedengineer.on.drv.tw/Narratives%20website/CombinationalNarrativeWebPage6.html" TargetMode="External"/><Relationship Id="rId35" Type="http://schemas.openxmlformats.org/officeDocument/2006/relationships/hyperlink" Target="https://ab2022mohammedengineer.on.drv.tw/Narratives%20website/CombinationalNarrativeWebPage5.html" TargetMode="External"/><Relationship Id="rId43" Type="http://schemas.openxmlformats.org/officeDocument/2006/relationships/hyperlink" Target="https://ab2022mohammedengineer.on.drv.tw/Narratives%20website/CombinationalNarrativeWebPage1.html" TargetMode="External"/><Relationship Id="rId48" Type="http://schemas.openxmlformats.org/officeDocument/2006/relationships/hyperlink" Target="https://ab2022mohammedengineer.on.drv.tw/Narratives%20website/CombinationalNarrativeWebPage5.html" TargetMode="External"/><Relationship Id="rId8" Type="http://schemas.openxmlformats.org/officeDocument/2006/relationships/hyperlink" Target="https://ab2022mohammedengineer.on.drv.tw/Narratives%20website/CombinationalNarrativeWebPage5.html" TargetMode="External"/><Relationship Id="rId51" Type="http://schemas.openxmlformats.org/officeDocument/2006/relationships/hyperlink" Target="https://ab2022mohammedengineer.on.drv.tw/Narratives%20website/CombinationalNarrativeWebPage3.html"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ab2022mohammedengineer.on.drv.tw/Narratives%20website/CombinationalNarrativeWebPage4.html" TargetMode="External"/><Relationship Id="rId18" Type="http://schemas.openxmlformats.org/officeDocument/2006/relationships/hyperlink" Target="https://ab2022mohammedengineer.on.drv.tw/Narratives%20website/CombinationalNarrativeWebPage6.html" TargetMode="External"/><Relationship Id="rId26" Type="http://schemas.openxmlformats.org/officeDocument/2006/relationships/hyperlink" Target="https://ab2022mohammedengineer.on.drv.tw/Narratives%20website/CombinationalNarrativeWebPage2.html" TargetMode="External"/><Relationship Id="rId39" Type="http://schemas.openxmlformats.org/officeDocument/2006/relationships/hyperlink" Target="https://ab2022mohammedengineer.on.drv.tw/Narratives%20website/CombinationalNarrativeWebPage3.html" TargetMode="External"/><Relationship Id="rId3" Type="http://schemas.openxmlformats.org/officeDocument/2006/relationships/hyperlink" Target="https://ab2022mohammedengineer.on.drv.tw/Narratives%20website/CombinationalNarrativeWebPage2.html" TargetMode="External"/><Relationship Id="rId21" Type="http://schemas.openxmlformats.org/officeDocument/2006/relationships/hyperlink" Target="https://ab2022mohammedengineer.on.drv.tw/Narratives%20website/CombinationalNarrativeWebPage3.html" TargetMode="External"/><Relationship Id="rId34" Type="http://schemas.openxmlformats.org/officeDocument/2006/relationships/hyperlink" Target="https://ab2022mohammedengineer.on.drv.tw/Narratives%20website/CombinationalNarrativeWebPage4.html" TargetMode="External"/><Relationship Id="rId42" Type="http://schemas.openxmlformats.org/officeDocument/2006/relationships/hyperlink" Target="https://ab2022mohammedengineer.on.drv.tw/Narratives%20website/CombinationalNarrativeWebPage3.html" TargetMode="External"/><Relationship Id="rId47" Type="http://schemas.openxmlformats.org/officeDocument/2006/relationships/hyperlink" Target="https://ab2022mohammedengineer.on.drv.tw/Narratives%20website/CombinationalNarrativeWebPage1.html" TargetMode="External"/><Relationship Id="rId50" Type="http://schemas.openxmlformats.org/officeDocument/2006/relationships/hyperlink" Target="https://ab2022mohammedengineer.on.drv.tw/Narratives%20website/CombinationalNarrativeWebPage2.html" TargetMode="External"/><Relationship Id="rId7" Type="http://schemas.openxmlformats.org/officeDocument/2006/relationships/hyperlink" Target="https://ab2022mohammedengineer.on.drv.tw/Narratives%20website/CombinationalNarrativeWebPage4.html" TargetMode="External"/><Relationship Id="rId12" Type="http://schemas.openxmlformats.org/officeDocument/2006/relationships/hyperlink" Target="https://ab2022mohammedengineer.on.drv.tw/Narratives%20website/CombinationalNarrativeWebPage6.html" TargetMode="External"/><Relationship Id="rId17" Type="http://schemas.openxmlformats.org/officeDocument/2006/relationships/hyperlink" Target="https://ab2022mohammedengineer.on.drv.tw/Narratives%20website/CombinationalNarrativeWebPage5.html" TargetMode="External"/><Relationship Id="rId25" Type="http://schemas.openxmlformats.org/officeDocument/2006/relationships/hyperlink" Target="https://ab2022mohammedengineer.on.drv.tw/Narratives%20website/CombinationalNarrativeWebPage1.html" TargetMode="External"/><Relationship Id="rId33" Type="http://schemas.openxmlformats.org/officeDocument/2006/relationships/hyperlink" Target="https://ab2022mohammedengineer.on.drv.tw/Narratives%20website/CombinationalNarrativeWebPage6.html" TargetMode="External"/><Relationship Id="rId38" Type="http://schemas.openxmlformats.org/officeDocument/2006/relationships/hyperlink" Target="https://ab2022mohammedengineer.on.drv.tw/Narratives%20website/CombinationalNarrativeWebPage2.html" TargetMode="External"/><Relationship Id="rId46" Type="http://schemas.openxmlformats.org/officeDocument/2006/relationships/hyperlink" Target="https://ab2022mohammedengineer.on.drv.tw/Narratives%20website/CombinationalNarrativeWebPage6.html" TargetMode="External"/><Relationship Id="rId2" Type="http://schemas.openxmlformats.org/officeDocument/2006/relationships/hyperlink" Target="https://ab2022mohammedengineer.on.drv.tw/Narratives%20website/CombinationalNarrativeWebPage1.html" TargetMode="External"/><Relationship Id="rId16" Type="http://schemas.openxmlformats.org/officeDocument/2006/relationships/hyperlink" Target="https://ab2022mohammedengineer.on.drv.tw/Narratives%20website/CombinationalNarrativeWebPage4.html" TargetMode="External"/><Relationship Id="rId20" Type="http://schemas.openxmlformats.org/officeDocument/2006/relationships/hyperlink" Target="https://ab2022mohammedengineer.on.drv.tw/Narratives%20website/CombinationalNarrativeWebPage2.html" TargetMode="External"/><Relationship Id="rId29" Type="http://schemas.openxmlformats.org/officeDocument/2006/relationships/hyperlink" Target="https://ab2022mohammedengineer.on.drv.tw/Narratives%20website/CombinationalNarrativeWebPage5.html" TargetMode="External"/><Relationship Id="rId41" Type="http://schemas.openxmlformats.org/officeDocument/2006/relationships/hyperlink" Target="https://ab2022mohammedengineer.on.drv.tw/Narratives%20website/CombinationalNarrativeWebPage2.html" TargetMode="External"/><Relationship Id="rId1" Type="http://schemas.openxmlformats.org/officeDocument/2006/relationships/hyperlink" Target="https://ab2022mohammedengineer.on.drv.tw/Narratives%20website/CombinationalNarrativeWebPage1.html" TargetMode="External"/><Relationship Id="rId6" Type="http://schemas.openxmlformats.org/officeDocument/2006/relationships/hyperlink" Target="https://ab2022mohammedengineer.on.drv.tw/Narratives%20website/CombinationalNarrativeWebPage3.html" TargetMode="External"/><Relationship Id="rId11" Type="http://schemas.openxmlformats.org/officeDocument/2006/relationships/hyperlink" Target="https://ab2022mohammedengineer.on.drv.tw/Narratives%20website/CombinationalNarrativeWebPage5.html" TargetMode="External"/><Relationship Id="rId24" Type="http://schemas.openxmlformats.org/officeDocument/2006/relationships/hyperlink" Target="https://ab2022mohammedengineer.on.drv.tw/Narratives%20website/CombinationalNarrativeWebPage3.html" TargetMode="External"/><Relationship Id="rId32" Type="http://schemas.openxmlformats.org/officeDocument/2006/relationships/hyperlink" Target="https://ab2022mohammedengineer.on.drv.tw/Narratives%20website/CombinationalNarrativeWebPage5.html" TargetMode="External"/><Relationship Id="rId37" Type="http://schemas.openxmlformats.org/officeDocument/2006/relationships/hyperlink" Target="https://ab2022mohammedengineer.on.drv.tw/Narratives%20website/CombinationalNarrativeWebPage1.html" TargetMode="External"/><Relationship Id="rId40" Type="http://schemas.openxmlformats.org/officeDocument/2006/relationships/hyperlink" Target="https://ab2022mohammedengineer.on.drv.tw/Narratives%20website/CombinationalNarrativeWebPage1.html" TargetMode="External"/><Relationship Id="rId45" Type="http://schemas.openxmlformats.org/officeDocument/2006/relationships/hyperlink" Target="https://ab2022mohammedengineer.on.drv.tw/Narratives%20website/CombinationalNarrativeWebPage3.html" TargetMode="External"/><Relationship Id="rId53" Type="http://schemas.openxmlformats.org/officeDocument/2006/relationships/drawing" Target="../drawings/drawing6.xml"/><Relationship Id="rId5" Type="http://schemas.openxmlformats.org/officeDocument/2006/relationships/hyperlink" Target="https://ab2022mohammedengineer.on.drv.tw/Narratives%20website/CombinationalNarrativeWebPage3.html" TargetMode="External"/><Relationship Id="rId15" Type="http://schemas.openxmlformats.org/officeDocument/2006/relationships/hyperlink" Target="https://ab2022mohammedengineer.on.drv.tw/Narratives%20website/CombinationalNarrativeWebPage6.html" TargetMode="External"/><Relationship Id="rId23" Type="http://schemas.openxmlformats.org/officeDocument/2006/relationships/hyperlink" Target="https://ab2022mohammedengineer.on.drv.tw/Narratives%20website/CombinationalNarrativeWebPage2.html" TargetMode="External"/><Relationship Id="rId28" Type="http://schemas.openxmlformats.org/officeDocument/2006/relationships/hyperlink" Target="https://ab2022mohammedengineer.on.drv.tw/Narratives%20website/CombinationalNarrativeWebPage4.html" TargetMode="External"/><Relationship Id="rId36" Type="http://schemas.openxmlformats.org/officeDocument/2006/relationships/hyperlink" Target="https://ab2022mohammedengineer.on.drv.tw/Narratives%20website/CombinationalNarrativeWebPage6.html" TargetMode="External"/><Relationship Id="rId49" Type="http://schemas.openxmlformats.org/officeDocument/2006/relationships/hyperlink" Target="https://ab2022mohammedengineer.on.drv.tw/Narratives%20website/CombinationalNarrativeWebPage4.html" TargetMode="External"/><Relationship Id="rId10" Type="http://schemas.openxmlformats.org/officeDocument/2006/relationships/hyperlink" Target="https://ab2022mohammedengineer.on.drv.tw/Narratives%20website/CombinationalNarrativeWebPage4.html" TargetMode="External"/><Relationship Id="rId19" Type="http://schemas.openxmlformats.org/officeDocument/2006/relationships/hyperlink" Target="https://ab2022mohammedengineer.on.drv.tw/Narratives%20website/CombinationalNarrativeWebPage1.html" TargetMode="External"/><Relationship Id="rId31" Type="http://schemas.openxmlformats.org/officeDocument/2006/relationships/hyperlink" Target="https://ab2022mohammedengineer.on.drv.tw/Narratives%20website/CombinationalNarrativeWebPage4.html" TargetMode="External"/><Relationship Id="rId44" Type="http://schemas.openxmlformats.org/officeDocument/2006/relationships/hyperlink" Target="https://ab2022mohammedengineer.on.drv.tw/Narratives%20website/CombinationalNarrativeWebPage2.html" TargetMode="External"/><Relationship Id="rId52" Type="http://schemas.openxmlformats.org/officeDocument/2006/relationships/printerSettings" Target="../printerSettings/printerSettings6.bin"/><Relationship Id="rId4" Type="http://schemas.openxmlformats.org/officeDocument/2006/relationships/hyperlink" Target="https://ab2022mohammedengineer.on.drv.tw/Narratives%20website/CombinationalNarrativeWebPage2.html" TargetMode="External"/><Relationship Id="rId9" Type="http://schemas.openxmlformats.org/officeDocument/2006/relationships/hyperlink" Target="https://ab2022mohammedengineer.on.drv.tw/Narratives%20website/CombinationalNarrativeWebPage6.html" TargetMode="External"/><Relationship Id="rId14" Type="http://schemas.openxmlformats.org/officeDocument/2006/relationships/hyperlink" Target="https://ab2022mohammedengineer.on.drv.tw/Narratives%20website/CombinationalNarrativeWebPage5.html" TargetMode="External"/><Relationship Id="rId22" Type="http://schemas.openxmlformats.org/officeDocument/2006/relationships/hyperlink" Target="https://ab2022mohammedengineer.on.drv.tw/Narratives%20website/CombinationalNarrativeWebPage1.html" TargetMode="External"/><Relationship Id="rId27" Type="http://schemas.openxmlformats.org/officeDocument/2006/relationships/hyperlink" Target="https://ab2022mohammedengineer.on.drv.tw/Narratives%20website/CombinationalNarrativeWebPage3.html" TargetMode="External"/><Relationship Id="rId30" Type="http://schemas.openxmlformats.org/officeDocument/2006/relationships/hyperlink" Target="https://ab2022mohammedengineer.on.drv.tw/Narratives%20website/CombinationalNarrativeWebPage6.html" TargetMode="External"/><Relationship Id="rId35" Type="http://schemas.openxmlformats.org/officeDocument/2006/relationships/hyperlink" Target="https://ab2022mohammedengineer.on.drv.tw/Narratives%20website/CombinationalNarrativeWebPage5.html" TargetMode="External"/><Relationship Id="rId43" Type="http://schemas.openxmlformats.org/officeDocument/2006/relationships/hyperlink" Target="https://ab2022mohammedengineer.on.drv.tw/Narratives%20website/CombinationalNarrativeWebPage1.html" TargetMode="External"/><Relationship Id="rId48" Type="http://schemas.openxmlformats.org/officeDocument/2006/relationships/hyperlink" Target="https://ab2022mohammedengineer.on.drv.tw/Narratives%20website/CombinationalNarrativeWebPage5.html" TargetMode="External"/><Relationship Id="rId8" Type="http://schemas.openxmlformats.org/officeDocument/2006/relationships/hyperlink" Target="https://ab2022mohammedengineer.on.drv.tw/Narratives%20website/CombinationalNarrativeWebPage5.html" TargetMode="External"/><Relationship Id="rId51" Type="http://schemas.openxmlformats.org/officeDocument/2006/relationships/hyperlink" Target="https://ab2022mohammedengineer.on.drv.tw/Narratives%20website/CombinationalNarrativeWebPage3.html"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ab2022mohammedengineer.on.drv.tw/Narratives%20website/CorrelativeNarrativeWebPage-Trial19.html" TargetMode="External"/><Relationship Id="rId21" Type="http://schemas.openxmlformats.org/officeDocument/2006/relationships/hyperlink" Target="https://ab2022mohammedengineer.on.drv.tw/Narratives%20website/CorrelativeNarrativeWebPage-Trial2.html" TargetMode="External"/><Relationship Id="rId42" Type="http://schemas.openxmlformats.org/officeDocument/2006/relationships/hyperlink" Target="https://ab2022mohammedengineer.on.drv.tw/Narratives%20website/CorrelativeNarrativeWebPage-Trial3.html" TargetMode="External"/><Relationship Id="rId63" Type="http://schemas.openxmlformats.org/officeDocument/2006/relationships/hyperlink" Target="https://ab2022mohammedengineer.on.drv.tw/Narratives%20website/CorrelativeNarrativeWebPage-Trial12.html" TargetMode="External"/><Relationship Id="rId84" Type="http://schemas.openxmlformats.org/officeDocument/2006/relationships/hyperlink" Target="https://ab2022mohammedengineer.on.drv.tw/Narratives%20website/CorrelativeNarrativeWebPage-Trial21.html" TargetMode="External"/><Relationship Id="rId138" Type="http://schemas.openxmlformats.org/officeDocument/2006/relationships/hyperlink" Target="https://ab2022mohammedengineer.on.drv.tw/Narratives%20website/CorrelativeNarrativeWebPage-Trial37.html" TargetMode="External"/><Relationship Id="rId159" Type="http://schemas.openxmlformats.org/officeDocument/2006/relationships/hyperlink" Target="https://ab2022mohammedengineer.on.drv.tw/Narratives%20website/CorrelativeNarrativeWebPage-Trial36.html" TargetMode="External"/><Relationship Id="rId170" Type="http://schemas.openxmlformats.org/officeDocument/2006/relationships/hyperlink" Target="https://ab2022mohammedengineer.on.drv.tw/Narratives%20website/CorrelativeNarrativeWebPage-Trial37.html" TargetMode="External"/><Relationship Id="rId191" Type="http://schemas.openxmlformats.org/officeDocument/2006/relationships/hyperlink" Target="https://ab2022mohammedengineer.on.drv.tw/Narratives%20website/CorrelativeNarrativeWebPage-Trial28.html" TargetMode="External"/><Relationship Id="rId205" Type="http://schemas.openxmlformats.org/officeDocument/2006/relationships/hyperlink" Target="https://ab2022mohammedengineer.on.drv.tw/Narratives%20website/CorrelativeNarrativeWebPage-Trial4.html" TargetMode="External"/><Relationship Id="rId226" Type="http://schemas.openxmlformats.org/officeDocument/2006/relationships/printerSettings" Target="../printerSettings/printerSettings7.bin"/><Relationship Id="rId107" Type="http://schemas.openxmlformats.org/officeDocument/2006/relationships/hyperlink" Target="https://ab2022mohammedengineer.on.drv.tw/Narratives%20website/CorrelativeNarrativeWebPage-Trial23.html" TargetMode="External"/><Relationship Id="rId11" Type="http://schemas.openxmlformats.org/officeDocument/2006/relationships/hyperlink" Target="https://ab2022mohammedengineer.on.drv.tw/Narratives%20website/CorrelativeNarrativeWebPage-Trial42.html" TargetMode="External"/><Relationship Id="rId32" Type="http://schemas.openxmlformats.org/officeDocument/2006/relationships/hyperlink" Target="https://ab2022mohammedengineer.on.drv.tw/Narratives%20website/CorrelativeNarrativeWebPage-Trial3.html" TargetMode="External"/><Relationship Id="rId53" Type="http://schemas.openxmlformats.org/officeDocument/2006/relationships/hyperlink" Target="https://ab2022mohammedengineer.on.drv.tw/Narratives%20website/CorrelativeNarrativeWebPage-Trial6.html" TargetMode="External"/><Relationship Id="rId74" Type="http://schemas.openxmlformats.org/officeDocument/2006/relationships/hyperlink" Target="https://ab2022mohammedengineer.on.drv.tw/Narratives%20website/CorrelativeNarrativeWebPage-Trial21.html" TargetMode="External"/><Relationship Id="rId128" Type="http://schemas.openxmlformats.org/officeDocument/2006/relationships/hyperlink" Target="https://ab2022mohammedengineer.on.drv.tw/Narratives%20website/CorrelativeNarrativeWebPage-Trial35.html" TargetMode="External"/><Relationship Id="rId149" Type="http://schemas.openxmlformats.org/officeDocument/2006/relationships/hyperlink" Target="https://ab2022mohammedengineer.on.drv.tw/Narratives%20website/CorrelativeNarrativeWebPage-Trial43.html" TargetMode="External"/><Relationship Id="rId5" Type="http://schemas.openxmlformats.org/officeDocument/2006/relationships/hyperlink" Target="https://ab2022mohammedengineer.on.drv.tw/Narratives%20website/CorrelativeNarrativeWebPage-Trial5.html" TargetMode="External"/><Relationship Id="rId95" Type="http://schemas.openxmlformats.org/officeDocument/2006/relationships/hyperlink" Target="https://ab2022mohammedengineer.on.drv.tw/Narratives%20website/CorrelativeNarrativeWebPage-Trial26.html" TargetMode="External"/><Relationship Id="rId160" Type="http://schemas.openxmlformats.org/officeDocument/2006/relationships/hyperlink" Target="https://ab2022mohammedengineer.on.drv.tw/Narratives%20website/CorrelativeNarrativeWebPage-Trial30.html" TargetMode="External"/><Relationship Id="rId181" Type="http://schemas.openxmlformats.org/officeDocument/2006/relationships/hyperlink" Target="https://ab2022mohammedengineer.on.drv.tw/Narratives%20website/CorrelativeNarrativeWebPage-Trial6.html" TargetMode="External"/><Relationship Id="rId216" Type="http://schemas.openxmlformats.org/officeDocument/2006/relationships/hyperlink" Target="https://ab2022mohammedengineer.on.drv.tw/Narratives%20website/CorrelativeNarrativeWebPage-Trial9.html" TargetMode="External"/><Relationship Id="rId211" Type="http://schemas.openxmlformats.org/officeDocument/2006/relationships/hyperlink" Target="https://ab2022mohammedengineer.on.drv.tw/Narratives%20website/CorrelativeNarrativeWebPage-Trial22.html" TargetMode="External"/><Relationship Id="rId22" Type="http://schemas.openxmlformats.org/officeDocument/2006/relationships/hyperlink" Target="https://ab2022mohammedengineer.on.drv.tw/Narratives%20website/CorrelativeNarrativeWebPage-Trial3.html" TargetMode="External"/><Relationship Id="rId27" Type="http://schemas.openxmlformats.org/officeDocument/2006/relationships/hyperlink" Target="https://ab2022mohammedengineer.on.drv.tw/Narratives%20website/CorrelativeNarrativeWebPage-Trial13.html" TargetMode="External"/><Relationship Id="rId43" Type="http://schemas.openxmlformats.org/officeDocument/2006/relationships/hyperlink" Target="https://ab2022mohammedengineer.on.drv.tw/Narratives%20website/CorrelativeNarrativeWebPage-Trial6.html" TargetMode="External"/><Relationship Id="rId48" Type="http://schemas.openxmlformats.org/officeDocument/2006/relationships/hyperlink" Target="https://ab2022mohammedengineer.on.drv.tw/Narratives%20website/CorrelativeNarrativeWebPage-Trial14.html" TargetMode="External"/><Relationship Id="rId64" Type="http://schemas.openxmlformats.org/officeDocument/2006/relationships/hyperlink" Target="https://ab2022mohammedengineer.on.drv.tw/Narratives%20website/CorrelativeNarrativeWebPage-Trial21.html" TargetMode="External"/><Relationship Id="rId69" Type="http://schemas.openxmlformats.org/officeDocument/2006/relationships/hyperlink" Target="https://ab2022mohammedengineer.on.drv.tw/Narratives%20website/CorrelativeNarrativeWebPage-Trial28.html" TargetMode="External"/><Relationship Id="rId113" Type="http://schemas.openxmlformats.org/officeDocument/2006/relationships/hyperlink" Target="https://ab2022mohammedengineer.on.drv.tw/Narratives%20website/CorrelativeNarrativeWebPage-Trial33.html" TargetMode="External"/><Relationship Id="rId118" Type="http://schemas.openxmlformats.org/officeDocument/2006/relationships/hyperlink" Target="https://ab2022mohammedengineer.on.drv.tw/Narratives%20website/CorrelativeNarrativeWebPage-Trial20.html" TargetMode="External"/><Relationship Id="rId134" Type="http://schemas.openxmlformats.org/officeDocument/2006/relationships/hyperlink" Target="https://ab2022mohammedengineer.on.drv.tw/Narratives%20website/CorrelativeNarrativeWebPage-Trial48.html" TargetMode="External"/><Relationship Id="rId139" Type="http://schemas.openxmlformats.org/officeDocument/2006/relationships/hyperlink" Target="https://ab2022mohammedengineer.on.drv.tw/Narratives%20website/CorrelativeNarrativeWebPage-Trial38.html" TargetMode="External"/><Relationship Id="rId80" Type="http://schemas.openxmlformats.org/officeDocument/2006/relationships/hyperlink" Target="https://ab2022mohammedengineer.on.drv.tw/Narratives%20website/CorrelativeNarrativeWebPage-Trial29.html" TargetMode="External"/><Relationship Id="rId85" Type="http://schemas.openxmlformats.org/officeDocument/2006/relationships/hyperlink" Target="https://ab2022mohammedengineer.on.drv.tw/Narratives%20website/CorrelativeNarrativeWebPage-Trial17.html" TargetMode="External"/><Relationship Id="rId150" Type="http://schemas.openxmlformats.org/officeDocument/2006/relationships/hyperlink" Target="https://ab2022mohammedengineer.on.drv.tw/Narratives%20website/CorrelativeNarrativeWebPage-Trial48.html" TargetMode="External"/><Relationship Id="rId155" Type="http://schemas.openxmlformats.org/officeDocument/2006/relationships/hyperlink" Target="https://ab2022mohammedengineer.on.drv.tw/Narratives%20website/CorrelativeNarrativeWebPage-Trial14.html" TargetMode="External"/><Relationship Id="rId171" Type="http://schemas.openxmlformats.org/officeDocument/2006/relationships/hyperlink" Target="https://ab2022mohammedengineer.on.drv.tw/Narratives%20website/CorrelativeNarrativeWebPage-Trial2.html" TargetMode="External"/><Relationship Id="rId176" Type="http://schemas.openxmlformats.org/officeDocument/2006/relationships/hyperlink" Target="https://ab2022mohammedengineer.on.drv.tw/Narratives%20website/CorrelativeNarrativeWebPage-Trial9.html" TargetMode="External"/><Relationship Id="rId192" Type="http://schemas.openxmlformats.org/officeDocument/2006/relationships/hyperlink" Target="https://ab2022mohammedengineer.on.drv.tw/Narratives%20website/CorrelativeNarrativeWebPage-Trial7.html" TargetMode="External"/><Relationship Id="rId197" Type="http://schemas.openxmlformats.org/officeDocument/2006/relationships/hyperlink" Target="https://ab2022mohammedengineer.on.drv.tw/Narratives%20website/CorrelativeNarrativeWebPage-Trial16.html" TargetMode="External"/><Relationship Id="rId206" Type="http://schemas.openxmlformats.org/officeDocument/2006/relationships/hyperlink" Target="https://ab2022mohammedengineer.on.drv.tw/Narratives%20website/CorrelativeNarrativeWebPage-Trial24.html" TargetMode="External"/><Relationship Id="rId227" Type="http://schemas.openxmlformats.org/officeDocument/2006/relationships/drawing" Target="../drawings/drawing7.xml"/><Relationship Id="rId201" Type="http://schemas.openxmlformats.org/officeDocument/2006/relationships/hyperlink" Target="https://ab2022mohammedengineer.on.drv.tw/Narratives%20website/CorrelativeNarrativeWebPage-Trial31.html" TargetMode="External"/><Relationship Id="rId222" Type="http://schemas.openxmlformats.org/officeDocument/2006/relationships/hyperlink" Target="https://ab2022mohammedengineer.on.drv.tw/Narratives%20website/CorrelativeNarrativeWebPage-Trial23.html" TargetMode="External"/><Relationship Id="rId12" Type="http://schemas.openxmlformats.org/officeDocument/2006/relationships/hyperlink" Target="https://ab2022mohammedengineer.on.drv.tw/Narratives%20website/CorrelativeNarrativeWebPage-Trial42.html" TargetMode="External"/><Relationship Id="rId17" Type="http://schemas.openxmlformats.org/officeDocument/2006/relationships/hyperlink" Target="https://ab2022mohammedengineer.on.drv.tw/Narratives%20website/CorrelativeNarrativeWebPage-Trial46.html" TargetMode="External"/><Relationship Id="rId33" Type="http://schemas.openxmlformats.org/officeDocument/2006/relationships/hyperlink" Target="https://ab2022mohammedengineer.on.drv.tw/Narratives%20website/CorrelativeNarrativeWebPage-Trial6.html" TargetMode="External"/><Relationship Id="rId38" Type="http://schemas.openxmlformats.org/officeDocument/2006/relationships/hyperlink" Target="https://ab2022mohammedengineer.on.drv.tw/Narratives%20website/CorrelativeNarrativeWebPage-Trial14.html" TargetMode="External"/><Relationship Id="rId59" Type="http://schemas.openxmlformats.org/officeDocument/2006/relationships/hyperlink" Target="https://ab2022mohammedengineer.on.drv.tw/Narratives%20website/CorrelativeNarrativeWebPage-Trial15.html" TargetMode="External"/><Relationship Id="rId103" Type="http://schemas.openxmlformats.org/officeDocument/2006/relationships/hyperlink" Target="https://ab2022mohammedengineer.on.drv.tw/Narratives%20website/CorrelativeNarrativeWebPage-Trial36.html" TargetMode="External"/><Relationship Id="rId108" Type="http://schemas.openxmlformats.org/officeDocument/2006/relationships/hyperlink" Target="https://ab2022mohammedengineer.on.drv.tw/Narratives%20website/CorrelativeNarrativeWebPage-Trial26.html" TargetMode="External"/><Relationship Id="rId124" Type="http://schemas.openxmlformats.org/officeDocument/2006/relationships/hyperlink" Target="https://ab2022mohammedengineer.on.drv.tw/Narratives%20website/CorrelativeNarrativeWebPage-Trial31.html" TargetMode="External"/><Relationship Id="rId129" Type="http://schemas.openxmlformats.org/officeDocument/2006/relationships/hyperlink" Target="https://ab2022mohammedengineer.on.drv.tw/Narratives%20website/CorrelativeNarrativeWebPage-Trial36.html" TargetMode="External"/><Relationship Id="rId54" Type="http://schemas.openxmlformats.org/officeDocument/2006/relationships/hyperlink" Target="https://ab2022mohammedengineer.on.drv.tw/Narratives%20website/CorrelativeNarrativeWebPage-Trial7.html" TargetMode="External"/><Relationship Id="rId70" Type="http://schemas.openxmlformats.org/officeDocument/2006/relationships/hyperlink" Target="https://ab2022mohammedengineer.on.drv.tw/Narratives%20website/CorrelativeNarrativeWebPage-Trial29.html" TargetMode="External"/><Relationship Id="rId75" Type="http://schemas.openxmlformats.org/officeDocument/2006/relationships/hyperlink" Target="https://ab2022mohammedengineer.on.drv.tw/Narratives%20website/CorrelativeNarrativeWebPage-Trial17.html" TargetMode="External"/><Relationship Id="rId91" Type="http://schemas.openxmlformats.org/officeDocument/2006/relationships/hyperlink" Target="https://ab2022mohammedengineer.on.drv.tw/Narratives%20website/CorrelativeNarrativeWebPage-Trial19.html" TargetMode="External"/><Relationship Id="rId96" Type="http://schemas.openxmlformats.org/officeDocument/2006/relationships/hyperlink" Target="https://ab2022mohammedengineer.on.drv.tw/Narratives%20website/CorrelativeNarrativeWebPage-Trial27.html" TargetMode="External"/><Relationship Id="rId140" Type="http://schemas.openxmlformats.org/officeDocument/2006/relationships/hyperlink" Target="https://ab2022mohammedengineer.on.drv.tw/Narratives%20website/CorrelativeNarrativeWebPage-Trial39.html" TargetMode="External"/><Relationship Id="rId145" Type="http://schemas.openxmlformats.org/officeDocument/2006/relationships/hyperlink" Target="https://ab2022mohammedengineer.on.drv.tw/Narratives%20website/CorrelativeNarrativeWebPage-Trial51.html" TargetMode="External"/><Relationship Id="rId161" Type="http://schemas.openxmlformats.org/officeDocument/2006/relationships/hyperlink" Target="https://ab2022mohammedengineer.on.drv.tw/Narratives%20website/CorrelativeNarrativeWebPage-Trial13.html" TargetMode="External"/><Relationship Id="rId166" Type="http://schemas.openxmlformats.org/officeDocument/2006/relationships/hyperlink" Target="https://ab2022mohammedengineer.on.drv.tw/Narratives%20website/CorrelativeNarrativeWebPage-Trial11.html" TargetMode="External"/><Relationship Id="rId182" Type="http://schemas.openxmlformats.org/officeDocument/2006/relationships/hyperlink" Target="https://ab2022mohammedengineer.on.drv.tw/Narratives%20website/CorrelativeNarrativeWebPage-Trial38.html" TargetMode="External"/><Relationship Id="rId187" Type="http://schemas.openxmlformats.org/officeDocument/2006/relationships/hyperlink" Target="https://ab2022mohammedengineer.on.drv.tw/Narratives%20website/CorrelativeNarrativeWebPage-Trial40.html" TargetMode="External"/><Relationship Id="rId217" Type="http://schemas.openxmlformats.org/officeDocument/2006/relationships/hyperlink" Target="https://ab2022mohammedengineer.on.drv.tw/Narratives%20website/CorrelativeNarrativeWebPage-Trial1.html" TargetMode="External"/><Relationship Id="rId1" Type="http://schemas.openxmlformats.org/officeDocument/2006/relationships/hyperlink" Target="https://ab2022mohammedengineer.on.drv.tw/Narratives%20website/CorrelativeNarrativeWebPage-Trial1.html" TargetMode="External"/><Relationship Id="rId6" Type="http://schemas.openxmlformats.org/officeDocument/2006/relationships/hyperlink" Target="https://ab2022mohammedengineer.on.drv.tw/Narratives%20website/CorrelativeNarrativeWebPage-Trial5.html" TargetMode="External"/><Relationship Id="rId212" Type="http://schemas.openxmlformats.org/officeDocument/2006/relationships/hyperlink" Target="https://ab2022mohammedengineer.on.drv.tw/Narratives%20website/CorrelativeNarrativeWebPage-Trial51.html" TargetMode="External"/><Relationship Id="rId23" Type="http://schemas.openxmlformats.org/officeDocument/2006/relationships/hyperlink" Target="https://ab2022mohammedengineer.on.drv.tw/Narratives%20website/CorrelativeNarrativeWebPage-Trial6.html" TargetMode="External"/><Relationship Id="rId28" Type="http://schemas.openxmlformats.org/officeDocument/2006/relationships/hyperlink" Target="https://ab2022mohammedengineer.on.drv.tw/Narratives%20website/CorrelativeNarrativeWebPage-Trial14.html" TargetMode="External"/><Relationship Id="rId49" Type="http://schemas.openxmlformats.org/officeDocument/2006/relationships/hyperlink" Target="https://ab2022mohammedengineer.on.drv.tw/Narratives%20website/CorrelativeNarrativeWebPage-Trial15.html" TargetMode="External"/><Relationship Id="rId114" Type="http://schemas.openxmlformats.org/officeDocument/2006/relationships/hyperlink" Target="https://ab2022mohammedengineer.on.drv.tw/Narratives%20website/CorrelativeNarrativeWebPage-Trial34.html" TargetMode="External"/><Relationship Id="rId119" Type="http://schemas.openxmlformats.org/officeDocument/2006/relationships/hyperlink" Target="https://ab2022mohammedengineer.on.drv.tw/Narratives%20website/CorrelativeNarrativeWebPage-Trial22.html" TargetMode="External"/><Relationship Id="rId44" Type="http://schemas.openxmlformats.org/officeDocument/2006/relationships/hyperlink" Target="https://ab2022mohammedengineer.on.drv.tw/Narratives%20website/CorrelativeNarrativeWebPage-Trial7.html" TargetMode="External"/><Relationship Id="rId60" Type="http://schemas.openxmlformats.org/officeDocument/2006/relationships/hyperlink" Target="https://ab2022mohammedengineer.on.drv.tw/Narratives%20website/CorrelativeNarrativeWebPage-Trial16.html" TargetMode="External"/><Relationship Id="rId65" Type="http://schemas.openxmlformats.org/officeDocument/2006/relationships/hyperlink" Target="https://ab2022mohammedengineer.on.drv.tw/Narratives%20website/CorrelativeNarrativeWebPage-Trial17.html" TargetMode="External"/><Relationship Id="rId81" Type="http://schemas.openxmlformats.org/officeDocument/2006/relationships/hyperlink" Target="https://ab2022mohammedengineer.on.drv.tw/Narratives%20website/CorrelativeNarrativeWebPage-Trial9.html" TargetMode="External"/><Relationship Id="rId86" Type="http://schemas.openxmlformats.org/officeDocument/2006/relationships/hyperlink" Target="https://ab2022mohammedengineer.on.drv.tw/Narratives%20website/CorrelativeNarrativeWebPage-Trial18.html" TargetMode="External"/><Relationship Id="rId130" Type="http://schemas.openxmlformats.org/officeDocument/2006/relationships/hyperlink" Target="https://ab2022mohammedengineer.on.drv.tw/Narratives%20website/CorrelativeNarrativeWebPage-Trial37.html" TargetMode="External"/><Relationship Id="rId135" Type="http://schemas.openxmlformats.org/officeDocument/2006/relationships/hyperlink" Target="https://ab2022mohammedengineer.on.drv.tw/Narratives%20website/CorrelativeNarrativeWebPage-Trial49.html" TargetMode="External"/><Relationship Id="rId151" Type="http://schemas.openxmlformats.org/officeDocument/2006/relationships/hyperlink" Target="https://ab2022mohammedengineer.on.drv.tw/Narratives%20website/CorrelativeNarrativeWebPage-Trial49.html" TargetMode="External"/><Relationship Id="rId156" Type="http://schemas.openxmlformats.org/officeDocument/2006/relationships/hyperlink" Target="https://ab2022mohammedengineer.on.drv.tw/Narratives%20website/CorrelativeNarrativeWebPage-Trial4.html" TargetMode="External"/><Relationship Id="rId177" Type="http://schemas.openxmlformats.org/officeDocument/2006/relationships/hyperlink" Target="https://ab2022mohammedengineer.on.drv.tw/Narratives%20website/CorrelativeNarrativeWebPage-Trial1.html" TargetMode="External"/><Relationship Id="rId198" Type="http://schemas.openxmlformats.org/officeDocument/2006/relationships/hyperlink" Target="https://ab2022mohammedengineer.on.drv.tw/Narratives%20website/CorrelativeNarrativeWebPage-Trial25.html" TargetMode="External"/><Relationship Id="rId172" Type="http://schemas.openxmlformats.org/officeDocument/2006/relationships/hyperlink" Target="https://ab2022mohammedengineer.on.drv.tw/Narratives%20website/CorrelativeNarrativeWebPage-Trial35.html" TargetMode="External"/><Relationship Id="rId193" Type="http://schemas.openxmlformats.org/officeDocument/2006/relationships/hyperlink" Target="https://ab2022mohammedengineer.on.drv.tw/Narratives%20website/CorrelativeNarrativeWebPage-Trial33.html" TargetMode="External"/><Relationship Id="rId202" Type="http://schemas.openxmlformats.org/officeDocument/2006/relationships/hyperlink" Target="https://ab2022mohammedengineer.on.drv.tw/Narratives%20website/CorrelativeNarrativeWebPage-Trial12.html" TargetMode="External"/><Relationship Id="rId207" Type="http://schemas.openxmlformats.org/officeDocument/2006/relationships/hyperlink" Target="https://ab2022mohammedengineer.on.drv.tw/Narratives%20website/CorrelativeNarrativeWebPage-Trial36.html" TargetMode="External"/><Relationship Id="rId223" Type="http://schemas.openxmlformats.org/officeDocument/2006/relationships/hyperlink" Target="https://ab2022mohammedengineer.on.drv.tw/Narratives%20website/CorrelativeNarrativeWebPage-Trial25.html" TargetMode="External"/><Relationship Id="rId13" Type="http://schemas.openxmlformats.org/officeDocument/2006/relationships/hyperlink" Target="https://ab2022mohammedengineer.on.drv.tw/Narratives%20website/CorrelativeNarrativeWebPage-Trial44.html" TargetMode="External"/><Relationship Id="rId18" Type="http://schemas.openxmlformats.org/officeDocument/2006/relationships/hyperlink" Target="https://ab2022mohammedengineer.on.drv.tw/Narratives%20website/CorrelativeNarrativeWebPage-Trial46.html" TargetMode="External"/><Relationship Id="rId39" Type="http://schemas.openxmlformats.org/officeDocument/2006/relationships/hyperlink" Target="https://ab2022mohammedengineer.on.drv.tw/Narratives%20website/CorrelativeNarrativeWebPage-Trial15.html" TargetMode="External"/><Relationship Id="rId109" Type="http://schemas.openxmlformats.org/officeDocument/2006/relationships/hyperlink" Target="https://ab2022mohammedengineer.on.drv.tw/Narratives%20website/CorrelativeNarrativeWebPage-Trial27.html" TargetMode="External"/><Relationship Id="rId34" Type="http://schemas.openxmlformats.org/officeDocument/2006/relationships/hyperlink" Target="https://ab2022mohammedengineer.on.drv.tw/Narratives%20website/CorrelativeNarrativeWebPage-Trial7.html" TargetMode="External"/><Relationship Id="rId50" Type="http://schemas.openxmlformats.org/officeDocument/2006/relationships/hyperlink" Target="https://ab2022mohammedengineer.on.drv.tw/Narratives%20website/CorrelativeNarrativeWebPage-Trial16.html" TargetMode="External"/><Relationship Id="rId55" Type="http://schemas.openxmlformats.org/officeDocument/2006/relationships/hyperlink" Target="https://ab2022mohammedengineer.on.drv.tw/Narratives%20website/CorrelativeNarrativeWebPage-Trial8.html" TargetMode="External"/><Relationship Id="rId76" Type="http://schemas.openxmlformats.org/officeDocument/2006/relationships/hyperlink" Target="https://ab2022mohammedengineer.on.drv.tw/Narratives%20website/CorrelativeNarrativeWebPage-Trial18.html" TargetMode="External"/><Relationship Id="rId97" Type="http://schemas.openxmlformats.org/officeDocument/2006/relationships/hyperlink" Target="https://ab2022mohammedengineer.on.drv.tw/Narratives%20website/CorrelativeNarrativeWebPage-Trial30.html" TargetMode="External"/><Relationship Id="rId104" Type="http://schemas.openxmlformats.org/officeDocument/2006/relationships/hyperlink" Target="https://ab2022mohammedengineer.on.drv.tw/Narratives%20website/CorrelativeNarrativeWebPage-Trial19.html" TargetMode="External"/><Relationship Id="rId120" Type="http://schemas.openxmlformats.org/officeDocument/2006/relationships/hyperlink" Target="https://ab2022mohammedengineer.on.drv.tw/Narratives%20website/CorrelativeNarrativeWebPage-Trial23.html" TargetMode="External"/><Relationship Id="rId125" Type="http://schemas.openxmlformats.org/officeDocument/2006/relationships/hyperlink" Target="https://ab2022mohammedengineer.on.drv.tw/Narratives%20website/CorrelativeNarrativeWebPage-Trial32.html" TargetMode="External"/><Relationship Id="rId141" Type="http://schemas.openxmlformats.org/officeDocument/2006/relationships/hyperlink" Target="https://ab2022mohammedengineer.on.drv.tw/Narratives%20website/CorrelativeNarrativeWebPage-Trial43.html" TargetMode="External"/><Relationship Id="rId146" Type="http://schemas.openxmlformats.org/officeDocument/2006/relationships/hyperlink" Target="https://ab2022mohammedengineer.on.drv.tw/Narratives%20website/CorrelativeNarrativeWebPage-Trial37.html" TargetMode="External"/><Relationship Id="rId167" Type="http://schemas.openxmlformats.org/officeDocument/2006/relationships/hyperlink" Target="https://ab2022mohammedengineer.on.drv.tw/Narratives%20website/CorrelativeNarrativeWebPage-Trial47.html" TargetMode="External"/><Relationship Id="rId188" Type="http://schemas.openxmlformats.org/officeDocument/2006/relationships/hyperlink" Target="https://ab2022mohammedengineer.on.drv.tw/Narratives%20website/CorrelativeNarrativeWebPage-Trial39.html" TargetMode="External"/><Relationship Id="rId7" Type="http://schemas.openxmlformats.org/officeDocument/2006/relationships/hyperlink" Target="https://ab2022mohammedengineer.on.drv.tw/Narratives%20website/CorrelativeNarrativeWebPage-Trial40.html" TargetMode="External"/><Relationship Id="rId71" Type="http://schemas.openxmlformats.org/officeDocument/2006/relationships/hyperlink" Target="https://ab2022mohammedengineer.on.drv.tw/Narratives%20website/CorrelativeNarrativeWebPage-Trial9.html" TargetMode="External"/><Relationship Id="rId92" Type="http://schemas.openxmlformats.org/officeDocument/2006/relationships/hyperlink" Target="https://ab2022mohammedengineer.on.drv.tw/Narratives%20website/CorrelativeNarrativeWebPage-Trial20.html" TargetMode="External"/><Relationship Id="rId162" Type="http://schemas.openxmlformats.org/officeDocument/2006/relationships/hyperlink" Target="https://ab2022mohammedengineer.on.drv.tw/Narratives%20website/CorrelativeNarrativeWebPage-Trial15.html" TargetMode="External"/><Relationship Id="rId183" Type="http://schemas.openxmlformats.org/officeDocument/2006/relationships/hyperlink" Target="https://ab2022mohammedengineer.on.drv.tw/Narratives%20website/CorrelativeNarrativeWebPage-Trial43.html" TargetMode="External"/><Relationship Id="rId213" Type="http://schemas.openxmlformats.org/officeDocument/2006/relationships/hyperlink" Target="https://ab2022mohammedengineer.on.drv.tw/Narratives%20website/CorrelativeNarrativeWebPage-Trial11.html" TargetMode="External"/><Relationship Id="rId218" Type="http://schemas.openxmlformats.org/officeDocument/2006/relationships/hyperlink" Target="https://ab2022mohammedengineer.on.drv.tw/Narratives%20website/CorrelativeNarrativeWebPage-Trial41.html" TargetMode="External"/><Relationship Id="rId2" Type="http://schemas.openxmlformats.org/officeDocument/2006/relationships/hyperlink" Target="https://ab2022mohammedengineer.on.drv.tw/Narratives%20website/CorrelativeNarrativeWebPage-Trial1.html" TargetMode="External"/><Relationship Id="rId29" Type="http://schemas.openxmlformats.org/officeDocument/2006/relationships/hyperlink" Target="https://ab2022mohammedengineer.on.drv.tw/Narratives%20website/CorrelativeNarrativeWebPage-Trial15.html" TargetMode="External"/><Relationship Id="rId24" Type="http://schemas.openxmlformats.org/officeDocument/2006/relationships/hyperlink" Target="https://ab2022mohammedengineer.on.drv.tw/Narratives%20website/CorrelativeNarrativeWebPage-Trial7.html" TargetMode="External"/><Relationship Id="rId40" Type="http://schemas.openxmlformats.org/officeDocument/2006/relationships/hyperlink" Target="https://ab2022mohammedengineer.on.drv.tw/Narratives%20website/CorrelativeNarrativeWebPage-Trial16.html" TargetMode="External"/><Relationship Id="rId45" Type="http://schemas.openxmlformats.org/officeDocument/2006/relationships/hyperlink" Target="https://ab2022mohammedengineer.on.drv.tw/Narratives%20website/CorrelativeNarrativeWebPage-Trial8.html" TargetMode="External"/><Relationship Id="rId66" Type="http://schemas.openxmlformats.org/officeDocument/2006/relationships/hyperlink" Target="https://ab2022mohammedengineer.on.drv.tw/Narratives%20website/CorrelativeNarrativeWebPage-Trial18.html" TargetMode="External"/><Relationship Id="rId87" Type="http://schemas.openxmlformats.org/officeDocument/2006/relationships/hyperlink" Target="https://ab2022mohammedengineer.on.drv.tw/Narratives%20website/CorrelativeNarrativeWebPage-Trial24.html" TargetMode="External"/><Relationship Id="rId110" Type="http://schemas.openxmlformats.org/officeDocument/2006/relationships/hyperlink" Target="https://ab2022mohammedengineer.on.drv.tw/Narratives%20website/CorrelativeNarrativeWebPage-Trial30.html" TargetMode="External"/><Relationship Id="rId115" Type="http://schemas.openxmlformats.org/officeDocument/2006/relationships/hyperlink" Target="https://ab2022mohammedengineer.on.drv.tw/Narratives%20website/CorrelativeNarrativeWebPage-Trial35.html" TargetMode="External"/><Relationship Id="rId131" Type="http://schemas.openxmlformats.org/officeDocument/2006/relationships/hyperlink" Target="https://ab2022mohammedengineer.on.drv.tw/Narratives%20website/CorrelativeNarrativeWebPage-Trial38.html" TargetMode="External"/><Relationship Id="rId136" Type="http://schemas.openxmlformats.org/officeDocument/2006/relationships/hyperlink" Target="https://ab2022mohammedengineer.on.drv.tw/Narratives%20website/CorrelativeNarrativeWebPage-Trial50.html" TargetMode="External"/><Relationship Id="rId157" Type="http://schemas.openxmlformats.org/officeDocument/2006/relationships/hyperlink" Target="https://ab2022mohammedengineer.on.drv.tw/Narratives%20website/CorrelativeNarrativeWebPage-Trial24.html" TargetMode="External"/><Relationship Id="rId178" Type="http://schemas.openxmlformats.org/officeDocument/2006/relationships/hyperlink" Target="https://ab2022mohammedengineer.on.drv.tw/Narratives%20website/CorrelativeNarrativeWebPage-Trial21.html" TargetMode="External"/><Relationship Id="rId61" Type="http://schemas.openxmlformats.org/officeDocument/2006/relationships/hyperlink" Target="https://ab2022mohammedengineer.on.drv.tw/Narratives%20website/CorrelativeNarrativeWebPage-Trial9.html" TargetMode="External"/><Relationship Id="rId82" Type="http://schemas.openxmlformats.org/officeDocument/2006/relationships/hyperlink" Target="https://ab2022mohammedengineer.on.drv.tw/Narratives%20website/CorrelativeNarrativeWebPage-Trial11.html" TargetMode="External"/><Relationship Id="rId152" Type="http://schemas.openxmlformats.org/officeDocument/2006/relationships/hyperlink" Target="https://ab2022mohammedengineer.on.drv.tw/Narratives%20website/CorrelativeNarrativeWebPage-Trial50.html" TargetMode="External"/><Relationship Id="rId173" Type="http://schemas.openxmlformats.org/officeDocument/2006/relationships/hyperlink" Target="https://ab2022mohammedengineer.on.drv.tw/Narratives%20website/CorrelativeNarrativeWebPage-Trial8.html" TargetMode="External"/><Relationship Id="rId194" Type="http://schemas.openxmlformats.org/officeDocument/2006/relationships/hyperlink" Target="https://ab2022mohammedengineer.on.drv.tw/Narratives%20website/CorrelativeNarrativeWebPage-Trial29.html" TargetMode="External"/><Relationship Id="rId199" Type="http://schemas.openxmlformats.org/officeDocument/2006/relationships/hyperlink" Target="https://ab2022mohammedengineer.on.drv.tw/Narratives%20website/CorrelativeNarrativeWebPage-Trial5.html" TargetMode="External"/><Relationship Id="rId203" Type="http://schemas.openxmlformats.org/officeDocument/2006/relationships/hyperlink" Target="https://ab2022mohammedengineer.on.drv.tw/Narratives%20website/CorrelativeNarrativeWebPage-Trial20.html" TargetMode="External"/><Relationship Id="rId208" Type="http://schemas.openxmlformats.org/officeDocument/2006/relationships/hyperlink" Target="https://ab2022mohammedengineer.on.drv.tw/Narratives%20website/CorrelativeNarrativeWebPage-Trial30.html" TargetMode="External"/><Relationship Id="rId19" Type="http://schemas.openxmlformats.org/officeDocument/2006/relationships/hyperlink" Target="https://ab2022mohammedengineer.on.drv.tw/Narratives%20website/CorrelativeNarrativeWebPage-Trial47.html" TargetMode="External"/><Relationship Id="rId224" Type="http://schemas.openxmlformats.org/officeDocument/2006/relationships/hyperlink" Target="https://ab2022mohammedengineer.on.drv.tw/Narratives%20website/CorrelativeNarrativeWebPage-Trial5.html" TargetMode="External"/><Relationship Id="rId14" Type="http://schemas.openxmlformats.org/officeDocument/2006/relationships/hyperlink" Target="https://ab2022mohammedengineer.on.drv.tw/Narratives%20website/CorrelativeNarrativeWebPage-Trial44.html" TargetMode="External"/><Relationship Id="rId30" Type="http://schemas.openxmlformats.org/officeDocument/2006/relationships/hyperlink" Target="https://ab2022mohammedengineer.on.drv.tw/Narratives%20website/CorrelativeNarrativeWebPage-Trial16.html" TargetMode="External"/><Relationship Id="rId35" Type="http://schemas.openxmlformats.org/officeDocument/2006/relationships/hyperlink" Target="https://ab2022mohammedengineer.on.drv.tw/Narratives%20website/CorrelativeNarrativeWebPage-Trial8.html" TargetMode="External"/><Relationship Id="rId56" Type="http://schemas.openxmlformats.org/officeDocument/2006/relationships/hyperlink" Target="https://ab2022mohammedengineer.on.drv.tw/Narratives%20website/CorrelativeNarrativeWebPage-Trial10.html" TargetMode="External"/><Relationship Id="rId77" Type="http://schemas.openxmlformats.org/officeDocument/2006/relationships/hyperlink" Target="https://ab2022mohammedengineer.on.drv.tw/Narratives%20website/CorrelativeNarrativeWebPage-Trial24.html" TargetMode="External"/><Relationship Id="rId100" Type="http://schemas.openxmlformats.org/officeDocument/2006/relationships/hyperlink" Target="https://ab2022mohammedengineer.on.drv.tw/Narratives%20website/CorrelativeNarrativeWebPage-Trial33.html" TargetMode="External"/><Relationship Id="rId105" Type="http://schemas.openxmlformats.org/officeDocument/2006/relationships/hyperlink" Target="https://ab2022mohammedengineer.on.drv.tw/Narratives%20website/CorrelativeNarrativeWebPage-Trial20.html" TargetMode="External"/><Relationship Id="rId126" Type="http://schemas.openxmlformats.org/officeDocument/2006/relationships/hyperlink" Target="https://ab2022mohammedengineer.on.drv.tw/Narratives%20website/CorrelativeNarrativeWebPage-Trial33.html" TargetMode="External"/><Relationship Id="rId147" Type="http://schemas.openxmlformats.org/officeDocument/2006/relationships/hyperlink" Target="https://ab2022mohammedengineer.on.drv.tw/Narratives%20website/CorrelativeNarrativeWebPage-Trial38.html" TargetMode="External"/><Relationship Id="rId168" Type="http://schemas.openxmlformats.org/officeDocument/2006/relationships/hyperlink" Target="https://ab2022mohammedengineer.on.drv.tw/Narratives%20website/CorrelativeNarrativeWebPage-Trial26.html" TargetMode="External"/><Relationship Id="rId8" Type="http://schemas.openxmlformats.org/officeDocument/2006/relationships/hyperlink" Target="https://ab2022mohammedengineer.on.drv.tw/Narratives%20website/CorrelativeNarrativeWebPage-Trial40.html" TargetMode="External"/><Relationship Id="rId51" Type="http://schemas.openxmlformats.org/officeDocument/2006/relationships/hyperlink" Target="https://ab2022mohammedengineer.on.drv.tw/Narratives%20website/CorrelativeNarrativeWebPage-Trial2.html" TargetMode="External"/><Relationship Id="rId72" Type="http://schemas.openxmlformats.org/officeDocument/2006/relationships/hyperlink" Target="https://ab2022mohammedengineer.on.drv.tw/Narratives%20website/CorrelativeNarrativeWebPage-Trial11.html" TargetMode="External"/><Relationship Id="rId93" Type="http://schemas.openxmlformats.org/officeDocument/2006/relationships/hyperlink" Target="https://ab2022mohammedengineer.on.drv.tw/Narratives%20website/CorrelativeNarrativeWebPage-Trial22.html" TargetMode="External"/><Relationship Id="rId98" Type="http://schemas.openxmlformats.org/officeDocument/2006/relationships/hyperlink" Target="https://ab2022mohammedengineer.on.drv.tw/Narratives%20website/CorrelativeNarrativeWebPage-Trial31.html" TargetMode="External"/><Relationship Id="rId121" Type="http://schemas.openxmlformats.org/officeDocument/2006/relationships/hyperlink" Target="https://ab2022mohammedengineer.on.drv.tw/Narratives%20website/CorrelativeNarrativeWebPage-Trial26.html" TargetMode="External"/><Relationship Id="rId142" Type="http://schemas.openxmlformats.org/officeDocument/2006/relationships/hyperlink" Target="https://ab2022mohammedengineer.on.drv.tw/Narratives%20website/CorrelativeNarrativeWebPage-Trial48.html" TargetMode="External"/><Relationship Id="rId163" Type="http://schemas.openxmlformats.org/officeDocument/2006/relationships/hyperlink" Target="https://ab2022mohammedengineer.on.drv.tw/Narratives%20website/CorrelativeNarrativeWebPage-Trial22.html" TargetMode="External"/><Relationship Id="rId184" Type="http://schemas.openxmlformats.org/officeDocument/2006/relationships/hyperlink" Target="https://ab2022mohammedengineer.on.drv.tw/Narratives%20website/CorrelativeNarrativeWebPage-Trial17.html" TargetMode="External"/><Relationship Id="rId189" Type="http://schemas.openxmlformats.org/officeDocument/2006/relationships/hyperlink" Target="https://ab2022mohammedengineer.on.drv.tw/Narratives%20website/CorrelativeNarrativeWebPage-Trial23.html" TargetMode="External"/><Relationship Id="rId219" Type="http://schemas.openxmlformats.org/officeDocument/2006/relationships/hyperlink" Target="https://ab2022mohammedengineer.on.drv.tw/Narratives%20website/CorrelativeNarrativeWebPage-Trial46.html" TargetMode="External"/><Relationship Id="rId3" Type="http://schemas.openxmlformats.org/officeDocument/2006/relationships/hyperlink" Target="https://ab2022mohammedengineer.on.drv.tw/Narratives%20website/CorrelativeNarrativeWebPage-Trial4.html" TargetMode="External"/><Relationship Id="rId214" Type="http://schemas.openxmlformats.org/officeDocument/2006/relationships/hyperlink" Target="https://ab2022mohammedengineer.on.drv.tw/Narratives%20website/CorrelativeNarrativeWebPage-Trial47.html" TargetMode="External"/><Relationship Id="rId25" Type="http://schemas.openxmlformats.org/officeDocument/2006/relationships/hyperlink" Target="https://ab2022mohammedengineer.on.drv.tw/Narratives%20website/CorrelativeNarrativeWebPage-Trial8.html" TargetMode="External"/><Relationship Id="rId46" Type="http://schemas.openxmlformats.org/officeDocument/2006/relationships/hyperlink" Target="https://ab2022mohammedengineer.on.drv.tw/Narratives%20website/CorrelativeNarrativeWebPage-Trial10.html" TargetMode="External"/><Relationship Id="rId67" Type="http://schemas.openxmlformats.org/officeDocument/2006/relationships/hyperlink" Target="https://ab2022mohammedengineer.on.drv.tw/Narratives%20website/CorrelativeNarrativeWebPage-Trial24.html" TargetMode="External"/><Relationship Id="rId116" Type="http://schemas.openxmlformats.org/officeDocument/2006/relationships/hyperlink" Target="https://ab2022mohammedengineer.on.drv.tw/Narratives%20website/CorrelativeNarrativeWebPage-Trial36.html" TargetMode="External"/><Relationship Id="rId137" Type="http://schemas.openxmlformats.org/officeDocument/2006/relationships/hyperlink" Target="https://ab2022mohammedengineer.on.drv.tw/Narratives%20website/CorrelativeNarrativeWebPage-Trial51.html" TargetMode="External"/><Relationship Id="rId158" Type="http://schemas.openxmlformats.org/officeDocument/2006/relationships/hyperlink" Target="https://ab2022mohammedengineer.on.drv.tw/Narratives%20website/CorrelativeNarrativeWebPage-Trial18.html" TargetMode="External"/><Relationship Id="rId20" Type="http://schemas.openxmlformats.org/officeDocument/2006/relationships/hyperlink" Target="https://ab2022mohammedengineer.on.drv.tw/Narratives%20website/CorrelativeNarrativeWebPage-Trial47.html" TargetMode="External"/><Relationship Id="rId41" Type="http://schemas.openxmlformats.org/officeDocument/2006/relationships/hyperlink" Target="https://ab2022mohammedengineer.on.drv.tw/Narratives%20website/CorrelativeNarrativeWebPage-Trial2.html" TargetMode="External"/><Relationship Id="rId62" Type="http://schemas.openxmlformats.org/officeDocument/2006/relationships/hyperlink" Target="https://ab2022mohammedengineer.on.drv.tw/Narratives%20website/CorrelativeNarrativeWebPage-Trial11.html" TargetMode="External"/><Relationship Id="rId83" Type="http://schemas.openxmlformats.org/officeDocument/2006/relationships/hyperlink" Target="https://ab2022mohammedengineer.on.drv.tw/Narratives%20website/CorrelativeNarrativeWebPage-Trial12.html" TargetMode="External"/><Relationship Id="rId88" Type="http://schemas.openxmlformats.org/officeDocument/2006/relationships/hyperlink" Target="https://ab2022mohammedengineer.on.drv.tw/Narratives%20website/CorrelativeNarrativeWebPage-Trial25.html" TargetMode="External"/><Relationship Id="rId111" Type="http://schemas.openxmlformats.org/officeDocument/2006/relationships/hyperlink" Target="https://ab2022mohammedengineer.on.drv.tw/Narratives%20website/CorrelativeNarrativeWebPage-Trial31.html" TargetMode="External"/><Relationship Id="rId132" Type="http://schemas.openxmlformats.org/officeDocument/2006/relationships/hyperlink" Target="https://ab2022mohammedengineer.on.drv.tw/Narratives%20website/CorrelativeNarrativeWebPage-Trial39.html" TargetMode="External"/><Relationship Id="rId153" Type="http://schemas.openxmlformats.org/officeDocument/2006/relationships/hyperlink" Target="https://ab2022mohammedengineer.on.drv.tw/Narratives%20website/CorrelativeNarrativeWebPage-Trial51.html" TargetMode="External"/><Relationship Id="rId174" Type="http://schemas.openxmlformats.org/officeDocument/2006/relationships/hyperlink" Target="https://ab2022mohammedengineer.on.drv.tw/Narratives%20website/CorrelativeNarrativeWebPage-Trial45.html" TargetMode="External"/><Relationship Id="rId179" Type="http://schemas.openxmlformats.org/officeDocument/2006/relationships/hyperlink" Target="https://ab2022mohammedengineer.on.drv.tw/Narratives%20website/CorrelativeNarrativeWebPage-Trial41.html" TargetMode="External"/><Relationship Id="rId195" Type="http://schemas.openxmlformats.org/officeDocument/2006/relationships/hyperlink" Target="https://ab2022mohammedengineer.on.drv.tw/Narratives%20website/CorrelativeNarrativeWebPage-Trial27.html" TargetMode="External"/><Relationship Id="rId209" Type="http://schemas.openxmlformats.org/officeDocument/2006/relationships/hyperlink" Target="https://ab2022mohammedengineer.on.drv.tw/Narratives%20website/CorrelativeNarrativeWebPage-Trial13.html" TargetMode="External"/><Relationship Id="rId190" Type="http://schemas.openxmlformats.org/officeDocument/2006/relationships/hyperlink" Target="https://ab2022mohammedengineer.on.drv.tw/Narratives%20website/CorrelativeNarrativeWebPage-Trial19.html" TargetMode="External"/><Relationship Id="rId204" Type="http://schemas.openxmlformats.org/officeDocument/2006/relationships/hyperlink" Target="https://ab2022mohammedengineer.on.drv.tw/Narratives%20website/CorrelativeNarrativeWebPage-Trial44.html" TargetMode="External"/><Relationship Id="rId220" Type="http://schemas.openxmlformats.org/officeDocument/2006/relationships/hyperlink" Target="https://ab2022mohammedengineer.on.drv.tw/Narratives%20website/CorrelativeNarrativeWebPage-Trial42.html" TargetMode="External"/><Relationship Id="rId225" Type="http://schemas.openxmlformats.org/officeDocument/2006/relationships/hyperlink" Target="https://ab2022mohammedengineer.on.drv.tw/Narratives%20website/CorrelativeNarrativeWebPage-Trial44.html" TargetMode="External"/><Relationship Id="rId15" Type="http://schemas.openxmlformats.org/officeDocument/2006/relationships/hyperlink" Target="https://ab2022mohammedengineer.on.drv.tw/Narratives%20website/CorrelativeNarrativeWebPage-Trial45.html" TargetMode="External"/><Relationship Id="rId36" Type="http://schemas.openxmlformats.org/officeDocument/2006/relationships/hyperlink" Target="https://ab2022mohammedengineer.on.drv.tw/Narratives%20website/CorrelativeNarrativeWebPage-Trial10.html" TargetMode="External"/><Relationship Id="rId57" Type="http://schemas.openxmlformats.org/officeDocument/2006/relationships/hyperlink" Target="https://ab2022mohammedengineer.on.drv.tw/Narratives%20website/CorrelativeNarrativeWebPage-Trial13.html" TargetMode="External"/><Relationship Id="rId106" Type="http://schemas.openxmlformats.org/officeDocument/2006/relationships/hyperlink" Target="https://ab2022mohammedengineer.on.drv.tw/Narratives%20website/CorrelativeNarrativeWebPage-Trial22.html" TargetMode="External"/><Relationship Id="rId127" Type="http://schemas.openxmlformats.org/officeDocument/2006/relationships/hyperlink" Target="https://ab2022mohammedengineer.on.drv.tw/Narratives%20website/CorrelativeNarrativeWebPage-Trial34.html" TargetMode="External"/><Relationship Id="rId10" Type="http://schemas.openxmlformats.org/officeDocument/2006/relationships/hyperlink" Target="https://ab2022mohammedengineer.on.drv.tw/Narratives%20website/CorrelativeNarrativeWebPage-Trial41.html" TargetMode="External"/><Relationship Id="rId31" Type="http://schemas.openxmlformats.org/officeDocument/2006/relationships/hyperlink" Target="https://ab2022mohammedengineer.on.drv.tw/Narratives%20website/CorrelativeNarrativeWebPage-Trial2.html" TargetMode="External"/><Relationship Id="rId52" Type="http://schemas.openxmlformats.org/officeDocument/2006/relationships/hyperlink" Target="https://ab2022mohammedengineer.on.drv.tw/Narratives%20website/CorrelativeNarrativeWebPage-Trial3.html" TargetMode="External"/><Relationship Id="rId73" Type="http://schemas.openxmlformats.org/officeDocument/2006/relationships/hyperlink" Target="https://ab2022mohammedengineer.on.drv.tw/Narratives%20website/CorrelativeNarrativeWebPage-Trial12.html" TargetMode="External"/><Relationship Id="rId78" Type="http://schemas.openxmlformats.org/officeDocument/2006/relationships/hyperlink" Target="https://ab2022mohammedengineer.on.drv.tw/Narratives%20website/CorrelativeNarrativeWebPage-Trial25.html" TargetMode="External"/><Relationship Id="rId94" Type="http://schemas.openxmlformats.org/officeDocument/2006/relationships/hyperlink" Target="https://ab2022mohammedengineer.on.drv.tw/Narratives%20website/CorrelativeNarrativeWebPage-Trial23.html" TargetMode="External"/><Relationship Id="rId99" Type="http://schemas.openxmlformats.org/officeDocument/2006/relationships/hyperlink" Target="https://ab2022mohammedengineer.on.drv.tw/Narratives%20website/CorrelativeNarrativeWebPage-Trial32.html" TargetMode="External"/><Relationship Id="rId101" Type="http://schemas.openxmlformats.org/officeDocument/2006/relationships/hyperlink" Target="https://ab2022mohammedengineer.on.drv.tw/Narratives%20website/CorrelativeNarrativeWebPage-Trial34.html" TargetMode="External"/><Relationship Id="rId122" Type="http://schemas.openxmlformats.org/officeDocument/2006/relationships/hyperlink" Target="https://ab2022mohammedengineer.on.drv.tw/Narratives%20website/CorrelativeNarrativeWebPage-Trial27.html" TargetMode="External"/><Relationship Id="rId143" Type="http://schemas.openxmlformats.org/officeDocument/2006/relationships/hyperlink" Target="https://ab2022mohammedengineer.on.drv.tw/Narratives%20website/CorrelativeNarrativeWebPage-Trial49.html" TargetMode="External"/><Relationship Id="rId148" Type="http://schemas.openxmlformats.org/officeDocument/2006/relationships/hyperlink" Target="https://ab2022mohammedengineer.on.drv.tw/Narratives%20website/CorrelativeNarrativeWebPage-Trial39.html" TargetMode="External"/><Relationship Id="rId164" Type="http://schemas.openxmlformats.org/officeDocument/2006/relationships/hyperlink" Target="https://ab2022mohammedengineer.on.drv.tw/Narratives%20website/CorrelativeNarrativeWebPage-Trial49.html" TargetMode="External"/><Relationship Id="rId169" Type="http://schemas.openxmlformats.org/officeDocument/2006/relationships/hyperlink" Target="https://ab2022mohammedengineer.on.drv.tw/Narratives%20website/CorrelativeNarrativeWebPage-Trial50.html" TargetMode="External"/><Relationship Id="rId185" Type="http://schemas.openxmlformats.org/officeDocument/2006/relationships/hyperlink" Target="https://ab2022mohammedengineer.on.drv.tw/Narratives%20website/CorrelativeNarrativeWebPage-Trial42.html" TargetMode="External"/><Relationship Id="rId4" Type="http://schemas.openxmlformats.org/officeDocument/2006/relationships/hyperlink" Target="https://ab2022mohammedengineer.on.drv.tw/Narratives%20website/CorrelativeNarrativeWebPage-Trial4.html" TargetMode="External"/><Relationship Id="rId9" Type="http://schemas.openxmlformats.org/officeDocument/2006/relationships/hyperlink" Target="https://ab2022mohammedengineer.on.drv.tw/Narratives%20website/CorrelativeNarrativeWebPage-Trial41.html" TargetMode="External"/><Relationship Id="rId180" Type="http://schemas.openxmlformats.org/officeDocument/2006/relationships/hyperlink" Target="https://ab2022mohammedengineer.on.drv.tw/Narratives%20website/CorrelativeNarrativeWebPage-Trial46.html" TargetMode="External"/><Relationship Id="rId210" Type="http://schemas.openxmlformats.org/officeDocument/2006/relationships/hyperlink" Target="https://ab2022mohammedengineer.on.drv.tw/Narratives%20website/CorrelativeNarrativeWebPage-Trial15.html" TargetMode="External"/><Relationship Id="rId215" Type="http://schemas.openxmlformats.org/officeDocument/2006/relationships/hyperlink" Target="https://ab2022mohammedengineer.on.drv.tw/Narratives%20website/CorrelativeNarrativeWebPage-Trial3.html" TargetMode="External"/><Relationship Id="rId26" Type="http://schemas.openxmlformats.org/officeDocument/2006/relationships/hyperlink" Target="https://ab2022mohammedengineer.on.drv.tw/Narratives%20website/CorrelativeNarrativeWebPage-Trial10.html" TargetMode="External"/><Relationship Id="rId47" Type="http://schemas.openxmlformats.org/officeDocument/2006/relationships/hyperlink" Target="https://ab2022mohammedengineer.on.drv.tw/Narratives%20website/CorrelativeNarrativeWebPage-Trial13.html" TargetMode="External"/><Relationship Id="rId68" Type="http://schemas.openxmlformats.org/officeDocument/2006/relationships/hyperlink" Target="https://ab2022mohammedengineer.on.drv.tw/Narratives%20website/CorrelativeNarrativeWebPage-Trial25.html" TargetMode="External"/><Relationship Id="rId89" Type="http://schemas.openxmlformats.org/officeDocument/2006/relationships/hyperlink" Target="https://ab2022mohammedengineer.on.drv.tw/Narratives%20website/CorrelativeNarrativeWebPage-Trial28.html" TargetMode="External"/><Relationship Id="rId112" Type="http://schemas.openxmlformats.org/officeDocument/2006/relationships/hyperlink" Target="https://ab2022mohammedengineer.on.drv.tw/Narratives%20website/CorrelativeNarrativeWebPage-Trial32.html" TargetMode="External"/><Relationship Id="rId133" Type="http://schemas.openxmlformats.org/officeDocument/2006/relationships/hyperlink" Target="https://ab2022mohammedengineer.on.drv.tw/Narratives%20website/CorrelativeNarrativeWebPage-Trial43.html" TargetMode="External"/><Relationship Id="rId154" Type="http://schemas.openxmlformats.org/officeDocument/2006/relationships/hyperlink" Target="https://ab2022mohammedengineer.on.drv.tw/Narratives%20website/CorrelativeNarrativeWebPage-Trial48.html" TargetMode="External"/><Relationship Id="rId175" Type="http://schemas.openxmlformats.org/officeDocument/2006/relationships/hyperlink" Target="https://ab2022mohammedengineer.on.drv.tw/Narratives%20website/CorrelativeNarrativeWebPage-Trial3.html" TargetMode="External"/><Relationship Id="rId196" Type="http://schemas.openxmlformats.org/officeDocument/2006/relationships/hyperlink" Target="https://ab2022mohammedengineer.on.drv.tw/Narratives%20website/CorrelativeNarrativeWebPage-Trial10.html" TargetMode="External"/><Relationship Id="rId200" Type="http://schemas.openxmlformats.org/officeDocument/2006/relationships/hyperlink" Target="https://ab2022mohammedengineer.on.drv.tw/Narratives%20website/CorrelativeNarrativeWebPage-Trial32.html" TargetMode="External"/><Relationship Id="rId16" Type="http://schemas.openxmlformats.org/officeDocument/2006/relationships/hyperlink" Target="https://ab2022mohammedengineer.on.drv.tw/Narratives%20website/CorrelativeNarrativeWebPage-Trial45.html" TargetMode="External"/><Relationship Id="rId221" Type="http://schemas.openxmlformats.org/officeDocument/2006/relationships/hyperlink" Target="https://ab2022mohammedengineer.on.drv.tw/Narratives%20website/CorrelativeNarrativeWebPage-Trial40.html" TargetMode="External"/><Relationship Id="rId37" Type="http://schemas.openxmlformats.org/officeDocument/2006/relationships/hyperlink" Target="https://ab2022mohammedengineer.on.drv.tw/Narratives%20website/CorrelativeNarrativeWebPage-Trial13.html" TargetMode="External"/><Relationship Id="rId58" Type="http://schemas.openxmlformats.org/officeDocument/2006/relationships/hyperlink" Target="https://ab2022mohammedengineer.on.drv.tw/Narratives%20website/CorrelativeNarrativeWebPage-Trial14.html" TargetMode="External"/><Relationship Id="rId79" Type="http://schemas.openxmlformats.org/officeDocument/2006/relationships/hyperlink" Target="https://ab2022mohammedengineer.on.drv.tw/Narratives%20website/CorrelativeNarrativeWebPage-Trial28.html" TargetMode="External"/><Relationship Id="rId102" Type="http://schemas.openxmlformats.org/officeDocument/2006/relationships/hyperlink" Target="https://ab2022mohammedengineer.on.drv.tw/Narratives%20website/CorrelativeNarrativeWebPage-Trial35.html" TargetMode="External"/><Relationship Id="rId123" Type="http://schemas.openxmlformats.org/officeDocument/2006/relationships/hyperlink" Target="https://ab2022mohammedengineer.on.drv.tw/Narratives%20website/CorrelativeNarrativeWebPage-Trial30.html" TargetMode="External"/><Relationship Id="rId144" Type="http://schemas.openxmlformats.org/officeDocument/2006/relationships/hyperlink" Target="https://ab2022mohammedengineer.on.drv.tw/Narratives%20website/CorrelativeNarrativeWebPage-Trial50.html" TargetMode="External"/><Relationship Id="rId90" Type="http://schemas.openxmlformats.org/officeDocument/2006/relationships/hyperlink" Target="https://ab2022mohammedengineer.on.drv.tw/Narratives%20website/CorrelativeNarrativeWebPage-Trial29.html" TargetMode="External"/><Relationship Id="rId165" Type="http://schemas.openxmlformats.org/officeDocument/2006/relationships/hyperlink" Target="https://ab2022mohammedengineer.on.drv.tw/Narratives%20website/CorrelativeNarrativeWebPage-Trial51.html" TargetMode="External"/><Relationship Id="rId186" Type="http://schemas.openxmlformats.org/officeDocument/2006/relationships/hyperlink" Target="https://ab2022mohammedengineer.on.drv.tw/Narratives%20website/CorrelativeNarrativeWebPage-Trial34.html" TargetMode="External"/></Relationships>
</file>

<file path=xl/worksheets/_rels/sheet17.xml.rels><?xml version="1.0" encoding="UTF-8" standalone="yes"?>
<Relationships xmlns="http://schemas.openxmlformats.org/package/2006/relationships"><Relationship Id="rId13" Type="http://schemas.openxmlformats.org/officeDocument/2006/relationships/hyperlink" Target="https://ab2022mohammedengineer.on.drv.tw/Narratives%20website/DerivativeNarrativeWebPage-Trial2_4.html" TargetMode="External"/><Relationship Id="rId18" Type="http://schemas.openxmlformats.org/officeDocument/2006/relationships/hyperlink" Target="https://ab2022mohammedengineer.on.drv.tw/Narratives%20website/DerivativeNarrativeWebPage-Trial2_6.html" TargetMode="External"/><Relationship Id="rId26" Type="http://schemas.openxmlformats.org/officeDocument/2006/relationships/hyperlink" Target="https://ab2022mohammedengineer.on.drv.tw/Narratives%20website/DerivativeNarrativeWebPage-Trial2_8.html" TargetMode="External"/><Relationship Id="rId39" Type="http://schemas.openxmlformats.org/officeDocument/2006/relationships/hyperlink" Target="https://ab2022mohammedengineer.on.drv.tw/Narratives%20website/DerivativeNarrativeWebPage-Trial2_15.html" TargetMode="External"/><Relationship Id="rId21" Type="http://schemas.openxmlformats.org/officeDocument/2006/relationships/hyperlink" Target="https://ab2022mohammedengineer.on.drv.tw/Narratives%20website/DerivativeNarrativeWebPage-Trial2_9.html" TargetMode="External"/><Relationship Id="rId34" Type="http://schemas.openxmlformats.org/officeDocument/2006/relationships/hyperlink" Target="https://ab2022mohammedengineer.on.drv.tw/Narratives%20website/DerivativeNarrativeWebPage-Trial2_10.html" TargetMode="External"/><Relationship Id="rId42" Type="http://schemas.openxmlformats.org/officeDocument/2006/relationships/hyperlink" Target="https://ab2022mohammedengineer.on.drv.tw/Narratives%20website/DerivativeNarrativeWebPage-Trial2_15.html" TargetMode="External"/><Relationship Id="rId47" Type="http://schemas.openxmlformats.org/officeDocument/2006/relationships/hyperlink" Target="https://ab2022mohammedengineer.on.drv.tw/Narratives%20website/DerivativeNarrativeWebPage-Trial2_13.html" TargetMode="External"/><Relationship Id="rId50" Type="http://schemas.openxmlformats.org/officeDocument/2006/relationships/hyperlink" Target="https://ab2022mohammedengineer.on.drv.tw/Narratives%20website/DerivativeNarrativeWebPage-Trial2_1.html" TargetMode="External"/><Relationship Id="rId55" Type="http://schemas.openxmlformats.org/officeDocument/2006/relationships/hyperlink" Target="https://ab2022mohammedengineer.on.drv.tw/Narratives%20website/DerivativeNarrativeWebPage-Trial2_10.html" TargetMode="External"/><Relationship Id="rId63" Type="http://schemas.openxmlformats.org/officeDocument/2006/relationships/hyperlink" Target="https://ab2022mohammedengineer.on.drv.tw/Narratives%20website/DerivativeNarrativeWebPage-Trial2_1.html" TargetMode="External"/><Relationship Id="rId68" Type="http://schemas.openxmlformats.org/officeDocument/2006/relationships/hyperlink" Target="https://ab2022mohammedengineer.on.drv.tw/Narratives%20website/DerivativeNarrativeWebPage-Trial2_10.html" TargetMode="External"/><Relationship Id="rId7" Type="http://schemas.openxmlformats.org/officeDocument/2006/relationships/hyperlink" Target="https://ab2022mohammedengineer.on.drv.tw/Narratives%20website/DerivativeNarrativeWebPage-Trial2_4.html" TargetMode="External"/><Relationship Id="rId71" Type="http://schemas.openxmlformats.org/officeDocument/2006/relationships/hyperlink" Target="https://ab2022mohammedengineer.on.drv.tw/Narratives%20website/DerivativeNarrativeWebPage-Trial2_3.html" TargetMode="External"/><Relationship Id="rId2" Type="http://schemas.openxmlformats.org/officeDocument/2006/relationships/hyperlink" Target="https://ab2022mohammedengineer.on.drv.tw/Narratives%20website/DerivativeNarrativeWebPage-Trial2_1.html" TargetMode="External"/><Relationship Id="rId16" Type="http://schemas.openxmlformats.org/officeDocument/2006/relationships/hyperlink" Target="https://ab2022mohammedengineer.on.drv.tw/Narratives%20website/DerivativeNarrativeWebPage-Trial2_4.html" TargetMode="External"/><Relationship Id="rId29" Type="http://schemas.openxmlformats.org/officeDocument/2006/relationships/hyperlink" Target="https://ab2022mohammedengineer.on.drv.tw/Narratives%20website/DerivativeNarrativeWebPage-Trial2_11.html" TargetMode="External"/><Relationship Id="rId11" Type="http://schemas.openxmlformats.org/officeDocument/2006/relationships/hyperlink" Target="https://ab2022mohammedengineer.on.drv.tw/Narratives%20website/DerivativeNarrativeWebPage-Trial2_5.html" TargetMode="External"/><Relationship Id="rId24" Type="http://schemas.openxmlformats.org/officeDocument/2006/relationships/hyperlink" Target="https://ab2022mohammedengineer.on.drv.tw/Narratives%20website/DerivativeNarrativeWebPage-Trial2_9.html" TargetMode="External"/><Relationship Id="rId32" Type="http://schemas.openxmlformats.org/officeDocument/2006/relationships/hyperlink" Target="https://ab2022mohammedengineer.on.drv.tw/Narratives%20website/DerivativeNarrativeWebPage-Trial2_11.html" TargetMode="External"/><Relationship Id="rId37" Type="http://schemas.openxmlformats.org/officeDocument/2006/relationships/hyperlink" Target="https://ab2022mohammedengineer.on.drv.tw/Narratives%20website/DerivativeNarrativeWebPage-Trial2_13.html" TargetMode="External"/><Relationship Id="rId40" Type="http://schemas.openxmlformats.org/officeDocument/2006/relationships/hyperlink" Target="https://ab2022mohammedengineer.on.drv.tw/Narratives%20website/DerivativeNarrativeWebPage-Trial2_13.html" TargetMode="External"/><Relationship Id="rId45" Type="http://schemas.openxmlformats.org/officeDocument/2006/relationships/hyperlink" Target="https://ab2022mohammedengineer.on.drv.tw/Narratives%20website/DerivativeNarrativeWebPage-Trial2_15.html" TargetMode="External"/><Relationship Id="rId53" Type="http://schemas.openxmlformats.org/officeDocument/2006/relationships/hyperlink" Target="https://ab2022mohammedengineer.on.drv.tw/Narratives%20website/DerivativeNarrativeWebPage-Trial2_11.html" TargetMode="External"/><Relationship Id="rId58" Type="http://schemas.openxmlformats.org/officeDocument/2006/relationships/hyperlink" Target="https://ab2022mohammedengineer.on.drv.tw/Narratives%20website/DerivativeNarrativeWebPage-Trial2_3.html" TargetMode="External"/><Relationship Id="rId66" Type="http://schemas.openxmlformats.org/officeDocument/2006/relationships/hyperlink" Target="https://ab2022mohammedengineer.on.drv.tw/Narratives%20website/DerivativeNarrativeWebPage-Trial2_11.html" TargetMode="External"/><Relationship Id="rId5" Type="http://schemas.openxmlformats.org/officeDocument/2006/relationships/hyperlink" Target="https://ab2022mohammedengineer.on.drv.tw/Narratives%20website/DerivativeNarrativeWebPage-Trial2_3.html" TargetMode="External"/><Relationship Id="rId15" Type="http://schemas.openxmlformats.org/officeDocument/2006/relationships/hyperlink" Target="https://ab2022mohammedengineer.on.drv.tw/Narratives%20website/DerivativeNarrativeWebPage-Trial2_6.html" TargetMode="External"/><Relationship Id="rId23" Type="http://schemas.openxmlformats.org/officeDocument/2006/relationships/hyperlink" Target="https://ab2022mohammedengineer.on.drv.tw/Narratives%20website/DerivativeNarrativeWebPage-Trial2_8.html" TargetMode="External"/><Relationship Id="rId28" Type="http://schemas.openxmlformats.org/officeDocument/2006/relationships/hyperlink" Target="https://ab2022mohammedengineer.on.drv.tw/Narratives%20website/DerivativeNarrativeWebPage-Trial2_10.html" TargetMode="External"/><Relationship Id="rId36" Type="http://schemas.openxmlformats.org/officeDocument/2006/relationships/hyperlink" Target="https://ab2022mohammedengineer.on.drv.tw/Narratives%20website/DerivativeNarrativeWebPage-Trial2_12.html" TargetMode="External"/><Relationship Id="rId49" Type="http://schemas.openxmlformats.org/officeDocument/2006/relationships/hyperlink" Target="https://ab2022mohammedengineer.on.drv.tw/Narratives%20website/DerivativeNarrativeWebPage-Trial2_5.html" TargetMode="External"/><Relationship Id="rId57" Type="http://schemas.openxmlformats.org/officeDocument/2006/relationships/hyperlink" Target="https://ab2022mohammedengineer.on.drv.tw/Narratives%20website/DerivativeNarrativeWebPage-Trial2_9.html" TargetMode="External"/><Relationship Id="rId61" Type="http://schemas.openxmlformats.org/officeDocument/2006/relationships/hyperlink" Target="https://ab2022mohammedengineer.on.drv.tw/Narratives%20website/DerivativeNarrativeWebPage-Trial2_13.html" TargetMode="External"/><Relationship Id="rId10" Type="http://schemas.openxmlformats.org/officeDocument/2006/relationships/hyperlink" Target="https://ab2022mohammedengineer.on.drv.tw/Narratives%20website/DerivativeNarrativeWebPage-Trial2_4.html" TargetMode="External"/><Relationship Id="rId19" Type="http://schemas.openxmlformats.org/officeDocument/2006/relationships/hyperlink" Target="https://ab2022mohammedengineer.on.drv.tw/Narratives%20website/DerivativeNarrativeWebPage-Trial2_7.html" TargetMode="External"/><Relationship Id="rId31" Type="http://schemas.openxmlformats.org/officeDocument/2006/relationships/hyperlink" Target="https://ab2022mohammedengineer.on.drv.tw/Narratives%20website/DerivativeNarrativeWebPage-Trial2_10.html" TargetMode="External"/><Relationship Id="rId44" Type="http://schemas.openxmlformats.org/officeDocument/2006/relationships/hyperlink" Target="https://ab2022mohammedengineer.on.drv.tw/Narratives%20website/DerivativeNarrativeWebPage-Trial2_14.html" TargetMode="External"/><Relationship Id="rId52" Type="http://schemas.openxmlformats.org/officeDocument/2006/relationships/hyperlink" Target="https://ab2022mohammedengineer.on.drv.tw/Narratives%20website/DerivativeNarrativeWebPage-Trial2_7.html" TargetMode="External"/><Relationship Id="rId60" Type="http://schemas.openxmlformats.org/officeDocument/2006/relationships/hyperlink" Target="https://ab2022mohammedengineer.on.drv.tw/Narratives%20website/DerivativeNarrativeWebPage-Trial2_6.html" TargetMode="External"/><Relationship Id="rId65" Type="http://schemas.openxmlformats.org/officeDocument/2006/relationships/hyperlink" Target="https://ab2022mohammedengineer.on.drv.tw/Narratives%20website/DerivativeNarrativeWebPage-Trial2_7.html" TargetMode="External"/><Relationship Id="rId73" Type="http://schemas.openxmlformats.org/officeDocument/2006/relationships/printerSettings" Target="../printerSettings/printerSettings8.bin"/><Relationship Id="rId4" Type="http://schemas.openxmlformats.org/officeDocument/2006/relationships/hyperlink" Target="https://ab2022mohammedengineer.on.drv.tw/Narratives%20website/DerivativeNarrativeWebPage-Trial2_2.html" TargetMode="External"/><Relationship Id="rId9" Type="http://schemas.openxmlformats.org/officeDocument/2006/relationships/hyperlink" Target="https://ab2022mohammedengineer.on.drv.tw/Narratives%20website/DerivativeNarrativeWebPage-Trial2_6.html" TargetMode="External"/><Relationship Id="rId14" Type="http://schemas.openxmlformats.org/officeDocument/2006/relationships/hyperlink" Target="https://ab2022mohammedengineer.on.drv.tw/Narratives%20website/DerivativeNarrativeWebPage-Trial2_5.html" TargetMode="External"/><Relationship Id="rId22" Type="http://schemas.openxmlformats.org/officeDocument/2006/relationships/hyperlink" Target="https://ab2022mohammedengineer.on.drv.tw/Narratives%20website/DerivativeNarrativeWebPage-Trial2_7.html" TargetMode="External"/><Relationship Id="rId27" Type="http://schemas.openxmlformats.org/officeDocument/2006/relationships/hyperlink" Target="https://ab2022mohammedengineer.on.drv.tw/Narratives%20website/DerivativeNarrativeWebPage-Trial2_9.html" TargetMode="External"/><Relationship Id="rId30" Type="http://schemas.openxmlformats.org/officeDocument/2006/relationships/hyperlink" Target="https://ab2022mohammedengineer.on.drv.tw/Narratives%20website/DerivativeNarrativeWebPage-Trial2_12.html" TargetMode="External"/><Relationship Id="rId35" Type="http://schemas.openxmlformats.org/officeDocument/2006/relationships/hyperlink" Target="https://ab2022mohammedengineer.on.drv.tw/Narratives%20website/DerivativeNarrativeWebPage-Trial2_11.html" TargetMode="External"/><Relationship Id="rId43" Type="http://schemas.openxmlformats.org/officeDocument/2006/relationships/hyperlink" Target="https://ab2022mohammedengineer.on.drv.tw/Narratives%20website/DerivativeNarrativeWebPage-Trial2_13.html" TargetMode="External"/><Relationship Id="rId48" Type="http://schemas.openxmlformats.org/officeDocument/2006/relationships/hyperlink" Target="https://ab2022mohammedengineer.on.drv.tw/Narratives%20website/DerivativeNarrativeWebPage-Trial2_12.html" TargetMode="External"/><Relationship Id="rId56" Type="http://schemas.openxmlformats.org/officeDocument/2006/relationships/hyperlink" Target="https://ab2022mohammedengineer.on.drv.tw/Narratives%20website/DerivativeNarrativeWebPage-Trial2_2.html" TargetMode="External"/><Relationship Id="rId64" Type="http://schemas.openxmlformats.org/officeDocument/2006/relationships/hyperlink" Target="https://ab2022mohammedengineer.on.drv.tw/Narratives%20website/DerivativeNarrativeWebPage-Trial2_15.html" TargetMode="External"/><Relationship Id="rId69" Type="http://schemas.openxmlformats.org/officeDocument/2006/relationships/hyperlink" Target="https://ab2022mohammedengineer.on.drv.tw/Narratives%20website/DerivativeNarrativeWebPage-Trial2_2.html" TargetMode="External"/><Relationship Id="rId8" Type="http://schemas.openxmlformats.org/officeDocument/2006/relationships/hyperlink" Target="https://ab2022mohammedengineer.on.drv.tw/Narratives%20website/DerivativeNarrativeWebPage-Trial2_5.html" TargetMode="External"/><Relationship Id="rId51" Type="http://schemas.openxmlformats.org/officeDocument/2006/relationships/hyperlink" Target="https://ab2022mohammedengineer.on.drv.tw/Narratives%20website/DerivativeNarrativeWebPage-Trial2_15.html" TargetMode="External"/><Relationship Id="rId72" Type="http://schemas.openxmlformats.org/officeDocument/2006/relationships/hyperlink" Target="https://ab2022mohammedengineer.on.drv.tw/Narratives%20website/DerivativeNarrativeWebPage-Trial2_4.html" TargetMode="External"/><Relationship Id="rId3" Type="http://schemas.openxmlformats.org/officeDocument/2006/relationships/hyperlink" Target="https://ab2022mohammedengineer.on.drv.tw/Narratives%20website/DerivativeNarrativeWebPage-Trial2_2.html" TargetMode="External"/><Relationship Id="rId12" Type="http://schemas.openxmlformats.org/officeDocument/2006/relationships/hyperlink" Target="https://ab2022mohammedengineer.on.drv.tw/Narratives%20website/DerivativeNarrativeWebPage-Trial2_6.html" TargetMode="External"/><Relationship Id="rId17" Type="http://schemas.openxmlformats.org/officeDocument/2006/relationships/hyperlink" Target="https://ab2022mohammedengineer.on.drv.tw/Narratives%20website/DerivativeNarrativeWebPage-Trial2_5.html" TargetMode="External"/><Relationship Id="rId25" Type="http://schemas.openxmlformats.org/officeDocument/2006/relationships/hyperlink" Target="https://ab2022mohammedengineer.on.drv.tw/Narratives%20website/DerivativeNarrativeWebPage-Trial2_7.html" TargetMode="External"/><Relationship Id="rId33" Type="http://schemas.openxmlformats.org/officeDocument/2006/relationships/hyperlink" Target="https://ab2022mohammedengineer.on.drv.tw/Narratives%20website/DerivativeNarrativeWebPage-Trial2_12.html" TargetMode="External"/><Relationship Id="rId38" Type="http://schemas.openxmlformats.org/officeDocument/2006/relationships/hyperlink" Target="https://ab2022mohammedengineer.on.drv.tw/Narratives%20website/DerivativeNarrativeWebPage-Trial2_14.html" TargetMode="External"/><Relationship Id="rId46" Type="http://schemas.openxmlformats.org/officeDocument/2006/relationships/hyperlink" Target="https://ab2022mohammedengineer.on.drv.tw/Narratives%20website/DerivativeNarrativeWebPage-Trial2_6.html" TargetMode="External"/><Relationship Id="rId59" Type="http://schemas.openxmlformats.org/officeDocument/2006/relationships/hyperlink" Target="https://ab2022mohammedengineer.on.drv.tw/Narratives%20website/DerivativeNarrativeWebPage-Trial2_4.html" TargetMode="External"/><Relationship Id="rId67" Type="http://schemas.openxmlformats.org/officeDocument/2006/relationships/hyperlink" Target="https://ab2022mohammedengineer.on.drv.tw/Narratives%20website/DerivativeNarrativeWebPage-Trial2_8.html" TargetMode="External"/><Relationship Id="rId20" Type="http://schemas.openxmlformats.org/officeDocument/2006/relationships/hyperlink" Target="https://ab2022mohammedengineer.on.drv.tw/Narratives%20website/DerivativeNarrativeWebPage-Trial2_8.html" TargetMode="External"/><Relationship Id="rId41" Type="http://schemas.openxmlformats.org/officeDocument/2006/relationships/hyperlink" Target="https://ab2022mohammedengineer.on.drv.tw/Narratives%20website/DerivativeNarrativeWebPage-Trial2_14.html" TargetMode="External"/><Relationship Id="rId54" Type="http://schemas.openxmlformats.org/officeDocument/2006/relationships/hyperlink" Target="https://ab2022mohammedengineer.on.drv.tw/Narratives%20website/DerivativeNarrativeWebPage-Trial2_8.html" TargetMode="External"/><Relationship Id="rId62" Type="http://schemas.openxmlformats.org/officeDocument/2006/relationships/hyperlink" Target="https://ab2022mohammedengineer.on.drv.tw/Narratives%20website/DerivativeNarrativeWebPage-Trial2_12.html" TargetMode="External"/><Relationship Id="rId70" Type="http://schemas.openxmlformats.org/officeDocument/2006/relationships/hyperlink" Target="https://ab2022mohammedengineer.on.drv.tw/Narratives%20website/DerivativeNarrativeWebPage-Trial2_9.html" TargetMode="External"/><Relationship Id="rId1" Type="http://schemas.openxmlformats.org/officeDocument/2006/relationships/hyperlink" Target="https://ab2022mohammedengineer.on.drv.tw/Narratives%20website/DerivativeNarrativeWebPage-Trial2_1.html" TargetMode="External"/><Relationship Id="rId6" Type="http://schemas.openxmlformats.org/officeDocument/2006/relationships/hyperlink" Target="https://ab2022mohammedengineer.on.drv.tw/Narratives%20website/DerivativeNarrativeWebPage-Trial2_3.html"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https://ab2022mohammedengineer.on.drv.tw/Narratives%20website/SuperOrdinateNarrativeWebPage-Trail-4.html" TargetMode="External"/><Relationship Id="rId18" Type="http://schemas.openxmlformats.org/officeDocument/2006/relationships/hyperlink" Target="https://ab2022mohammedengineer.on.drv.tw/Narratives%20website/SuperOrdinateNarrativeWebPage-Trail-6.html" TargetMode="External"/><Relationship Id="rId26" Type="http://schemas.openxmlformats.org/officeDocument/2006/relationships/hyperlink" Target="https://ab2022mohammedengineer.on.drv.tw/Narratives%20website/SuperOrdinateNarrativeWebPage-Trail-8.html" TargetMode="External"/><Relationship Id="rId39" Type="http://schemas.openxmlformats.org/officeDocument/2006/relationships/hyperlink" Target="https://ab2022mohammedengineer.on.drv.tw/Narratives%20website/SuperOrdinateNarrativeWebPage-Trail-12.html" TargetMode="External"/><Relationship Id="rId21" Type="http://schemas.openxmlformats.org/officeDocument/2006/relationships/hyperlink" Target="https://ab2022mohammedengineer.on.drv.tw/Narratives%20website/SuperOrdinateNarrativeWebPage-Trail-11.html" TargetMode="External"/><Relationship Id="rId34" Type="http://schemas.openxmlformats.org/officeDocument/2006/relationships/hyperlink" Target="https://ab2022mohammedengineer.on.drv.tw/Narratives%20website/SuperOrdinateNarrativeWebPage-Trail-9.html" TargetMode="External"/><Relationship Id="rId42" Type="http://schemas.openxmlformats.org/officeDocument/2006/relationships/hyperlink" Target="https://ab2022mohammedengineer.on.drv.tw/Narratives%20website/SuperOrdinateNarrativeWebPage-Trail-13.html" TargetMode="External"/><Relationship Id="rId47" Type="http://schemas.openxmlformats.org/officeDocument/2006/relationships/hyperlink" Target="https://ab2022mohammedengineer.on.drv.tw/Narratives%20website/SuperOrdinateNarrativeWebPage-Trail-13.html" TargetMode="External"/><Relationship Id="rId50" Type="http://schemas.openxmlformats.org/officeDocument/2006/relationships/hyperlink" Target="https://ab2022mohammedengineer.on.drv.tw/Narratives%20website/SuperOrdinateNarrativeWebPage-Trail-11.html" TargetMode="External"/><Relationship Id="rId55" Type="http://schemas.openxmlformats.org/officeDocument/2006/relationships/hyperlink" Target="https://ab2022mohammedengineer.on.drv.tw/Narratives%20website/SuperOrdinateNarrativeWebPage-Trail-9.html" TargetMode="External"/><Relationship Id="rId63" Type="http://schemas.openxmlformats.org/officeDocument/2006/relationships/hyperlink" Target="https://ab2022mohammedengineer.on.drv.tw/Narratives%20website/SuperOrdinateNarrativeWebPage-Trail-9.html" TargetMode="External"/><Relationship Id="rId7" Type="http://schemas.openxmlformats.org/officeDocument/2006/relationships/hyperlink" Target="https://ab2022mohammedengineer.on.drv.tw/Narratives%20website/SuperOrdinateNarrativeWebPage-Trail-4.html" TargetMode="External"/><Relationship Id="rId2" Type="http://schemas.openxmlformats.org/officeDocument/2006/relationships/hyperlink" Target="https://ab2022mohammedengineer.on.drv.tw/Narratives%20website/SuperOrdinateNarrativeWebPage-Trail-1.html" TargetMode="External"/><Relationship Id="rId16" Type="http://schemas.openxmlformats.org/officeDocument/2006/relationships/hyperlink" Target="https://ab2022mohammedengineer.on.drv.tw/Narratives%20website/SuperOrdinateNarrativeWebPage-Trail-4.html" TargetMode="External"/><Relationship Id="rId20" Type="http://schemas.openxmlformats.org/officeDocument/2006/relationships/hyperlink" Target="https://ab2022mohammedengineer.on.drv.tw/Narratives%20website/SuperOrdinateNarrativeWebPage-Trail-8.html" TargetMode="External"/><Relationship Id="rId29" Type="http://schemas.openxmlformats.org/officeDocument/2006/relationships/hyperlink" Target="https://ab2022mohammedengineer.on.drv.tw/Narratives%20website/SuperOrdinateNarrativeWebPage-Trail-10.html" TargetMode="External"/><Relationship Id="rId41" Type="http://schemas.openxmlformats.org/officeDocument/2006/relationships/hyperlink" Target="https://ab2022mohammedengineer.on.drv.tw/Narratives%20website/SuperOrdinateNarrativeWebPage-Trail-12.html" TargetMode="External"/><Relationship Id="rId54" Type="http://schemas.openxmlformats.org/officeDocument/2006/relationships/hyperlink" Target="https://ab2022mohammedengineer.on.drv.tw/Narratives%20website/SuperOrdinateNarrativeWebPage-Trail-4.html" TargetMode="External"/><Relationship Id="rId62" Type="http://schemas.openxmlformats.org/officeDocument/2006/relationships/hyperlink" Target="https://ab2022mohammedengineer.on.drv.tw/Narratives%20website/SuperOrdinateNarrativeWebPage-Trail-3.html" TargetMode="External"/><Relationship Id="rId1" Type="http://schemas.openxmlformats.org/officeDocument/2006/relationships/hyperlink" Target="https://ab2022mohammedengineer.on.drv.tw/Narratives%20website/SuperOrdinateNarrativeWebPage-Trail-1.html" TargetMode="External"/><Relationship Id="rId6" Type="http://schemas.openxmlformats.org/officeDocument/2006/relationships/hyperlink" Target="https://ab2022mohammedengineer.on.drv.tw/Narratives%20website/SuperOrdinateNarrativeWebPage-Trail-3.html" TargetMode="External"/><Relationship Id="rId11" Type="http://schemas.openxmlformats.org/officeDocument/2006/relationships/hyperlink" Target="https://ab2022mohammedengineer.on.drv.tw/Narratives%20website/SuperOrdinateNarrativeWebPage-Trail-5.html" TargetMode="External"/><Relationship Id="rId24" Type="http://schemas.openxmlformats.org/officeDocument/2006/relationships/hyperlink" Target="https://ab2022mohammedengineer.on.drv.tw/Narratives%20website/SuperOrdinateNarrativeWebPage-Trail-11.html" TargetMode="External"/><Relationship Id="rId32" Type="http://schemas.openxmlformats.org/officeDocument/2006/relationships/hyperlink" Target="https://ab2022mohammedengineer.on.drv.tw/Narratives%20website/SuperOrdinateNarrativeWebPage-Trail-10.html" TargetMode="External"/><Relationship Id="rId37" Type="http://schemas.openxmlformats.org/officeDocument/2006/relationships/hyperlink" Target="https://ab2022mohammedengineer.on.drv.tw/Narratives%20website/SuperOrdinateNarrativeWebPage-Trail-12.html" TargetMode="External"/><Relationship Id="rId40" Type="http://schemas.openxmlformats.org/officeDocument/2006/relationships/hyperlink" Target="https://ab2022mohammedengineer.on.drv.tw/Narratives%20website/SuperOrdinateNarrativeWebPage-Trail-13.html" TargetMode="External"/><Relationship Id="rId45" Type="http://schemas.openxmlformats.org/officeDocument/2006/relationships/hyperlink" Target="https://ab2022mohammedengineer.on.drv.tw/Narratives%20website/SuperOrdinateNarrativeWebPage-Trail-6.html" TargetMode="External"/><Relationship Id="rId53" Type="http://schemas.openxmlformats.org/officeDocument/2006/relationships/hyperlink" Target="https://ab2022mohammedengineer.on.drv.tw/Narratives%20website/SuperOrdinateNarrativeWebPage-Trail-3.html" TargetMode="External"/><Relationship Id="rId58" Type="http://schemas.openxmlformats.org/officeDocument/2006/relationships/hyperlink" Target="https://ab2022mohammedengineer.on.drv.tw/Narratives%20website/SuperOrdinateNarrativeWebPage-Trail-10.html" TargetMode="External"/><Relationship Id="rId5" Type="http://schemas.openxmlformats.org/officeDocument/2006/relationships/hyperlink" Target="https://ab2022mohammedengineer.on.drv.tw/Narratives%20website/SuperOrdinateNarrativeWebPage-Trail-3.html" TargetMode="External"/><Relationship Id="rId15" Type="http://schemas.openxmlformats.org/officeDocument/2006/relationships/hyperlink" Target="https://ab2022mohammedengineer.on.drv.tw/Narratives%20website/SuperOrdinateNarrativeWebPage-Trail-6.html" TargetMode="External"/><Relationship Id="rId23" Type="http://schemas.openxmlformats.org/officeDocument/2006/relationships/hyperlink" Target="https://ab2022mohammedengineer.on.drv.tw/Narratives%20website/SuperOrdinateNarrativeWebPage-Trail-8.html" TargetMode="External"/><Relationship Id="rId28" Type="http://schemas.openxmlformats.org/officeDocument/2006/relationships/hyperlink" Target="https://ab2022mohammedengineer.on.drv.tw/Narratives%20website/SuperOrdinateNarrativeWebPage-Trail-9.html" TargetMode="External"/><Relationship Id="rId36" Type="http://schemas.openxmlformats.org/officeDocument/2006/relationships/hyperlink" Target="https://ab2022mohammedengineer.on.drv.tw/Narratives%20website/SuperOrdinateNarrativeWebPage-Trail-11.html" TargetMode="External"/><Relationship Id="rId49" Type="http://schemas.openxmlformats.org/officeDocument/2006/relationships/hyperlink" Target="https://ab2022mohammedengineer.on.drv.tw/Narratives%20website/SuperOrdinateNarrativeWebPage-Trail-1.html" TargetMode="External"/><Relationship Id="rId57" Type="http://schemas.openxmlformats.org/officeDocument/2006/relationships/hyperlink" Target="https://ab2022mohammedengineer.on.drv.tw/Narratives%20website/SuperOrdinateNarrativeWebPage-Trail-6.html" TargetMode="External"/><Relationship Id="rId61" Type="http://schemas.openxmlformats.org/officeDocument/2006/relationships/hyperlink" Target="https://ab2022mohammedengineer.on.drv.tw/Narratives%20website/SuperOrdinateNarrativeWebPage-Trail-8.html" TargetMode="External"/><Relationship Id="rId10" Type="http://schemas.openxmlformats.org/officeDocument/2006/relationships/hyperlink" Target="https://ab2022mohammedengineer.on.drv.tw/Narratives%20website/SuperOrdinateNarrativeWebPage-Trail-4.html" TargetMode="External"/><Relationship Id="rId19" Type="http://schemas.openxmlformats.org/officeDocument/2006/relationships/hyperlink" Target="https://ab2022mohammedengineer.on.drv.tw/Narratives%20website/SuperOrdinateNarrativeWebPage-Trail-7.html" TargetMode="External"/><Relationship Id="rId31" Type="http://schemas.openxmlformats.org/officeDocument/2006/relationships/hyperlink" Target="https://ab2022mohammedengineer.on.drv.tw/Narratives%20website/SuperOrdinateNarrativeWebPage-Trail-9.html" TargetMode="External"/><Relationship Id="rId44" Type="http://schemas.openxmlformats.org/officeDocument/2006/relationships/hyperlink" Target="https://ab2022mohammedengineer.on.drv.tw/Narratives%20website/SuperOrdinateNarrativeWebPage-Trail-2.html" TargetMode="External"/><Relationship Id="rId52" Type="http://schemas.openxmlformats.org/officeDocument/2006/relationships/hyperlink" Target="https://ab2022mohammedengineer.on.drv.tw/Narratives%20website/SuperOrdinateNarrativeWebPage-Trail-12.html" TargetMode="External"/><Relationship Id="rId60" Type="http://schemas.openxmlformats.org/officeDocument/2006/relationships/hyperlink" Target="https://ab2022mohammedengineer.on.drv.tw/Narratives%20website/SuperOrdinateNarrativeWebPage-Trail-1.html" TargetMode="External"/><Relationship Id="rId4" Type="http://schemas.openxmlformats.org/officeDocument/2006/relationships/hyperlink" Target="https://ab2022mohammedengineer.on.drv.tw/Narratives%20website/SuperOrdinateNarrativeWebPage-Trail-2.html" TargetMode="External"/><Relationship Id="rId9" Type="http://schemas.openxmlformats.org/officeDocument/2006/relationships/hyperlink" Target="https://ab2022mohammedengineer.on.drv.tw/Narratives%20website/SuperOrdinateNarrativeWebPage-Trail-6.html" TargetMode="External"/><Relationship Id="rId14" Type="http://schemas.openxmlformats.org/officeDocument/2006/relationships/hyperlink" Target="https://ab2022mohammedengineer.on.drv.tw/Narratives%20website/SuperOrdinateNarrativeWebPage-Trail-5.html" TargetMode="External"/><Relationship Id="rId22" Type="http://schemas.openxmlformats.org/officeDocument/2006/relationships/hyperlink" Target="https://ab2022mohammedengineer.on.drv.tw/Narratives%20website/SuperOrdinateNarrativeWebPage-Trail-7.html" TargetMode="External"/><Relationship Id="rId27" Type="http://schemas.openxmlformats.org/officeDocument/2006/relationships/hyperlink" Target="https://ab2022mohammedengineer.on.drv.tw/Narratives%20website/SuperOrdinateNarrativeWebPage-Trail-11.html" TargetMode="External"/><Relationship Id="rId30" Type="http://schemas.openxmlformats.org/officeDocument/2006/relationships/hyperlink" Target="https://ab2022mohammedengineer.on.drv.tw/Narratives%20website/SuperOrdinateNarrativeWebPage-Trail-11.html" TargetMode="External"/><Relationship Id="rId35" Type="http://schemas.openxmlformats.org/officeDocument/2006/relationships/hyperlink" Target="https://ab2022mohammedengineer.on.drv.tw/Narratives%20website/SuperOrdinateNarrativeWebPage-Trail-10.html" TargetMode="External"/><Relationship Id="rId43" Type="http://schemas.openxmlformats.org/officeDocument/2006/relationships/hyperlink" Target="https://ab2022mohammedengineer.on.drv.tw/Narratives%20website/SuperOrdinateNarrativeWebPage-Trail-5.html" TargetMode="External"/><Relationship Id="rId48" Type="http://schemas.openxmlformats.org/officeDocument/2006/relationships/hyperlink" Target="https://ab2022mohammedengineer.on.drv.tw/Narratives%20website/SuperOrdinateNarrativeWebPage-Trail-7.html" TargetMode="External"/><Relationship Id="rId56" Type="http://schemas.openxmlformats.org/officeDocument/2006/relationships/hyperlink" Target="https://ab2022mohammedengineer.on.drv.tw/Narratives%20website/SuperOrdinateNarrativeWebPage-Trail-2.html" TargetMode="External"/><Relationship Id="rId64" Type="http://schemas.openxmlformats.org/officeDocument/2006/relationships/printerSettings" Target="../printerSettings/printerSettings9.bin"/><Relationship Id="rId8" Type="http://schemas.openxmlformats.org/officeDocument/2006/relationships/hyperlink" Target="https://ab2022mohammedengineer.on.drv.tw/Narratives%20website/SuperOrdinateNarrativeWebPage-Trail-5.html" TargetMode="External"/><Relationship Id="rId51" Type="http://schemas.openxmlformats.org/officeDocument/2006/relationships/hyperlink" Target="https://ab2022mohammedengineer.on.drv.tw/Narratives%20website/SuperOrdinateNarrativeWebPage-Trail-8.html" TargetMode="External"/><Relationship Id="rId3" Type="http://schemas.openxmlformats.org/officeDocument/2006/relationships/hyperlink" Target="https://ab2022mohammedengineer.on.drv.tw/Narratives%20website/SuperOrdinateNarrativeWebPage-Trail-2.html" TargetMode="External"/><Relationship Id="rId12" Type="http://schemas.openxmlformats.org/officeDocument/2006/relationships/hyperlink" Target="https://ab2022mohammedengineer.on.drv.tw/Narratives%20website/SuperOrdinateNarrativeWebPage-Trail-6.html" TargetMode="External"/><Relationship Id="rId17" Type="http://schemas.openxmlformats.org/officeDocument/2006/relationships/hyperlink" Target="https://ab2022mohammedengineer.on.drv.tw/Narratives%20website/SuperOrdinateNarrativeWebPage-Trail-5.html" TargetMode="External"/><Relationship Id="rId25" Type="http://schemas.openxmlformats.org/officeDocument/2006/relationships/hyperlink" Target="https://ab2022mohammedengineer.on.drv.tw/Narratives%20website/SuperOrdinateNarrativeWebPage-Trail-7.html" TargetMode="External"/><Relationship Id="rId33" Type="http://schemas.openxmlformats.org/officeDocument/2006/relationships/hyperlink" Target="https://ab2022mohammedengineer.on.drv.tw/Narratives%20website/SuperOrdinateNarrativeWebPage-Trail-11.html" TargetMode="External"/><Relationship Id="rId38" Type="http://schemas.openxmlformats.org/officeDocument/2006/relationships/hyperlink" Target="https://ab2022mohammedengineer.on.drv.tw/Narratives%20website/SuperOrdinateNarrativeWebPage-Trail-13.html" TargetMode="External"/><Relationship Id="rId46" Type="http://schemas.openxmlformats.org/officeDocument/2006/relationships/hyperlink" Target="https://ab2022mohammedengineer.on.drv.tw/Narratives%20website/SuperOrdinateNarrativeWebPage-Trail-10.html" TargetMode="External"/><Relationship Id="rId59" Type="http://schemas.openxmlformats.org/officeDocument/2006/relationships/hyperlink" Target="https://ab2022mohammedengineer.on.drv.tw/Narratives%20website/SuperOrdinateNarrativeWebPage-Trail-7.html"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ab2022mohammedengineer.on.drv.tw/Narratives%20website/DerivativeNarrativeWebPage-Trial2_15.html" TargetMode="External"/><Relationship Id="rId13" Type="http://schemas.openxmlformats.org/officeDocument/2006/relationships/hyperlink" Target="https://ab2022mohammedengineer.on.drv.tw/Narratives%20website/DerivativeNarrativeWebPage-Trial2_2.html" TargetMode="External"/><Relationship Id="rId18" Type="http://schemas.openxmlformats.org/officeDocument/2006/relationships/hyperlink" Target="https://ab2022mohammedengineer.on.drv.tw/Narratives%20website/SuperOrdinateNarrativeWebPage-Trail-6.html" TargetMode="External"/><Relationship Id="rId26" Type="http://schemas.openxmlformats.org/officeDocument/2006/relationships/hyperlink" Target="https://ab2022mohammedengineer.on.drv.tw/Narratives%20website/CorrelativeNarrativeWebPage-Trial24.html" TargetMode="External"/><Relationship Id="rId39" Type="http://schemas.openxmlformats.org/officeDocument/2006/relationships/hyperlink" Target="https://ab2022mohammedengineer.on.drv.tw/Narratives%20website/CorrelativeNarrativeWebPage-Trial46.html" TargetMode="External"/><Relationship Id="rId3" Type="http://schemas.openxmlformats.org/officeDocument/2006/relationships/hyperlink" Target="https://ab2022mohammedengineer.on.drv.tw/Narratives%20website/CombinationalNarrativeWebPage3.html" TargetMode="External"/><Relationship Id="rId21" Type="http://schemas.openxmlformats.org/officeDocument/2006/relationships/hyperlink" Target="https://ab2022mohammedengineer.on.drv.tw/Narratives%20website/SuperOrdinateNarrativeWebPage-Trail-1.html" TargetMode="External"/><Relationship Id="rId34" Type="http://schemas.openxmlformats.org/officeDocument/2006/relationships/hyperlink" Target="https://ab2022mohammedengineer.on.drv.tw/Narratives%20website/CorrelativeNarrativeWebPage-Trial47.html" TargetMode="External"/><Relationship Id="rId42" Type="http://schemas.openxmlformats.org/officeDocument/2006/relationships/hyperlink" Target="https://ab2022mohammedengineer.on.drv.tw/Narratives%20website/CorrelativeNarrativeWebPage-Trial23.html" TargetMode="External"/><Relationship Id="rId7" Type="http://schemas.openxmlformats.org/officeDocument/2006/relationships/hyperlink" Target="https://ab2022mohammedengineer.on.drv.tw/Narratives%20website/DerivativeNarrativeWebPage-Trial2_1.html" TargetMode="External"/><Relationship Id="rId12" Type="http://schemas.openxmlformats.org/officeDocument/2006/relationships/hyperlink" Target="https://ab2022mohammedengineer.on.drv.tw/Narratives%20website/DerivativeNarrativeWebPage-Trial2_10.html" TargetMode="External"/><Relationship Id="rId17" Type="http://schemas.openxmlformats.org/officeDocument/2006/relationships/hyperlink" Target="https://ab2022mohammedengineer.on.drv.tw/Narratives%20website/SuperOrdinateNarrativeWebPage-Trail-2.html" TargetMode="External"/><Relationship Id="rId25" Type="http://schemas.openxmlformats.org/officeDocument/2006/relationships/hyperlink" Target="https://ab2022mohammedengineer.on.drv.tw/Narratives%20website/CorrelativeNarrativeWebPage-Trial4.html" TargetMode="External"/><Relationship Id="rId33" Type="http://schemas.openxmlformats.org/officeDocument/2006/relationships/hyperlink" Target="https://ab2022mohammedengineer.on.drv.tw/Narratives%20website/CorrelativeNarrativeWebPage-Trial11.html" TargetMode="External"/><Relationship Id="rId38" Type="http://schemas.openxmlformats.org/officeDocument/2006/relationships/hyperlink" Target="https://ab2022mohammedengineer.on.drv.tw/Narratives%20website/CorrelativeNarrativeWebPage-Trial41.html" TargetMode="External"/><Relationship Id="rId46" Type="http://schemas.openxmlformats.org/officeDocument/2006/relationships/printerSettings" Target="../printerSettings/printerSettings10.bin"/><Relationship Id="rId2" Type="http://schemas.openxmlformats.org/officeDocument/2006/relationships/hyperlink" Target="https://ab2022mohammedengineer.on.drv.tw/Narratives%20website/CombinationalNarrativeWebPage2.html" TargetMode="External"/><Relationship Id="rId16" Type="http://schemas.openxmlformats.org/officeDocument/2006/relationships/hyperlink" Target="https://ab2022mohammedengineer.on.drv.tw/Narratives%20website/DerivativeNarrativeWebPage-Trial2_4.html" TargetMode="External"/><Relationship Id="rId20" Type="http://schemas.openxmlformats.org/officeDocument/2006/relationships/hyperlink" Target="https://ab2022mohammedengineer.on.drv.tw/Narratives%20website/SuperOrdinateNarrativeWebPage-Trail-7.html" TargetMode="External"/><Relationship Id="rId29" Type="http://schemas.openxmlformats.org/officeDocument/2006/relationships/hyperlink" Target="https://ab2022mohammedengineer.on.drv.tw/Narratives%20website/CorrelativeNarrativeWebPage-Trial13.html" TargetMode="External"/><Relationship Id="rId41" Type="http://schemas.openxmlformats.org/officeDocument/2006/relationships/hyperlink" Target="https://ab2022mohammedengineer.on.drv.tw/Narratives%20website/CorrelativeNarrativeWebPage-Trial40.html" TargetMode="External"/><Relationship Id="rId1" Type="http://schemas.openxmlformats.org/officeDocument/2006/relationships/hyperlink" Target="https://ab2022mohammedengineer.on.drv.tw/Narratives%20website/CombinationalNarrativeWebPage4.html" TargetMode="External"/><Relationship Id="rId6" Type="http://schemas.openxmlformats.org/officeDocument/2006/relationships/hyperlink" Target="https://ab2022mohammedengineer.on.drv.tw/Narratives%20website/DerivativeNarrativeWebPage-Trial2_12.html" TargetMode="External"/><Relationship Id="rId11" Type="http://schemas.openxmlformats.org/officeDocument/2006/relationships/hyperlink" Target="https://ab2022mohammedengineer.on.drv.tw/Narratives%20website/DerivativeNarrativeWebPage-Trial2_8.html" TargetMode="External"/><Relationship Id="rId24" Type="http://schemas.openxmlformats.org/officeDocument/2006/relationships/hyperlink" Target="https://ab2022mohammedengineer.on.drv.tw/Narratives%20website/SuperOrdinateNarrativeWebPage-Trail-9.html" TargetMode="External"/><Relationship Id="rId32" Type="http://schemas.openxmlformats.org/officeDocument/2006/relationships/hyperlink" Target="https://ab2022mohammedengineer.on.drv.tw/Narratives%20website/CorrelativeNarrativeWebPage-Trial51.html" TargetMode="External"/><Relationship Id="rId37" Type="http://schemas.openxmlformats.org/officeDocument/2006/relationships/hyperlink" Target="https://ab2022mohammedengineer.on.drv.tw/Narratives%20website/CorrelativeNarrativeWebPage-Trial1.html" TargetMode="External"/><Relationship Id="rId40" Type="http://schemas.openxmlformats.org/officeDocument/2006/relationships/hyperlink" Target="https://ab2022mohammedengineer.on.drv.tw/Narratives%20website/CorrelativeNarrativeWebPage-Trial42.html" TargetMode="External"/><Relationship Id="rId45" Type="http://schemas.openxmlformats.org/officeDocument/2006/relationships/hyperlink" Target="https://ab2022mohammedengineer.on.drv.tw/Narratives%20website/CorrelativeNarrativeWebPage-Trial44.html" TargetMode="External"/><Relationship Id="rId5" Type="http://schemas.openxmlformats.org/officeDocument/2006/relationships/hyperlink" Target="https://ab2022mohammedengineer.on.drv.tw/Narratives%20website/DerivativeNarrativeWebPage-Trial2_13.html" TargetMode="External"/><Relationship Id="rId15" Type="http://schemas.openxmlformats.org/officeDocument/2006/relationships/hyperlink" Target="https://ab2022mohammedengineer.on.drv.tw/Narratives%20website/DerivativeNarrativeWebPage-Trial2_3.html" TargetMode="External"/><Relationship Id="rId23" Type="http://schemas.openxmlformats.org/officeDocument/2006/relationships/hyperlink" Target="https://ab2022mohammedengineer.on.drv.tw/Narratives%20website/SuperOrdinateNarrativeWebPage-Trail-3.html" TargetMode="External"/><Relationship Id="rId28" Type="http://schemas.openxmlformats.org/officeDocument/2006/relationships/hyperlink" Target="https://ab2022mohammedengineer.on.drv.tw/Narratives%20website/CorrelativeNarrativeWebPage-Trial30.html" TargetMode="External"/><Relationship Id="rId36" Type="http://schemas.openxmlformats.org/officeDocument/2006/relationships/hyperlink" Target="https://ab2022mohammedengineer.on.drv.tw/Narratives%20website/CorrelativeNarrativeWebPage-Trial9.html" TargetMode="External"/><Relationship Id="rId10" Type="http://schemas.openxmlformats.org/officeDocument/2006/relationships/hyperlink" Target="https://ab2022mohammedengineer.on.drv.tw/Narratives%20website/DerivativeNarrativeWebPage-Trial2_11.html" TargetMode="External"/><Relationship Id="rId19" Type="http://schemas.openxmlformats.org/officeDocument/2006/relationships/hyperlink" Target="https://ab2022mohammedengineer.on.drv.tw/Narratives%20website/SuperOrdinateNarrativeWebPage-Trail-10.html" TargetMode="External"/><Relationship Id="rId31" Type="http://schemas.openxmlformats.org/officeDocument/2006/relationships/hyperlink" Target="https://ab2022mohammedengineer.on.drv.tw/Narratives%20website/CorrelativeNarrativeWebPage-Trial22.html" TargetMode="External"/><Relationship Id="rId44" Type="http://schemas.openxmlformats.org/officeDocument/2006/relationships/hyperlink" Target="https://ab2022mohammedengineer.on.drv.tw/Narratives%20website/CorrelativeNarrativeWebPage-Trial5.html" TargetMode="External"/><Relationship Id="rId4" Type="http://schemas.openxmlformats.org/officeDocument/2006/relationships/hyperlink" Target="https://ab2022mohammedengineer.on.drv.tw/Narratives%20website/DerivativeNarrativeWebPage-Trial2_6.html" TargetMode="External"/><Relationship Id="rId9" Type="http://schemas.openxmlformats.org/officeDocument/2006/relationships/hyperlink" Target="https://ab2022mohammedengineer.on.drv.tw/Narratives%20website/DerivativeNarrativeWebPage-Trial2_7.html" TargetMode="External"/><Relationship Id="rId14" Type="http://schemas.openxmlformats.org/officeDocument/2006/relationships/hyperlink" Target="https://ab2022mohammedengineer.on.drv.tw/Narratives%20website/DerivativeNarrativeWebPage-Trial2_9.html" TargetMode="External"/><Relationship Id="rId22" Type="http://schemas.openxmlformats.org/officeDocument/2006/relationships/hyperlink" Target="https://ab2022mohammedengineer.on.drv.tw/Narratives%20website/SuperOrdinateNarrativeWebPage-Trail-8.html" TargetMode="External"/><Relationship Id="rId27" Type="http://schemas.openxmlformats.org/officeDocument/2006/relationships/hyperlink" Target="https://ab2022mohammedengineer.on.drv.tw/Narratives%20website/CorrelativeNarrativeWebPage-Trial36.html" TargetMode="External"/><Relationship Id="rId30" Type="http://schemas.openxmlformats.org/officeDocument/2006/relationships/hyperlink" Target="https://ab2022mohammedengineer.on.drv.tw/Narratives%20website/CorrelativeNarrativeWebPage-Trial15.html" TargetMode="External"/><Relationship Id="rId35" Type="http://schemas.openxmlformats.org/officeDocument/2006/relationships/hyperlink" Target="https://ab2022mohammedengineer.on.drv.tw/Narratives%20website/CorrelativeNarrativeWebPage-Trial3.html" TargetMode="External"/><Relationship Id="rId43" Type="http://schemas.openxmlformats.org/officeDocument/2006/relationships/hyperlink" Target="https://ab2022mohammedengineer.on.drv.tw/Narratives%20website/CorrelativeNarrativeWebPage-Trial25.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3" Type="http://schemas.openxmlformats.org/officeDocument/2006/relationships/hyperlink" Target="https://ab2022mohammedengineer.on.drv.tw/Narratives%20website/CorrelativeNarrativeWebPage-Trial44.html" TargetMode="External"/><Relationship Id="rId18" Type="http://schemas.openxmlformats.org/officeDocument/2006/relationships/hyperlink" Target="https://ab2022mohammedengineer.on.drv.tw/Narratives%20website/CombinationalNarrativeWebPage2.html" TargetMode="External"/><Relationship Id="rId26" Type="http://schemas.openxmlformats.org/officeDocument/2006/relationships/hyperlink" Target="https://ab2022mohammedengineer.on.drv.tw/Narratives%20website/CorrelativeNarrativeWebPage-Trial2.html" TargetMode="External"/><Relationship Id="rId39" Type="http://schemas.openxmlformats.org/officeDocument/2006/relationships/hyperlink" Target="https://ab2022mohammedengineer.on.drv.tw/Narratives%20website/DerivativeNarrativeWebPage-Trial2_7.html" TargetMode="External"/><Relationship Id="rId21" Type="http://schemas.openxmlformats.org/officeDocument/2006/relationships/hyperlink" Target="https://ab2022mohammedengineer.on.drv.tw/Narratives%20website/DerivativeNarrativeWebPage-Trial2_5.html" TargetMode="External"/><Relationship Id="rId34" Type="http://schemas.openxmlformats.org/officeDocument/2006/relationships/hyperlink" Target="https://ab2022mohammedengineer.on.drv.tw/Narratives%20website/CorrelativeNarrativeWebPage-Trial15.html" TargetMode="External"/><Relationship Id="rId42" Type="http://schemas.openxmlformats.org/officeDocument/2006/relationships/hyperlink" Target="https://ab2022mohammedengineer.on.drv.tw/Narratives%20website/SuperOrdinateNarrativeWebPage-Trail-7.html" TargetMode="External"/><Relationship Id="rId47" Type="http://schemas.openxmlformats.org/officeDocument/2006/relationships/hyperlink" Target="https://ab2022mohammedengineer.on.drv.tw/Narratives%20website/CorrelativeNarrativeWebPage-Trial12.html" TargetMode="External"/><Relationship Id="rId50" Type="http://schemas.openxmlformats.org/officeDocument/2006/relationships/hyperlink" Target="https://ab2022mohammedengineer.on.drv.tw/Narratives%20website/CorrelativeNarrativeWebPage-Trial18.html" TargetMode="External"/><Relationship Id="rId55" Type="http://schemas.openxmlformats.org/officeDocument/2006/relationships/hyperlink" Target="https://ab2022mohammedengineer.on.drv.tw/Narratives%20website/CombinationalNarrativeWebPage1.html" TargetMode="External"/><Relationship Id="rId7" Type="http://schemas.openxmlformats.org/officeDocument/2006/relationships/hyperlink" Target="https://ab2022mohammedengineer.on.drv.tw/Narratives%20website/CorrelativeNarrativeWebPage-Trial1.html" TargetMode="External"/><Relationship Id="rId12" Type="http://schemas.openxmlformats.org/officeDocument/2006/relationships/hyperlink" Target="https://ab2022mohammedengineer.on.drv.tw/Narratives%20website/CorrelativeNarrativeWebPage-Trial42.html" TargetMode="External"/><Relationship Id="rId17" Type="http://schemas.openxmlformats.org/officeDocument/2006/relationships/hyperlink" Target="https://ab2022mohammedengineer.on.drv.tw/Narratives%20website/CombinationalNarrativeWebPage1.html" TargetMode="External"/><Relationship Id="rId25" Type="http://schemas.openxmlformats.org/officeDocument/2006/relationships/hyperlink" Target="https://ab2022mohammedengineer.on.drv.tw/Narratives%20website/SuperOrdinateNarrativeWebPage-Trail-6.html" TargetMode="External"/><Relationship Id="rId33" Type="http://schemas.openxmlformats.org/officeDocument/2006/relationships/hyperlink" Target="https://ab2022mohammedengineer.on.drv.tw/Narratives%20website/CorrelativeNarrativeWebPage-Trial14.html" TargetMode="External"/><Relationship Id="rId38" Type="http://schemas.openxmlformats.org/officeDocument/2006/relationships/hyperlink" Target="https://ab2022mohammedengineer.on.drv.tw/Narratives%20website/CombinationalNarrativeWebPage6.html" TargetMode="External"/><Relationship Id="rId46" Type="http://schemas.openxmlformats.org/officeDocument/2006/relationships/hyperlink" Target="https://ab2022mohammedengineer.on.drv.tw/Narratives%20website/CorrelativeNarrativeWebPage-Trial11.html" TargetMode="External"/><Relationship Id="rId2" Type="http://schemas.openxmlformats.org/officeDocument/2006/relationships/hyperlink" Target="https://ab2022mohammedengineer.on.drv.tw/Narratives%20website/DerivativeNarrativeWebPage-Trial2_2.html" TargetMode="External"/><Relationship Id="rId16" Type="http://schemas.openxmlformats.org/officeDocument/2006/relationships/hyperlink" Target="https://ab2022mohammedengineer.on.drv.tw/Narratives%20website/CorrelativeNarrativeWebPage-Trial47.html" TargetMode="External"/><Relationship Id="rId20" Type="http://schemas.openxmlformats.org/officeDocument/2006/relationships/hyperlink" Target="https://ab2022mohammedengineer.on.drv.tw/Narratives%20website/DerivativeNarrativeWebPage-Trial2_4.html" TargetMode="External"/><Relationship Id="rId29" Type="http://schemas.openxmlformats.org/officeDocument/2006/relationships/hyperlink" Target="https://ab2022mohammedengineer.on.drv.tw/Narratives%20website/CorrelativeNarrativeWebPage-Trial7.html" TargetMode="External"/><Relationship Id="rId41" Type="http://schemas.openxmlformats.org/officeDocument/2006/relationships/hyperlink" Target="https://ab2022mohammedengineer.on.drv.tw/Narratives%20website/DerivativeNarrativeWebPage-Trial2_9.html" TargetMode="External"/><Relationship Id="rId54" Type="http://schemas.openxmlformats.org/officeDocument/2006/relationships/hyperlink" Target="https://ab2022mohammedengineer.on.drv.tw/Narratives%20website/CorrelativeNarrativeWebPage-Trial29.html" TargetMode="External"/><Relationship Id="rId1" Type="http://schemas.openxmlformats.org/officeDocument/2006/relationships/hyperlink" Target="https://ab2022mohammedengineer.on.drv.tw/Narratives%20website/DerivativeNarrativeWebPage-Trial2_1.html" TargetMode="External"/><Relationship Id="rId6" Type="http://schemas.openxmlformats.org/officeDocument/2006/relationships/hyperlink" Target="https://ab2022mohammedengineer.on.drv.tw/Narratives%20website/SuperOrdinateNarrativeWebPage-Trail-3.html" TargetMode="External"/><Relationship Id="rId11" Type="http://schemas.openxmlformats.org/officeDocument/2006/relationships/hyperlink" Target="https://ab2022mohammedengineer.on.drv.tw/Narratives%20website/CorrelativeNarrativeWebPage-Trial41.html" TargetMode="External"/><Relationship Id="rId24" Type="http://schemas.openxmlformats.org/officeDocument/2006/relationships/hyperlink" Target="https://ab2022mohammedengineer.on.drv.tw/Narratives%20website/SuperOrdinateNarrativeWebPage-Trail-5.html" TargetMode="External"/><Relationship Id="rId32" Type="http://schemas.openxmlformats.org/officeDocument/2006/relationships/hyperlink" Target="https://ab2022mohammedengineer.on.drv.tw/Narratives%20website/CorrelativeNarrativeWebPage-Trial13.html" TargetMode="External"/><Relationship Id="rId37" Type="http://schemas.openxmlformats.org/officeDocument/2006/relationships/hyperlink" Target="https://ab2022mohammedengineer.on.drv.tw/Narratives%20website/CombinationalNarrativeWebPage5.html" TargetMode="External"/><Relationship Id="rId40" Type="http://schemas.openxmlformats.org/officeDocument/2006/relationships/hyperlink" Target="https://ab2022mohammedengineer.on.drv.tw/Narratives%20website/DerivativeNarrativeWebPage-Trial2_8.html" TargetMode="External"/><Relationship Id="rId45" Type="http://schemas.openxmlformats.org/officeDocument/2006/relationships/hyperlink" Target="https://ab2022mohammedengineer.on.drv.tw/Narratives%20website/CorrelativeNarrativeWebPage-Trial9.html" TargetMode="External"/><Relationship Id="rId53" Type="http://schemas.openxmlformats.org/officeDocument/2006/relationships/hyperlink" Target="https://ab2022mohammedengineer.on.drv.tw/Narratives%20website/CorrelativeNarrativeWebPage-Trial28.html" TargetMode="External"/><Relationship Id="rId5" Type="http://schemas.openxmlformats.org/officeDocument/2006/relationships/hyperlink" Target="https://ab2022mohammedengineer.on.drv.tw/Narratives%20website/SuperOrdinateNarrativeWebPage-Trail-2.html" TargetMode="External"/><Relationship Id="rId15" Type="http://schemas.openxmlformats.org/officeDocument/2006/relationships/hyperlink" Target="https://ab2022mohammedengineer.on.drv.tw/Narratives%20website/CorrelativeNarrativeWebPage-Trial46.html" TargetMode="External"/><Relationship Id="rId23" Type="http://schemas.openxmlformats.org/officeDocument/2006/relationships/hyperlink" Target="https://ab2022mohammedengineer.on.drv.tw/Narratives%20website/SuperOrdinateNarrativeWebPage-Trail-4.html" TargetMode="External"/><Relationship Id="rId28" Type="http://schemas.openxmlformats.org/officeDocument/2006/relationships/hyperlink" Target="https://ab2022mohammedengineer.on.drv.tw/Narratives%20website/CorrelativeNarrativeWebPage-Trial6.html" TargetMode="External"/><Relationship Id="rId36" Type="http://schemas.openxmlformats.org/officeDocument/2006/relationships/hyperlink" Target="https://ab2022mohammedengineer.on.drv.tw/Narratives%20website/CombinationalNarrativeWebPage4.html" TargetMode="External"/><Relationship Id="rId49" Type="http://schemas.openxmlformats.org/officeDocument/2006/relationships/hyperlink" Target="https://ab2022mohammedengineer.on.drv.tw/Narratives%20website/CorrelativeNarrativeWebPage-Trial17.html" TargetMode="External"/><Relationship Id="rId57" Type="http://schemas.openxmlformats.org/officeDocument/2006/relationships/hyperlink" Target="https://ab2022mohammedengineer.on.drv.tw/Narratives%20website/CombinationalNarrativeWebPage3.html" TargetMode="External"/><Relationship Id="rId10" Type="http://schemas.openxmlformats.org/officeDocument/2006/relationships/hyperlink" Target="https://ab2022mohammedengineer.on.drv.tw/Narratives%20website/CorrelativeNarrativeWebPage-Trial40.html" TargetMode="External"/><Relationship Id="rId19" Type="http://schemas.openxmlformats.org/officeDocument/2006/relationships/hyperlink" Target="https://ab2022mohammedengineer.on.drv.tw/Narratives%20website/CombinationalNarrativeWebPage3.html" TargetMode="External"/><Relationship Id="rId31" Type="http://schemas.openxmlformats.org/officeDocument/2006/relationships/hyperlink" Target="https://ab2022mohammedengineer.on.drv.tw/Narratives%20website/CorrelativeNarrativeWebPage-Trial10.html" TargetMode="External"/><Relationship Id="rId44" Type="http://schemas.openxmlformats.org/officeDocument/2006/relationships/hyperlink" Target="https://ab2022mohammedengineer.on.drv.tw/Narratives%20website/SuperOrdinateNarrativeWebPage-Trail-11.html" TargetMode="External"/><Relationship Id="rId52" Type="http://schemas.openxmlformats.org/officeDocument/2006/relationships/hyperlink" Target="https://ab2022mohammedengineer.on.drv.tw/Narratives%20website/CorrelativeNarrativeWebPage-Trial25.html" TargetMode="External"/><Relationship Id="rId4" Type="http://schemas.openxmlformats.org/officeDocument/2006/relationships/hyperlink" Target="https://ab2022mohammedengineer.on.drv.tw/Narratives%20website/SuperOrdinateNarrativeWebPage-Trail-1.html" TargetMode="External"/><Relationship Id="rId9" Type="http://schemas.openxmlformats.org/officeDocument/2006/relationships/hyperlink" Target="https://ab2022mohammedengineer.on.drv.tw/Narratives%20website/CorrelativeNarrativeWebPage-Trial5.html" TargetMode="External"/><Relationship Id="rId14" Type="http://schemas.openxmlformats.org/officeDocument/2006/relationships/hyperlink" Target="https://ab2022mohammedengineer.on.drv.tw/Narratives%20website/CorrelativeNarrativeWebPage-Trial45.html" TargetMode="External"/><Relationship Id="rId22" Type="http://schemas.openxmlformats.org/officeDocument/2006/relationships/hyperlink" Target="https://ab2022mohammedengineer.on.drv.tw/Narratives%20website/DerivativeNarrativeWebPage-Trial2_6.html" TargetMode="External"/><Relationship Id="rId27" Type="http://schemas.openxmlformats.org/officeDocument/2006/relationships/hyperlink" Target="https://ab2022mohammedengineer.on.drv.tw/Narratives%20website/CorrelativeNarrativeWebPage-Trial3.html" TargetMode="External"/><Relationship Id="rId30" Type="http://schemas.openxmlformats.org/officeDocument/2006/relationships/hyperlink" Target="https://ab2022mohammedengineer.on.drv.tw/Narratives%20website/CorrelativeNarrativeWebPage-Trial8.html" TargetMode="External"/><Relationship Id="rId35" Type="http://schemas.openxmlformats.org/officeDocument/2006/relationships/hyperlink" Target="https://ab2022mohammedengineer.on.drv.tw/Narratives%20website/CorrelativeNarrativeWebPage-Trial16.html" TargetMode="External"/><Relationship Id="rId43" Type="http://schemas.openxmlformats.org/officeDocument/2006/relationships/hyperlink" Target="https://ab2022mohammedengineer.on.drv.tw/Narratives%20website/SuperOrdinateNarrativeWebPage-Trail-8.html" TargetMode="External"/><Relationship Id="rId48" Type="http://schemas.openxmlformats.org/officeDocument/2006/relationships/hyperlink" Target="https://ab2022mohammedengineer.on.drv.tw/Narratives%20website/CorrelativeNarrativeWebPage-Trial21.html" TargetMode="External"/><Relationship Id="rId56" Type="http://schemas.openxmlformats.org/officeDocument/2006/relationships/hyperlink" Target="https://ab2022mohammedengineer.on.drv.tw/Narratives%20website/CombinationalNarrativeWebPage2.html" TargetMode="External"/><Relationship Id="rId8" Type="http://schemas.openxmlformats.org/officeDocument/2006/relationships/hyperlink" Target="https://ab2022mohammedengineer.on.drv.tw/Narratives%20website/CorrelativeNarrativeWebPage-Trial4.html" TargetMode="External"/><Relationship Id="rId51" Type="http://schemas.openxmlformats.org/officeDocument/2006/relationships/hyperlink" Target="https://ab2022mohammedengineer.on.drv.tw/Narratives%20website/CorrelativeNarrativeWebPage-Trial24.html" TargetMode="External"/><Relationship Id="rId3" Type="http://schemas.openxmlformats.org/officeDocument/2006/relationships/hyperlink" Target="https://ab2022mohammedengineer.on.drv.tw/Narratives%20website/DerivativeNarrativeWebPage-Trial2_3.html"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17" Type="http://schemas.openxmlformats.org/officeDocument/2006/relationships/hyperlink" Target="https://ab2022mohammedengineer.on.drv.tw/Narratives%20website/DerivativeNarrativeWebPage-Trial2_9.html" TargetMode="External"/><Relationship Id="rId21" Type="http://schemas.openxmlformats.org/officeDocument/2006/relationships/hyperlink" Target="https://ab2022mohammedengineer.on.drv.tw/Narratives%20website/CorrelativeNarrativeWebPage-Trial41.html" TargetMode="External"/><Relationship Id="rId42" Type="http://schemas.openxmlformats.org/officeDocument/2006/relationships/hyperlink" Target="https://ab2022mohammedengineer.on.drv.tw/Narratives%20website/SuperOrdinateNarrativeWebPage-Trail-4.html" TargetMode="External"/><Relationship Id="rId63" Type="http://schemas.openxmlformats.org/officeDocument/2006/relationships/hyperlink" Target="https://ab2022mohammedengineer.on.drv.tw/Narratives%20website/SuperOrdinateNarrativeWebPage-Trail-6.html" TargetMode="External"/><Relationship Id="rId84" Type="http://schemas.openxmlformats.org/officeDocument/2006/relationships/hyperlink" Target="https://ab2022mohammedengineer.on.drv.tw/Narratives%20website/CorrelativeNarrativeWebPage-Trial3.html" TargetMode="External"/><Relationship Id="rId138" Type="http://schemas.openxmlformats.org/officeDocument/2006/relationships/hyperlink" Target="https://ab2022mohammedengineer.on.drv.tw/Narratives%20website/SuperOrdinateNarrativeWebPage-Trail-8.html" TargetMode="External"/><Relationship Id="rId159" Type="http://schemas.openxmlformats.org/officeDocument/2006/relationships/hyperlink" Target="https://ab2022mohammedengineer.on.drv.tw/Narratives%20website/CorrelativeNarrativeWebPage-Trial9.html" TargetMode="External"/><Relationship Id="rId170" Type="http://schemas.openxmlformats.org/officeDocument/2006/relationships/hyperlink" Target="https://ab2022mohammedengineer.on.drv.tw/Narratives%20website/CombinationalNarrativeWebPage2.html" TargetMode="External"/><Relationship Id="rId191" Type="http://schemas.openxmlformats.org/officeDocument/2006/relationships/hyperlink" Target="https://ab2022mohammedengineer.on.drv.tw/Narratives%20website/CombinationalNarrativeWebPage4.html" TargetMode="External"/><Relationship Id="rId205" Type="http://schemas.openxmlformats.org/officeDocument/2006/relationships/hyperlink" Target="https://ab2022mohammedengineer.on.drv.tw/Narratives%20website/CorrelativeNarrativeWebPage-Trial27.html" TargetMode="External"/><Relationship Id="rId226" Type="http://schemas.openxmlformats.org/officeDocument/2006/relationships/hyperlink" Target="https://ab2022mohammedengineer.on.drv.tw/Narratives%20website/CorrelativeNarrativeWebPage-Trial26.html" TargetMode="External"/><Relationship Id="rId247" Type="http://schemas.openxmlformats.org/officeDocument/2006/relationships/hyperlink" Target="https://ab2022mohammedengineer.on.drv.tw/Narratives%20website/CorrelativeNarrativeWebPage-Trial48.html" TargetMode="External"/><Relationship Id="rId107" Type="http://schemas.openxmlformats.org/officeDocument/2006/relationships/hyperlink" Target="https://ab2022mohammedengineer.on.drv.tw/Narratives%20website/CorrelativeNarrativeWebPage-Trial10.html" TargetMode="External"/><Relationship Id="rId268" Type="http://schemas.openxmlformats.org/officeDocument/2006/relationships/hyperlink" Target="https://ab2022mohammedengineer.on.drv.tw/Narratives%20website/CombinationalNarrativeWebPage2.html" TargetMode="External"/><Relationship Id="rId11" Type="http://schemas.openxmlformats.org/officeDocument/2006/relationships/hyperlink" Target="https://ab2022mohammedengineer.on.drv.tw/Narratives%20website/SuperOrdinateNarrativeWebPage-Trail-3.html" TargetMode="External"/><Relationship Id="rId32" Type="http://schemas.openxmlformats.org/officeDocument/2006/relationships/hyperlink" Target="https://ab2022mohammedengineer.on.drv.tw/Narratives%20website/CorrelativeNarrativeWebPage-Trial47.html" TargetMode="External"/><Relationship Id="rId53" Type="http://schemas.openxmlformats.org/officeDocument/2006/relationships/hyperlink" Target="https://ab2022mohammedengineer.on.drv.tw/Narratives%20website/CorrelativeNarrativeWebPage-Trial15.html" TargetMode="External"/><Relationship Id="rId74" Type="http://schemas.openxmlformats.org/officeDocument/2006/relationships/hyperlink" Target="https://ab2022mohammedengineer.on.drv.tw/Narratives%20website/CombinationalNarrativeWebPage4.html" TargetMode="External"/><Relationship Id="rId128" Type="http://schemas.openxmlformats.org/officeDocument/2006/relationships/hyperlink" Target="https://ab2022mohammedengineer.on.drv.tw/Narratives%20website/CorrelativeNarrativeWebPage-Trial25.html" TargetMode="External"/><Relationship Id="rId149" Type="http://schemas.openxmlformats.org/officeDocument/2006/relationships/hyperlink" Target="https://ab2022mohammedengineer.on.drv.tw/Narratives%20website/CorrelativeNarrativeWebPage-Trial29.html" TargetMode="External"/><Relationship Id="rId5" Type="http://schemas.openxmlformats.org/officeDocument/2006/relationships/hyperlink" Target="https://ab2022mohammedengineer.on.drv.tw/Narratives%20website/DerivativeNarrativeWebPage-Trial2_3.html" TargetMode="External"/><Relationship Id="rId95" Type="http://schemas.openxmlformats.org/officeDocument/2006/relationships/hyperlink" Target="https://ab2022mohammedengineer.on.drv.tw/Narratives%20website/CombinationalNarrativeWebPage6.html" TargetMode="External"/><Relationship Id="rId160" Type="http://schemas.openxmlformats.org/officeDocument/2006/relationships/hyperlink" Target="https://ab2022mohammedengineer.on.drv.tw/Narratives%20website/CorrelativeNarrativeWebPage-Trial11.html" TargetMode="External"/><Relationship Id="rId181" Type="http://schemas.openxmlformats.org/officeDocument/2006/relationships/hyperlink" Target="https://ab2022mohammedengineer.on.drv.tw/Narratives%20website/CorrelativeNarrativeWebPage-Trial23.html" TargetMode="External"/><Relationship Id="rId216" Type="http://schemas.openxmlformats.org/officeDocument/2006/relationships/hyperlink" Target="https://ab2022mohammedengineer.on.drv.tw/Narratives%20website/DerivativeNarrativeWebPage-Trial2_10.html" TargetMode="External"/><Relationship Id="rId237" Type="http://schemas.openxmlformats.org/officeDocument/2006/relationships/hyperlink" Target="https://ab2022mohammedengineer.on.drv.tw/Narratives%20website/CombinationalNarrativeWebPage6.html" TargetMode="External"/><Relationship Id="rId258" Type="http://schemas.openxmlformats.org/officeDocument/2006/relationships/hyperlink" Target="https://ab2022mohammedengineer.on.drv.tw/Narratives%20website/SuperOrdinateNarrativeWebPage-Trail-13.html" TargetMode="External"/><Relationship Id="rId279" Type="http://schemas.openxmlformats.org/officeDocument/2006/relationships/hyperlink" Target="https://ab2022mohammedengineer.on.drv.tw/Narratives%20website/CorrelativeNarrativeWebPage-Trial48.html" TargetMode="External"/><Relationship Id="rId22" Type="http://schemas.openxmlformats.org/officeDocument/2006/relationships/hyperlink" Target="https://ab2022mohammedengineer.on.drv.tw/Narratives%20website/CorrelativeNarrativeWebPage-Trial41.html" TargetMode="External"/><Relationship Id="rId43" Type="http://schemas.openxmlformats.org/officeDocument/2006/relationships/hyperlink" Target="https://ab2022mohammedengineer.on.drv.tw/Narratives%20website/SuperOrdinateNarrativeWebPage-Trail-5.html" TargetMode="External"/><Relationship Id="rId64" Type="http://schemas.openxmlformats.org/officeDocument/2006/relationships/hyperlink" Target="https://ab2022mohammedengineer.on.drv.tw/Narratives%20website/CorrelativeNarrativeWebPage-Trial2.html" TargetMode="External"/><Relationship Id="rId118" Type="http://schemas.openxmlformats.org/officeDocument/2006/relationships/hyperlink" Target="https://ab2022mohammedengineer.on.drv.tw/Narratives%20website/SuperOrdinateNarrativeWebPage-Trail-7.html" TargetMode="External"/><Relationship Id="rId139" Type="http://schemas.openxmlformats.org/officeDocument/2006/relationships/hyperlink" Target="https://ab2022mohammedengineer.on.drv.tw/Narratives%20website/SuperOrdinateNarrativeWebPage-Trail-11.html" TargetMode="External"/><Relationship Id="rId85" Type="http://schemas.openxmlformats.org/officeDocument/2006/relationships/hyperlink" Target="https://ab2022mohammedengineer.on.drv.tw/Narratives%20website/CorrelativeNarrativeWebPage-Trial6.html" TargetMode="External"/><Relationship Id="rId150" Type="http://schemas.openxmlformats.org/officeDocument/2006/relationships/hyperlink" Target="https://ab2022mohammedengineer.on.drv.tw/Narratives%20website/CombinationalNarrativeWebPage1.html" TargetMode="External"/><Relationship Id="rId171" Type="http://schemas.openxmlformats.org/officeDocument/2006/relationships/hyperlink" Target="https://ab2022mohammedengineer.on.drv.tw/Narratives%20website/CombinationalNarrativeWebPage3.html" TargetMode="External"/><Relationship Id="rId192" Type="http://schemas.openxmlformats.org/officeDocument/2006/relationships/hyperlink" Target="https://ab2022mohammedengineer.on.drv.tw/Narratives%20website/CombinationalNarrativeWebPage5.html" TargetMode="External"/><Relationship Id="rId206" Type="http://schemas.openxmlformats.org/officeDocument/2006/relationships/hyperlink" Target="https://ab2022mohammedengineer.on.drv.tw/Narratives%20website/CorrelativeNarrativeWebPage-Trial30.html" TargetMode="External"/><Relationship Id="rId227" Type="http://schemas.openxmlformats.org/officeDocument/2006/relationships/hyperlink" Target="https://ab2022mohammedengineer.on.drv.tw/Narratives%20website/CorrelativeNarrativeWebPage-Trial27.html" TargetMode="External"/><Relationship Id="rId248" Type="http://schemas.openxmlformats.org/officeDocument/2006/relationships/hyperlink" Target="https://ab2022mohammedengineer.on.drv.tw/Narratives%20website/CorrelativeNarrativeWebPage-Trial49.html" TargetMode="External"/><Relationship Id="rId269" Type="http://schemas.openxmlformats.org/officeDocument/2006/relationships/hyperlink" Target="https://ab2022mohammedengineer.on.drv.tw/Narratives%20website/CombinationalNarrativeWebPage3.html" TargetMode="External"/><Relationship Id="rId12" Type="http://schemas.openxmlformats.org/officeDocument/2006/relationships/hyperlink" Target="https://ab2022mohammedengineer.on.drv.tw/Narratives%20website/SuperOrdinateNarrativeWebPage-Trail-3.html" TargetMode="External"/><Relationship Id="rId33" Type="http://schemas.openxmlformats.org/officeDocument/2006/relationships/hyperlink" Target="https://ab2022mohammedengineer.on.drv.tw/Narratives%20website/CombinationalNarrativeWebPage1.html" TargetMode="External"/><Relationship Id="rId108" Type="http://schemas.openxmlformats.org/officeDocument/2006/relationships/hyperlink" Target="https://ab2022mohammedengineer.on.drv.tw/Narratives%20website/CorrelativeNarrativeWebPage-Trial13.html" TargetMode="External"/><Relationship Id="rId129" Type="http://schemas.openxmlformats.org/officeDocument/2006/relationships/hyperlink" Target="https://ab2022mohammedengineer.on.drv.tw/Narratives%20website/CorrelativeNarrativeWebPage-Trial28.html" TargetMode="External"/><Relationship Id="rId280" Type="http://schemas.openxmlformats.org/officeDocument/2006/relationships/hyperlink" Target="https://ab2022mohammedengineer.on.drv.tw/Narratives%20website/CorrelativeNarrativeWebPage-Trial49.html" TargetMode="External"/><Relationship Id="rId54" Type="http://schemas.openxmlformats.org/officeDocument/2006/relationships/hyperlink" Target="https://ab2022mohammedengineer.on.drv.tw/Narratives%20website/CorrelativeNarrativeWebPage-Trial16.html" TargetMode="External"/><Relationship Id="rId75" Type="http://schemas.openxmlformats.org/officeDocument/2006/relationships/hyperlink" Target="https://ab2022mohammedengineer.on.drv.tw/Narratives%20website/CombinationalNarrativeWebPage5.html" TargetMode="External"/><Relationship Id="rId96" Type="http://schemas.openxmlformats.org/officeDocument/2006/relationships/hyperlink" Target="https://ab2022mohammedengineer.on.drv.tw/Narratives%20website/DerivativeNarrativeWebPage-Trial2_4.html" TargetMode="External"/><Relationship Id="rId140" Type="http://schemas.openxmlformats.org/officeDocument/2006/relationships/hyperlink" Target="https://ab2022mohammedengineer.on.drv.tw/Narratives%20website/CorrelativeNarrativeWebPage-Trial9.html" TargetMode="External"/><Relationship Id="rId161" Type="http://schemas.openxmlformats.org/officeDocument/2006/relationships/hyperlink" Target="https://ab2022mohammedengineer.on.drv.tw/Narratives%20website/CorrelativeNarrativeWebPage-Trial12.html" TargetMode="External"/><Relationship Id="rId182" Type="http://schemas.openxmlformats.org/officeDocument/2006/relationships/hyperlink" Target="https://ab2022mohammedengineer.on.drv.tw/Narratives%20website/CorrelativeNarrativeWebPage-Trial26.html" TargetMode="External"/><Relationship Id="rId217" Type="http://schemas.openxmlformats.org/officeDocument/2006/relationships/hyperlink" Target="https://ab2022mohammedengineer.on.drv.tw/Narratives%20website/DerivativeNarrativeWebPage-Trial2_11.html" TargetMode="External"/><Relationship Id="rId6" Type="http://schemas.openxmlformats.org/officeDocument/2006/relationships/hyperlink" Target="https://ab2022mohammedengineer.on.drv.tw/Narratives%20website/DerivativeNarrativeWebPage-Trial2_3.html" TargetMode="External"/><Relationship Id="rId238" Type="http://schemas.openxmlformats.org/officeDocument/2006/relationships/hyperlink" Target="https://ab2022mohammedengineer.on.drv.tw/Narratives%20website/DerivativeNarrativeWebPage-Trial2_13.html" TargetMode="External"/><Relationship Id="rId259" Type="http://schemas.openxmlformats.org/officeDocument/2006/relationships/hyperlink" Target="https://ab2022mohammedengineer.on.drv.tw/Narratives%20website/CorrelativeNarrativeWebPage-Trial37.html" TargetMode="External"/><Relationship Id="rId23" Type="http://schemas.openxmlformats.org/officeDocument/2006/relationships/hyperlink" Target="https://ab2022mohammedengineer.on.drv.tw/Narratives%20website/CorrelativeNarrativeWebPage-Trial42.html" TargetMode="External"/><Relationship Id="rId119" Type="http://schemas.openxmlformats.org/officeDocument/2006/relationships/hyperlink" Target="https://ab2022mohammedengineer.on.drv.tw/Narratives%20website/SuperOrdinateNarrativeWebPage-Trail-8.html" TargetMode="External"/><Relationship Id="rId270" Type="http://schemas.openxmlformats.org/officeDocument/2006/relationships/hyperlink" Target="https://ab2022mohammedengineer.on.drv.tw/Narratives%20website/DerivativeNarrativeWebPage-Trial2_13.html" TargetMode="External"/><Relationship Id="rId44" Type="http://schemas.openxmlformats.org/officeDocument/2006/relationships/hyperlink" Target="https://ab2022mohammedengineer.on.drv.tw/Narratives%20website/SuperOrdinateNarrativeWebPage-Trail-6.html" TargetMode="External"/><Relationship Id="rId65" Type="http://schemas.openxmlformats.org/officeDocument/2006/relationships/hyperlink" Target="https://ab2022mohammedengineer.on.drv.tw/Narratives%20website/CorrelativeNarrativeWebPage-Trial3.html" TargetMode="External"/><Relationship Id="rId86" Type="http://schemas.openxmlformats.org/officeDocument/2006/relationships/hyperlink" Target="https://ab2022mohammedengineer.on.drv.tw/Narratives%20website/CorrelativeNarrativeWebPage-Trial7.html" TargetMode="External"/><Relationship Id="rId130" Type="http://schemas.openxmlformats.org/officeDocument/2006/relationships/hyperlink" Target="https://ab2022mohammedengineer.on.drv.tw/Narratives%20website/CorrelativeNarrativeWebPage-Trial29.html" TargetMode="External"/><Relationship Id="rId151" Type="http://schemas.openxmlformats.org/officeDocument/2006/relationships/hyperlink" Target="https://ab2022mohammedengineer.on.drv.tw/Narratives%20website/CombinationalNarrativeWebPage2.html" TargetMode="External"/><Relationship Id="rId172" Type="http://schemas.openxmlformats.org/officeDocument/2006/relationships/hyperlink" Target="https://ab2022mohammedengineer.on.drv.tw/Narratives%20website/DerivativeNarrativeWebPage-Trial2_10.html" TargetMode="External"/><Relationship Id="rId193" Type="http://schemas.openxmlformats.org/officeDocument/2006/relationships/hyperlink" Target="https://ab2022mohammedengineer.on.drv.tw/Narratives%20website/CombinationalNarrativeWebPage6.html" TargetMode="External"/><Relationship Id="rId207" Type="http://schemas.openxmlformats.org/officeDocument/2006/relationships/hyperlink" Target="https://ab2022mohammedengineer.on.drv.tw/Narratives%20website/CorrelativeNarrativeWebPage-Trial31.html" TargetMode="External"/><Relationship Id="rId228" Type="http://schemas.openxmlformats.org/officeDocument/2006/relationships/hyperlink" Target="https://ab2022mohammedengineer.on.drv.tw/Narratives%20website/CorrelativeNarrativeWebPage-Trial30.html" TargetMode="External"/><Relationship Id="rId249" Type="http://schemas.openxmlformats.org/officeDocument/2006/relationships/hyperlink" Target="https://ab2022mohammedengineer.on.drv.tw/Narratives%20website/CorrelativeNarrativeWebPage-Trial50.html" TargetMode="External"/><Relationship Id="rId13" Type="http://schemas.openxmlformats.org/officeDocument/2006/relationships/hyperlink" Target="https://ab2022mohammedengineer.on.drv.tw/Narratives%20website/CorrelativeNarrativeWebPage-Trial1.html" TargetMode="External"/><Relationship Id="rId18" Type="http://schemas.openxmlformats.org/officeDocument/2006/relationships/hyperlink" Target="https://ab2022mohammedengineer.on.drv.tw/Narratives%20website/CorrelativeNarrativeWebPage-Trial5.html" TargetMode="External"/><Relationship Id="rId39" Type="http://schemas.openxmlformats.org/officeDocument/2006/relationships/hyperlink" Target="https://ab2022mohammedengineer.on.drv.tw/Narratives%20website/DerivativeNarrativeWebPage-Trial2_4.html" TargetMode="External"/><Relationship Id="rId109" Type="http://schemas.openxmlformats.org/officeDocument/2006/relationships/hyperlink" Target="https://ab2022mohammedengineer.on.drv.tw/Narratives%20website/CorrelativeNarrativeWebPage-Trial14.html" TargetMode="External"/><Relationship Id="rId260" Type="http://schemas.openxmlformats.org/officeDocument/2006/relationships/hyperlink" Target="https://ab2022mohammedengineer.on.drv.tw/Narratives%20website/CorrelativeNarrativeWebPage-Trial38.html" TargetMode="External"/><Relationship Id="rId265" Type="http://schemas.openxmlformats.org/officeDocument/2006/relationships/hyperlink" Target="https://ab2022mohammedengineer.on.drv.tw/Narratives%20website/CorrelativeNarrativeWebPage-Trial50.html" TargetMode="External"/><Relationship Id="rId281" Type="http://schemas.openxmlformats.org/officeDocument/2006/relationships/hyperlink" Target="https://ab2022mohammedengineer.on.drv.tw/Narratives%20website/CorrelativeNarrativeWebPage-Trial50.html" TargetMode="External"/><Relationship Id="rId286" Type="http://schemas.openxmlformats.org/officeDocument/2006/relationships/printerSettings" Target="../printerSettings/printerSettings2.bin"/><Relationship Id="rId34" Type="http://schemas.openxmlformats.org/officeDocument/2006/relationships/hyperlink" Target="https://ab2022mohammedengineer.on.drv.tw/Narratives%20website/CombinationalNarrativeWebPage1.html" TargetMode="External"/><Relationship Id="rId50" Type="http://schemas.openxmlformats.org/officeDocument/2006/relationships/hyperlink" Target="https://ab2022mohammedengineer.on.drv.tw/Narratives%20website/CorrelativeNarrativeWebPage-Trial10.html" TargetMode="External"/><Relationship Id="rId55" Type="http://schemas.openxmlformats.org/officeDocument/2006/relationships/hyperlink" Target="https://ab2022mohammedengineer.on.drv.tw/Narratives%20website/CombinationalNarrativeWebPage4.html" TargetMode="External"/><Relationship Id="rId76" Type="http://schemas.openxmlformats.org/officeDocument/2006/relationships/hyperlink" Target="https://ab2022mohammedengineer.on.drv.tw/Narratives%20website/CombinationalNarrativeWebPage6.html" TargetMode="External"/><Relationship Id="rId97" Type="http://schemas.openxmlformats.org/officeDocument/2006/relationships/hyperlink" Target="https://ab2022mohammedengineer.on.drv.tw/Narratives%20website/DerivativeNarrativeWebPage-Trial2_5.html" TargetMode="External"/><Relationship Id="rId104" Type="http://schemas.openxmlformats.org/officeDocument/2006/relationships/hyperlink" Target="https://ab2022mohammedengineer.on.drv.tw/Narratives%20website/CorrelativeNarrativeWebPage-Trial6.html" TargetMode="External"/><Relationship Id="rId120" Type="http://schemas.openxmlformats.org/officeDocument/2006/relationships/hyperlink" Target="https://ab2022mohammedengineer.on.drv.tw/Narratives%20website/SuperOrdinateNarrativeWebPage-Trail-11.html" TargetMode="External"/><Relationship Id="rId125" Type="http://schemas.openxmlformats.org/officeDocument/2006/relationships/hyperlink" Target="https://ab2022mohammedengineer.on.drv.tw/Narratives%20website/CorrelativeNarrativeWebPage-Trial17.html" TargetMode="External"/><Relationship Id="rId141" Type="http://schemas.openxmlformats.org/officeDocument/2006/relationships/hyperlink" Target="https://ab2022mohammedengineer.on.drv.tw/Narratives%20website/CorrelativeNarrativeWebPage-Trial11.html" TargetMode="External"/><Relationship Id="rId146" Type="http://schemas.openxmlformats.org/officeDocument/2006/relationships/hyperlink" Target="https://ab2022mohammedengineer.on.drv.tw/Narratives%20website/CorrelativeNarrativeWebPage-Trial24.html" TargetMode="External"/><Relationship Id="rId167" Type="http://schemas.openxmlformats.org/officeDocument/2006/relationships/hyperlink" Target="https://ab2022mohammedengineer.on.drv.tw/Narratives%20website/CorrelativeNarrativeWebPage-Trial28.html" TargetMode="External"/><Relationship Id="rId188" Type="http://schemas.openxmlformats.org/officeDocument/2006/relationships/hyperlink" Target="https://ab2022mohammedengineer.on.drv.tw/Narratives%20website/CorrelativeNarrativeWebPage-Trial34.html" TargetMode="External"/><Relationship Id="rId7" Type="http://schemas.openxmlformats.org/officeDocument/2006/relationships/hyperlink" Target="https://ab2022mohammedengineer.on.drv.tw/Narratives%20website/SuperOrdinateNarrativeWebPage-Trail-1.html" TargetMode="External"/><Relationship Id="rId71" Type="http://schemas.openxmlformats.org/officeDocument/2006/relationships/hyperlink" Target="https://ab2022mohammedengineer.on.drv.tw/Narratives%20website/CorrelativeNarrativeWebPage-Trial14.html" TargetMode="External"/><Relationship Id="rId92" Type="http://schemas.openxmlformats.org/officeDocument/2006/relationships/hyperlink" Target="https://ab2022mohammedengineer.on.drv.tw/Narratives%20website/CorrelativeNarrativeWebPage-Trial16.html" TargetMode="External"/><Relationship Id="rId162" Type="http://schemas.openxmlformats.org/officeDocument/2006/relationships/hyperlink" Target="https://ab2022mohammedengineer.on.drv.tw/Narratives%20website/CorrelativeNarrativeWebPage-Trial21.html" TargetMode="External"/><Relationship Id="rId183" Type="http://schemas.openxmlformats.org/officeDocument/2006/relationships/hyperlink" Target="https://ab2022mohammedengineer.on.drv.tw/Narratives%20website/CorrelativeNarrativeWebPage-Trial27.html" TargetMode="External"/><Relationship Id="rId213" Type="http://schemas.openxmlformats.org/officeDocument/2006/relationships/hyperlink" Target="https://ab2022mohammedengineer.on.drv.tw/Narratives%20website/CombinationalNarrativeWebPage4.html" TargetMode="External"/><Relationship Id="rId218" Type="http://schemas.openxmlformats.org/officeDocument/2006/relationships/hyperlink" Target="https://ab2022mohammedengineer.on.drv.tw/Narratives%20website/DerivativeNarrativeWebPage-Trial2_12.html" TargetMode="External"/><Relationship Id="rId234" Type="http://schemas.openxmlformats.org/officeDocument/2006/relationships/hyperlink" Target="https://ab2022mohammedengineer.on.drv.tw/Narratives%20website/CorrelativeNarrativeWebPage-Trial36.html" TargetMode="External"/><Relationship Id="rId239" Type="http://schemas.openxmlformats.org/officeDocument/2006/relationships/hyperlink" Target="https://ab2022mohammedengineer.on.drv.tw/Narratives%20website/DerivativeNarrativeWebPage-Trial2_14.html" TargetMode="External"/><Relationship Id="rId2" Type="http://schemas.openxmlformats.org/officeDocument/2006/relationships/hyperlink" Target="https://ab2022mohammedengineer.on.drv.tw/Narratives%20website/DerivativeNarrativeWebPage-Trial2_1.html" TargetMode="External"/><Relationship Id="rId29" Type="http://schemas.openxmlformats.org/officeDocument/2006/relationships/hyperlink" Target="https://ab2022mohammedengineer.on.drv.tw/Narratives%20website/CorrelativeNarrativeWebPage-Trial46.html" TargetMode="External"/><Relationship Id="rId250" Type="http://schemas.openxmlformats.org/officeDocument/2006/relationships/hyperlink" Target="https://ab2022mohammedengineer.on.drv.tw/Narratives%20website/CorrelativeNarrativeWebPage-Trial51.html" TargetMode="External"/><Relationship Id="rId255" Type="http://schemas.openxmlformats.org/officeDocument/2006/relationships/hyperlink" Target="https://ab2022mohammedengineer.on.drv.tw/Narratives%20website/DerivativeNarrativeWebPage-Trial2_14.html" TargetMode="External"/><Relationship Id="rId271" Type="http://schemas.openxmlformats.org/officeDocument/2006/relationships/hyperlink" Target="https://ab2022mohammedengineer.on.drv.tw/Narratives%20website/DerivativeNarrativeWebPage-Trial2_14.html" TargetMode="External"/><Relationship Id="rId276" Type="http://schemas.openxmlformats.org/officeDocument/2006/relationships/hyperlink" Target="https://ab2022mohammedengineer.on.drv.tw/Narratives%20website/CorrelativeNarrativeWebPage-Trial38.html" TargetMode="External"/><Relationship Id="rId24" Type="http://schemas.openxmlformats.org/officeDocument/2006/relationships/hyperlink" Target="https://ab2022mohammedengineer.on.drv.tw/Narratives%20website/CorrelativeNarrativeWebPage-Trial42.html" TargetMode="External"/><Relationship Id="rId40" Type="http://schemas.openxmlformats.org/officeDocument/2006/relationships/hyperlink" Target="https://ab2022mohammedengineer.on.drv.tw/Narratives%20website/DerivativeNarrativeWebPage-Trial2_5.html" TargetMode="External"/><Relationship Id="rId45" Type="http://schemas.openxmlformats.org/officeDocument/2006/relationships/hyperlink" Target="https://ab2022mohammedengineer.on.drv.tw/Narratives%20website/CorrelativeNarrativeWebPage-Trial2.html" TargetMode="External"/><Relationship Id="rId66" Type="http://schemas.openxmlformats.org/officeDocument/2006/relationships/hyperlink" Target="https://ab2022mohammedengineer.on.drv.tw/Narratives%20website/CorrelativeNarrativeWebPage-Trial6.html" TargetMode="External"/><Relationship Id="rId87" Type="http://schemas.openxmlformats.org/officeDocument/2006/relationships/hyperlink" Target="https://ab2022mohammedengineer.on.drv.tw/Narratives%20website/CorrelativeNarrativeWebPage-Trial8.html" TargetMode="External"/><Relationship Id="rId110" Type="http://schemas.openxmlformats.org/officeDocument/2006/relationships/hyperlink" Target="https://ab2022mohammedengineer.on.drv.tw/Narratives%20website/CorrelativeNarrativeWebPage-Trial15.html" TargetMode="External"/><Relationship Id="rId115" Type="http://schemas.openxmlformats.org/officeDocument/2006/relationships/hyperlink" Target="https://ab2022mohammedengineer.on.drv.tw/Narratives%20website/DerivativeNarrativeWebPage-Trial2_7.html" TargetMode="External"/><Relationship Id="rId131" Type="http://schemas.openxmlformats.org/officeDocument/2006/relationships/hyperlink" Target="https://ab2022mohammedengineer.on.drv.tw/Narratives%20website/CombinationalNarrativeWebPage1.html" TargetMode="External"/><Relationship Id="rId136" Type="http://schemas.openxmlformats.org/officeDocument/2006/relationships/hyperlink" Target="https://ab2022mohammedengineer.on.drv.tw/Narratives%20website/DerivativeNarrativeWebPage-Trial2_9.html" TargetMode="External"/><Relationship Id="rId157" Type="http://schemas.openxmlformats.org/officeDocument/2006/relationships/hyperlink" Target="https://ab2022mohammedengineer.on.drv.tw/Narratives%20website/SuperOrdinateNarrativeWebPage-Trail-8.html" TargetMode="External"/><Relationship Id="rId178" Type="http://schemas.openxmlformats.org/officeDocument/2006/relationships/hyperlink" Target="https://ab2022mohammedengineer.on.drv.tw/Narratives%20website/CorrelativeNarrativeWebPage-Trial19.html" TargetMode="External"/><Relationship Id="rId61" Type="http://schemas.openxmlformats.org/officeDocument/2006/relationships/hyperlink" Target="https://ab2022mohammedengineer.on.drv.tw/Narratives%20website/SuperOrdinateNarrativeWebPage-Trail-4.html" TargetMode="External"/><Relationship Id="rId82" Type="http://schemas.openxmlformats.org/officeDocument/2006/relationships/hyperlink" Target="https://ab2022mohammedengineer.on.drv.tw/Narratives%20website/SuperOrdinateNarrativeWebPage-Trail-6.html" TargetMode="External"/><Relationship Id="rId152" Type="http://schemas.openxmlformats.org/officeDocument/2006/relationships/hyperlink" Target="https://ab2022mohammedengineer.on.drv.tw/Narratives%20website/CombinationalNarrativeWebPage3.html" TargetMode="External"/><Relationship Id="rId173" Type="http://schemas.openxmlformats.org/officeDocument/2006/relationships/hyperlink" Target="https://ab2022mohammedengineer.on.drv.tw/Narratives%20website/DerivativeNarrativeWebPage-Trial2_11.html" TargetMode="External"/><Relationship Id="rId194" Type="http://schemas.openxmlformats.org/officeDocument/2006/relationships/hyperlink" Target="https://ab2022mohammedengineer.on.drv.tw/Narratives%20website/DerivativeNarrativeWebPage-Trial2_10.html" TargetMode="External"/><Relationship Id="rId199" Type="http://schemas.openxmlformats.org/officeDocument/2006/relationships/hyperlink" Target="https://ab2022mohammedengineer.on.drv.tw/Narratives%20website/SuperOrdinateNarrativeWebPage-Trail-11.html" TargetMode="External"/><Relationship Id="rId203" Type="http://schemas.openxmlformats.org/officeDocument/2006/relationships/hyperlink" Target="https://ab2022mohammedengineer.on.drv.tw/Narratives%20website/CorrelativeNarrativeWebPage-Trial23.html" TargetMode="External"/><Relationship Id="rId208" Type="http://schemas.openxmlformats.org/officeDocument/2006/relationships/hyperlink" Target="https://ab2022mohammedengineer.on.drv.tw/Narratives%20website/CorrelativeNarrativeWebPage-Trial32.html" TargetMode="External"/><Relationship Id="rId229" Type="http://schemas.openxmlformats.org/officeDocument/2006/relationships/hyperlink" Target="https://ab2022mohammedengineer.on.drv.tw/Narratives%20website/CorrelativeNarrativeWebPage-Trial31.html" TargetMode="External"/><Relationship Id="rId19" Type="http://schemas.openxmlformats.org/officeDocument/2006/relationships/hyperlink" Target="https://ab2022mohammedengineer.on.drv.tw/Narratives%20website/CorrelativeNarrativeWebPage-Trial40.html" TargetMode="External"/><Relationship Id="rId224" Type="http://schemas.openxmlformats.org/officeDocument/2006/relationships/hyperlink" Target="https://ab2022mohammedengineer.on.drv.tw/Narratives%20website/CorrelativeNarrativeWebPage-Trial22.html" TargetMode="External"/><Relationship Id="rId240" Type="http://schemas.openxmlformats.org/officeDocument/2006/relationships/hyperlink" Target="https://ab2022mohammedengineer.on.drv.tw/Narratives%20website/DerivativeNarrativeWebPage-Trial2_15.html" TargetMode="External"/><Relationship Id="rId245" Type="http://schemas.openxmlformats.org/officeDocument/2006/relationships/hyperlink" Target="https://ab2022mohammedengineer.on.drv.tw/Narratives%20website/CorrelativeNarrativeWebPage-Trial39.html" TargetMode="External"/><Relationship Id="rId261" Type="http://schemas.openxmlformats.org/officeDocument/2006/relationships/hyperlink" Target="https://ab2022mohammedengineer.on.drv.tw/Narratives%20website/CorrelativeNarrativeWebPage-Trial39.html" TargetMode="External"/><Relationship Id="rId266" Type="http://schemas.openxmlformats.org/officeDocument/2006/relationships/hyperlink" Target="https://ab2022mohammedengineer.on.drv.tw/Narratives%20website/CorrelativeNarrativeWebPage-Trial51.html" TargetMode="External"/><Relationship Id="rId14" Type="http://schemas.openxmlformats.org/officeDocument/2006/relationships/hyperlink" Target="https://ab2022mohammedengineer.on.drv.tw/Narratives%20website/CorrelativeNarrativeWebPage-Trial1.html" TargetMode="External"/><Relationship Id="rId30" Type="http://schemas.openxmlformats.org/officeDocument/2006/relationships/hyperlink" Target="https://ab2022mohammedengineer.on.drv.tw/Narratives%20website/CorrelativeNarrativeWebPage-Trial46.html" TargetMode="External"/><Relationship Id="rId35" Type="http://schemas.openxmlformats.org/officeDocument/2006/relationships/hyperlink" Target="https://ab2022mohammedengineer.on.drv.tw/Narratives%20website/CombinationalNarrativeWebPage2.html" TargetMode="External"/><Relationship Id="rId56" Type="http://schemas.openxmlformats.org/officeDocument/2006/relationships/hyperlink" Target="https://ab2022mohammedengineer.on.drv.tw/Narratives%20website/CombinationalNarrativeWebPage5.html" TargetMode="External"/><Relationship Id="rId77" Type="http://schemas.openxmlformats.org/officeDocument/2006/relationships/hyperlink" Target="https://ab2022mohammedengineer.on.drv.tw/Narratives%20website/DerivativeNarrativeWebPage-Trial2_4.html" TargetMode="External"/><Relationship Id="rId100" Type="http://schemas.openxmlformats.org/officeDocument/2006/relationships/hyperlink" Target="https://ab2022mohammedengineer.on.drv.tw/Narratives%20website/SuperOrdinateNarrativeWebPage-Trail-5.html" TargetMode="External"/><Relationship Id="rId105" Type="http://schemas.openxmlformats.org/officeDocument/2006/relationships/hyperlink" Target="https://ab2022mohammedengineer.on.drv.tw/Narratives%20website/CorrelativeNarrativeWebPage-Trial7.html" TargetMode="External"/><Relationship Id="rId126" Type="http://schemas.openxmlformats.org/officeDocument/2006/relationships/hyperlink" Target="https://ab2022mohammedengineer.on.drv.tw/Narratives%20website/CorrelativeNarrativeWebPage-Trial18.html" TargetMode="External"/><Relationship Id="rId147" Type="http://schemas.openxmlformats.org/officeDocument/2006/relationships/hyperlink" Target="https://ab2022mohammedengineer.on.drv.tw/Narratives%20website/CorrelativeNarrativeWebPage-Trial25.html" TargetMode="External"/><Relationship Id="rId168" Type="http://schemas.openxmlformats.org/officeDocument/2006/relationships/hyperlink" Target="https://ab2022mohammedengineer.on.drv.tw/Narratives%20website/CorrelativeNarrativeWebPage-Trial29.html" TargetMode="External"/><Relationship Id="rId282" Type="http://schemas.openxmlformats.org/officeDocument/2006/relationships/hyperlink" Target="https://ab2022mohammedengineer.on.drv.tw/Narratives%20website/CorrelativeNarrativeWebPage-Trial51.html" TargetMode="External"/><Relationship Id="rId8" Type="http://schemas.openxmlformats.org/officeDocument/2006/relationships/hyperlink" Target="https://ab2022mohammedengineer.on.drv.tw/Narratives%20website/SuperOrdinateNarrativeWebPage-Trail-1.html" TargetMode="External"/><Relationship Id="rId51" Type="http://schemas.openxmlformats.org/officeDocument/2006/relationships/hyperlink" Target="https://ab2022mohammedengineer.on.drv.tw/Narratives%20website/CorrelativeNarrativeWebPage-Trial13.html" TargetMode="External"/><Relationship Id="rId72" Type="http://schemas.openxmlformats.org/officeDocument/2006/relationships/hyperlink" Target="https://ab2022mohammedengineer.on.drv.tw/Narratives%20website/CorrelativeNarrativeWebPage-Trial15.html" TargetMode="External"/><Relationship Id="rId93" Type="http://schemas.openxmlformats.org/officeDocument/2006/relationships/hyperlink" Target="https://ab2022mohammedengineer.on.drv.tw/Narratives%20website/CombinationalNarrativeWebPage4.html" TargetMode="External"/><Relationship Id="rId98" Type="http://schemas.openxmlformats.org/officeDocument/2006/relationships/hyperlink" Target="https://ab2022mohammedengineer.on.drv.tw/Narratives%20website/DerivativeNarrativeWebPage-Trial2_6.html" TargetMode="External"/><Relationship Id="rId121" Type="http://schemas.openxmlformats.org/officeDocument/2006/relationships/hyperlink" Target="https://ab2022mohammedengineer.on.drv.tw/Narratives%20website/CorrelativeNarrativeWebPage-Trial9.html" TargetMode="External"/><Relationship Id="rId142" Type="http://schemas.openxmlformats.org/officeDocument/2006/relationships/hyperlink" Target="https://ab2022mohammedengineer.on.drv.tw/Narratives%20website/CorrelativeNarrativeWebPage-Trial12.html" TargetMode="External"/><Relationship Id="rId163" Type="http://schemas.openxmlformats.org/officeDocument/2006/relationships/hyperlink" Target="https://ab2022mohammedengineer.on.drv.tw/Narratives%20website/CorrelativeNarrativeWebPage-Trial17.html" TargetMode="External"/><Relationship Id="rId184" Type="http://schemas.openxmlformats.org/officeDocument/2006/relationships/hyperlink" Target="https://ab2022mohammedengineer.on.drv.tw/Narratives%20website/CorrelativeNarrativeWebPage-Trial30.html" TargetMode="External"/><Relationship Id="rId189" Type="http://schemas.openxmlformats.org/officeDocument/2006/relationships/hyperlink" Target="https://ab2022mohammedengineer.on.drv.tw/Narratives%20website/CorrelativeNarrativeWebPage-Trial35.html" TargetMode="External"/><Relationship Id="rId219" Type="http://schemas.openxmlformats.org/officeDocument/2006/relationships/hyperlink" Target="https://ab2022mohammedengineer.on.drv.tw/Narratives%20website/SuperOrdinateNarrativeWebPage-Trail-9.html" TargetMode="External"/><Relationship Id="rId3" Type="http://schemas.openxmlformats.org/officeDocument/2006/relationships/hyperlink" Target="https://ab2022mohammedengineer.on.drv.tw/Narratives%20website/DerivativeNarrativeWebPage-Trial2_2.html" TargetMode="External"/><Relationship Id="rId214" Type="http://schemas.openxmlformats.org/officeDocument/2006/relationships/hyperlink" Target="https://ab2022mohammedengineer.on.drv.tw/Narratives%20website/CombinationalNarrativeWebPage5.html" TargetMode="External"/><Relationship Id="rId230" Type="http://schemas.openxmlformats.org/officeDocument/2006/relationships/hyperlink" Target="https://ab2022mohammedengineer.on.drv.tw/Narratives%20website/CorrelativeNarrativeWebPage-Trial32.html" TargetMode="External"/><Relationship Id="rId235" Type="http://schemas.openxmlformats.org/officeDocument/2006/relationships/hyperlink" Target="https://ab2022mohammedengineer.on.drv.tw/Narratives%20website/CombinationalNarrativeWebPage4.html" TargetMode="External"/><Relationship Id="rId251" Type="http://schemas.openxmlformats.org/officeDocument/2006/relationships/hyperlink" Target="https://ab2022mohammedengineer.on.drv.tw/Narratives%20website/CombinationalNarrativeWebPage1.html" TargetMode="External"/><Relationship Id="rId256" Type="http://schemas.openxmlformats.org/officeDocument/2006/relationships/hyperlink" Target="https://ab2022mohammedengineer.on.drv.tw/Narratives%20website/DerivativeNarrativeWebPage-Trial2_15.html" TargetMode="External"/><Relationship Id="rId277" Type="http://schemas.openxmlformats.org/officeDocument/2006/relationships/hyperlink" Target="https://ab2022mohammedengineer.on.drv.tw/Narratives%20website/CorrelativeNarrativeWebPage-Trial39.html" TargetMode="External"/><Relationship Id="rId25" Type="http://schemas.openxmlformats.org/officeDocument/2006/relationships/hyperlink" Target="https://ab2022mohammedengineer.on.drv.tw/Narratives%20website/CorrelativeNarrativeWebPage-Trial44.html" TargetMode="External"/><Relationship Id="rId46" Type="http://schemas.openxmlformats.org/officeDocument/2006/relationships/hyperlink" Target="https://ab2022mohammedengineer.on.drv.tw/Narratives%20website/CorrelativeNarrativeWebPage-Trial3.html" TargetMode="External"/><Relationship Id="rId67" Type="http://schemas.openxmlformats.org/officeDocument/2006/relationships/hyperlink" Target="https://ab2022mohammedengineer.on.drv.tw/Narratives%20website/CorrelativeNarrativeWebPage-Trial7.html" TargetMode="External"/><Relationship Id="rId116" Type="http://schemas.openxmlformats.org/officeDocument/2006/relationships/hyperlink" Target="https://ab2022mohammedengineer.on.drv.tw/Narratives%20website/DerivativeNarrativeWebPage-Trial2_8.html" TargetMode="External"/><Relationship Id="rId137" Type="http://schemas.openxmlformats.org/officeDocument/2006/relationships/hyperlink" Target="https://ab2022mohammedengineer.on.drv.tw/Narratives%20website/SuperOrdinateNarrativeWebPage-Trail-7.html" TargetMode="External"/><Relationship Id="rId158" Type="http://schemas.openxmlformats.org/officeDocument/2006/relationships/hyperlink" Target="https://ab2022mohammedengineer.on.drv.tw/Narratives%20website/SuperOrdinateNarrativeWebPage-Trail-11.html" TargetMode="External"/><Relationship Id="rId272" Type="http://schemas.openxmlformats.org/officeDocument/2006/relationships/hyperlink" Target="https://ab2022mohammedengineer.on.drv.tw/Narratives%20website/DerivativeNarrativeWebPage-Trial2_15.html" TargetMode="External"/><Relationship Id="rId20" Type="http://schemas.openxmlformats.org/officeDocument/2006/relationships/hyperlink" Target="https://ab2022mohammedengineer.on.drv.tw/Narratives%20website/CorrelativeNarrativeWebPage-Trial40.html" TargetMode="External"/><Relationship Id="rId41" Type="http://schemas.openxmlformats.org/officeDocument/2006/relationships/hyperlink" Target="https://ab2022mohammedengineer.on.drv.tw/Narratives%20website/DerivativeNarrativeWebPage-Trial2_6.html" TargetMode="External"/><Relationship Id="rId62" Type="http://schemas.openxmlformats.org/officeDocument/2006/relationships/hyperlink" Target="https://ab2022mohammedengineer.on.drv.tw/Narratives%20website/SuperOrdinateNarrativeWebPage-Trail-5.html" TargetMode="External"/><Relationship Id="rId83" Type="http://schemas.openxmlformats.org/officeDocument/2006/relationships/hyperlink" Target="https://ab2022mohammedengineer.on.drv.tw/Narratives%20website/CorrelativeNarrativeWebPage-Trial2.html" TargetMode="External"/><Relationship Id="rId88" Type="http://schemas.openxmlformats.org/officeDocument/2006/relationships/hyperlink" Target="https://ab2022mohammedengineer.on.drv.tw/Narratives%20website/CorrelativeNarrativeWebPage-Trial10.html" TargetMode="External"/><Relationship Id="rId111" Type="http://schemas.openxmlformats.org/officeDocument/2006/relationships/hyperlink" Target="https://ab2022mohammedengineer.on.drv.tw/Narratives%20website/CorrelativeNarrativeWebPage-Trial16.html" TargetMode="External"/><Relationship Id="rId132" Type="http://schemas.openxmlformats.org/officeDocument/2006/relationships/hyperlink" Target="https://ab2022mohammedengineer.on.drv.tw/Narratives%20website/CombinationalNarrativeWebPage2.html" TargetMode="External"/><Relationship Id="rId153" Type="http://schemas.openxmlformats.org/officeDocument/2006/relationships/hyperlink" Target="https://ab2022mohammedengineer.on.drv.tw/Narratives%20website/DerivativeNarrativeWebPage-Trial2_7.html" TargetMode="External"/><Relationship Id="rId174" Type="http://schemas.openxmlformats.org/officeDocument/2006/relationships/hyperlink" Target="https://ab2022mohammedengineer.on.drv.tw/Narratives%20website/DerivativeNarrativeWebPage-Trial2_12.html" TargetMode="External"/><Relationship Id="rId179" Type="http://schemas.openxmlformats.org/officeDocument/2006/relationships/hyperlink" Target="https://ab2022mohammedengineer.on.drv.tw/Narratives%20website/CorrelativeNarrativeWebPage-Trial20.html" TargetMode="External"/><Relationship Id="rId195" Type="http://schemas.openxmlformats.org/officeDocument/2006/relationships/hyperlink" Target="https://ab2022mohammedengineer.on.drv.tw/Narratives%20website/DerivativeNarrativeWebPage-Trial2_11.html" TargetMode="External"/><Relationship Id="rId209" Type="http://schemas.openxmlformats.org/officeDocument/2006/relationships/hyperlink" Target="https://ab2022mohammedengineer.on.drv.tw/Narratives%20website/CorrelativeNarrativeWebPage-Trial33.html" TargetMode="External"/><Relationship Id="rId190" Type="http://schemas.openxmlformats.org/officeDocument/2006/relationships/hyperlink" Target="https://ab2022mohammedengineer.on.drv.tw/Narratives%20website/CorrelativeNarrativeWebPage-Trial36.html" TargetMode="External"/><Relationship Id="rId204" Type="http://schemas.openxmlformats.org/officeDocument/2006/relationships/hyperlink" Target="https://ab2022mohammedengineer.on.drv.tw/Narratives%20website/CorrelativeNarrativeWebPage-Trial26.html" TargetMode="External"/><Relationship Id="rId220" Type="http://schemas.openxmlformats.org/officeDocument/2006/relationships/hyperlink" Target="https://ab2022mohammedengineer.on.drv.tw/Narratives%20website/SuperOrdinateNarrativeWebPage-Trail-10.html" TargetMode="External"/><Relationship Id="rId225" Type="http://schemas.openxmlformats.org/officeDocument/2006/relationships/hyperlink" Target="https://ab2022mohammedengineer.on.drv.tw/Narratives%20website/CorrelativeNarrativeWebPage-Trial23.html" TargetMode="External"/><Relationship Id="rId241" Type="http://schemas.openxmlformats.org/officeDocument/2006/relationships/hyperlink" Target="https://ab2022mohammedengineer.on.drv.tw/Narratives%20website/SuperOrdinateNarrativeWebPage-Trail-12.html" TargetMode="External"/><Relationship Id="rId246" Type="http://schemas.openxmlformats.org/officeDocument/2006/relationships/hyperlink" Target="https://ab2022mohammedengineer.on.drv.tw/Narratives%20website/CorrelativeNarrativeWebPage-Trial43.html" TargetMode="External"/><Relationship Id="rId267" Type="http://schemas.openxmlformats.org/officeDocument/2006/relationships/hyperlink" Target="https://ab2022mohammedengineer.on.drv.tw/Narratives%20website/CombinationalNarrativeWebPage1.html" TargetMode="External"/><Relationship Id="rId15" Type="http://schemas.openxmlformats.org/officeDocument/2006/relationships/hyperlink" Target="https://ab2022mohammedengineer.on.drv.tw/Narratives%20website/CorrelativeNarrativeWebPage-Trial4.html" TargetMode="External"/><Relationship Id="rId36" Type="http://schemas.openxmlformats.org/officeDocument/2006/relationships/hyperlink" Target="https://ab2022mohammedengineer.on.drv.tw/Narratives%20website/CombinationalNarrativeWebPage2.html" TargetMode="External"/><Relationship Id="rId57" Type="http://schemas.openxmlformats.org/officeDocument/2006/relationships/hyperlink" Target="https://ab2022mohammedengineer.on.drv.tw/Narratives%20website/CombinationalNarrativeWebPage6.html" TargetMode="External"/><Relationship Id="rId106" Type="http://schemas.openxmlformats.org/officeDocument/2006/relationships/hyperlink" Target="https://ab2022mohammedengineer.on.drv.tw/Narratives%20website/CorrelativeNarrativeWebPage-Trial8.html" TargetMode="External"/><Relationship Id="rId127" Type="http://schemas.openxmlformats.org/officeDocument/2006/relationships/hyperlink" Target="https://ab2022mohammedengineer.on.drv.tw/Narratives%20website/CorrelativeNarrativeWebPage-Trial24.html" TargetMode="External"/><Relationship Id="rId262" Type="http://schemas.openxmlformats.org/officeDocument/2006/relationships/hyperlink" Target="https://ab2022mohammedengineer.on.drv.tw/Narratives%20website/CorrelativeNarrativeWebPage-Trial43.html" TargetMode="External"/><Relationship Id="rId283" Type="http://schemas.openxmlformats.org/officeDocument/2006/relationships/hyperlink" Target="https://ab2022mohammedengineer.on.drv.tw/Narratives%20website/CombinationalNarrativeWebPage1.html" TargetMode="External"/><Relationship Id="rId10" Type="http://schemas.openxmlformats.org/officeDocument/2006/relationships/hyperlink" Target="https://ab2022mohammedengineer.on.drv.tw/Narratives%20website/SuperOrdinateNarrativeWebPage-Trail-2.html" TargetMode="External"/><Relationship Id="rId31" Type="http://schemas.openxmlformats.org/officeDocument/2006/relationships/hyperlink" Target="https://ab2022mohammedengineer.on.drv.tw/Narratives%20website/CorrelativeNarrativeWebPage-Trial47.html" TargetMode="External"/><Relationship Id="rId52" Type="http://schemas.openxmlformats.org/officeDocument/2006/relationships/hyperlink" Target="https://ab2022mohammedengineer.on.drv.tw/Narratives%20website/CorrelativeNarrativeWebPage-Trial14.html" TargetMode="External"/><Relationship Id="rId73" Type="http://schemas.openxmlformats.org/officeDocument/2006/relationships/hyperlink" Target="https://ab2022mohammedengineer.on.drv.tw/Narratives%20website/CorrelativeNarrativeWebPage-Trial16.html" TargetMode="External"/><Relationship Id="rId78" Type="http://schemas.openxmlformats.org/officeDocument/2006/relationships/hyperlink" Target="https://ab2022mohammedengineer.on.drv.tw/Narratives%20website/DerivativeNarrativeWebPage-Trial2_5.html" TargetMode="External"/><Relationship Id="rId94" Type="http://schemas.openxmlformats.org/officeDocument/2006/relationships/hyperlink" Target="https://ab2022mohammedengineer.on.drv.tw/Narratives%20website/CombinationalNarrativeWebPage5.html" TargetMode="External"/><Relationship Id="rId99" Type="http://schemas.openxmlformats.org/officeDocument/2006/relationships/hyperlink" Target="https://ab2022mohammedengineer.on.drv.tw/Narratives%20website/SuperOrdinateNarrativeWebPage-Trail-4.html" TargetMode="External"/><Relationship Id="rId101" Type="http://schemas.openxmlformats.org/officeDocument/2006/relationships/hyperlink" Target="https://ab2022mohammedengineer.on.drv.tw/Narratives%20website/SuperOrdinateNarrativeWebPage-Trail-6.html" TargetMode="External"/><Relationship Id="rId122" Type="http://schemas.openxmlformats.org/officeDocument/2006/relationships/hyperlink" Target="https://ab2022mohammedengineer.on.drv.tw/Narratives%20website/CorrelativeNarrativeWebPage-Trial11.html" TargetMode="External"/><Relationship Id="rId143" Type="http://schemas.openxmlformats.org/officeDocument/2006/relationships/hyperlink" Target="https://ab2022mohammedengineer.on.drv.tw/Narratives%20website/CorrelativeNarrativeWebPage-Trial21.html" TargetMode="External"/><Relationship Id="rId148" Type="http://schemas.openxmlformats.org/officeDocument/2006/relationships/hyperlink" Target="https://ab2022mohammedengineer.on.drv.tw/Narratives%20website/CorrelativeNarrativeWebPage-Trial28.html" TargetMode="External"/><Relationship Id="rId164" Type="http://schemas.openxmlformats.org/officeDocument/2006/relationships/hyperlink" Target="https://ab2022mohammedengineer.on.drv.tw/Narratives%20website/CorrelativeNarrativeWebPage-Trial18.html" TargetMode="External"/><Relationship Id="rId169" Type="http://schemas.openxmlformats.org/officeDocument/2006/relationships/hyperlink" Target="https://ab2022mohammedengineer.on.drv.tw/Narratives%20website/CombinationalNarrativeWebPage1.html" TargetMode="External"/><Relationship Id="rId185" Type="http://schemas.openxmlformats.org/officeDocument/2006/relationships/hyperlink" Target="https://ab2022mohammedengineer.on.drv.tw/Narratives%20website/CorrelativeNarrativeWebPage-Trial31.html" TargetMode="External"/><Relationship Id="rId4" Type="http://schemas.openxmlformats.org/officeDocument/2006/relationships/hyperlink" Target="https://ab2022mohammedengineer.on.drv.tw/Narratives%20website/DerivativeNarrativeWebPage-Trial2_2.html" TargetMode="External"/><Relationship Id="rId9" Type="http://schemas.openxmlformats.org/officeDocument/2006/relationships/hyperlink" Target="https://ab2022mohammedengineer.on.drv.tw/Narratives%20website/SuperOrdinateNarrativeWebPage-Trail-2.html" TargetMode="External"/><Relationship Id="rId180" Type="http://schemas.openxmlformats.org/officeDocument/2006/relationships/hyperlink" Target="https://ab2022mohammedengineer.on.drv.tw/Narratives%20website/CorrelativeNarrativeWebPage-Trial22.html" TargetMode="External"/><Relationship Id="rId210" Type="http://schemas.openxmlformats.org/officeDocument/2006/relationships/hyperlink" Target="https://ab2022mohammedengineer.on.drv.tw/Narratives%20website/CorrelativeNarrativeWebPage-Trial34.html" TargetMode="External"/><Relationship Id="rId215" Type="http://schemas.openxmlformats.org/officeDocument/2006/relationships/hyperlink" Target="https://ab2022mohammedengineer.on.drv.tw/Narratives%20website/CombinationalNarrativeWebPage6.html" TargetMode="External"/><Relationship Id="rId236" Type="http://schemas.openxmlformats.org/officeDocument/2006/relationships/hyperlink" Target="https://ab2022mohammedengineer.on.drv.tw/Narratives%20website/CombinationalNarrativeWebPage5.html" TargetMode="External"/><Relationship Id="rId257" Type="http://schemas.openxmlformats.org/officeDocument/2006/relationships/hyperlink" Target="https://ab2022mohammedengineer.on.drv.tw/Narratives%20website/SuperOrdinateNarrativeWebPage-Trail-12.html" TargetMode="External"/><Relationship Id="rId278" Type="http://schemas.openxmlformats.org/officeDocument/2006/relationships/hyperlink" Target="https://ab2022mohammedengineer.on.drv.tw/Narratives%20website/CorrelativeNarrativeWebPage-Trial43.html" TargetMode="External"/><Relationship Id="rId26" Type="http://schemas.openxmlformats.org/officeDocument/2006/relationships/hyperlink" Target="https://ab2022mohammedengineer.on.drv.tw/Narratives%20website/CorrelativeNarrativeWebPage-Trial44.html" TargetMode="External"/><Relationship Id="rId231" Type="http://schemas.openxmlformats.org/officeDocument/2006/relationships/hyperlink" Target="https://ab2022mohammedengineer.on.drv.tw/Narratives%20website/CorrelativeNarrativeWebPage-Trial33.html" TargetMode="External"/><Relationship Id="rId252" Type="http://schemas.openxmlformats.org/officeDocument/2006/relationships/hyperlink" Target="https://ab2022mohammedengineer.on.drv.tw/Narratives%20website/CombinationalNarrativeWebPage2.html" TargetMode="External"/><Relationship Id="rId273" Type="http://schemas.openxmlformats.org/officeDocument/2006/relationships/hyperlink" Target="https://ab2022mohammedengineer.on.drv.tw/Narratives%20website/SuperOrdinateNarrativeWebPage-Trail-12.html" TargetMode="External"/><Relationship Id="rId47" Type="http://schemas.openxmlformats.org/officeDocument/2006/relationships/hyperlink" Target="https://ab2022mohammedengineer.on.drv.tw/Narratives%20website/CorrelativeNarrativeWebPage-Trial6.html" TargetMode="External"/><Relationship Id="rId68" Type="http://schemas.openxmlformats.org/officeDocument/2006/relationships/hyperlink" Target="https://ab2022mohammedengineer.on.drv.tw/Narratives%20website/CorrelativeNarrativeWebPage-Trial8.html" TargetMode="External"/><Relationship Id="rId89" Type="http://schemas.openxmlformats.org/officeDocument/2006/relationships/hyperlink" Target="https://ab2022mohammedengineer.on.drv.tw/Narratives%20website/CorrelativeNarrativeWebPage-Trial13.html" TargetMode="External"/><Relationship Id="rId112" Type="http://schemas.openxmlformats.org/officeDocument/2006/relationships/hyperlink" Target="https://ab2022mohammedengineer.on.drv.tw/Narratives%20website/CombinationalNarrativeWebPage4.html" TargetMode="External"/><Relationship Id="rId133" Type="http://schemas.openxmlformats.org/officeDocument/2006/relationships/hyperlink" Target="https://ab2022mohammedengineer.on.drv.tw/Narratives%20website/CombinationalNarrativeWebPage3.html" TargetMode="External"/><Relationship Id="rId154" Type="http://schemas.openxmlformats.org/officeDocument/2006/relationships/hyperlink" Target="https://ab2022mohammedengineer.on.drv.tw/Narratives%20website/DerivativeNarrativeWebPage-Trial2_8.html" TargetMode="External"/><Relationship Id="rId175" Type="http://schemas.openxmlformats.org/officeDocument/2006/relationships/hyperlink" Target="https://ab2022mohammedengineer.on.drv.tw/Narratives%20website/SuperOrdinateNarrativeWebPage-Trail-9.html" TargetMode="External"/><Relationship Id="rId196" Type="http://schemas.openxmlformats.org/officeDocument/2006/relationships/hyperlink" Target="https://ab2022mohammedengineer.on.drv.tw/Narratives%20website/DerivativeNarrativeWebPage-Trial2_12.html" TargetMode="External"/><Relationship Id="rId200" Type="http://schemas.openxmlformats.org/officeDocument/2006/relationships/hyperlink" Target="https://ab2022mohammedengineer.on.drv.tw/Narratives%20website/CorrelativeNarrativeWebPage-Trial19.html" TargetMode="External"/><Relationship Id="rId16" Type="http://schemas.openxmlformats.org/officeDocument/2006/relationships/hyperlink" Target="https://ab2022mohammedengineer.on.drv.tw/Narratives%20website/CorrelativeNarrativeWebPage-Trial4.html" TargetMode="External"/><Relationship Id="rId221" Type="http://schemas.openxmlformats.org/officeDocument/2006/relationships/hyperlink" Target="https://ab2022mohammedengineer.on.drv.tw/Narratives%20website/SuperOrdinateNarrativeWebPage-Trail-11.html" TargetMode="External"/><Relationship Id="rId242" Type="http://schemas.openxmlformats.org/officeDocument/2006/relationships/hyperlink" Target="https://ab2022mohammedengineer.on.drv.tw/Narratives%20website/SuperOrdinateNarrativeWebPage-Trail-13.html" TargetMode="External"/><Relationship Id="rId263" Type="http://schemas.openxmlformats.org/officeDocument/2006/relationships/hyperlink" Target="https://ab2022mohammedengineer.on.drv.tw/Narratives%20website/CorrelativeNarrativeWebPage-Trial48.html" TargetMode="External"/><Relationship Id="rId284" Type="http://schemas.openxmlformats.org/officeDocument/2006/relationships/hyperlink" Target="https://ab2022mohammedengineer.on.drv.tw/Narratives%20website/CombinationalNarrativeWebPage2.html" TargetMode="External"/><Relationship Id="rId37" Type="http://schemas.openxmlformats.org/officeDocument/2006/relationships/hyperlink" Target="https://ab2022mohammedengineer.on.drv.tw/Narratives%20website/CombinationalNarrativeWebPage3.html" TargetMode="External"/><Relationship Id="rId58" Type="http://schemas.openxmlformats.org/officeDocument/2006/relationships/hyperlink" Target="https://ab2022mohammedengineer.on.drv.tw/Narratives%20website/DerivativeNarrativeWebPage-Trial2_4.html" TargetMode="External"/><Relationship Id="rId79" Type="http://schemas.openxmlformats.org/officeDocument/2006/relationships/hyperlink" Target="https://ab2022mohammedengineer.on.drv.tw/Narratives%20website/DerivativeNarrativeWebPage-Trial2_6.html" TargetMode="External"/><Relationship Id="rId102" Type="http://schemas.openxmlformats.org/officeDocument/2006/relationships/hyperlink" Target="https://ab2022mohammedengineer.on.drv.tw/Narratives%20website/CorrelativeNarrativeWebPage-Trial2.html" TargetMode="External"/><Relationship Id="rId123" Type="http://schemas.openxmlformats.org/officeDocument/2006/relationships/hyperlink" Target="https://ab2022mohammedengineer.on.drv.tw/Narratives%20website/CorrelativeNarrativeWebPage-Trial12.html" TargetMode="External"/><Relationship Id="rId144" Type="http://schemas.openxmlformats.org/officeDocument/2006/relationships/hyperlink" Target="https://ab2022mohammedengineer.on.drv.tw/Narratives%20website/CorrelativeNarrativeWebPage-Trial17.html" TargetMode="External"/><Relationship Id="rId90" Type="http://schemas.openxmlformats.org/officeDocument/2006/relationships/hyperlink" Target="https://ab2022mohammedengineer.on.drv.tw/Narratives%20website/CorrelativeNarrativeWebPage-Trial14.html" TargetMode="External"/><Relationship Id="rId165" Type="http://schemas.openxmlformats.org/officeDocument/2006/relationships/hyperlink" Target="https://ab2022mohammedengineer.on.drv.tw/Narratives%20website/CorrelativeNarrativeWebPage-Trial24.html" TargetMode="External"/><Relationship Id="rId186" Type="http://schemas.openxmlformats.org/officeDocument/2006/relationships/hyperlink" Target="https://ab2022mohammedengineer.on.drv.tw/Narratives%20website/CorrelativeNarrativeWebPage-Trial32.html" TargetMode="External"/><Relationship Id="rId211" Type="http://schemas.openxmlformats.org/officeDocument/2006/relationships/hyperlink" Target="https://ab2022mohammedengineer.on.drv.tw/Narratives%20website/CorrelativeNarrativeWebPage-Trial35.html" TargetMode="External"/><Relationship Id="rId232" Type="http://schemas.openxmlformats.org/officeDocument/2006/relationships/hyperlink" Target="https://ab2022mohammedengineer.on.drv.tw/Narratives%20website/CorrelativeNarrativeWebPage-Trial34.html" TargetMode="External"/><Relationship Id="rId253" Type="http://schemas.openxmlformats.org/officeDocument/2006/relationships/hyperlink" Target="https://ab2022mohammedengineer.on.drv.tw/Narratives%20website/CombinationalNarrativeWebPage3.html" TargetMode="External"/><Relationship Id="rId274" Type="http://schemas.openxmlformats.org/officeDocument/2006/relationships/hyperlink" Target="https://ab2022mohammedengineer.on.drv.tw/Narratives%20website/SuperOrdinateNarrativeWebPage-Trail-13.html" TargetMode="External"/><Relationship Id="rId27" Type="http://schemas.openxmlformats.org/officeDocument/2006/relationships/hyperlink" Target="https://ab2022mohammedengineer.on.drv.tw/Narratives%20website/CorrelativeNarrativeWebPage-Trial45.html" TargetMode="External"/><Relationship Id="rId48" Type="http://schemas.openxmlformats.org/officeDocument/2006/relationships/hyperlink" Target="https://ab2022mohammedengineer.on.drv.tw/Narratives%20website/CorrelativeNarrativeWebPage-Trial7.html" TargetMode="External"/><Relationship Id="rId69" Type="http://schemas.openxmlformats.org/officeDocument/2006/relationships/hyperlink" Target="https://ab2022mohammedengineer.on.drv.tw/Narratives%20website/CorrelativeNarrativeWebPage-Trial10.html" TargetMode="External"/><Relationship Id="rId113" Type="http://schemas.openxmlformats.org/officeDocument/2006/relationships/hyperlink" Target="https://ab2022mohammedengineer.on.drv.tw/Narratives%20website/CombinationalNarrativeWebPage5.html" TargetMode="External"/><Relationship Id="rId134" Type="http://schemas.openxmlformats.org/officeDocument/2006/relationships/hyperlink" Target="https://ab2022mohammedengineer.on.drv.tw/Narratives%20website/DerivativeNarrativeWebPage-Trial2_7.html" TargetMode="External"/><Relationship Id="rId80" Type="http://schemas.openxmlformats.org/officeDocument/2006/relationships/hyperlink" Target="https://ab2022mohammedengineer.on.drv.tw/Narratives%20website/SuperOrdinateNarrativeWebPage-Trail-4.html" TargetMode="External"/><Relationship Id="rId155" Type="http://schemas.openxmlformats.org/officeDocument/2006/relationships/hyperlink" Target="https://ab2022mohammedengineer.on.drv.tw/Narratives%20website/DerivativeNarrativeWebPage-Trial2_9.html" TargetMode="External"/><Relationship Id="rId176" Type="http://schemas.openxmlformats.org/officeDocument/2006/relationships/hyperlink" Target="https://ab2022mohammedengineer.on.drv.tw/Narratives%20website/SuperOrdinateNarrativeWebPage-Trail-10.html" TargetMode="External"/><Relationship Id="rId197" Type="http://schemas.openxmlformats.org/officeDocument/2006/relationships/hyperlink" Target="https://ab2022mohammedengineer.on.drv.tw/Narratives%20website/SuperOrdinateNarrativeWebPage-Trail-9.html" TargetMode="External"/><Relationship Id="rId201" Type="http://schemas.openxmlformats.org/officeDocument/2006/relationships/hyperlink" Target="https://ab2022mohammedengineer.on.drv.tw/Narratives%20website/CorrelativeNarrativeWebPage-Trial20.html" TargetMode="External"/><Relationship Id="rId222" Type="http://schemas.openxmlformats.org/officeDocument/2006/relationships/hyperlink" Target="https://ab2022mohammedengineer.on.drv.tw/Narratives%20website/CorrelativeNarrativeWebPage-Trial19.html" TargetMode="External"/><Relationship Id="rId243" Type="http://schemas.openxmlformats.org/officeDocument/2006/relationships/hyperlink" Target="https://ab2022mohammedengineer.on.drv.tw/Narratives%20website/CorrelativeNarrativeWebPage-Trial37.html" TargetMode="External"/><Relationship Id="rId264" Type="http://schemas.openxmlformats.org/officeDocument/2006/relationships/hyperlink" Target="https://ab2022mohammedengineer.on.drv.tw/Narratives%20website/CorrelativeNarrativeWebPage-Trial49.html" TargetMode="External"/><Relationship Id="rId285" Type="http://schemas.openxmlformats.org/officeDocument/2006/relationships/hyperlink" Target="https://ab2022mohammedengineer.on.drv.tw/Narratives%20website/CombinationalNarrativeWebPage3.html" TargetMode="External"/><Relationship Id="rId17" Type="http://schemas.openxmlformats.org/officeDocument/2006/relationships/hyperlink" Target="https://ab2022mohammedengineer.on.drv.tw/Narratives%20website/CorrelativeNarrativeWebPage-Trial5.html" TargetMode="External"/><Relationship Id="rId38" Type="http://schemas.openxmlformats.org/officeDocument/2006/relationships/hyperlink" Target="https://ab2022mohammedengineer.on.drv.tw/Narratives%20website/CombinationalNarrativeWebPage3.html" TargetMode="External"/><Relationship Id="rId59" Type="http://schemas.openxmlformats.org/officeDocument/2006/relationships/hyperlink" Target="https://ab2022mohammedengineer.on.drv.tw/Narratives%20website/DerivativeNarrativeWebPage-Trial2_5.html" TargetMode="External"/><Relationship Id="rId103" Type="http://schemas.openxmlformats.org/officeDocument/2006/relationships/hyperlink" Target="https://ab2022mohammedengineer.on.drv.tw/Narratives%20website/CorrelativeNarrativeWebPage-Trial3.html" TargetMode="External"/><Relationship Id="rId124" Type="http://schemas.openxmlformats.org/officeDocument/2006/relationships/hyperlink" Target="https://ab2022mohammedengineer.on.drv.tw/Narratives%20website/CorrelativeNarrativeWebPage-Trial21.html" TargetMode="External"/><Relationship Id="rId70" Type="http://schemas.openxmlformats.org/officeDocument/2006/relationships/hyperlink" Target="https://ab2022mohammedengineer.on.drv.tw/Narratives%20website/CorrelativeNarrativeWebPage-Trial13.html" TargetMode="External"/><Relationship Id="rId91" Type="http://schemas.openxmlformats.org/officeDocument/2006/relationships/hyperlink" Target="https://ab2022mohammedengineer.on.drv.tw/Narratives%20website/CorrelativeNarrativeWebPage-Trial15.html" TargetMode="External"/><Relationship Id="rId145" Type="http://schemas.openxmlformats.org/officeDocument/2006/relationships/hyperlink" Target="https://ab2022mohammedengineer.on.drv.tw/Narratives%20website/CorrelativeNarrativeWebPage-Trial18.html" TargetMode="External"/><Relationship Id="rId166" Type="http://schemas.openxmlformats.org/officeDocument/2006/relationships/hyperlink" Target="https://ab2022mohammedengineer.on.drv.tw/Narratives%20website/CorrelativeNarrativeWebPage-Trial25.html" TargetMode="External"/><Relationship Id="rId187" Type="http://schemas.openxmlformats.org/officeDocument/2006/relationships/hyperlink" Target="https://ab2022mohammedengineer.on.drv.tw/Narratives%20website/CorrelativeNarrativeWebPage-Trial33.html" TargetMode="External"/><Relationship Id="rId1" Type="http://schemas.openxmlformats.org/officeDocument/2006/relationships/hyperlink" Target="https://ab2022mohammedengineer.on.drv.tw/Narratives%20website/DerivativeNarrativeWebPage-Trial2_1.html" TargetMode="External"/><Relationship Id="rId212" Type="http://schemas.openxmlformats.org/officeDocument/2006/relationships/hyperlink" Target="https://ab2022mohammedengineer.on.drv.tw/Narratives%20website/CorrelativeNarrativeWebPage-Trial36.html" TargetMode="External"/><Relationship Id="rId233" Type="http://schemas.openxmlformats.org/officeDocument/2006/relationships/hyperlink" Target="https://ab2022mohammedengineer.on.drv.tw/Narratives%20website/CorrelativeNarrativeWebPage-Trial35.html" TargetMode="External"/><Relationship Id="rId254" Type="http://schemas.openxmlformats.org/officeDocument/2006/relationships/hyperlink" Target="https://ab2022mohammedengineer.on.drv.tw/Narratives%20website/DerivativeNarrativeWebPage-Trial2_13.html" TargetMode="External"/><Relationship Id="rId28" Type="http://schemas.openxmlformats.org/officeDocument/2006/relationships/hyperlink" Target="https://ab2022mohammedengineer.on.drv.tw/Narratives%20website/CorrelativeNarrativeWebPage-Trial45.html" TargetMode="External"/><Relationship Id="rId49" Type="http://schemas.openxmlformats.org/officeDocument/2006/relationships/hyperlink" Target="https://ab2022mohammedengineer.on.drv.tw/Narratives%20website/CorrelativeNarrativeWebPage-Trial8.html" TargetMode="External"/><Relationship Id="rId114" Type="http://schemas.openxmlformats.org/officeDocument/2006/relationships/hyperlink" Target="https://ab2022mohammedengineer.on.drv.tw/Narratives%20website/CombinationalNarrativeWebPage6.html" TargetMode="External"/><Relationship Id="rId275" Type="http://schemas.openxmlformats.org/officeDocument/2006/relationships/hyperlink" Target="https://ab2022mohammedengineer.on.drv.tw/Narratives%20website/CorrelativeNarrativeWebPage-Trial37.html" TargetMode="External"/><Relationship Id="rId60" Type="http://schemas.openxmlformats.org/officeDocument/2006/relationships/hyperlink" Target="https://ab2022mohammedengineer.on.drv.tw/Narratives%20website/DerivativeNarrativeWebPage-Trial2_6.html" TargetMode="External"/><Relationship Id="rId81" Type="http://schemas.openxmlformats.org/officeDocument/2006/relationships/hyperlink" Target="https://ab2022mohammedengineer.on.drv.tw/Narratives%20website/SuperOrdinateNarrativeWebPage-Trail-5.html" TargetMode="External"/><Relationship Id="rId135" Type="http://schemas.openxmlformats.org/officeDocument/2006/relationships/hyperlink" Target="https://ab2022mohammedengineer.on.drv.tw/Narratives%20website/DerivativeNarrativeWebPage-Trial2_8.html" TargetMode="External"/><Relationship Id="rId156" Type="http://schemas.openxmlformats.org/officeDocument/2006/relationships/hyperlink" Target="https://ab2022mohammedengineer.on.drv.tw/Narratives%20website/SuperOrdinateNarrativeWebPage-Trail-7.html" TargetMode="External"/><Relationship Id="rId177" Type="http://schemas.openxmlformats.org/officeDocument/2006/relationships/hyperlink" Target="https://ab2022mohammedengineer.on.drv.tw/Narratives%20website/SuperOrdinateNarrativeWebPage-Trail-11.html" TargetMode="External"/><Relationship Id="rId198" Type="http://schemas.openxmlformats.org/officeDocument/2006/relationships/hyperlink" Target="https://ab2022mohammedengineer.on.drv.tw/Narratives%20website/SuperOrdinateNarrativeWebPage-Trail-10.html" TargetMode="External"/><Relationship Id="rId202" Type="http://schemas.openxmlformats.org/officeDocument/2006/relationships/hyperlink" Target="https://ab2022mohammedengineer.on.drv.tw/Narratives%20website/CorrelativeNarrativeWebPage-Trial22.html" TargetMode="External"/><Relationship Id="rId223" Type="http://schemas.openxmlformats.org/officeDocument/2006/relationships/hyperlink" Target="https://ab2022mohammedengineer.on.drv.tw/Narratives%20website/CorrelativeNarrativeWebPage-Trial20.html" TargetMode="External"/><Relationship Id="rId244" Type="http://schemas.openxmlformats.org/officeDocument/2006/relationships/hyperlink" Target="https://ab2022mohammedengineer.on.drv.tw/Narratives%20website/CorrelativeNarrativeWebPage-Trial38.html"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17" Type="http://schemas.openxmlformats.org/officeDocument/2006/relationships/hyperlink" Target="https://ab2022mohammedengineer.on.drv.tw/Narratives%20website/DerivativeNarrativeWebPage-Trial2_9.html" TargetMode="External"/><Relationship Id="rId21" Type="http://schemas.openxmlformats.org/officeDocument/2006/relationships/hyperlink" Target="https://ab2022mohammedengineer.on.drv.tw/Narratives%20website/CorrelativeNarrativeWebPage-Trial41.html" TargetMode="External"/><Relationship Id="rId42" Type="http://schemas.openxmlformats.org/officeDocument/2006/relationships/hyperlink" Target="https://ab2022mohammedengineer.on.drv.tw/Narratives%20website/SuperOrdinateNarrativeWebPage-Trail-4.html" TargetMode="External"/><Relationship Id="rId63" Type="http://schemas.openxmlformats.org/officeDocument/2006/relationships/hyperlink" Target="https://ab2022mohammedengineer.on.drv.tw/Narratives%20website/SuperOrdinateNarrativeWebPage-Trail-6.html" TargetMode="External"/><Relationship Id="rId84" Type="http://schemas.openxmlformats.org/officeDocument/2006/relationships/hyperlink" Target="https://ab2022mohammedengineer.on.drv.tw/Narratives%20website/CorrelativeNarrativeWebPage-Trial3.html" TargetMode="External"/><Relationship Id="rId138" Type="http://schemas.openxmlformats.org/officeDocument/2006/relationships/hyperlink" Target="https://ab2022mohammedengineer.on.drv.tw/Narratives%20website/SuperOrdinateNarrativeWebPage-Trail-8.html" TargetMode="External"/><Relationship Id="rId159" Type="http://schemas.openxmlformats.org/officeDocument/2006/relationships/hyperlink" Target="https://ab2022mohammedengineer.on.drv.tw/Narratives%20website/CorrelativeNarrativeWebPage-Trial9.html" TargetMode="External"/><Relationship Id="rId170" Type="http://schemas.openxmlformats.org/officeDocument/2006/relationships/hyperlink" Target="https://ab2022mohammedengineer.on.drv.tw/Narratives%20website/CombinationalNarrativeWebPage2.html" TargetMode="External"/><Relationship Id="rId191" Type="http://schemas.openxmlformats.org/officeDocument/2006/relationships/hyperlink" Target="https://ab2022mohammedengineer.on.drv.tw/Narratives%20website/CombinationalNarrativeWebPage4.html" TargetMode="External"/><Relationship Id="rId205" Type="http://schemas.openxmlformats.org/officeDocument/2006/relationships/hyperlink" Target="https://ab2022mohammedengineer.on.drv.tw/Narratives%20website/CorrelativeNarrativeWebPage-Trial27.html" TargetMode="External"/><Relationship Id="rId226" Type="http://schemas.openxmlformats.org/officeDocument/2006/relationships/hyperlink" Target="https://ab2022mohammedengineer.on.drv.tw/Narratives%20website/CorrelativeNarrativeWebPage-Trial26.html" TargetMode="External"/><Relationship Id="rId247" Type="http://schemas.openxmlformats.org/officeDocument/2006/relationships/hyperlink" Target="https://ab2022mohammedengineer.on.drv.tw/Narratives%20website/CorrelativeNarrativeWebPage-Trial48.html" TargetMode="External"/><Relationship Id="rId107" Type="http://schemas.openxmlformats.org/officeDocument/2006/relationships/hyperlink" Target="https://ab2022mohammedengineer.on.drv.tw/Narratives%20website/CorrelativeNarrativeWebPage-Trial10.html" TargetMode="External"/><Relationship Id="rId268" Type="http://schemas.openxmlformats.org/officeDocument/2006/relationships/hyperlink" Target="https://ab2022mohammedengineer.on.drv.tw/Narratives%20website/CombinationalNarrativeWebPage2.html" TargetMode="External"/><Relationship Id="rId11" Type="http://schemas.openxmlformats.org/officeDocument/2006/relationships/hyperlink" Target="https://ab2022mohammedengineer.on.drv.tw/Narratives%20website/SuperOrdinateNarrativeWebPage-Trail-3.html" TargetMode="External"/><Relationship Id="rId32" Type="http://schemas.openxmlformats.org/officeDocument/2006/relationships/hyperlink" Target="https://ab2022mohammedengineer.on.drv.tw/Narratives%20website/CorrelativeNarrativeWebPage-Trial47.html" TargetMode="External"/><Relationship Id="rId53" Type="http://schemas.openxmlformats.org/officeDocument/2006/relationships/hyperlink" Target="https://ab2022mohammedengineer.on.drv.tw/Narratives%20website/CorrelativeNarrativeWebPage-Trial15.html" TargetMode="External"/><Relationship Id="rId74" Type="http://schemas.openxmlformats.org/officeDocument/2006/relationships/hyperlink" Target="https://ab2022mohammedengineer.on.drv.tw/Narratives%20website/CombinationalNarrativeWebPage4.html" TargetMode="External"/><Relationship Id="rId128" Type="http://schemas.openxmlformats.org/officeDocument/2006/relationships/hyperlink" Target="https://ab2022mohammedengineer.on.drv.tw/Narratives%20website/CorrelativeNarrativeWebPage-Trial25.html" TargetMode="External"/><Relationship Id="rId149" Type="http://schemas.openxmlformats.org/officeDocument/2006/relationships/hyperlink" Target="https://ab2022mohammedengineer.on.drv.tw/Narratives%20website/CorrelativeNarrativeWebPage-Trial29.html" TargetMode="External"/><Relationship Id="rId5" Type="http://schemas.openxmlformats.org/officeDocument/2006/relationships/hyperlink" Target="https://ab2022mohammedengineer.on.drv.tw/Narratives%20website/DerivativeNarrativeWebPage-Trial2_3.html" TargetMode="External"/><Relationship Id="rId95" Type="http://schemas.openxmlformats.org/officeDocument/2006/relationships/hyperlink" Target="https://ab2022mohammedengineer.on.drv.tw/Narratives%20website/CombinationalNarrativeWebPage6.html" TargetMode="External"/><Relationship Id="rId160" Type="http://schemas.openxmlformats.org/officeDocument/2006/relationships/hyperlink" Target="https://ab2022mohammedengineer.on.drv.tw/Narratives%20website/CorrelativeNarrativeWebPage-Trial11.html" TargetMode="External"/><Relationship Id="rId181" Type="http://schemas.openxmlformats.org/officeDocument/2006/relationships/hyperlink" Target="https://ab2022mohammedengineer.on.drv.tw/Narratives%20website/CorrelativeNarrativeWebPage-Trial23.html" TargetMode="External"/><Relationship Id="rId216" Type="http://schemas.openxmlformats.org/officeDocument/2006/relationships/hyperlink" Target="https://ab2022mohammedengineer.on.drv.tw/Narratives%20website/DerivativeNarrativeWebPage-Trial2_10.html" TargetMode="External"/><Relationship Id="rId237" Type="http://schemas.openxmlformats.org/officeDocument/2006/relationships/hyperlink" Target="https://ab2022mohammedengineer.on.drv.tw/Narratives%20website/CombinationalNarrativeWebPage6.html" TargetMode="External"/><Relationship Id="rId258" Type="http://schemas.openxmlformats.org/officeDocument/2006/relationships/hyperlink" Target="https://ab2022mohammedengineer.on.drv.tw/Narratives%20website/SuperOrdinateNarrativeWebPage-Trail-13.html" TargetMode="External"/><Relationship Id="rId279" Type="http://schemas.openxmlformats.org/officeDocument/2006/relationships/hyperlink" Target="https://ab2022mohammedengineer.on.drv.tw/Narratives%20website/CorrelativeNarrativeWebPage-Trial48.html" TargetMode="External"/><Relationship Id="rId22" Type="http://schemas.openxmlformats.org/officeDocument/2006/relationships/hyperlink" Target="https://ab2022mohammedengineer.on.drv.tw/Narratives%20website/CorrelativeNarrativeWebPage-Trial41.html" TargetMode="External"/><Relationship Id="rId43" Type="http://schemas.openxmlformats.org/officeDocument/2006/relationships/hyperlink" Target="https://ab2022mohammedengineer.on.drv.tw/Narratives%20website/SuperOrdinateNarrativeWebPage-Trail-5.html" TargetMode="External"/><Relationship Id="rId64" Type="http://schemas.openxmlformats.org/officeDocument/2006/relationships/hyperlink" Target="https://ab2022mohammedengineer.on.drv.tw/Narratives%20website/CorrelativeNarrativeWebPage-Trial2.html" TargetMode="External"/><Relationship Id="rId118" Type="http://schemas.openxmlformats.org/officeDocument/2006/relationships/hyperlink" Target="https://ab2022mohammedengineer.on.drv.tw/Narratives%20website/SuperOrdinateNarrativeWebPage-Trail-7.html" TargetMode="External"/><Relationship Id="rId139" Type="http://schemas.openxmlformats.org/officeDocument/2006/relationships/hyperlink" Target="https://ab2022mohammedengineer.on.drv.tw/Narratives%20website/SuperOrdinateNarrativeWebPage-Trail-11.html" TargetMode="External"/><Relationship Id="rId85" Type="http://schemas.openxmlformats.org/officeDocument/2006/relationships/hyperlink" Target="https://ab2022mohammedengineer.on.drv.tw/Narratives%20website/CorrelativeNarrativeWebPage-Trial6.html" TargetMode="External"/><Relationship Id="rId150" Type="http://schemas.openxmlformats.org/officeDocument/2006/relationships/hyperlink" Target="https://ab2022mohammedengineer.on.drv.tw/Narratives%20website/CombinationalNarrativeWebPage1.html" TargetMode="External"/><Relationship Id="rId171" Type="http://schemas.openxmlformats.org/officeDocument/2006/relationships/hyperlink" Target="https://ab2022mohammedengineer.on.drv.tw/Narratives%20website/CombinationalNarrativeWebPage3.html" TargetMode="External"/><Relationship Id="rId192" Type="http://schemas.openxmlformats.org/officeDocument/2006/relationships/hyperlink" Target="https://ab2022mohammedengineer.on.drv.tw/Narratives%20website/CombinationalNarrativeWebPage5.html" TargetMode="External"/><Relationship Id="rId206" Type="http://schemas.openxmlformats.org/officeDocument/2006/relationships/hyperlink" Target="https://ab2022mohammedengineer.on.drv.tw/Narratives%20website/CorrelativeNarrativeWebPage-Trial30.html" TargetMode="External"/><Relationship Id="rId227" Type="http://schemas.openxmlformats.org/officeDocument/2006/relationships/hyperlink" Target="https://ab2022mohammedengineer.on.drv.tw/Narratives%20website/CorrelativeNarrativeWebPage-Trial27.html" TargetMode="External"/><Relationship Id="rId248" Type="http://schemas.openxmlformats.org/officeDocument/2006/relationships/hyperlink" Target="https://ab2022mohammedengineer.on.drv.tw/Narratives%20website/CorrelativeNarrativeWebPage-Trial49.html" TargetMode="External"/><Relationship Id="rId269" Type="http://schemas.openxmlformats.org/officeDocument/2006/relationships/hyperlink" Target="https://ab2022mohammedengineer.on.drv.tw/Narratives%20website/CombinationalNarrativeWebPage3.html" TargetMode="External"/><Relationship Id="rId12" Type="http://schemas.openxmlformats.org/officeDocument/2006/relationships/hyperlink" Target="https://ab2022mohammedengineer.on.drv.tw/Narratives%20website/SuperOrdinateNarrativeWebPage-Trail-3.html" TargetMode="External"/><Relationship Id="rId33" Type="http://schemas.openxmlformats.org/officeDocument/2006/relationships/hyperlink" Target="https://ab2022mohammedengineer.on.drv.tw/Narratives%20website/CombinationalNarrativeWebPage1.html" TargetMode="External"/><Relationship Id="rId108" Type="http://schemas.openxmlformats.org/officeDocument/2006/relationships/hyperlink" Target="https://ab2022mohammedengineer.on.drv.tw/Narratives%20website/CorrelativeNarrativeWebPage-Trial13.html" TargetMode="External"/><Relationship Id="rId129" Type="http://schemas.openxmlformats.org/officeDocument/2006/relationships/hyperlink" Target="https://ab2022mohammedengineer.on.drv.tw/Narratives%20website/CorrelativeNarrativeWebPage-Trial28.html" TargetMode="External"/><Relationship Id="rId280" Type="http://schemas.openxmlformats.org/officeDocument/2006/relationships/hyperlink" Target="https://ab2022mohammedengineer.on.drv.tw/Narratives%20website/CorrelativeNarrativeWebPage-Trial49.html" TargetMode="External"/><Relationship Id="rId54" Type="http://schemas.openxmlformats.org/officeDocument/2006/relationships/hyperlink" Target="https://ab2022mohammedengineer.on.drv.tw/Narratives%20website/CorrelativeNarrativeWebPage-Trial16.html" TargetMode="External"/><Relationship Id="rId75" Type="http://schemas.openxmlformats.org/officeDocument/2006/relationships/hyperlink" Target="https://ab2022mohammedengineer.on.drv.tw/Narratives%20website/CombinationalNarrativeWebPage5.html" TargetMode="External"/><Relationship Id="rId96" Type="http://schemas.openxmlformats.org/officeDocument/2006/relationships/hyperlink" Target="https://ab2022mohammedengineer.on.drv.tw/Narratives%20website/DerivativeNarrativeWebPage-Trial2_4.html" TargetMode="External"/><Relationship Id="rId140" Type="http://schemas.openxmlformats.org/officeDocument/2006/relationships/hyperlink" Target="https://ab2022mohammedengineer.on.drv.tw/Narratives%20website/CorrelativeNarrativeWebPage-Trial9.html" TargetMode="External"/><Relationship Id="rId161" Type="http://schemas.openxmlformats.org/officeDocument/2006/relationships/hyperlink" Target="https://ab2022mohammedengineer.on.drv.tw/Narratives%20website/CorrelativeNarrativeWebPage-Trial12.html" TargetMode="External"/><Relationship Id="rId182" Type="http://schemas.openxmlformats.org/officeDocument/2006/relationships/hyperlink" Target="https://ab2022mohammedengineer.on.drv.tw/Narratives%20website/CorrelativeNarrativeWebPage-Trial26.html" TargetMode="External"/><Relationship Id="rId217" Type="http://schemas.openxmlformats.org/officeDocument/2006/relationships/hyperlink" Target="https://ab2022mohammedengineer.on.drv.tw/Narratives%20website/DerivativeNarrativeWebPage-Trial2_11.html" TargetMode="External"/><Relationship Id="rId6" Type="http://schemas.openxmlformats.org/officeDocument/2006/relationships/hyperlink" Target="https://ab2022mohammedengineer.on.drv.tw/Narratives%20website/DerivativeNarrativeWebPage-Trial2_3.html" TargetMode="External"/><Relationship Id="rId238" Type="http://schemas.openxmlformats.org/officeDocument/2006/relationships/hyperlink" Target="https://ab2022mohammedengineer.on.drv.tw/Narratives%20website/DerivativeNarrativeWebPage-Trial2_13.html" TargetMode="External"/><Relationship Id="rId259" Type="http://schemas.openxmlformats.org/officeDocument/2006/relationships/hyperlink" Target="https://ab2022mohammedengineer.on.drv.tw/Narratives%20website/CorrelativeNarrativeWebPage-Trial37.html" TargetMode="External"/><Relationship Id="rId23" Type="http://schemas.openxmlformats.org/officeDocument/2006/relationships/hyperlink" Target="https://ab2022mohammedengineer.on.drv.tw/Narratives%20website/CorrelativeNarrativeWebPage-Trial42.html" TargetMode="External"/><Relationship Id="rId119" Type="http://schemas.openxmlformats.org/officeDocument/2006/relationships/hyperlink" Target="https://ab2022mohammedengineer.on.drv.tw/Narratives%20website/SuperOrdinateNarrativeWebPage-Trail-8.html" TargetMode="External"/><Relationship Id="rId270" Type="http://schemas.openxmlformats.org/officeDocument/2006/relationships/hyperlink" Target="https://ab2022mohammedengineer.on.drv.tw/Narratives%20website/DerivativeNarrativeWebPage-Trial2_13.html" TargetMode="External"/><Relationship Id="rId44" Type="http://schemas.openxmlformats.org/officeDocument/2006/relationships/hyperlink" Target="https://ab2022mohammedengineer.on.drv.tw/Narratives%20website/SuperOrdinateNarrativeWebPage-Trail-6.html" TargetMode="External"/><Relationship Id="rId65" Type="http://schemas.openxmlformats.org/officeDocument/2006/relationships/hyperlink" Target="https://ab2022mohammedengineer.on.drv.tw/Narratives%20website/CorrelativeNarrativeWebPage-Trial3.html" TargetMode="External"/><Relationship Id="rId86" Type="http://schemas.openxmlformats.org/officeDocument/2006/relationships/hyperlink" Target="https://ab2022mohammedengineer.on.drv.tw/Narratives%20website/CorrelativeNarrativeWebPage-Trial7.html" TargetMode="External"/><Relationship Id="rId130" Type="http://schemas.openxmlformats.org/officeDocument/2006/relationships/hyperlink" Target="https://ab2022mohammedengineer.on.drv.tw/Narratives%20website/CorrelativeNarrativeWebPage-Trial29.html" TargetMode="External"/><Relationship Id="rId151" Type="http://schemas.openxmlformats.org/officeDocument/2006/relationships/hyperlink" Target="https://ab2022mohammedengineer.on.drv.tw/Narratives%20website/CombinationalNarrativeWebPage2.html" TargetMode="External"/><Relationship Id="rId172" Type="http://schemas.openxmlformats.org/officeDocument/2006/relationships/hyperlink" Target="https://ab2022mohammedengineer.on.drv.tw/Narratives%20website/DerivativeNarrativeWebPage-Trial2_10.html" TargetMode="External"/><Relationship Id="rId193" Type="http://schemas.openxmlformats.org/officeDocument/2006/relationships/hyperlink" Target="https://ab2022mohammedengineer.on.drv.tw/Narratives%20website/CombinationalNarrativeWebPage6.html" TargetMode="External"/><Relationship Id="rId207" Type="http://schemas.openxmlformats.org/officeDocument/2006/relationships/hyperlink" Target="https://ab2022mohammedengineer.on.drv.tw/Narratives%20website/CorrelativeNarrativeWebPage-Trial31.html" TargetMode="External"/><Relationship Id="rId228" Type="http://schemas.openxmlformats.org/officeDocument/2006/relationships/hyperlink" Target="https://ab2022mohammedengineer.on.drv.tw/Narratives%20website/CorrelativeNarrativeWebPage-Trial30.html" TargetMode="External"/><Relationship Id="rId249" Type="http://schemas.openxmlformats.org/officeDocument/2006/relationships/hyperlink" Target="https://ab2022mohammedengineer.on.drv.tw/Narratives%20website/CorrelativeNarrativeWebPage-Trial50.html" TargetMode="External"/><Relationship Id="rId13" Type="http://schemas.openxmlformats.org/officeDocument/2006/relationships/hyperlink" Target="https://ab2022mohammedengineer.on.drv.tw/Narratives%20website/CorrelativeNarrativeWebPage-Trial1.html" TargetMode="External"/><Relationship Id="rId18" Type="http://schemas.openxmlformats.org/officeDocument/2006/relationships/hyperlink" Target="https://ab2022mohammedengineer.on.drv.tw/Narratives%20website/CorrelativeNarrativeWebPage-Trial5.html" TargetMode="External"/><Relationship Id="rId39" Type="http://schemas.openxmlformats.org/officeDocument/2006/relationships/hyperlink" Target="https://ab2022mohammedengineer.on.drv.tw/Narratives%20website/DerivativeNarrativeWebPage-Trial2_4.html" TargetMode="External"/><Relationship Id="rId109" Type="http://schemas.openxmlformats.org/officeDocument/2006/relationships/hyperlink" Target="https://ab2022mohammedengineer.on.drv.tw/Narratives%20website/CorrelativeNarrativeWebPage-Trial14.html" TargetMode="External"/><Relationship Id="rId260" Type="http://schemas.openxmlformats.org/officeDocument/2006/relationships/hyperlink" Target="https://ab2022mohammedengineer.on.drv.tw/Narratives%20website/CorrelativeNarrativeWebPage-Trial38.html" TargetMode="External"/><Relationship Id="rId265" Type="http://schemas.openxmlformats.org/officeDocument/2006/relationships/hyperlink" Target="https://ab2022mohammedengineer.on.drv.tw/Narratives%20website/CorrelativeNarrativeWebPage-Trial50.html" TargetMode="External"/><Relationship Id="rId281" Type="http://schemas.openxmlformats.org/officeDocument/2006/relationships/hyperlink" Target="https://ab2022mohammedengineer.on.drv.tw/Narratives%20website/CorrelativeNarrativeWebPage-Trial50.html" TargetMode="External"/><Relationship Id="rId34" Type="http://schemas.openxmlformats.org/officeDocument/2006/relationships/hyperlink" Target="https://ab2022mohammedengineer.on.drv.tw/Narratives%20website/CombinationalNarrativeWebPage1.html" TargetMode="External"/><Relationship Id="rId50" Type="http://schemas.openxmlformats.org/officeDocument/2006/relationships/hyperlink" Target="https://ab2022mohammedengineer.on.drv.tw/Narratives%20website/CorrelativeNarrativeWebPage-Trial10.html" TargetMode="External"/><Relationship Id="rId55" Type="http://schemas.openxmlformats.org/officeDocument/2006/relationships/hyperlink" Target="https://ab2022mohammedengineer.on.drv.tw/Narratives%20website/CombinationalNarrativeWebPage4.html" TargetMode="External"/><Relationship Id="rId76" Type="http://schemas.openxmlformats.org/officeDocument/2006/relationships/hyperlink" Target="https://ab2022mohammedengineer.on.drv.tw/Narratives%20website/CombinationalNarrativeWebPage6.html" TargetMode="External"/><Relationship Id="rId97" Type="http://schemas.openxmlformats.org/officeDocument/2006/relationships/hyperlink" Target="https://ab2022mohammedengineer.on.drv.tw/Narratives%20website/DerivativeNarrativeWebPage-Trial2_5.html" TargetMode="External"/><Relationship Id="rId104" Type="http://schemas.openxmlformats.org/officeDocument/2006/relationships/hyperlink" Target="https://ab2022mohammedengineer.on.drv.tw/Narratives%20website/CorrelativeNarrativeWebPage-Trial6.html" TargetMode="External"/><Relationship Id="rId120" Type="http://schemas.openxmlformats.org/officeDocument/2006/relationships/hyperlink" Target="https://ab2022mohammedengineer.on.drv.tw/Narratives%20website/SuperOrdinateNarrativeWebPage-Trail-11.html" TargetMode="External"/><Relationship Id="rId125" Type="http://schemas.openxmlformats.org/officeDocument/2006/relationships/hyperlink" Target="https://ab2022mohammedengineer.on.drv.tw/Narratives%20website/CorrelativeNarrativeWebPage-Trial17.html" TargetMode="External"/><Relationship Id="rId141" Type="http://schemas.openxmlformats.org/officeDocument/2006/relationships/hyperlink" Target="https://ab2022mohammedengineer.on.drv.tw/Narratives%20website/CorrelativeNarrativeWebPage-Trial11.html" TargetMode="External"/><Relationship Id="rId146" Type="http://schemas.openxmlformats.org/officeDocument/2006/relationships/hyperlink" Target="https://ab2022mohammedengineer.on.drv.tw/Narratives%20website/CorrelativeNarrativeWebPage-Trial24.html" TargetMode="External"/><Relationship Id="rId167" Type="http://schemas.openxmlformats.org/officeDocument/2006/relationships/hyperlink" Target="https://ab2022mohammedengineer.on.drv.tw/Narratives%20website/CorrelativeNarrativeWebPage-Trial28.html" TargetMode="External"/><Relationship Id="rId188" Type="http://schemas.openxmlformats.org/officeDocument/2006/relationships/hyperlink" Target="https://ab2022mohammedengineer.on.drv.tw/Narratives%20website/CorrelativeNarrativeWebPage-Trial34.html" TargetMode="External"/><Relationship Id="rId7" Type="http://schemas.openxmlformats.org/officeDocument/2006/relationships/hyperlink" Target="https://ab2022mohammedengineer.on.drv.tw/Narratives%20website/SuperOrdinateNarrativeWebPage-Trail-1.html" TargetMode="External"/><Relationship Id="rId71" Type="http://schemas.openxmlformats.org/officeDocument/2006/relationships/hyperlink" Target="https://ab2022mohammedengineer.on.drv.tw/Narratives%20website/CorrelativeNarrativeWebPage-Trial14.html" TargetMode="External"/><Relationship Id="rId92" Type="http://schemas.openxmlformats.org/officeDocument/2006/relationships/hyperlink" Target="https://ab2022mohammedengineer.on.drv.tw/Narratives%20website/CorrelativeNarrativeWebPage-Trial16.html" TargetMode="External"/><Relationship Id="rId162" Type="http://schemas.openxmlformats.org/officeDocument/2006/relationships/hyperlink" Target="https://ab2022mohammedengineer.on.drv.tw/Narratives%20website/CorrelativeNarrativeWebPage-Trial21.html" TargetMode="External"/><Relationship Id="rId183" Type="http://schemas.openxmlformats.org/officeDocument/2006/relationships/hyperlink" Target="https://ab2022mohammedengineer.on.drv.tw/Narratives%20website/CorrelativeNarrativeWebPage-Trial27.html" TargetMode="External"/><Relationship Id="rId213" Type="http://schemas.openxmlformats.org/officeDocument/2006/relationships/hyperlink" Target="https://ab2022mohammedengineer.on.drv.tw/Narratives%20website/CombinationalNarrativeWebPage4.html" TargetMode="External"/><Relationship Id="rId218" Type="http://schemas.openxmlformats.org/officeDocument/2006/relationships/hyperlink" Target="https://ab2022mohammedengineer.on.drv.tw/Narratives%20website/DerivativeNarrativeWebPage-Trial2_12.html" TargetMode="External"/><Relationship Id="rId234" Type="http://schemas.openxmlformats.org/officeDocument/2006/relationships/hyperlink" Target="https://ab2022mohammedengineer.on.drv.tw/Narratives%20website/CorrelativeNarrativeWebPage-Trial36.html" TargetMode="External"/><Relationship Id="rId239" Type="http://schemas.openxmlformats.org/officeDocument/2006/relationships/hyperlink" Target="https://ab2022mohammedengineer.on.drv.tw/Narratives%20website/DerivativeNarrativeWebPage-Trial2_14.html" TargetMode="External"/><Relationship Id="rId2" Type="http://schemas.openxmlformats.org/officeDocument/2006/relationships/hyperlink" Target="https://ab2022mohammedengineer.on.drv.tw/Narratives%20website/DerivativeNarrativeWebPage-Trial2_1.html" TargetMode="External"/><Relationship Id="rId29" Type="http://schemas.openxmlformats.org/officeDocument/2006/relationships/hyperlink" Target="https://ab2022mohammedengineer.on.drv.tw/Narratives%20website/CorrelativeNarrativeWebPage-Trial46.html" TargetMode="External"/><Relationship Id="rId250" Type="http://schemas.openxmlformats.org/officeDocument/2006/relationships/hyperlink" Target="https://ab2022mohammedengineer.on.drv.tw/Narratives%20website/CorrelativeNarrativeWebPage-Trial51.html" TargetMode="External"/><Relationship Id="rId255" Type="http://schemas.openxmlformats.org/officeDocument/2006/relationships/hyperlink" Target="https://ab2022mohammedengineer.on.drv.tw/Narratives%20website/DerivativeNarrativeWebPage-Trial2_14.html" TargetMode="External"/><Relationship Id="rId271" Type="http://schemas.openxmlformats.org/officeDocument/2006/relationships/hyperlink" Target="https://ab2022mohammedengineer.on.drv.tw/Narratives%20website/DerivativeNarrativeWebPage-Trial2_14.html" TargetMode="External"/><Relationship Id="rId276" Type="http://schemas.openxmlformats.org/officeDocument/2006/relationships/hyperlink" Target="https://ab2022mohammedengineer.on.drv.tw/Narratives%20website/CorrelativeNarrativeWebPage-Trial38.html" TargetMode="External"/><Relationship Id="rId24" Type="http://schemas.openxmlformats.org/officeDocument/2006/relationships/hyperlink" Target="https://ab2022mohammedengineer.on.drv.tw/Narratives%20website/CorrelativeNarrativeWebPage-Trial42.html" TargetMode="External"/><Relationship Id="rId40" Type="http://schemas.openxmlformats.org/officeDocument/2006/relationships/hyperlink" Target="https://ab2022mohammedengineer.on.drv.tw/Narratives%20website/DerivativeNarrativeWebPage-Trial2_5.html" TargetMode="External"/><Relationship Id="rId45" Type="http://schemas.openxmlformats.org/officeDocument/2006/relationships/hyperlink" Target="https://ab2022mohammedengineer.on.drv.tw/Narratives%20website/CorrelativeNarrativeWebPage-Trial2.html" TargetMode="External"/><Relationship Id="rId66" Type="http://schemas.openxmlformats.org/officeDocument/2006/relationships/hyperlink" Target="https://ab2022mohammedengineer.on.drv.tw/Narratives%20website/CorrelativeNarrativeWebPage-Trial6.html" TargetMode="External"/><Relationship Id="rId87" Type="http://schemas.openxmlformats.org/officeDocument/2006/relationships/hyperlink" Target="https://ab2022mohammedengineer.on.drv.tw/Narratives%20website/CorrelativeNarrativeWebPage-Trial8.html" TargetMode="External"/><Relationship Id="rId110" Type="http://schemas.openxmlformats.org/officeDocument/2006/relationships/hyperlink" Target="https://ab2022mohammedengineer.on.drv.tw/Narratives%20website/CorrelativeNarrativeWebPage-Trial15.html" TargetMode="External"/><Relationship Id="rId115" Type="http://schemas.openxmlformats.org/officeDocument/2006/relationships/hyperlink" Target="https://ab2022mohammedengineer.on.drv.tw/Narratives%20website/DerivativeNarrativeWebPage-Trial2_7.html" TargetMode="External"/><Relationship Id="rId131" Type="http://schemas.openxmlformats.org/officeDocument/2006/relationships/hyperlink" Target="https://ab2022mohammedengineer.on.drv.tw/Narratives%20website/CombinationalNarrativeWebPage1.html" TargetMode="External"/><Relationship Id="rId136" Type="http://schemas.openxmlformats.org/officeDocument/2006/relationships/hyperlink" Target="https://ab2022mohammedengineer.on.drv.tw/Narratives%20website/DerivativeNarrativeWebPage-Trial2_9.html" TargetMode="External"/><Relationship Id="rId157" Type="http://schemas.openxmlformats.org/officeDocument/2006/relationships/hyperlink" Target="https://ab2022mohammedengineer.on.drv.tw/Narratives%20website/SuperOrdinateNarrativeWebPage-Trail-8.html" TargetMode="External"/><Relationship Id="rId178" Type="http://schemas.openxmlformats.org/officeDocument/2006/relationships/hyperlink" Target="https://ab2022mohammedengineer.on.drv.tw/Narratives%20website/CorrelativeNarrativeWebPage-Trial19.html" TargetMode="External"/><Relationship Id="rId61" Type="http://schemas.openxmlformats.org/officeDocument/2006/relationships/hyperlink" Target="https://ab2022mohammedengineer.on.drv.tw/Narratives%20website/SuperOrdinateNarrativeWebPage-Trail-4.html" TargetMode="External"/><Relationship Id="rId82" Type="http://schemas.openxmlformats.org/officeDocument/2006/relationships/hyperlink" Target="https://ab2022mohammedengineer.on.drv.tw/Narratives%20website/SuperOrdinateNarrativeWebPage-Trail-6.html" TargetMode="External"/><Relationship Id="rId152" Type="http://schemas.openxmlformats.org/officeDocument/2006/relationships/hyperlink" Target="https://ab2022mohammedengineer.on.drv.tw/Narratives%20website/CombinationalNarrativeWebPage3.html" TargetMode="External"/><Relationship Id="rId173" Type="http://schemas.openxmlformats.org/officeDocument/2006/relationships/hyperlink" Target="https://ab2022mohammedengineer.on.drv.tw/Narratives%20website/DerivativeNarrativeWebPage-Trial2_11.html" TargetMode="External"/><Relationship Id="rId194" Type="http://schemas.openxmlformats.org/officeDocument/2006/relationships/hyperlink" Target="https://ab2022mohammedengineer.on.drv.tw/Narratives%20website/DerivativeNarrativeWebPage-Trial2_10.html" TargetMode="External"/><Relationship Id="rId199" Type="http://schemas.openxmlformats.org/officeDocument/2006/relationships/hyperlink" Target="https://ab2022mohammedengineer.on.drv.tw/Narratives%20website/SuperOrdinateNarrativeWebPage-Trail-11.html" TargetMode="External"/><Relationship Id="rId203" Type="http://schemas.openxmlformats.org/officeDocument/2006/relationships/hyperlink" Target="https://ab2022mohammedengineer.on.drv.tw/Narratives%20website/CorrelativeNarrativeWebPage-Trial23.html" TargetMode="External"/><Relationship Id="rId208" Type="http://schemas.openxmlformats.org/officeDocument/2006/relationships/hyperlink" Target="https://ab2022mohammedengineer.on.drv.tw/Narratives%20website/CorrelativeNarrativeWebPage-Trial32.html" TargetMode="External"/><Relationship Id="rId229" Type="http://schemas.openxmlformats.org/officeDocument/2006/relationships/hyperlink" Target="https://ab2022mohammedengineer.on.drv.tw/Narratives%20website/CorrelativeNarrativeWebPage-Trial31.html" TargetMode="External"/><Relationship Id="rId19" Type="http://schemas.openxmlformats.org/officeDocument/2006/relationships/hyperlink" Target="https://ab2022mohammedengineer.on.drv.tw/Narratives%20website/CorrelativeNarrativeWebPage-Trial40.html" TargetMode="External"/><Relationship Id="rId224" Type="http://schemas.openxmlformats.org/officeDocument/2006/relationships/hyperlink" Target="https://ab2022mohammedengineer.on.drv.tw/Narratives%20website/CorrelativeNarrativeWebPage-Trial22.html" TargetMode="External"/><Relationship Id="rId240" Type="http://schemas.openxmlformats.org/officeDocument/2006/relationships/hyperlink" Target="https://ab2022mohammedengineer.on.drv.tw/Narratives%20website/DerivativeNarrativeWebPage-Trial2_15.html" TargetMode="External"/><Relationship Id="rId245" Type="http://schemas.openxmlformats.org/officeDocument/2006/relationships/hyperlink" Target="https://ab2022mohammedengineer.on.drv.tw/Narratives%20website/CorrelativeNarrativeWebPage-Trial39.html" TargetMode="External"/><Relationship Id="rId261" Type="http://schemas.openxmlformats.org/officeDocument/2006/relationships/hyperlink" Target="https://ab2022mohammedengineer.on.drv.tw/Narratives%20website/CorrelativeNarrativeWebPage-Trial39.html" TargetMode="External"/><Relationship Id="rId266" Type="http://schemas.openxmlformats.org/officeDocument/2006/relationships/hyperlink" Target="https://ab2022mohammedengineer.on.drv.tw/Narratives%20website/CorrelativeNarrativeWebPage-Trial51.html" TargetMode="External"/><Relationship Id="rId14" Type="http://schemas.openxmlformats.org/officeDocument/2006/relationships/hyperlink" Target="https://ab2022mohammedengineer.on.drv.tw/Narratives%20website/CorrelativeNarrativeWebPage-Trial1.html" TargetMode="External"/><Relationship Id="rId30" Type="http://schemas.openxmlformats.org/officeDocument/2006/relationships/hyperlink" Target="https://ab2022mohammedengineer.on.drv.tw/Narratives%20website/CorrelativeNarrativeWebPage-Trial46.html" TargetMode="External"/><Relationship Id="rId35" Type="http://schemas.openxmlformats.org/officeDocument/2006/relationships/hyperlink" Target="https://ab2022mohammedengineer.on.drv.tw/Narratives%20website/CombinationalNarrativeWebPage2.html" TargetMode="External"/><Relationship Id="rId56" Type="http://schemas.openxmlformats.org/officeDocument/2006/relationships/hyperlink" Target="https://ab2022mohammedengineer.on.drv.tw/Narratives%20website/CombinationalNarrativeWebPage5.html" TargetMode="External"/><Relationship Id="rId77" Type="http://schemas.openxmlformats.org/officeDocument/2006/relationships/hyperlink" Target="https://ab2022mohammedengineer.on.drv.tw/Narratives%20website/DerivativeNarrativeWebPage-Trial2_4.html" TargetMode="External"/><Relationship Id="rId100" Type="http://schemas.openxmlformats.org/officeDocument/2006/relationships/hyperlink" Target="https://ab2022mohammedengineer.on.drv.tw/Narratives%20website/SuperOrdinateNarrativeWebPage-Trail-5.html" TargetMode="External"/><Relationship Id="rId105" Type="http://schemas.openxmlformats.org/officeDocument/2006/relationships/hyperlink" Target="https://ab2022mohammedengineer.on.drv.tw/Narratives%20website/CorrelativeNarrativeWebPage-Trial7.html" TargetMode="External"/><Relationship Id="rId126" Type="http://schemas.openxmlformats.org/officeDocument/2006/relationships/hyperlink" Target="https://ab2022mohammedengineer.on.drv.tw/Narratives%20website/CorrelativeNarrativeWebPage-Trial18.html" TargetMode="External"/><Relationship Id="rId147" Type="http://schemas.openxmlformats.org/officeDocument/2006/relationships/hyperlink" Target="https://ab2022mohammedengineer.on.drv.tw/Narratives%20website/CorrelativeNarrativeWebPage-Trial25.html" TargetMode="External"/><Relationship Id="rId168" Type="http://schemas.openxmlformats.org/officeDocument/2006/relationships/hyperlink" Target="https://ab2022mohammedengineer.on.drv.tw/Narratives%20website/CorrelativeNarrativeWebPage-Trial29.html" TargetMode="External"/><Relationship Id="rId282" Type="http://schemas.openxmlformats.org/officeDocument/2006/relationships/hyperlink" Target="https://ab2022mohammedengineer.on.drv.tw/Narratives%20website/CorrelativeNarrativeWebPage-Trial51.html" TargetMode="External"/><Relationship Id="rId8" Type="http://schemas.openxmlformats.org/officeDocument/2006/relationships/hyperlink" Target="https://ab2022mohammedengineer.on.drv.tw/Narratives%20website/SuperOrdinateNarrativeWebPage-Trail-1.html" TargetMode="External"/><Relationship Id="rId51" Type="http://schemas.openxmlformats.org/officeDocument/2006/relationships/hyperlink" Target="https://ab2022mohammedengineer.on.drv.tw/Narratives%20website/CorrelativeNarrativeWebPage-Trial13.html" TargetMode="External"/><Relationship Id="rId72" Type="http://schemas.openxmlformats.org/officeDocument/2006/relationships/hyperlink" Target="https://ab2022mohammedengineer.on.drv.tw/Narratives%20website/CorrelativeNarrativeWebPage-Trial15.html" TargetMode="External"/><Relationship Id="rId93" Type="http://schemas.openxmlformats.org/officeDocument/2006/relationships/hyperlink" Target="https://ab2022mohammedengineer.on.drv.tw/Narratives%20website/CombinationalNarrativeWebPage4.html" TargetMode="External"/><Relationship Id="rId98" Type="http://schemas.openxmlformats.org/officeDocument/2006/relationships/hyperlink" Target="https://ab2022mohammedengineer.on.drv.tw/Narratives%20website/DerivativeNarrativeWebPage-Trial2_6.html" TargetMode="External"/><Relationship Id="rId121" Type="http://schemas.openxmlformats.org/officeDocument/2006/relationships/hyperlink" Target="https://ab2022mohammedengineer.on.drv.tw/Narratives%20website/CorrelativeNarrativeWebPage-Trial9.html" TargetMode="External"/><Relationship Id="rId142" Type="http://schemas.openxmlformats.org/officeDocument/2006/relationships/hyperlink" Target="https://ab2022mohammedengineer.on.drv.tw/Narratives%20website/CorrelativeNarrativeWebPage-Trial12.html" TargetMode="External"/><Relationship Id="rId163" Type="http://schemas.openxmlformats.org/officeDocument/2006/relationships/hyperlink" Target="https://ab2022mohammedengineer.on.drv.tw/Narratives%20website/CorrelativeNarrativeWebPage-Trial17.html" TargetMode="External"/><Relationship Id="rId184" Type="http://schemas.openxmlformats.org/officeDocument/2006/relationships/hyperlink" Target="https://ab2022mohammedengineer.on.drv.tw/Narratives%20website/CorrelativeNarrativeWebPage-Trial30.html" TargetMode="External"/><Relationship Id="rId189" Type="http://schemas.openxmlformats.org/officeDocument/2006/relationships/hyperlink" Target="https://ab2022mohammedengineer.on.drv.tw/Narratives%20website/CorrelativeNarrativeWebPage-Trial35.html" TargetMode="External"/><Relationship Id="rId219" Type="http://schemas.openxmlformats.org/officeDocument/2006/relationships/hyperlink" Target="https://ab2022mohammedengineer.on.drv.tw/Narratives%20website/SuperOrdinateNarrativeWebPage-Trail-9.html" TargetMode="External"/><Relationship Id="rId3" Type="http://schemas.openxmlformats.org/officeDocument/2006/relationships/hyperlink" Target="https://ab2022mohammedengineer.on.drv.tw/Narratives%20website/DerivativeNarrativeWebPage-Trial2_2.html" TargetMode="External"/><Relationship Id="rId214" Type="http://schemas.openxmlformats.org/officeDocument/2006/relationships/hyperlink" Target="https://ab2022mohammedengineer.on.drv.tw/Narratives%20website/CombinationalNarrativeWebPage5.html" TargetMode="External"/><Relationship Id="rId230" Type="http://schemas.openxmlformats.org/officeDocument/2006/relationships/hyperlink" Target="https://ab2022mohammedengineer.on.drv.tw/Narratives%20website/CorrelativeNarrativeWebPage-Trial32.html" TargetMode="External"/><Relationship Id="rId235" Type="http://schemas.openxmlformats.org/officeDocument/2006/relationships/hyperlink" Target="https://ab2022mohammedengineer.on.drv.tw/Narratives%20website/CombinationalNarrativeWebPage4.html" TargetMode="External"/><Relationship Id="rId251" Type="http://schemas.openxmlformats.org/officeDocument/2006/relationships/hyperlink" Target="https://ab2022mohammedengineer.on.drv.tw/Narratives%20website/CombinationalNarrativeWebPage1.html" TargetMode="External"/><Relationship Id="rId256" Type="http://schemas.openxmlformats.org/officeDocument/2006/relationships/hyperlink" Target="https://ab2022mohammedengineer.on.drv.tw/Narratives%20website/DerivativeNarrativeWebPage-Trial2_15.html" TargetMode="External"/><Relationship Id="rId277" Type="http://schemas.openxmlformats.org/officeDocument/2006/relationships/hyperlink" Target="https://ab2022mohammedengineer.on.drv.tw/Narratives%20website/CorrelativeNarrativeWebPage-Trial39.html" TargetMode="External"/><Relationship Id="rId25" Type="http://schemas.openxmlformats.org/officeDocument/2006/relationships/hyperlink" Target="https://ab2022mohammedengineer.on.drv.tw/Narratives%20website/CorrelativeNarrativeWebPage-Trial44.html" TargetMode="External"/><Relationship Id="rId46" Type="http://schemas.openxmlformats.org/officeDocument/2006/relationships/hyperlink" Target="https://ab2022mohammedengineer.on.drv.tw/Narratives%20website/CorrelativeNarrativeWebPage-Trial3.html" TargetMode="External"/><Relationship Id="rId67" Type="http://schemas.openxmlformats.org/officeDocument/2006/relationships/hyperlink" Target="https://ab2022mohammedengineer.on.drv.tw/Narratives%20website/CorrelativeNarrativeWebPage-Trial7.html" TargetMode="External"/><Relationship Id="rId116" Type="http://schemas.openxmlformats.org/officeDocument/2006/relationships/hyperlink" Target="https://ab2022mohammedengineer.on.drv.tw/Narratives%20website/DerivativeNarrativeWebPage-Trial2_8.html" TargetMode="External"/><Relationship Id="rId137" Type="http://schemas.openxmlformats.org/officeDocument/2006/relationships/hyperlink" Target="https://ab2022mohammedengineer.on.drv.tw/Narratives%20website/SuperOrdinateNarrativeWebPage-Trail-7.html" TargetMode="External"/><Relationship Id="rId158" Type="http://schemas.openxmlformats.org/officeDocument/2006/relationships/hyperlink" Target="https://ab2022mohammedengineer.on.drv.tw/Narratives%20website/SuperOrdinateNarrativeWebPage-Trail-11.html" TargetMode="External"/><Relationship Id="rId272" Type="http://schemas.openxmlformats.org/officeDocument/2006/relationships/hyperlink" Target="https://ab2022mohammedengineer.on.drv.tw/Narratives%20website/DerivativeNarrativeWebPage-Trial2_15.html" TargetMode="External"/><Relationship Id="rId20" Type="http://schemas.openxmlformats.org/officeDocument/2006/relationships/hyperlink" Target="https://ab2022mohammedengineer.on.drv.tw/Narratives%20website/CorrelativeNarrativeWebPage-Trial40.html" TargetMode="External"/><Relationship Id="rId41" Type="http://schemas.openxmlformats.org/officeDocument/2006/relationships/hyperlink" Target="https://ab2022mohammedengineer.on.drv.tw/Narratives%20website/DerivativeNarrativeWebPage-Trial2_6.html" TargetMode="External"/><Relationship Id="rId62" Type="http://schemas.openxmlformats.org/officeDocument/2006/relationships/hyperlink" Target="https://ab2022mohammedengineer.on.drv.tw/Narratives%20website/SuperOrdinateNarrativeWebPage-Trail-5.html" TargetMode="External"/><Relationship Id="rId83" Type="http://schemas.openxmlformats.org/officeDocument/2006/relationships/hyperlink" Target="https://ab2022mohammedengineer.on.drv.tw/Narratives%20website/CorrelativeNarrativeWebPage-Trial2.html" TargetMode="External"/><Relationship Id="rId88" Type="http://schemas.openxmlformats.org/officeDocument/2006/relationships/hyperlink" Target="https://ab2022mohammedengineer.on.drv.tw/Narratives%20website/CorrelativeNarrativeWebPage-Trial10.html" TargetMode="External"/><Relationship Id="rId111" Type="http://schemas.openxmlformats.org/officeDocument/2006/relationships/hyperlink" Target="https://ab2022mohammedengineer.on.drv.tw/Narratives%20website/CorrelativeNarrativeWebPage-Trial16.html" TargetMode="External"/><Relationship Id="rId132" Type="http://schemas.openxmlformats.org/officeDocument/2006/relationships/hyperlink" Target="https://ab2022mohammedengineer.on.drv.tw/Narratives%20website/CombinationalNarrativeWebPage2.html" TargetMode="External"/><Relationship Id="rId153" Type="http://schemas.openxmlformats.org/officeDocument/2006/relationships/hyperlink" Target="https://ab2022mohammedengineer.on.drv.tw/Narratives%20website/DerivativeNarrativeWebPage-Trial2_7.html" TargetMode="External"/><Relationship Id="rId174" Type="http://schemas.openxmlformats.org/officeDocument/2006/relationships/hyperlink" Target="https://ab2022mohammedengineer.on.drv.tw/Narratives%20website/DerivativeNarrativeWebPage-Trial2_12.html" TargetMode="External"/><Relationship Id="rId179" Type="http://schemas.openxmlformats.org/officeDocument/2006/relationships/hyperlink" Target="https://ab2022mohammedengineer.on.drv.tw/Narratives%20website/CorrelativeNarrativeWebPage-Trial20.html" TargetMode="External"/><Relationship Id="rId195" Type="http://schemas.openxmlformats.org/officeDocument/2006/relationships/hyperlink" Target="https://ab2022mohammedengineer.on.drv.tw/Narratives%20website/DerivativeNarrativeWebPage-Trial2_11.html" TargetMode="External"/><Relationship Id="rId209" Type="http://schemas.openxmlformats.org/officeDocument/2006/relationships/hyperlink" Target="https://ab2022mohammedengineer.on.drv.tw/Narratives%20website/CorrelativeNarrativeWebPage-Trial33.html" TargetMode="External"/><Relationship Id="rId190" Type="http://schemas.openxmlformats.org/officeDocument/2006/relationships/hyperlink" Target="https://ab2022mohammedengineer.on.drv.tw/Narratives%20website/CorrelativeNarrativeWebPage-Trial36.html" TargetMode="External"/><Relationship Id="rId204" Type="http://schemas.openxmlformats.org/officeDocument/2006/relationships/hyperlink" Target="https://ab2022mohammedengineer.on.drv.tw/Narratives%20website/CorrelativeNarrativeWebPage-Trial26.html" TargetMode="External"/><Relationship Id="rId220" Type="http://schemas.openxmlformats.org/officeDocument/2006/relationships/hyperlink" Target="https://ab2022mohammedengineer.on.drv.tw/Narratives%20website/SuperOrdinateNarrativeWebPage-Trail-10.html" TargetMode="External"/><Relationship Id="rId225" Type="http://schemas.openxmlformats.org/officeDocument/2006/relationships/hyperlink" Target="https://ab2022mohammedengineer.on.drv.tw/Narratives%20website/CorrelativeNarrativeWebPage-Trial23.html" TargetMode="External"/><Relationship Id="rId241" Type="http://schemas.openxmlformats.org/officeDocument/2006/relationships/hyperlink" Target="https://ab2022mohammedengineer.on.drv.tw/Narratives%20website/SuperOrdinateNarrativeWebPage-Trail-12.html" TargetMode="External"/><Relationship Id="rId246" Type="http://schemas.openxmlformats.org/officeDocument/2006/relationships/hyperlink" Target="https://ab2022mohammedengineer.on.drv.tw/Narratives%20website/CorrelativeNarrativeWebPage-Trial43.html" TargetMode="External"/><Relationship Id="rId267" Type="http://schemas.openxmlformats.org/officeDocument/2006/relationships/hyperlink" Target="https://ab2022mohammedengineer.on.drv.tw/Narratives%20website/CombinationalNarrativeWebPage1.html" TargetMode="External"/><Relationship Id="rId15" Type="http://schemas.openxmlformats.org/officeDocument/2006/relationships/hyperlink" Target="https://ab2022mohammedengineer.on.drv.tw/Narratives%20website/CorrelativeNarrativeWebPage-Trial4.html" TargetMode="External"/><Relationship Id="rId36" Type="http://schemas.openxmlformats.org/officeDocument/2006/relationships/hyperlink" Target="https://ab2022mohammedengineer.on.drv.tw/Narratives%20website/CombinationalNarrativeWebPage2.html" TargetMode="External"/><Relationship Id="rId57" Type="http://schemas.openxmlformats.org/officeDocument/2006/relationships/hyperlink" Target="https://ab2022mohammedengineer.on.drv.tw/Narratives%20website/CombinationalNarrativeWebPage6.html" TargetMode="External"/><Relationship Id="rId106" Type="http://schemas.openxmlformats.org/officeDocument/2006/relationships/hyperlink" Target="https://ab2022mohammedengineer.on.drv.tw/Narratives%20website/CorrelativeNarrativeWebPage-Trial8.html" TargetMode="External"/><Relationship Id="rId127" Type="http://schemas.openxmlformats.org/officeDocument/2006/relationships/hyperlink" Target="https://ab2022mohammedengineer.on.drv.tw/Narratives%20website/CorrelativeNarrativeWebPage-Trial24.html" TargetMode="External"/><Relationship Id="rId262" Type="http://schemas.openxmlformats.org/officeDocument/2006/relationships/hyperlink" Target="https://ab2022mohammedengineer.on.drv.tw/Narratives%20website/CorrelativeNarrativeWebPage-Trial43.html" TargetMode="External"/><Relationship Id="rId283" Type="http://schemas.openxmlformats.org/officeDocument/2006/relationships/hyperlink" Target="https://ab2022mohammedengineer.on.drv.tw/Narratives%20website/CombinationalNarrativeWebPage1.html" TargetMode="External"/><Relationship Id="rId10" Type="http://schemas.openxmlformats.org/officeDocument/2006/relationships/hyperlink" Target="https://ab2022mohammedengineer.on.drv.tw/Narratives%20website/SuperOrdinateNarrativeWebPage-Trail-2.html" TargetMode="External"/><Relationship Id="rId31" Type="http://schemas.openxmlformats.org/officeDocument/2006/relationships/hyperlink" Target="https://ab2022mohammedengineer.on.drv.tw/Narratives%20website/CorrelativeNarrativeWebPage-Trial47.html" TargetMode="External"/><Relationship Id="rId52" Type="http://schemas.openxmlformats.org/officeDocument/2006/relationships/hyperlink" Target="https://ab2022mohammedengineer.on.drv.tw/Narratives%20website/CorrelativeNarrativeWebPage-Trial14.html" TargetMode="External"/><Relationship Id="rId73" Type="http://schemas.openxmlformats.org/officeDocument/2006/relationships/hyperlink" Target="https://ab2022mohammedengineer.on.drv.tw/Narratives%20website/CorrelativeNarrativeWebPage-Trial16.html" TargetMode="External"/><Relationship Id="rId78" Type="http://schemas.openxmlformats.org/officeDocument/2006/relationships/hyperlink" Target="https://ab2022mohammedengineer.on.drv.tw/Narratives%20website/DerivativeNarrativeWebPage-Trial2_5.html" TargetMode="External"/><Relationship Id="rId94" Type="http://schemas.openxmlformats.org/officeDocument/2006/relationships/hyperlink" Target="https://ab2022mohammedengineer.on.drv.tw/Narratives%20website/CombinationalNarrativeWebPage5.html" TargetMode="External"/><Relationship Id="rId99" Type="http://schemas.openxmlformats.org/officeDocument/2006/relationships/hyperlink" Target="https://ab2022mohammedengineer.on.drv.tw/Narratives%20website/SuperOrdinateNarrativeWebPage-Trail-4.html" TargetMode="External"/><Relationship Id="rId101" Type="http://schemas.openxmlformats.org/officeDocument/2006/relationships/hyperlink" Target="https://ab2022mohammedengineer.on.drv.tw/Narratives%20website/SuperOrdinateNarrativeWebPage-Trail-6.html" TargetMode="External"/><Relationship Id="rId122" Type="http://schemas.openxmlformats.org/officeDocument/2006/relationships/hyperlink" Target="https://ab2022mohammedengineer.on.drv.tw/Narratives%20website/CorrelativeNarrativeWebPage-Trial11.html" TargetMode="External"/><Relationship Id="rId143" Type="http://schemas.openxmlformats.org/officeDocument/2006/relationships/hyperlink" Target="https://ab2022mohammedengineer.on.drv.tw/Narratives%20website/CorrelativeNarrativeWebPage-Trial21.html" TargetMode="External"/><Relationship Id="rId148" Type="http://schemas.openxmlformats.org/officeDocument/2006/relationships/hyperlink" Target="https://ab2022mohammedengineer.on.drv.tw/Narratives%20website/CorrelativeNarrativeWebPage-Trial28.html" TargetMode="External"/><Relationship Id="rId164" Type="http://schemas.openxmlformats.org/officeDocument/2006/relationships/hyperlink" Target="https://ab2022mohammedengineer.on.drv.tw/Narratives%20website/CorrelativeNarrativeWebPage-Trial18.html" TargetMode="External"/><Relationship Id="rId169" Type="http://schemas.openxmlformats.org/officeDocument/2006/relationships/hyperlink" Target="https://ab2022mohammedengineer.on.drv.tw/Narratives%20website/CombinationalNarrativeWebPage1.html" TargetMode="External"/><Relationship Id="rId185" Type="http://schemas.openxmlformats.org/officeDocument/2006/relationships/hyperlink" Target="https://ab2022mohammedengineer.on.drv.tw/Narratives%20website/CorrelativeNarrativeWebPage-Trial31.html" TargetMode="External"/><Relationship Id="rId4" Type="http://schemas.openxmlformats.org/officeDocument/2006/relationships/hyperlink" Target="https://ab2022mohammedengineer.on.drv.tw/Narratives%20website/DerivativeNarrativeWebPage-Trial2_2.html" TargetMode="External"/><Relationship Id="rId9" Type="http://schemas.openxmlformats.org/officeDocument/2006/relationships/hyperlink" Target="https://ab2022mohammedengineer.on.drv.tw/Narratives%20website/SuperOrdinateNarrativeWebPage-Trail-2.html" TargetMode="External"/><Relationship Id="rId180" Type="http://schemas.openxmlformats.org/officeDocument/2006/relationships/hyperlink" Target="https://ab2022mohammedengineer.on.drv.tw/Narratives%20website/CorrelativeNarrativeWebPage-Trial22.html" TargetMode="External"/><Relationship Id="rId210" Type="http://schemas.openxmlformats.org/officeDocument/2006/relationships/hyperlink" Target="https://ab2022mohammedengineer.on.drv.tw/Narratives%20website/CorrelativeNarrativeWebPage-Trial34.html" TargetMode="External"/><Relationship Id="rId215" Type="http://schemas.openxmlformats.org/officeDocument/2006/relationships/hyperlink" Target="https://ab2022mohammedengineer.on.drv.tw/Narratives%20website/CombinationalNarrativeWebPage6.html" TargetMode="External"/><Relationship Id="rId236" Type="http://schemas.openxmlformats.org/officeDocument/2006/relationships/hyperlink" Target="https://ab2022mohammedengineer.on.drv.tw/Narratives%20website/CombinationalNarrativeWebPage5.html" TargetMode="External"/><Relationship Id="rId257" Type="http://schemas.openxmlformats.org/officeDocument/2006/relationships/hyperlink" Target="https://ab2022mohammedengineer.on.drv.tw/Narratives%20website/SuperOrdinateNarrativeWebPage-Trail-12.html" TargetMode="External"/><Relationship Id="rId278" Type="http://schemas.openxmlformats.org/officeDocument/2006/relationships/hyperlink" Target="https://ab2022mohammedengineer.on.drv.tw/Narratives%20website/CorrelativeNarrativeWebPage-Trial43.html" TargetMode="External"/><Relationship Id="rId26" Type="http://schemas.openxmlformats.org/officeDocument/2006/relationships/hyperlink" Target="https://ab2022mohammedengineer.on.drv.tw/Narratives%20website/CorrelativeNarrativeWebPage-Trial44.html" TargetMode="External"/><Relationship Id="rId231" Type="http://schemas.openxmlformats.org/officeDocument/2006/relationships/hyperlink" Target="https://ab2022mohammedengineer.on.drv.tw/Narratives%20website/CorrelativeNarrativeWebPage-Trial33.html" TargetMode="External"/><Relationship Id="rId252" Type="http://schemas.openxmlformats.org/officeDocument/2006/relationships/hyperlink" Target="https://ab2022mohammedengineer.on.drv.tw/Narratives%20website/CombinationalNarrativeWebPage2.html" TargetMode="External"/><Relationship Id="rId273" Type="http://schemas.openxmlformats.org/officeDocument/2006/relationships/hyperlink" Target="https://ab2022mohammedengineer.on.drv.tw/Narratives%20website/SuperOrdinateNarrativeWebPage-Trail-12.html" TargetMode="External"/><Relationship Id="rId47" Type="http://schemas.openxmlformats.org/officeDocument/2006/relationships/hyperlink" Target="https://ab2022mohammedengineer.on.drv.tw/Narratives%20website/CorrelativeNarrativeWebPage-Trial6.html" TargetMode="External"/><Relationship Id="rId68" Type="http://schemas.openxmlformats.org/officeDocument/2006/relationships/hyperlink" Target="https://ab2022mohammedengineer.on.drv.tw/Narratives%20website/CorrelativeNarrativeWebPage-Trial8.html" TargetMode="External"/><Relationship Id="rId89" Type="http://schemas.openxmlformats.org/officeDocument/2006/relationships/hyperlink" Target="https://ab2022mohammedengineer.on.drv.tw/Narratives%20website/CorrelativeNarrativeWebPage-Trial13.html" TargetMode="External"/><Relationship Id="rId112" Type="http://schemas.openxmlformats.org/officeDocument/2006/relationships/hyperlink" Target="https://ab2022mohammedengineer.on.drv.tw/Narratives%20website/CombinationalNarrativeWebPage4.html" TargetMode="External"/><Relationship Id="rId133" Type="http://schemas.openxmlformats.org/officeDocument/2006/relationships/hyperlink" Target="https://ab2022mohammedengineer.on.drv.tw/Narratives%20website/CombinationalNarrativeWebPage3.html" TargetMode="External"/><Relationship Id="rId154" Type="http://schemas.openxmlformats.org/officeDocument/2006/relationships/hyperlink" Target="https://ab2022mohammedengineer.on.drv.tw/Narratives%20website/DerivativeNarrativeWebPage-Trial2_8.html" TargetMode="External"/><Relationship Id="rId175" Type="http://schemas.openxmlformats.org/officeDocument/2006/relationships/hyperlink" Target="https://ab2022mohammedengineer.on.drv.tw/Narratives%20website/SuperOrdinateNarrativeWebPage-Trail-9.html" TargetMode="External"/><Relationship Id="rId196" Type="http://schemas.openxmlformats.org/officeDocument/2006/relationships/hyperlink" Target="https://ab2022mohammedengineer.on.drv.tw/Narratives%20website/DerivativeNarrativeWebPage-Trial2_12.html" TargetMode="External"/><Relationship Id="rId200" Type="http://schemas.openxmlformats.org/officeDocument/2006/relationships/hyperlink" Target="https://ab2022mohammedengineer.on.drv.tw/Narratives%20website/CorrelativeNarrativeWebPage-Trial19.html" TargetMode="External"/><Relationship Id="rId16" Type="http://schemas.openxmlformats.org/officeDocument/2006/relationships/hyperlink" Target="https://ab2022mohammedengineer.on.drv.tw/Narratives%20website/CorrelativeNarrativeWebPage-Trial4.html" TargetMode="External"/><Relationship Id="rId221" Type="http://schemas.openxmlformats.org/officeDocument/2006/relationships/hyperlink" Target="https://ab2022mohammedengineer.on.drv.tw/Narratives%20website/SuperOrdinateNarrativeWebPage-Trail-11.html" TargetMode="External"/><Relationship Id="rId242" Type="http://schemas.openxmlformats.org/officeDocument/2006/relationships/hyperlink" Target="https://ab2022mohammedengineer.on.drv.tw/Narratives%20website/SuperOrdinateNarrativeWebPage-Trail-13.html" TargetMode="External"/><Relationship Id="rId263" Type="http://schemas.openxmlformats.org/officeDocument/2006/relationships/hyperlink" Target="https://ab2022mohammedengineer.on.drv.tw/Narratives%20website/CorrelativeNarrativeWebPage-Trial48.html" TargetMode="External"/><Relationship Id="rId284" Type="http://schemas.openxmlformats.org/officeDocument/2006/relationships/hyperlink" Target="https://ab2022mohammedengineer.on.drv.tw/Narratives%20website/CombinationalNarrativeWebPage2.html" TargetMode="External"/><Relationship Id="rId37" Type="http://schemas.openxmlformats.org/officeDocument/2006/relationships/hyperlink" Target="https://ab2022mohammedengineer.on.drv.tw/Narratives%20website/CombinationalNarrativeWebPage3.html" TargetMode="External"/><Relationship Id="rId58" Type="http://schemas.openxmlformats.org/officeDocument/2006/relationships/hyperlink" Target="https://ab2022mohammedengineer.on.drv.tw/Narratives%20website/DerivativeNarrativeWebPage-Trial2_4.html" TargetMode="External"/><Relationship Id="rId79" Type="http://schemas.openxmlformats.org/officeDocument/2006/relationships/hyperlink" Target="https://ab2022mohammedengineer.on.drv.tw/Narratives%20website/DerivativeNarrativeWebPage-Trial2_6.html" TargetMode="External"/><Relationship Id="rId102" Type="http://schemas.openxmlformats.org/officeDocument/2006/relationships/hyperlink" Target="https://ab2022mohammedengineer.on.drv.tw/Narratives%20website/CorrelativeNarrativeWebPage-Trial2.html" TargetMode="External"/><Relationship Id="rId123" Type="http://schemas.openxmlformats.org/officeDocument/2006/relationships/hyperlink" Target="https://ab2022mohammedengineer.on.drv.tw/Narratives%20website/CorrelativeNarrativeWebPage-Trial12.html" TargetMode="External"/><Relationship Id="rId144" Type="http://schemas.openxmlformats.org/officeDocument/2006/relationships/hyperlink" Target="https://ab2022mohammedengineer.on.drv.tw/Narratives%20website/CorrelativeNarrativeWebPage-Trial17.html" TargetMode="External"/><Relationship Id="rId90" Type="http://schemas.openxmlformats.org/officeDocument/2006/relationships/hyperlink" Target="https://ab2022mohammedengineer.on.drv.tw/Narratives%20website/CorrelativeNarrativeWebPage-Trial14.html" TargetMode="External"/><Relationship Id="rId165" Type="http://schemas.openxmlformats.org/officeDocument/2006/relationships/hyperlink" Target="https://ab2022mohammedengineer.on.drv.tw/Narratives%20website/CorrelativeNarrativeWebPage-Trial24.html" TargetMode="External"/><Relationship Id="rId186" Type="http://schemas.openxmlformats.org/officeDocument/2006/relationships/hyperlink" Target="https://ab2022mohammedengineer.on.drv.tw/Narratives%20website/CorrelativeNarrativeWebPage-Trial32.html" TargetMode="External"/><Relationship Id="rId211" Type="http://schemas.openxmlformats.org/officeDocument/2006/relationships/hyperlink" Target="https://ab2022mohammedengineer.on.drv.tw/Narratives%20website/CorrelativeNarrativeWebPage-Trial35.html" TargetMode="External"/><Relationship Id="rId232" Type="http://schemas.openxmlformats.org/officeDocument/2006/relationships/hyperlink" Target="https://ab2022mohammedengineer.on.drv.tw/Narratives%20website/CorrelativeNarrativeWebPage-Trial34.html" TargetMode="External"/><Relationship Id="rId253" Type="http://schemas.openxmlformats.org/officeDocument/2006/relationships/hyperlink" Target="https://ab2022mohammedengineer.on.drv.tw/Narratives%20website/CombinationalNarrativeWebPage3.html" TargetMode="External"/><Relationship Id="rId274" Type="http://schemas.openxmlformats.org/officeDocument/2006/relationships/hyperlink" Target="https://ab2022mohammedengineer.on.drv.tw/Narratives%20website/SuperOrdinateNarrativeWebPage-Trail-13.html" TargetMode="External"/><Relationship Id="rId27" Type="http://schemas.openxmlformats.org/officeDocument/2006/relationships/hyperlink" Target="https://ab2022mohammedengineer.on.drv.tw/Narratives%20website/CorrelativeNarrativeWebPage-Trial45.html" TargetMode="External"/><Relationship Id="rId48" Type="http://schemas.openxmlformats.org/officeDocument/2006/relationships/hyperlink" Target="https://ab2022mohammedengineer.on.drv.tw/Narratives%20website/CorrelativeNarrativeWebPage-Trial7.html" TargetMode="External"/><Relationship Id="rId69" Type="http://schemas.openxmlformats.org/officeDocument/2006/relationships/hyperlink" Target="https://ab2022mohammedengineer.on.drv.tw/Narratives%20website/CorrelativeNarrativeWebPage-Trial10.html" TargetMode="External"/><Relationship Id="rId113" Type="http://schemas.openxmlformats.org/officeDocument/2006/relationships/hyperlink" Target="https://ab2022mohammedengineer.on.drv.tw/Narratives%20website/CombinationalNarrativeWebPage5.html" TargetMode="External"/><Relationship Id="rId134" Type="http://schemas.openxmlformats.org/officeDocument/2006/relationships/hyperlink" Target="https://ab2022mohammedengineer.on.drv.tw/Narratives%20website/DerivativeNarrativeWebPage-Trial2_7.html" TargetMode="External"/><Relationship Id="rId80" Type="http://schemas.openxmlformats.org/officeDocument/2006/relationships/hyperlink" Target="https://ab2022mohammedengineer.on.drv.tw/Narratives%20website/SuperOrdinateNarrativeWebPage-Trail-4.html" TargetMode="External"/><Relationship Id="rId155" Type="http://schemas.openxmlformats.org/officeDocument/2006/relationships/hyperlink" Target="https://ab2022mohammedengineer.on.drv.tw/Narratives%20website/DerivativeNarrativeWebPage-Trial2_9.html" TargetMode="External"/><Relationship Id="rId176" Type="http://schemas.openxmlformats.org/officeDocument/2006/relationships/hyperlink" Target="https://ab2022mohammedengineer.on.drv.tw/Narratives%20website/SuperOrdinateNarrativeWebPage-Trail-10.html" TargetMode="External"/><Relationship Id="rId197" Type="http://schemas.openxmlformats.org/officeDocument/2006/relationships/hyperlink" Target="https://ab2022mohammedengineer.on.drv.tw/Narratives%20website/SuperOrdinateNarrativeWebPage-Trail-9.html" TargetMode="External"/><Relationship Id="rId201" Type="http://schemas.openxmlformats.org/officeDocument/2006/relationships/hyperlink" Target="https://ab2022mohammedengineer.on.drv.tw/Narratives%20website/CorrelativeNarrativeWebPage-Trial20.html" TargetMode="External"/><Relationship Id="rId222" Type="http://schemas.openxmlformats.org/officeDocument/2006/relationships/hyperlink" Target="https://ab2022mohammedengineer.on.drv.tw/Narratives%20website/CorrelativeNarrativeWebPage-Trial19.html" TargetMode="External"/><Relationship Id="rId243" Type="http://schemas.openxmlformats.org/officeDocument/2006/relationships/hyperlink" Target="https://ab2022mohammedengineer.on.drv.tw/Narratives%20website/CorrelativeNarrativeWebPage-Trial37.html" TargetMode="External"/><Relationship Id="rId264" Type="http://schemas.openxmlformats.org/officeDocument/2006/relationships/hyperlink" Target="https://ab2022mohammedengineer.on.drv.tw/Narratives%20website/CorrelativeNarrativeWebPage-Trial49.html" TargetMode="External"/><Relationship Id="rId285" Type="http://schemas.openxmlformats.org/officeDocument/2006/relationships/hyperlink" Target="https://ab2022mohammedengineer.on.drv.tw/Narratives%20website/CombinationalNarrativeWebPage3.html" TargetMode="External"/><Relationship Id="rId17" Type="http://schemas.openxmlformats.org/officeDocument/2006/relationships/hyperlink" Target="https://ab2022mohammedengineer.on.drv.tw/Narratives%20website/CorrelativeNarrativeWebPage-Trial5.html" TargetMode="External"/><Relationship Id="rId38" Type="http://schemas.openxmlformats.org/officeDocument/2006/relationships/hyperlink" Target="https://ab2022mohammedengineer.on.drv.tw/Narratives%20website/CombinationalNarrativeWebPage3.html" TargetMode="External"/><Relationship Id="rId59" Type="http://schemas.openxmlformats.org/officeDocument/2006/relationships/hyperlink" Target="https://ab2022mohammedengineer.on.drv.tw/Narratives%20website/DerivativeNarrativeWebPage-Trial2_5.html" TargetMode="External"/><Relationship Id="rId103" Type="http://schemas.openxmlformats.org/officeDocument/2006/relationships/hyperlink" Target="https://ab2022mohammedengineer.on.drv.tw/Narratives%20website/CorrelativeNarrativeWebPage-Trial3.html" TargetMode="External"/><Relationship Id="rId124" Type="http://schemas.openxmlformats.org/officeDocument/2006/relationships/hyperlink" Target="https://ab2022mohammedengineer.on.drv.tw/Narratives%20website/CorrelativeNarrativeWebPage-Trial21.html" TargetMode="External"/><Relationship Id="rId70" Type="http://schemas.openxmlformats.org/officeDocument/2006/relationships/hyperlink" Target="https://ab2022mohammedengineer.on.drv.tw/Narratives%20website/CorrelativeNarrativeWebPage-Trial13.html" TargetMode="External"/><Relationship Id="rId91" Type="http://schemas.openxmlformats.org/officeDocument/2006/relationships/hyperlink" Target="https://ab2022mohammedengineer.on.drv.tw/Narratives%20website/CorrelativeNarrativeWebPage-Trial15.html" TargetMode="External"/><Relationship Id="rId145" Type="http://schemas.openxmlformats.org/officeDocument/2006/relationships/hyperlink" Target="https://ab2022mohammedengineer.on.drv.tw/Narratives%20website/CorrelativeNarrativeWebPage-Trial18.html" TargetMode="External"/><Relationship Id="rId166" Type="http://schemas.openxmlformats.org/officeDocument/2006/relationships/hyperlink" Target="https://ab2022mohammedengineer.on.drv.tw/Narratives%20website/CorrelativeNarrativeWebPage-Trial25.html" TargetMode="External"/><Relationship Id="rId187" Type="http://schemas.openxmlformats.org/officeDocument/2006/relationships/hyperlink" Target="https://ab2022mohammedengineer.on.drv.tw/Narratives%20website/CorrelativeNarrativeWebPage-Trial33.html" TargetMode="External"/><Relationship Id="rId1" Type="http://schemas.openxmlformats.org/officeDocument/2006/relationships/hyperlink" Target="https://ab2022mohammedengineer.on.drv.tw/Narratives%20website/DerivativeNarrativeWebPage-Trial2_1.html" TargetMode="External"/><Relationship Id="rId212" Type="http://schemas.openxmlformats.org/officeDocument/2006/relationships/hyperlink" Target="https://ab2022mohammedengineer.on.drv.tw/Narratives%20website/CorrelativeNarrativeWebPage-Trial36.html" TargetMode="External"/><Relationship Id="rId233" Type="http://schemas.openxmlformats.org/officeDocument/2006/relationships/hyperlink" Target="https://ab2022mohammedengineer.on.drv.tw/Narratives%20website/CorrelativeNarrativeWebPage-Trial35.html" TargetMode="External"/><Relationship Id="rId254" Type="http://schemas.openxmlformats.org/officeDocument/2006/relationships/hyperlink" Target="https://ab2022mohammedengineer.on.drv.tw/Narratives%20website/DerivativeNarrativeWebPage-Trial2_13.html" TargetMode="External"/><Relationship Id="rId28" Type="http://schemas.openxmlformats.org/officeDocument/2006/relationships/hyperlink" Target="https://ab2022mohammedengineer.on.drv.tw/Narratives%20website/CorrelativeNarrativeWebPage-Trial45.html" TargetMode="External"/><Relationship Id="rId49" Type="http://schemas.openxmlformats.org/officeDocument/2006/relationships/hyperlink" Target="https://ab2022mohammedengineer.on.drv.tw/Narratives%20website/CorrelativeNarrativeWebPage-Trial8.html" TargetMode="External"/><Relationship Id="rId114" Type="http://schemas.openxmlformats.org/officeDocument/2006/relationships/hyperlink" Target="https://ab2022mohammedengineer.on.drv.tw/Narratives%20website/CombinationalNarrativeWebPage6.html" TargetMode="External"/><Relationship Id="rId275" Type="http://schemas.openxmlformats.org/officeDocument/2006/relationships/hyperlink" Target="https://ab2022mohammedengineer.on.drv.tw/Narratives%20website/CorrelativeNarrativeWebPage-Trial37.html" TargetMode="External"/><Relationship Id="rId60" Type="http://schemas.openxmlformats.org/officeDocument/2006/relationships/hyperlink" Target="https://ab2022mohammedengineer.on.drv.tw/Narratives%20website/DerivativeNarrativeWebPage-Trial2_6.html" TargetMode="External"/><Relationship Id="rId81" Type="http://schemas.openxmlformats.org/officeDocument/2006/relationships/hyperlink" Target="https://ab2022mohammedengineer.on.drv.tw/Narratives%20website/SuperOrdinateNarrativeWebPage-Trail-5.html" TargetMode="External"/><Relationship Id="rId135" Type="http://schemas.openxmlformats.org/officeDocument/2006/relationships/hyperlink" Target="https://ab2022mohammedengineer.on.drv.tw/Narratives%20website/DerivativeNarrativeWebPage-Trial2_8.html" TargetMode="External"/><Relationship Id="rId156" Type="http://schemas.openxmlformats.org/officeDocument/2006/relationships/hyperlink" Target="https://ab2022mohammedengineer.on.drv.tw/Narratives%20website/SuperOrdinateNarrativeWebPage-Trail-7.html" TargetMode="External"/><Relationship Id="rId177" Type="http://schemas.openxmlformats.org/officeDocument/2006/relationships/hyperlink" Target="https://ab2022mohammedengineer.on.drv.tw/Narratives%20website/SuperOrdinateNarrativeWebPage-Trail-11.html" TargetMode="External"/><Relationship Id="rId198" Type="http://schemas.openxmlformats.org/officeDocument/2006/relationships/hyperlink" Target="https://ab2022mohammedengineer.on.drv.tw/Narratives%20website/SuperOrdinateNarrativeWebPage-Trail-10.html" TargetMode="External"/><Relationship Id="rId202" Type="http://schemas.openxmlformats.org/officeDocument/2006/relationships/hyperlink" Target="https://ab2022mohammedengineer.on.drv.tw/Narratives%20website/CorrelativeNarrativeWebPage-Trial22.html" TargetMode="External"/><Relationship Id="rId223" Type="http://schemas.openxmlformats.org/officeDocument/2006/relationships/hyperlink" Target="https://ab2022mohammedengineer.on.drv.tw/Narratives%20website/CorrelativeNarrativeWebPage-Trial20.html" TargetMode="External"/><Relationship Id="rId244" Type="http://schemas.openxmlformats.org/officeDocument/2006/relationships/hyperlink" Target="https://ab2022mohammedengineer.on.drv.tw/Narratives%20website/CorrelativeNarrativeWebPage-Trial38.html"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ab2022mohammedengineer.on.drv.tw/Narratives%20website/DerivativeNarrativeWebPage-Trial2_9.html" TargetMode="External"/><Relationship Id="rId21" Type="http://schemas.openxmlformats.org/officeDocument/2006/relationships/hyperlink" Target="https://ab2022mohammedengineer.on.drv.tw/Narratives%20website/CorrelativeNarrativeWebPage-Trial41.html" TargetMode="External"/><Relationship Id="rId42" Type="http://schemas.openxmlformats.org/officeDocument/2006/relationships/hyperlink" Target="https://ab2022mohammedengineer.on.drv.tw/Narratives%20website/SuperOrdinateNarrativeWebPage-Trail-4.html" TargetMode="External"/><Relationship Id="rId63" Type="http://schemas.openxmlformats.org/officeDocument/2006/relationships/hyperlink" Target="https://ab2022mohammedengineer.on.drv.tw/Narratives%20website/SuperOrdinateNarrativeWebPage-Trail-6.html" TargetMode="External"/><Relationship Id="rId84" Type="http://schemas.openxmlformats.org/officeDocument/2006/relationships/hyperlink" Target="https://ab2022mohammedengineer.on.drv.tw/Narratives%20website/CorrelativeNarrativeWebPage-Trial3.html" TargetMode="External"/><Relationship Id="rId138" Type="http://schemas.openxmlformats.org/officeDocument/2006/relationships/hyperlink" Target="https://ab2022mohammedengineer.on.drv.tw/Narratives%20website/SuperOrdinateNarrativeWebPage-Trail-8.html" TargetMode="External"/><Relationship Id="rId159" Type="http://schemas.openxmlformats.org/officeDocument/2006/relationships/hyperlink" Target="https://ab2022mohammedengineer.on.drv.tw/Narratives%20website/CorrelativeNarrativeWebPage-Trial9.html" TargetMode="External"/><Relationship Id="rId170" Type="http://schemas.openxmlformats.org/officeDocument/2006/relationships/hyperlink" Target="https://ab2022mohammedengineer.on.drv.tw/Narratives%20website/CombinationalNarrativeWebPage2.html" TargetMode="External"/><Relationship Id="rId191" Type="http://schemas.openxmlformats.org/officeDocument/2006/relationships/hyperlink" Target="https://ab2022mohammedengineer.on.drv.tw/Narratives%20website/CombinationalNarrativeWebPage4.html" TargetMode="External"/><Relationship Id="rId205" Type="http://schemas.openxmlformats.org/officeDocument/2006/relationships/hyperlink" Target="https://ab2022mohammedengineer.on.drv.tw/Narratives%20website/CorrelativeNarrativeWebPage-Trial27.html" TargetMode="External"/><Relationship Id="rId226" Type="http://schemas.openxmlformats.org/officeDocument/2006/relationships/hyperlink" Target="https://ab2022mohammedengineer.on.drv.tw/Narratives%20website/CorrelativeNarrativeWebPage-Trial26.html" TargetMode="External"/><Relationship Id="rId247" Type="http://schemas.openxmlformats.org/officeDocument/2006/relationships/hyperlink" Target="https://ab2022mohammedengineer.on.drv.tw/Narratives%20website/CorrelativeNarrativeWebPage-Trial48.html" TargetMode="External"/><Relationship Id="rId107" Type="http://schemas.openxmlformats.org/officeDocument/2006/relationships/hyperlink" Target="https://ab2022mohammedengineer.on.drv.tw/Narratives%20website/CorrelativeNarrativeWebPage-Trial10.html" TargetMode="External"/><Relationship Id="rId268" Type="http://schemas.openxmlformats.org/officeDocument/2006/relationships/hyperlink" Target="https://ab2022mohammedengineer.on.drv.tw/Narratives%20website/CombinationalNarrativeWebPage2.html" TargetMode="External"/><Relationship Id="rId11" Type="http://schemas.openxmlformats.org/officeDocument/2006/relationships/hyperlink" Target="https://ab2022mohammedengineer.on.drv.tw/Narratives%20website/SuperOrdinateNarrativeWebPage-Trail-3.html" TargetMode="External"/><Relationship Id="rId32" Type="http://schemas.openxmlformats.org/officeDocument/2006/relationships/hyperlink" Target="https://ab2022mohammedengineer.on.drv.tw/Narratives%20website/CorrelativeNarrativeWebPage-Trial47.html" TargetMode="External"/><Relationship Id="rId53" Type="http://schemas.openxmlformats.org/officeDocument/2006/relationships/hyperlink" Target="https://ab2022mohammedengineer.on.drv.tw/Narratives%20website/CorrelativeNarrativeWebPage-Trial15.html" TargetMode="External"/><Relationship Id="rId74" Type="http://schemas.openxmlformats.org/officeDocument/2006/relationships/hyperlink" Target="https://ab2022mohammedengineer.on.drv.tw/Narratives%20website/CombinationalNarrativeWebPage4.html" TargetMode="External"/><Relationship Id="rId128" Type="http://schemas.openxmlformats.org/officeDocument/2006/relationships/hyperlink" Target="https://ab2022mohammedengineer.on.drv.tw/Narratives%20website/CorrelativeNarrativeWebPage-Trial25.html" TargetMode="External"/><Relationship Id="rId149" Type="http://schemas.openxmlformats.org/officeDocument/2006/relationships/hyperlink" Target="https://ab2022mohammedengineer.on.drv.tw/Narratives%20website/CorrelativeNarrativeWebPage-Trial29.html" TargetMode="External"/><Relationship Id="rId5" Type="http://schemas.openxmlformats.org/officeDocument/2006/relationships/hyperlink" Target="https://ab2022mohammedengineer.on.drv.tw/Narratives%20website/DerivativeNarrativeWebPage-Trial2_3.html" TargetMode="External"/><Relationship Id="rId95" Type="http://schemas.openxmlformats.org/officeDocument/2006/relationships/hyperlink" Target="https://ab2022mohammedengineer.on.drv.tw/Narratives%20website/CombinationalNarrativeWebPage6.html" TargetMode="External"/><Relationship Id="rId160" Type="http://schemas.openxmlformats.org/officeDocument/2006/relationships/hyperlink" Target="https://ab2022mohammedengineer.on.drv.tw/Narratives%20website/CorrelativeNarrativeWebPage-Trial11.html" TargetMode="External"/><Relationship Id="rId181" Type="http://schemas.openxmlformats.org/officeDocument/2006/relationships/hyperlink" Target="https://ab2022mohammedengineer.on.drv.tw/Narratives%20website/CorrelativeNarrativeWebPage-Trial23.html" TargetMode="External"/><Relationship Id="rId216" Type="http://schemas.openxmlformats.org/officeDocument/2006/relationships/hyperlink" Target="https://ab2022mohammedengineer.on.drv.tw/Narratives%20website/DerivativeNarrativeWebPage-Trial2_10.html" TargetMode="External"/><Relationship Id="rId237" Type="http://schemas.openxmlformats.org/officeDocument/2006/relationships/hyperlink" Target="https://ab2022mohammedengineer.on.drv.tw/Narratives%20website/CombinationalNarrativeWebPage6.html" TargetMode="External"/><Relationship Id="rId258" Type="http://schemas.openxmlformats.org/officeDocument/2006/relationships/hyperlink" Target="https://ab2022mohammedengineer.on.drv.tw/Narratives%20website/SuperOrdinateNarrativeWebPage-Trail-13.html" TargetMode="External"/><Relationship Id="rId279" Type="http://schemas.openxmlformats.org/officeDocument/2006/relationships/hyperlink" Target="https://ab2022mohammedengineer.on.drv.tw/Narratives%20website/CorrelativeNarrativeWebPage-Trial48.html" TargetMode="External"/><Relationship Id="rId22" Type="http://schemas.openxmlformats.org/officeDocument/2006/relationships/hyperlink" Target="https://ab2022mohammedengineer.on.drv.tw/Narratives%20website/CorrelativeNarrativeWebPage-Trial41.html" TargetMode="External"/><Relationship Id="rId43" Type="http://schemas.openxmlformats.org/officeDocument/2006/relationships/hyperlink" Target="https://ab2022mohammedengineer.on.drv.tw/Narratives%20website/SuperOrdinateNarrativeWebPage-Trail-5.html" TargetMode="External"/><Relationship Id="rId64" Type="http://schemas.openxmlformats.org/officeDocument/2006/relationships/hyperlink" Target="https://ab2022mohammedengineer.on.drv.tw/Narratives%20website/CorrelativeNarrativeWebPage-Trial2.html" TargetMode="External"/><Relationship Id="rId118" Type="http://schemas.openxmlformats.org/officeDocument/2006/relationships/hyperlink" Target="https://ab2022mohammedengineer.on.drv.tw/Narratives%20website/SuperOrdinateNarrativeWebPage-Trail-7.html" TargetMode="External"/><Relationship Id="rId139" Type="http://schemas.openxmlformats.org/officeDocument/2006/relationships/hyperlink" Target="https://ab2022mohammedengineer.on.drv.tw/Narratives%20website/SuperOrdinateNarrativeWebPage-Trail-11.html" TargetMode="External"/><Relationship Id="rId85" Type="http://schemas.openxmlformats.org/officeDocument/2006/relationships/hyperlink" Target="https://ab2022mohammedengineer.on.drv.tw/Narratives%20website/CorrelativeNarrativeWebPage-Trial6.html" TargetMode="External"/><Relationship Id="rId150" Type="http://schemas.openxmlformats.org/officeDocument/2006/relationships/hyperlink" Target="https://ab2022mohammedengineer.on.drv.tw/Narratives%20website/CombinationalNarrativeWebPage1.html" TargetMode="External"/><Relationship Id="rId171" Type="http://schemas.openxmlformats.org/officeDocument/2006/relationships/hyperlink" Target="https://ab2022mohammedengineer.on.drv.tw/Narratives%20website/CombinationalNarrativeWebPage3.html" TargetMode="External"/><Relationship Id="rId192" Type="http://schemas.openxmlformats.org/officeDocument/2006/relationships/hyperlink" Target="https://ab2022mohammedengineer.on.drv.tw/Narratives%20website/CombinationalNarrativeWebPage5.html" TargetMode="External"/><Relationship Id="rId206" Type="http://schemas.openxmlformats.org/officeDocument/2006/relationships/hyperlink" Target="https://ab2022mohammedengineer.on.drv.tw/Narratives%20website/CorrelativeNarrativeWebPage-Trial30.html" TargetMode="External"/><Relationship Id="rId227" Type="http://schemas.openxmlformats.org/officeDocument/2006/relationships/hyperlink" Target="https://ab2022mohammedengineer.on.drv.tw/Narratives%20website/CorrelativeNarrativeWebPage-Trial27.html" TargetMode="External"/><Relationship Id="rId248" Type="http://schemas.openxmlformats.org/officeDocument/2006/relationships/hyperlink" Target="https://ab2022mohammedengineer.on.drv.tw/Narratives%20website/CorrelativeNarrativeWebPage-Trial49.html" TargetMode="External"/><Relationship Id="rId269" Type="http://schemas.openxmlformats.org/officeDocument/2006/relationships/hyperlink" Target="https://ab2022mohammedengineer.on.drv.tw/Narratives%20website/CombinationalNarrativeWebPage3.html" TargetMode="External"/><Relationship Id="rId12" Type="http://schemas.openxmlformats.org/officeDocument/2006/relationships/hyperlink" Target="https://ab2022mohammedengineer.on.drv.tw/Narratives%20website/SuperOrdinateNarrativeWebPage-Trail-3.html" TargetMode="External"/><Relationship Id="rId33" Type="http://schemas.openxmlformats.org/officeDocument/2006/relationships/hyperlink" Target="https://ab2022mohammedengineer.on.drv.tw/Narratives%20website/CombinationalNarrativeWebPage1.html" TargetMode="External"/><Relationship Id="rId108" Type="http://schemas.openxmlformats.org/officeDocument/2006/relationships/hyperlink" Target="https://ab2022mohammedengineer.on.drv.tw/Narratives%20website/CorrelativeNarrativeWebPage-Trial13.html" TargetMode="External"/><Relationship Id="rId129" Type="http://schemas.openxmlformats.org/officeDocument/2006/relationships/hyperlink" Target="https://ab2022mohammedengineer.on.drv.tw/Narratives%20website/CorrelativeNarrativeWebPage-Trial28.html" TargetMode="External"/><Relationship Id="rId280" Type="http://schemas.openxmlformats.org/officeDocument/2006/relationships/hyperlink" Target="https://ab2022mohammedengineer.on.drv.tw/Narratives%20website/CorrelativeNarrativeWebPage-Trial49.html" TargetMode="External"/><Relationship Id="rId54" Type="http://schemas.openxmlformats.org/officeDocument/2006/relationships/hyperlink" Target="https://ab2022mohammedengineer.on.drv.tw/Narratives%20website/CorrelativeNarrativeWebPage-Trial16.html" TargetMode="External"/><Relationship Id="rId75" Type="http://schemas.openxmlformats.org/officeDocument/2006/relationships/hyperlink" Target="https://ab2022mohammedengineer.on.drv.tw/Narratives%20website/CombinationalNarrativeWebPage5.html" TargetMode="External"/><Relationship Id="rId96" Type="http://schemas.openxmlformats.org/officeDocument/2006/relationships/hyperlink" Target="https://ab2022mohammedengineer.on.drv.tw/Narratives%20website/DerivativeNarrativeWebPage-Trial2_4.html" TargetMode="External"/><Relationship Id="rId140" Type="http://schemas.openxmlformats.org/officeDocument/2006/relationships/hyperlink" Target="https://ab2022mohammedengineer.on.drv.tw/Narratives%20website/CorrelativeNarrativeWebPage-Trial9.html" TargetMode="External"/><Relationship Id="rId161" Type="http://schemas.openxmlformats.org/officeDocument/2006/relationships/hyperlink" Target="https://ab2022mohammedengineer.on.drv.tw/Narratives%20website/CorrelativeNarrativeWebPage-Trial12.html" TargetMode="External"/><Relationship Id="rId182" Type="http://schemas.openxmlformats.org/officeDocument/2006/relationships/hyperlink" Target="https://ab2022mohammedengineer.on.drv.tw/Narratives%20website/CorrelativeNarrativeWebPage-Trial26.html" TargetMode="External"/><Relationship Id="rId217" Type="http://schemas.openxmlformats.org/officeDocument/2006/relationships/hyperlink" Target="https://ab2022mohammedengineer.on.drv.tw/Narratives%20website/DerivativeNarrativeWebPage-Trial2_11.html" TargetMode="External"/><Relationship Id="rId6" Type="http://schemas.openxmlformats.org/officeDocument/2006/relationships/hyperlink" Target="https://ab2022mohammedengineer.on.drv.tw/Narratives%20website/DerivativeNarrativeWebPage-Trial2_3.html" TargetMode="External"/><Relationship Id="rId238" Type="http://schemas.openxmlformats.org/officeDocument/2006/relationships/hyperlink" Target="https://ab2022mohammedengineer.on.drv.tw/Narratives%20website/DerivativeNarrativeWebPage-Trial2_13.html" TargetMode="External"/><Relationship Id="rId259" Type="http://schemas.openxmlformats.org/officeDocument/2006/relationships/hyperlink" Target="https://ab2022mohammedengineer.on.drv.tw/Narratives%20website/CorrelativeNarrativeWebPage-Trial37.html" TargetMode="External"/><Relationship Id="rId23" Type="http://schemas.openxmlformats.org/officeDocument/2006/relationships/hyperlink" Target="https://ab2022mohammedengineer.on.drv.tw/Narratives%20website/CorrelativeNarrativeWebPage-Trial42.html" TargetMode="External"/><Relationship Id="rId119" Type="http://schemas.openxmlformats.org/officeDocument/2006/relationships/hyperlink" Target="https://ab2022mohammedengineer.on.drv.tw/Narratives%20website/SuperOrdinateNarrativeWebPage-Trail-8.html" TargetMode="External"/><Relationship Id="rId270" Type="http://schemas.openxmlformats.org/officeDocument/2006/relationships/hyperlink" Target="https://ab2022mohammedengineer.on.drv.tw/Narratives%20website/DerivativeNarrativeWebPage-Trial2_13.html" TargetMode="External"/><Relationship Id="rId44" Type="http://schemas.openxmlformats.org/officeDocument/2006/relationships/hyperlink" Target="https://ab2022mohammedengineer.on.drv.tw/Narratives%20website/SuperOrdinateNarrativeWebPage-Trail-6.html" TargetMode="External"/><Relationship Id="rId65" Type="http://schemas.openxmlformats.org/officeDocument/2006/relationships/hyperlink" Target="https://ab2022mohammedengineer.on.drv.tw/Narratives%20website/CorrelativeNarrativeWebPage-Trial3.html" TargetMode="External"/><Relationship Id="rId86" Type="http://schemas.openxmlformats.org/officeDocument/2006/relationships/hyperlink" Target="https://ab2022mohammedengineer.on.drv.tw/Narratives%20website/CorrelativeNarrativeWebPage-Trial7.html" TargetMode="External"/><Relationship Id="rId130" Type="http://schemas.openxmlformats.org/officeDocument/2006/relationships/hyperlink" Target="https://ab2022mohammedengineer.on.drv.tw/Narratives%20website/CorrelativeNarrativeWebPage-Trial29.html" TargetMode="External"/><Relationship Id="rId151" Type="http://schemas.openxmlformats.org/officeDocument/2006/relationships/hyperlink" Target="https://ab2022mohammedengineer.on.drv.tw/Narratives%20website/CombinationalNarrativeWebPage2.html" TargetMode="External"/><Relationship Id="rId172" Type="http://schemas.openxmlformats.org/officeDocument/2006/relationships/hyperlink" Target="https://ab2022mohammedengineer.on.drv.tw/Narratives%20website/DerivativeNarrativeWebPage-Trial2_10.html" TargetMode="External"/><Relationship Id="rId193" Type="http://schemas.openxmlformats.org/officeDocument/2006/relationships/hyperlink" Target="https://ab2022mohammedengineer.on.drv.tw/Narratives%20website/CombinationalNarrativeWebPage6.html" TargetMode="External"/><Relationship Id="rId207" Type="http://schemas.openxmlformats.org/officeDocument/2006/relationships/hyperlink" Target="https://ab2022mohammedengineer.on.drv.tw/Narratives%20website/CorrelativeNarrativeWebPage-Trial31.html" TargetMode="External"/><Relationship Id="rId228" Type="http://schemas.openxmlformats.org/officeDocument/2006/relationships/hyperlink" Target="https://ab2022mohammedengineer.on.drv.tw/Narratives%20website/CorrelativeNarrativeWebPage-Trial30.html" TargetMode="External"/><Relationship Id="rId249" Type="http://schemas.openxmlformats.org/officeDocument/2006/relationships/hyperlink" Target="https://ab2022mohammedengineer.on.drv.tw/Narratives%20website/CorrelativeNarrativeWebPage-Trial50.html" TargetMode="External"/><Relationship Id="rId13" Type="http://schemas.openxmlformats.org/officeDocument/2006/relationships/hyperlink" Target="https://ab2022mohammedengineer.on.drv.tw/Narratives%20website/CorrelativeNarrativeWebPage-Trial1.html" TargetMode="External"/><Relationship Id="rId18" Type="http://schemas.openxmlformats.org/officeDocument/2006/relationships/hyperlink" Target="https://ab2022mohammedengineer.on.drv.tw/Narratives%20website/CorrelativeNarrativeWebPage-Trial5.html" TargetMode="External"/><Relationship Id="rId39" Type="http://schemas.openxmlformats.org/officeDocument/2006/relationships/hyperlink" Target="https://ab2022mohammedengineer.on.drv.tw/Narratives%20website/DerivativeNarrativeWebPage-Trial2_4.html" TargetMode="External"/><Relationship Id="rId109" Type="http://schemas.openxmlformats.org/officeDocument/2006/relationships/hyperlink" Target="https://ab2022mohammedengineer.on.drv.tw/Narratives%20website/CorrelativeNarrativeWebPage-Trial14.html" TargetMode="External"/><Relationship Id="rId260" Type="http://schemas.openxmlformats.org/officeDocument/2006/relationships/hyperlink" Target="https://ab2022mohammedengineer.on.drv.tw/Narratives%20website/CorrelativeNarrativeWebPage-Trial38.html" TargetMode="External"/><Relationship Id="rId265" Type="http://schemas.openxmlformats.org/officeDocument/2006/relationships/hyperlink" Target="https://ab2022mohammedengineer.on.drv.tw/Narratives%20website/CorrelativeNarrativeWebPage-Trial50.html" TargetMode="External"/><Relationship Id="rId281" Type="http://schemas.openxmlformats.org/officeDocument/2006/relationships/hyperlink" Target="https://ab2022mohammedengineer.on.drv.tw/Narratives%20website/CorrelativeNarrativeWebPage-Trial50.html" TargetMode="External"/><Relationship Id="rId286" Type="http://schemas.openxmlformats.org/officeDocument/2006/relationships/drawing" Target="../drawings/drawing2.xml"/><Relationship Id="rId34" Type="http://schemas.openxmlformats.org/officeDocument/2006/relationships/hyperlink" Target="https://ab2022mohammedengineer.on.drv.tw/Narratives%20website/CombinationalNarrativeWebPage1.html" TargetMode="External"/><Relationship Id="rId50" Type="http://schemas.openxmlformats.org/officeDocument/2006/relationships/hyperlink" Target="https://ab2022mohammedengineer.on.drv.tw/Narratives%20website/CorrelativeNarrativeWebPage-Trial10.html" TargetMode="External"/><Relationship Id="rId55" Type="http://schemas.openxmlformats.org/officeDocument/2006/relationships/hyperlink" Target="https://ab2022mohammedengineer.on.drv.tw/Narratives%20website/CombinationalNarrativeWebPage4.html" TargetMode="External"/><Relationship Id="rId76" Type="http://schemas.openxmlformats.org/officeDocument/2006/relationships/hyperlink" Target="https://ab2022mohammedengineer.on.drv.tw/Narratives%20website/CombinationalNarrativeWebPage6.html" TargetMode="External"/><Relationship Id="rId97" Type="http://schemas.openxmlformats.org/officeDocument/2006/relationships/hyperlink" Target="https://ab2022mohammedengineer.on.drv.tw/Narratives%20website/DerivativeNarrativeWebPage-Trial2_5.html" TargetMode="External"/><Relationship Id="rId104" Type="http://schemas.openxmlformats.org/officeDocument/2006/relationships/hyperlink" Target="https://ab2022mohammedengineer.on.drv.tw/Narratives%20website/CorrelativeNarrativeWebPage-Trial6.html" TargetMode="External"/><Relationship Id="rId120" Type="http://schemas.openxmlformats.org/officeDocument/2006/relationships/hyperlink" Target="https://ab2022mohammedengineer.on.drv.tw/Narratives%20website/SuperOrdinateNarrativeWebPage-Trail-11.html" TargetMode="External"/><Relationship Id="rId125" Type="http://schemas.openxmlformats.org/officeDocument/2006/relationships/hyperlink" Target="https://ab2022mohammedengineer.on.drv.tw/Narratives%20website/CorrelativeNarrativeWebPage-Trial17.html" TargetMode="External"/><Relationship Id="rId141" Type="http://schemas.openxmlformats.org/officeDocument/2006/relationships/hyperlink" Target="https://ab2022mohammedengineer.on.drv.tw/Narratives%20website/CorrelativeNarrativeWebPage-Trial11.html" TargetMode="External"/><Relationship Id="rId146" Type="http://schemas.openxmlformats.org/officeDocument/2006/relationships/hyperlink" Target="https://ab2022mohammedengineer.on.drv.tw/Narratives%20website/CorrelativeNarrativeWebPage-Trial24.html" TargetMode="External"/><Relationship Id="rId167" Type="http://schemas.openxmlformats.org/officeDocument/2006/relationships/hyperlink" Target="https://ab2022mohammedengineer.on.drv.tw/Narratives%20website/CorrelativeNarrativeWebPage-Trial28.html" TargetMode="External"/><Relationship Id="rId188" Type="http://schemas.openxmlformats.org/officeDocument/2006/relationships/hyperlink" Target="https://ab2022mohammedengineer.on.drv.tw/Narratives%20website/CorrelativeNarrativeWebPage-Trial34.html" TargetMode="External"/><Relationship Id="rId7" Type="http://schemas.openxmlformats.org/officeDocument/2006/relationships/hyperlink" Target="https://ab2022mohammedengineer.on.drv.tw/Narratives%20website/SuperOrdinateNarrativeWebPage-Trail-1.html" TargetMode="External"/><Relationship Id="rId71" Type="http://schemas.openxmlformats.org/officeDocument/2006/relationships/hyperlink" Target="https://ab2022mohammedengineer.on.drv.tw/Narratives%20website/CorrelativeNarrativeWebPage-Trial14.html" TargetMode="External"/><Relationship Id="rId92" Type="http://schemas.openxmlformats.org/officeDocument/2006/relationships/hyperlink" Target="https://ab2022mohammedengineer.on.drv.tw/Narratives%20website/CorrelativeNarrativeWebPage-Trial16.html" TargetMode="External"/><Relationship Id="rId162" Type="http://schemas.openxmlformats.org/officeDocument/2006/relationships/hyperlink" Target="https://ab2022mohammedengineer.on.drv.tw/Narratives%20website/CorrelativeNarrativeWebPage-Trial21.html" TargetMode="External"/><Relationship Id="rId183" Type="http://schemas.openxmlformats.org/officeDocument/2006/relationships/hyperlink" Target="https://ab2022mohammedengineer.on.drv.tw/Narratives%20website/CorrelativeNarrativeWebPage-Trial27.html" TargetMode="External"/><Relationship Id="rId213" Type="http://schemas.openxmlformats.org/officeDocument/2006/relationships/hyperlink" Target="https://ab2022mohammedengineer.on.drv.tw/Narratives%20website/CombinationalNarrativeWebPage4.html" TargetMode="External"/><Relationship Id="rId218" Type="http://schemas.openxmlformats.org/officeDocument/2006/relationships/hyperlink" Target="https://ab2022mohammedengineer.on.drv.tw/Narratives%20website/DerivativeNarrativeWebPage-Trial2_12.html" TargetMode="External"/><Relationship Id="rId234" Type="http://schemas.openxmlformats.org/officeDocument/2006/relationships/hyperlink" Target="https://ab2022mohammedengineer.on.drv.tw/Narratives%20website/CorrelativeNarrativeWebPage-Trial36.html" TargetMode="External"/><Relationship Id="rId239" Type="http://schemas.openxmlformats.org/officeDocument/2006/relationships/hyperlink" Target="https://ab2022mohammedengineer.on.drv.tw/Narratives%20website/DerivativeNarrativeWebPage-Trial2_14.html" TargetMode="External"/><Relationship Id="rId2" Type="http://schemas.openxmlformats.org/officeDocument/2006/relationships/hyperlink" Target="https://ab2022mohammedengineer.on.drv.tw/Narratives%20website/DerivativeNarrativeWebPage-Trial2_1.html" TargetMode="External"/><Relationship Id="rId29" Type="http://schemas.openxmlformats.org/officeDocument/2006/relationships/hyperlink" Target="https://ab2022mohammedengineer.on.drv.tw/Narratives%20website/CorrelativeNarrativeWebPage-Trial46.html" TargetMode="External"/><Relationship Id="rId250" Type="http://schemas.openxmlformats.org/officeDocument/2006/relationships/hyperlink" Target="https://ab2022mohammedengineer.on.drv.tw/Narratives%20website/CorrelativeNarrativeWebPage-Trial51.html" TargetMode="External"/><Relationship Id="rId255" Type="http://schemas.openxmlformats.org/officeDocument/2006/relationships/hyperlink" Target="https://ab2022mohammedengineer.on.drv.tw/Narratives%20website/DerivativeNarrativeWebPage-Trial2_14.html" TargetMode="External"/><Relationship Id="rId271" Type="http://schemas.openxmlformats.org/officeDocument/2006/relationships/hyperlink" Target="https://ab2022mohammedengineer.on.drv.tw/Narratives%20website/DerivativeNarrativeWebPage-Trial2_14.html" TargetMode="External"/><Relationship Id="rId276" Type="http://schemas.openxmlformats.org/officeDocument/2006/relationships/hyperlink" Target="https://ab2022mohammedengineer.on.drv.tw/Narratives%20website/CorrelativeNarrativeWebPage-Trial38.html" TargetMode="External"/><Relationship Id="rId24" Type="http://schemas.openxmlformats.org/officeDocument/2006/relationships/hyperlink" Target="https://ab2022mohammedengineer.on.drv.tw/Narratives%20website/CorrelativeNarrativeWebPage-Trial42.html" TargetMode="External"/><Relationship Id="rId40" Type="http://schemas.openxmlformats.org/officeDocument/2006/relationships/hyperlink" Target="https://ab2022mohammedengineer.on.drv.tw/Narratives%20website/DerivativeNarrativeWebPage-Trial2_5.html" TargetMode="External"/><Relationship Id="rId45" Type="http://schemas.openxmlformats.org/officeDocument/2006/relationships/hyperlink" Target="https://ab2022mohammedengineer.on.drv.tw/Narratives%20website/CorrelativeNarrativeWebPage-Trial2.html" TargetMode="External"/><Relationship Id="rId66" Type="http://schemas.openxmlformats.org/officeDocument/2006/relationships/hyperlink" Target="https://ab2022mohammedengineer.on.drv.tw/Narratives%20website/CorrelativeNarrativeWebPage-Trial6.html" TargetMode="External"/><Relationship Id="rId87" Type="http://schemas.openxmlformats.org/officeDocument/2006/relationships/hyperlink" Target="https://ab2022mohammedengineer.on.drv.tw/Narratives%20website/CorrelativeNarrativeWebPage-Trial8.html" TargetMode="External"/><Relationship Id="rId110" Type="http://schemas.openxmlformats.org/officeDocument/2006/relationships/hyperlink" Target="https://ab2022mohammedengineer.on.drv.tw/Narratives%20website/CorrelativeNarrativeWebPage-Trial15.html" TargetMode="External"/><Relationship Id="rId115" Type="http://schemas.openxmlformats.org/officeDocument/2006/relationships/hyperlink" Target="https://ab2022mohammedengineer.on.drv.tw/Narratives%20website/DerivativeNarrativeWebPage-Trial2_7.html" TargetMode="External"/><Relationship Id="rId131" Type="http://schemas.openxmlformats.org/officeDocument/2006/relationships/hyperlink" Target="https://ab2022mohammedengineer.on.drv.tw/Narratives%20website/CombinationalNarrativeWebPage1.html" TargetMode="External"/><Relationship Id="rId136" Type="http://schemas.openxmlformats.org/officeDocument/2006/relationships/hyperlink" Target="https://ab2022mohammedengineer.on.drv.tw/Narratives%20website/DerivativeNarrativeWebPage-Trial2_9.html" TargetMode="External"/><Relationship Id="rId157" Type="http://schemas.openxmlformats.org/officeDocument/2006/relationships/hyperlink" Target="https://ab2022mohammedengineer.on.drv.tw/Narratives%20website/SuperOrdinateNarrativeWebPage-Trail-8.html" TargetMode="External"/><Relationship Id="rId178" Type="http://schemas.openxmlformats.org/officeDocument/2006/relationships/hyperlink" Target="https://ab2022mohammedengineer.on.drv.tw/Narratives%20website/CorrelativeNarrativeWebPage-Trial19.html" TargetMode="External"/><Relationship Id="rId61" Type="http://schemas.openxmlformats.org/officeDocument/2006/relationships/hyperlink" Target="https://ab2022mohammedengineer.on.drv.tw/Narratives%20website/SuperOrdinateNarrativeWebPage-Trail-4.html" TargetMode="External"/><Relationship Id="rId82" Type="http://schemas.openxmlformats.org/officeDocument/2006/relationships/hyperlink" Target="https://ab2022mohammedengineer.on.drv.tw/Narratives%20website/SuperOrdinateNarrativeWebPage-Trail-6.html" TargetMode="External"/><Relationship Id="rId152" Type="http://schemas.openxmlformats.org/officeDocument/2006/relationships/hyperlink" Target="https://ab2022mohammedengineer.on.drv.tw/Narratives%20website/CombinationalNarrativeWebPage3.html" TargetMode="External"/><Relationship Id="rId173" Type="http://schemas.openxmlformats.org/officeDocument/2006/relationships/hyperlink" Target="https://ab2022mohammedengineer.on.drv.tw/Narratives%20website/DerivativeNarrativeWebPage-Trial2_11.html" TargetMode="External"/><Relationship Id="rId194" Type="http://schemas.openxmlformats.org/officeDocument/2006/relationships/hyperlink" Target="https://ab2022mohammedengineer.on.drv.tw/Narratives%20website/DerivativeNarrativeWebPage-Trial2_10.html" TargetMode="External"/><Relationship Id="rId199" Type="http://schemas.openxmlformats.org/officeDocument/2006/relationships/hyperlink" Target="https://ab2022mohammedengineer.on.drv.tw/Narratives%20website/SuperOrdinateNarrativeWebPage-Trail-11.html" TargetMode="External"/><Relationship Id="rId203" Type="http://schemas.openxmlformats.org/officeDocument/2006/relationships/hyperlink" Target="https://ab2022mohammedengineer.on.drv.tw/Narratives%20website/CorrelativeNarrativeWebPage-Trial23.html" TargetMode="External"/><Relationship Id="rId208" Type="http://schemas.openxmlformats.org/officeDocument/2006/relationships/hyperlink" Target="https://ab2022mohammedengineer.on.drv.tw/Narratives%20website/CorrelativeNarrativeWebPage-Trial32.html" TargetMode="External"/><Relationship Id="rId229" Type="http://schemas.openxmlformats.org/officeDocument/2006/relationships/hyperlink" Target="https://ab2022mohammedengineer.on.drv.tw/Narratives%20website/CorrelativeNarrativeWebPage-Trial31.html" TargetMode="External"/><Relationship Id="rId19" Type="http://schemas.openxmlformats.org/officeDocument/2006/relationships/hyperlink" Target="https://ab2022mohammedengineer.on.drv.tw/Narratives%20website/CorrelativeNarrativeWebPage-Trial40.html" TargetMode="External"/><Relationship Id="rId224" Type="http://schemas.openxmlformats.org/officeDocument/2006/relationships/hyperlink" Target="https://ab2022mohammedengineer.on.drv.tw/Narratives%20website/CorrelativeNarrativeWebPage-Trial22.html" TargetMode="External"/><Relationship Id="rId240" Type="http://schemas.openxmlformats.org/officeDocument/2006/relationships/hyperlink" Target="https://ab2022mohammedengineer.on.drv.tw/Narratives%20website/DerivativeNarrativeWebPage-Trial2_15.html" TargetMode="External"/><Relationship Id="rId245" Type="http://schemas.openxmlformats.org/officeDocument/2006/relationships/hyperlink" Target="https://ab2022mohammedengineer.on.drv.tw/Narratives%20website/CorrelativeNarrativeWebPage-Trial39.html" TargetMode="External"/><Relationship Id="rId261" Type="http://schemas.openxmlformats.org/officeDocument/2006/relationships/hyperlink" Target="https://ab2022mohammedengineer.on.drv.tw/Narratives%20website/CorrelativeNarrativeWebPage-Trial39.html" TargetMode="External"/><Relationship Id="rId266" Type="http://schemas.openxmlformats.org/officeDocument/2006/relationships/hyperlink" Target="https://ab2022mohammedengineer.on.drv.tw/Narratives%20website/CorrelativeNarrativeWebPage-Trial51.html" TargetMode="External"/><Relationship Id="rId14" Type="http://schemas.openxmlformats.org/officeDocument/2006/relationships/hyperlink" Target="https://ab2022mohammedengineer.on.drv.tw/Narratives%20website/CorrelativeNarrativeWebPage-Trial1.html" TargetMode="External"/><Relationship Id="rId30" Type="http://schemas.openxmlformats.org/officeDocument/2006/relationships/hyperlink" Target="https://ab2022mohammedengineer.on.drv.tw/Narratives%20website/CorrelativeNarrativeWebPage-Trial46.html" TargetMode="External"/><Relationship Id="rId35" Type="http://schemas.openxmlformats.org/officeDocument/2006/relationships/hyperlink" Target="https://ab2022mohammedengineer.on.drv.tw/Narratives%20website/CombinationalNarrativeWebPage2.html" TargetMode="External"/><Relationship Id="rId56" Type="http://schemas.openxmlformats.org/officeDocument/2006/relationships/hyperlink" Target="https://ab2022mohammedengineer.on.drv.tw/Narratives%20website/CombinationalNarrativeWebPage5.html" TargetMode="External"/><Relationship Id="rId77" Type="http://schemas.openxmlformats.org/officeDocument/2006/relationships/hyperlink" Target="https://ab2022mohammedengineer.on.drv.tw/Narratives%20website/DerivativeNarrativeWebPage-Trial2_4.html" TargetMode="External"/><Relationship Id="rId100" Type="http://schemas.openxmlformats.org/officeDocument/2006/relationships/hyperlink" Target="https://ab2022mohammedengineer.on.drv.tw/Narratives%20website/SuperOrdinateNarrativeWebPage-Trail-5.html" TargetMode="External"/><Relationship Id="rId105" Type="http://schemas.openxmlformats.org/officeDocument/2006/relationships/hyperlink" Target="https://ab2022mohammedengineer.on.drv.tw/Narratives%20website/CorrelativeNarrativeWebPage-Trial7.html" TargetMode="External"/><Relationship Id="rId126" Type="http://schemas.openxmlformats.org/officeDocument/2006/relationships/hyperlink" Target="https://ab2022mohammedengineer.on.drv.tw/Narratives%20website/CorrelativeNarrativeWebPage-Trial18.html" TargetMode="External"/><Relationship Id="rId147" Type="http://schemas.openxmlformats.org/officeDocument/2006/relationships/hyperlink" Target="https://ab2022mohammedengineer.on.drv.tw/Narratives%20website/CorrelativeNarrativeWebPage-Trial25.html" TargetMode="External"/><Relationship Id="rId168" Type="http://schemas.openxmlformats.org/officeDocument/2006/relationships/hyperlink" Target="https://ab2022mohammedengineer.on.drv.tw/Narratives%20website/CorrelativeNarrativeWebPage-Trial29.html" TargetMode="External"/><Relationship Id="rId282" Type="http://schemas.openxmlformats.org/officeDocument/2006/relationships/hyperlink" Target="https://ab2022mohammedengineer.on.drv.tw/Narratives%20website/CorrelativeNarrativeWebPage-Trial51.html" TargetMode="External"/><Relationship Id="rId8" Type="http://schemas.openxmlformats.org/officeDocument/2006/relationships/hyperlink" Target="https://ab2022mohammedengineer.on.drv.tw/Narratives%20website/SuperOrdinateNarrativeWebPage-Trail-1.html" TargetMode="External"/><Relationship Id="rId51" Type="http://schemas.openxmlformats.org/officeDocument/2006/relationships/hyperlink" Target="https://ab2022mohammedengineer.on.drv.tw/Narratives%20website/CorrelativeNarrativeWebPage-Trial13.html" TargetMode="External"/><Relationship Id="rId72" Type="http://schemas.openxmlformats.org/officeDocument/2006/relationships/hyperlink" Target="https://ab2022mohammedengineer.on.drv.tw/Narratives%20website/CorrelativeNarrativeWebPage-Trial15.html" TargetMode="External"/><Relationship Id="rId93" Type="http://schemas.openxmlformats.org/officeDocument/2006/relationships/hyperlink" Target="https://ab2022mohammedengineer.on.drv.tw/Narratives%20website/CombinationalNarrativeWebPage4.html" TargetMode="External"/><Relationship Id="rId98" Type="http://schemas.openxmlformats.org/officeDocument/2006/relationships/hyperlink" Target="https://ab2022mohammedengineer.on.drv.tw/Narratives%20website/DerivativeNarrativeWebPage-Trial2_6.html" TargetMode="External"/><Relationship Id="rId121" Type="http://schemas.openxmlformats.org/officeDocument/2006/relationships/hyperlink" Target="https://ab2022mohammedengineer.on.drv.tw/Narratives%20website/CorrelativeNarrativeWebPage-Trial9.html" TargetMode="External"/><Relationship Id="rId142" Type="http://schemas.openxmlformats.org/officeDocument/2006/relationships/hyperlink" Target="https://ab2022mohammedengineer.on.drv.tw/Narratives%20website/CorrelativeNarrativeWebPage-Trial12.html" TargetMode="External"/><Relationship Id="rId163" Type="http://schemas.openxmlformats.org/officeDocument/2006/relationships/hyperlink" Target="https://ab2022mohammedengineer.on.drv.tw/Narratives%20website/CorrelativeNarrativeWebPage-Trial17.html" TargetMode="External"/><Relationship Id="rId184" Type="http://schemas.openxmlformats.org/officeDocument/2006/relationships/hyperlink" Target="https://ab2022mohammedengineer.on.drv.tw/Narratives%20website/CorrelativeNarrativeWebPage-Trial30.html" TargetMode="External"/><Relationship Id="rId189" Type="http://schemas.openxmlformats.org/officeDocument/2006/relationships/hyperlink" Target="https://ab2022mohammedengineer.on.drv.tw/Narratives%20website/CorrelativeNarrativeWebPage-Trial35.html" TargetMode="External"/><Relationship Id="rId219" Type="http://schemas.openxmlformats.org/officeDocument/2006/relationships/hyperlink" Target="https://ab2022mohammedengineer.on.drv.tw/Narratives%20website/SuperOrdinateNarrativeWebPage-Trail-9.html" TargetMode="External"/><Relationship Id="rId3" Type="http://schemas.openxmlformats.org/officeDocument/2006/relationships/hyperlink" Target="https://ab2022mohammedengineer.on.drv.tw/Narratives%20website/DerivativeNarrativeWebPage-Trial2_2.html" TargetMode="External"/><Relationship Id="rId214" Type="http://schemas.openxmlformats.org/officeDocument/2006/relationships/hyperlink" Target="https://ab2022mohammedengineer.on.drv.tw/Narratives%20website/CombinationalNarrativeWebPage5.html" TargetMode="External"/><Relationship Id="rId230" Type="http://schemas.openxmlformats.org/officeDocument/2006/relationships/hyperlink" Target="https://ab2022mohammedengineer.on.drv.tw/Narratives%20website/CorrelativeNarrativeWebPage-Trial32.html" TargetMode="External"/><Relationship Id="rId235" Type="http://schemas.openxmlformats.org/officeDocument/2006/relationships/hyperlink" Target="https://ab2022mohammedengineer.on.drv.tw/Narratives%20website/CombinationalNarrativeWebPage4.html" TargetMode="External"/><Relationship Id="rId251" Type="http://schemas.openxmlformats.org/officeDocument/2006/relationships/hyperlink" Target="https://ab2022mohammedengineer.on.drv.tw/Narratives%20website/CombinationalNarrativeWebPage1.html" TargetMode="External"/><Relationship Id="rId256" Type="http://schemas.openxmlformats.org/officeDocument/2006/relationships/hyperlink" Target="https://ab2022mohammedengineer.on.drv.tw/Narratives%20website/DerivativeNarrativeWebPage-Trial2_15.html" TargetMode="External"/><Relationship Id="rId277" Type="http://schemas.openxmlformats.org/officeDocument/2006/relationships/hyperlink" Target="https://ab2022mohammedengineer.on.drv.tw/Narratives%20website/CorrelativeNarrativeWebPage-Trial39.html" TargetMode="External"/><Relationship Id="rId25" Type="http://schemas.openxmlformats.org/officeDocument/2006/relationships/hyperlink" Target="https://ab2022mohammedengineer.on.drv.tw/Narratives%20website/CorrelativeNarrativeWebPage-Trial44.html" TargetMode="External"/><Relationship Id="rId46" Type="http://schemas.openxmlformats.org/officeDocument/2006/relationships/hyperlink" Target="https://ab2022mohammedengineer.on.drv.tw/Narratives%20website/CorrelativeNarrativeWebPage-Trial3.html" TargetMode="External"/><Relationship Id="rId67" Type="http://schemas.openxmlformats.org/officeDocument/2006/relationships/hyperlink" Target="https://ab2022mohammedengineer.on.drv.tw/Narratives%20website/CorrelativeNarrativeWebPage-Trial7.html" TargetMode="External"/><Relationship Id="rId116" Type="http://schemas.openxmlformats.org/officeDocument/2006/relationships/hyperlink" Target="https://ab2022mohammedengineer.on.drv.tw/Narratives%20website/DerivativeNarrativeWebPage-Trial2_8.html" TargetMode="External"/><Relationship Id="rId137" Type="http://schemas.openxmlformats.org/officeDocument/2006/relationships/hyperlink" Target="https://ab2022mohammedengineer.on.drv.tw/Narratives%20website/SuperOrdinateNarrativeWebPage-Trail-7.html" TargetMode="External"/><Relationship Id="rId158" Type="http://schemas.openxmlformats.org/officeDocument/2006/relationships/hyperlink" Target="https://ab2022mohammedengineer.on.drv.tw/Narratives%20website/SuperOrdinateNarrativeWebPage-Trail-11.html" TargetMode="External"/><Relationship Id="rId272" Type="http://schemas.openxmlformats.org/officeDocument/2006/relationships/hyperlink" Target="https://ab2022mohammedengineer.on.drv.tw/Narratives%20website/DerivativeNarrativeWebPage-Trial2_15.html" TargetMode="External"/><Relationship Id="rId20" Type="http://schemas.openxmlformats.org/officeDocument/2006/relationships/hyperlink" Target="https://ab2022mohammedengineer.on.drv.tw/Narratives%20website/CorrelativeNarrativeWebPage-Trial40.html" TargetMode="External"/><Relationship Id="rId41" Type="http://schemas.openxmlformats.org/officeDocument/2006/relationships/hyperlink" Target="https://ab2022mohammedengineer.on.drv.tw/Narratives%20website/DerivativeNarrativeWebPage-Trial2_6.html" TargetMode="External"/><Relationship Id="rId62" Type="http://schemas.openxmlformats.org/officeDocument/2006/relationships/hyperlink" Target="https://ab2022mohammedengineer.on.drv.tw/Narratives%20website/SuperOrdinateNarrativeWebPage-Trail-5.html" TargetMode="External"/><Relationship Id="rId83" Type="http://schemas.openxmlformats.org/officeDocument/2006/relationships/hyperlink" Target="https://ab2022mohammedengineer.on.drv.tw/Narratives%20website/CorrelativeNarrativeWebPage-Trial2.html" TargetMode="External"/><Relationship Id="rId88" Type="http://schemas.openxmlformats.org/officeDocument/2006/relationships/hyperlink" Target="https://ab2022mohammedengineer.on.drv.tw/Narratives%20website/CorrelativeNarrativeWebPage-Trial10.html" TargetMode="External"/><Relationship Id="rId111" Type="http://schemas.openxmlformats.org/officeDocument/2006/relationships/hyperlink" Target="https://ab2022mohammedengineer.on.drv.tw/Narratives%20website/CorrelativeNarrativeWebPage-Trial16.html" TargetMode="External"/><Relationship Id="rId132" Type="http://schemas.openxmlformats.org/officeDocument/2006/relationships/hyperlink" Target="https://ab2022mohammedengineer.on.drv.tw/Narratives%20website/CombinationalNarrativeWebPage2.html" TargetMode="External"/><Relationship Id="rId153" Type="http://schemas.openxmlformats.org/officeDocument/2006/relationships/hyperlink" Target="https://ab2022mohammedengineer.on.drv.tw/Narratives%20website/DerivativeNarrativeWebPage-Trial2_7.html" TargetMode="External"/><Relationship Id="rId174" Type="http://schemas.openxmlformats.org/officeDocument/2006/relationships/hyperlink" Target="https://ab2022mohammedengineer.on.drv.tw/Narratives%20website/DerivativeNarrativeWebPage-Trial2_12.html" TargetMode="External"/><Relationship Id="rId179" Type="http://schemas.openxmlformats.org/officeDocument/2006/relationships/hyperlink" Target="https://ab2022mohammedengineer.on.drv.tw/Narratives%20website/CorrelativeNarrativeWebPage-Trial20.html" TargetMode="External"/><Relationship Id="rId195" Type="http://schemas.openxmlformats.org/officeDocument/2006/relationships/hyperlink" Target="https://ab2022mohammedengineer.on.drv.tw/Narratives%20website/DerivativeNarrativeWebPage-Trial2_11.html" TargetMode="External"/><Relationship Id="rId209" Type="http://schemas.openxmlformats.org/officeDocument/2006/relationships/hyperlink" Target="https://ab2022mohammedengineer.on.drv.tw/Narratives%20website/CorrelativeNarrativeWebPage-Trial33.html" TargetMode="External"/><Relationship Id="rId190" Type="http://schemas.openxmlformats.org/officeDocument/2006/relationships/hyperlink" Target="https://ab2022mohammedengineer.on.drv.tw/Narratives%20website/CorrelativeNarrativeWebPage-Trial36.html" TargetMode="External"/><Relationship Id="rId204" Type="http://schemas.openxmlformats.org/officeDocument/2006/relationships/hyperlink" Target="https://ab2022mohammedengineer.on.drv.tw/Narratives%20website/CorrelativeNarrativeWebPage-Trial26.html" TargetMode="External"/><Relationship Id="rId220" Type="http://schemas.openxmlformats.org/officeDocument/2006/relationships/hyperlink" Target="https://ab2022mohammedengineer.on.drv.tw/Narratives%20website/SuperOrdinateNarrativeWebPage-Trail-10.html" TargetMode="External"/><Relationship Id="rId225" Type="http://schemas.openxmlformats.org/officeDocument/2006/relationships/hyperlink" Target="https://ab2022mohammedengineer.on.drv.tw/Narratives%20website/CorrelativeNarrativeWebPage-Trial23.html" TargetMode="External"/><Relationship Id="rId241" Type="http://schemas.openxmlformats.org/officeDocument/2006/relationships/hyperlink" Target="https://ab2022mohammedengineer.on.drv.tw/Narratives%20website/SuperOrdinateNarrativeWebPage-Trail-12.html" TargetMode="External"/><Relationship Id="rId246" Type="http://schemas.openxmlformats.org/officeDocument/2006/relationships/hyperlink" Target="https://ab2022mohammedengineer.on.drv.tw/Narratives%20website/CorrelativeNarrativeWebPage-Trial43.html" TargetMode="External"/><Relationship Id="rId267" Type="http://schemas.openxmlformats.org/officeDocument/2006/relationships/hyperlink" Target="https://ab2022mohammedengineer.on.drv.tw/Narratives%20website/CombinationalNarrativeWebPage1.html" TargetMode="External"/><Relationship Id="rId15" Type="http://schemas.openxmlformats.org/officeDocument/2006/relationships/hyperlink" Target="https://ab2022mohammedengineer.on.drv.tw/Narratives%20website/CorrelativeNarrativeWebPage-Trial4.html" TargetMode="External"/><Relationship Id="rId36" Type="http://schemas.openxmlformats.org/officeDocument/2006/relationships/hyperlink" Target="https://ab2022mohammedengineer.on.drv.tw/Narratives%20website/CombinationalNarrativeWebPage2.html" TargetMode="External"/><Relationship Id="rId57" Type="http://schemas.openxmlformats.org/officeDocument/2006/relationships/hyperlink" Target="https://ab2022mohammedengineer.on.drv.tw/Narratives%20website/CombinationalNarrativeWebPage6.html" TargetMode="External"/><Relationship Id="rId106" Type="http://schemas.openxmlformats.org/officeDocument/2006/relationships/hyperlink" Target="https://ab2022mohammedengineer.on.drv.tw/Narratives%20website/CorrelativeNarrativeWebPage-Trial8.html" TargetMode="External"/><Relationship Id="rId127" Type="http://schemas.openxmlformats.org/officeDocument/2006/relationships/hyperlink" Target="https://ab2022mohammedengineer.on.drv.tw/Narratives%20website/CorrelativeNarrativeWebPage-Trial24.html" TargetMode="External"/><Relationship Id="rId262" Type="http://schemas.openxmlformats.org/officeDocument/2006/relationships/hyperlink" Target="https://ab2022mohammedengineer.on.drv.tw/Narratives%20website/CorrelativeNarrativeWebPage-Trial43.html" TargetMode="External"/><Relationship Id="rId283" Type="http://schemas.openxmlformats.org/officeDocument/2006/relationships/hyperlink" Target="https://ab2022mohammedengineer.on.drv.tw/Narratives%20website/CombinationalNarrativeWebPage1.html" TargetMode="External"/><Relationship Id="rId10" Type="http://schemas.openxmlformats.org/officeDocument/2006/relationships/hyperlink" Target="https://ab2022mohammedengineer.on.drv.tw/Narratives%20website/SuperOrdinateNarrativeWebPage-Trail-2.html" TargetMode="External"/><Relationship Id="rId31" Type="http://schemas.openxmlformats.org/officeDocument/2006/relationships/hyperlink" Target="https://ab2022mohammedengineer.on.drv.tw/Narratives%20website/CorrelativeNarrativeWebPage-Trial47.html" TargetMode="External"/><Relationship Id="rId52" Type="http://schemas.openxmlformats.org/officeDocument/2006/relationships/hyperlink" Target="https://ab2022mohammedengineer.on.drv.tw/Narratives%20website/CorrelativeNarrativeWebPage-Trial14.html" TargetMode="External"/><Relationship Id="rId73" Type="http://schemas.openxmlformats.org/officeDocument/2006/relationships/hyperlink" Target="https://ab2022mohammedengineer.on.drv.tw/Narratives%20website/CorrelativeNarrativeWebPage-Trial16.html" TargetMode="External"/><Relationship Id="rId78" Type="http://schemas.openxmlformats.org/officeDocument/2006/relationships/hyperlink" Target="https://ab2022mohammedengineer.on.drv.tw/Narratives%20website/DerivativeNarrativeWebPage-Trial2_5.html" TargetMode="External"/><Relationship Id="rId94" Type="http://schemas.openxmlformats.org/officeDocument/2006/relationships/hyperlink" Target="https://ab2022mohammedengineer.on.drv.tw/Narratives%20website/CombinationalNarrativeWebPage5.html" TargetMode="External"/><Relationship Id="rId99" Type="http://schemas.openxmlformats.org/officeDocument/2006/relationships/hyperlink" Target="https://ab2022mohammedengineer.on.drv.tw/Narratives%20website/SuperOrdinateNarrativeWebPage-Trail-4.html" TargetMode="External"/><Relationship Id="rId101" Type="http://schemas.openxmlformats.org/officeDocument/2006/relationships/hyperlink" Target="https://ab2022mohammedengineer.on.drv.tw/Narratives%20website/SuperOrdinateNarrativeWebPage-Trail-6.html" TargetMode="External"/><Relationship Id="rId122" Type="http://schemas.openxmlformats.org/officeDocument/2006/relationships/hyperlink" Target="https://ab2022mohammedengineer.on.drv.tw/Narratives%20website/CorrelativeNarrativeWebPage-Trial11.html" TargetMode="External"/><Relationship Id="rId143" Type="http://schemas.openxmlformats.org/officeDocument/2006/relationships/hyperlink" Target="https://ab2022mohammedengineer.on.drv.tw/Narratives%20website/CorrelativeNarrativeWebPage-Trial21.html" TargetMode="External"/><Relationship Id="rId148" Type="http://schemas.openxmlformats.org/officeDocument/2006/relationships/hyperlink" Target="https://ab2022mohammedengineer.on.drv.tw/Narratives%20website/CorrelativeNarrativeWebPage-Trial28.html" TargetMode="External"/><Relationship Id="rId164" Type="http://schemas.openxmlformats.org/officeDocument/2006/relationships/hyperlink" Target="https://ab2022mohammedengineer.on.drv.tw/Narratives%20website/CorrelativeNarrativeWebPage-Trial18.html" TargetMode="External"/><Relationship Id="rId169" Type="http://schemas.openxmlformats.org/officeDocument/2006/relationships/hyperlink" Target="https://ab2022mohammedengineer.on.drv.tw/Narratives%20website/CombinationalNarrativeWebPage1.html" TargetMode="External"/><Relationship Id="rId185" Type="http://schemas.openxmlformats.org/officeDocument/2006/relationships/hyperlink" Target="https://ab2022mohammedengineer.on.drv.tw/Narratives%20website/CorrelativeNarrativeWebPage-Trial31.html" TargetMode="External"/><Relationship Id="rId4" Type="http://schemas.openxmlformats.org/officeDocument/2006/relationships/hyperlink" Target="https://ab2022mohammedengineer.on.drv.tw/Narratives%20website/DerivativeNarrativeWebPage-Trial2_2.html" TargetMode="External"/><Relationship Id="rId9" Type="http://schemas.openxmlformats.org/officeDocument/2006/relationships/hyperlink" Target="https://ab2022mohammedengineer.on.drv.tw/Narratives%20website/SuperOrdinateNarrativeWebPage-Trail-2.html" TargetMode="External"/><Relationship Id="rId180" Type="http://schemas.openxmlformats.org/officeDocument/2006/relationships/hyperlink" Target="https://ab2022mohammedengineer.on.drv.tw/Narratives%20website/CorrelativeNarrativeWebPage-Trial22.html" TargetMode="External"/><Relationship Id="rId210" Type="http://schemas.openxmlformats.org/officeDocument/2006/relationships/hyperlink" Target="https://ab2022mohammedengineer.on.drv.tw/Narratives%20website/CorrelativeNarrativeWebPage-Trial34.html" TargetMode="External"/><Relationship Id="rId215" Type="http://schemas.openxmlformats.org/officeDocument/2006/relationships/hyperlink" Target="https://ab2022mohammedengineer.on.drv.tw/Narratives%20website/CombinationalNarrativeWebPage6.html" TargetMode="External"/><Relationship Id="rId236" Type="http://schemas.openxmlformats.org/officeDocument/2006/relationships/hyperlink" Target="https://ab2022mohammedengineer.on.drv.tw/Narratives%20website/CombinationalNarrativeWebPage5.html" TargetMode="External"/><Relationship Id="rId257" Type="http://schemas.openxmlformats.org/officeDocument/2006/relationships/hyperlink" Target="https://ab2022mohammedengineer.on.drv.tw/Narratives%20website/SuperOrdinateNarrativeWebPage-Trail-12.html" TargetMode="External"/><Relationship Id="rId278" Type="http://schemas.openxmlformats.org/officeDocument/2006/relationships/hyperlink" Target="https://ab2022mohammedengineer.on.drv.tw/Narratives%20website/CorrelativeNarrativeWebPage-Trial43.html" TargetMode="External"/><Relationship Id="rId26" Type="http://schemas.openxmlformats.org/officeDocument/2006/relationships/hyperlink" Target="https://ab2022mohammedengineer.on.drv.tw/Narratives%20website/CorrelativeNarrativeWebPage-Trial44.html" TargetMode="External"/><Relationship Id="rId231" Type="http://schemas.openxmlformats.org/officeDocument/2006/relationships/hyperlink" Target="https://ab2022mohammedengineer.on.drv.tw/Narratives%20website/CorrelativeNarrativeWebPage-Trial33.html" TargetMode="External"/><Relationship Id="rId252" Type="http://schemas.openxmlformats.org/officeDocument/2006/relationships/hyperlink" Target="https://ab2022mohammedengineer.on.drv.tw/Narratives%20website/CombinationalNarrativeWebPage2.html" TargetMode="External"/><Relationship Id="rId273" Type="http://schemas.openxmlformats.org/officeDocument/2006/relationships/hyperlink" Target="https://ab2022mohammedengineer.on.drv.tw/Narratives%20website/SuperOrdinateNarrativeWebPage-Trail-12.html" TargetMode="External"/><Relationship Id="rId47" Type="http://schemas.openxmlformats.org/officeDocument/2006/relationships/hyperlink" Target="https://ab2022mohammedengineer.on.drv.tw/Narratives%20website/CorrelativeNarrativeWebPage-Trial6.html" TargetMode="External"/><Relationship Id="rId68" Type="http://schemas.openxmlformats.org/officeDocument/2006/relationships/hyperlink" Target="https://ab2022mohammedengineer.on.drv.tw/Narratives%20website/CorrelativeNarrativeWebPage-Trial8.html" TargetMode="External"/><Relationship Id="rId89" Type="http://schemas.openxmlformats.org/officeDocument/2006/relationships/hyperlink" Target="https://ab2022mohammedengineer.on.drv.tw/Narratives%20website/CorrelativeNarrativeWebPage-Trial13.html" TargetMode="External"/><Relationship Id="rId112" Type="http://schemas.openxmlformats.org/officeDocument/2006/relationships/hyperlink" Target="https://ab2022mohammedengineer.on.drv.tw/Narratives%20website/CombinationalNarrativeWebPage4.html" TargetMode="External"/><Relationship Id="rId133" Type="http://schemas.openxmlformats.org/officeDocument/2006/relationships/hyperlink" Target="https://ab2022mohammedengineer.on.drv.tw/Narratives%20website/CombinationalNarrativeWebPage3.html" TargetMode="External"/><Relationship Id="rId154" Type="http://schemas.openxmlformats.org/officeDocument/2006/relationships/hyperlink" Target="https://ab2022mohammedengineer.on.drv.tw/Narratives%20website/DerivativeNarrativeWebPage-Trial2_8.html" TargetMode="External"/><Relationship Id="rId175" Type="http://schemas.openxmlformats.org/officeDocument/2006/relationships/hyperlink" Target="https://ab2022mohammedengineer.on.drv.tw/Narratives%20website/SuperOrdinateNarrativeWebPage-Trail-9.html" TargetMode="External"/><Relationship Id="rId196" Type="http://schemas.openxmlformats.org/officeDocument/2006/relationships/hyperlink" Target="https://ab2022mohammedengineer.on.drv.tw/Narratives%20website/DerivativeNarrativeWebPage-Trial2_12.html" TargetMode="External"/><Relationship Id="rId200" Type="http://schemas.openxmlformats.org/officeDocument/2006/relationships/hyperlink" Target="https://ab2022mohammedengineer.on.drv.tw/Narratives%20website/CorrelativeNarrativeWebPage-Trial19.html" TargetMode="External"/><Relationship Id="rId16" Type="http://schemas.openxmlformats.org/officeDocument/2006/relationships/hyperlink" Target="https://ab2022mohammedengineer.on.drv.tw/Narratives%20website/CorrelativeNarrativeWebPage-Trial4.html" TargetMode="External"/><Relationship Id="rId221" Type="http://schemas.openxmlformats.org/officeDocument/2006/relationships/hyperlink" Target="https://ab2022mohammedengineer.on.drv.tw/Narratives%20website/SuperOrdinateNarrativeWebPage-Trail-11.html" TargetMode="External"/><Relationship Id="rId242" Type="http://schemas.openxmlformats.org/officeDocument/2006/relationships/hyperlink" Target="https://ab2022mohammedengineer.on.drv.tw/Narratives%20website/SuperOrdinateNarrativeWebPage-Trail-13.html" TargetMode="External"/><Relationship Id="rId263" Type="http://schemas.openxmlformats.org/officeDocument/2006/relationships/hyperlink" Target="https://ab2022mohammedengineer.on.drv.tw/Narratives%20website/CorrelativeNarrativeWebPage-Trial48.html" TargetMode="External"/><Relationship Id="rId284" Type="http://schemas.openxmlformats.org/officeDocument/2006/relationships/hyperlink" Target="https://ab2022mohammedengineer.on.drv.tw/Narratives%20website/CombinationalNarrativeWebPage2.html" TargetMode="External"/><Relationship Id="rId37" Type="http://schemas.openxmlformats.org/officeDocument/2006/relationships/hyperlink" Target="https://ab2022mohammedengineer.on.drv.tw/Narratives%20website/CombinationalNarrativeWebPage3.html" TargetMode="External"/><Relationship Id="rId58" Type="http://schemas.openxmlformats.org/officeDocument/2006/relationships/hyperlink" Target="https://ab2022mohammedengineer.on.drv.tw/Narratives%20website/DerivativeNarrativeWebPage-Trial2_4.html" TargetMode="External"/><Relationship Id="rId79" Type="http://schemas.openxmlformats.org/officeDocument/2006/relationships/hyperlink" Target="https://ab2022mohammedengineer.on.drv.tw/Narratives%20website/DerivativeNarrativeWebPage-Trial2_6.html" TargetMode="External"/><Relationship Id="rId102" Type="http://schemas.openxmlformats.org/officeDocument/2006/relationships/hyperlink" Target="https://ab2022mohammedengineer.on.drv.tw/Narratives%20website/CorrelativeNarrativeWebPage-Trial2.html" TargetMode="External"/><Relationship Id="rId123" Type="http://schemas.openxmlformats.org/officeDocument/2006/relationships/hyperlink" Target="https://ab2022mohammedengineer.on.drv.tw/Narratives%20website/CorrelativeNarrativeWebPage-Trial12.html" TargetMode="External"/><Relationship Id="rId144" Type="http://schemas.openxmlformats.org/officeDocument/2006/relationships/hyperlink" Target="https://ab2022mohammedengineer.on.drv.tw/Narratives%20website/CorrelativeNarrativeWebPage-Trial17.html" TargetMode="External"/><Relationship Id="rId90" Type="http://schemas.openxmlformats.org/officeDocument/2006/relationships/hyperlink" Target="https://ab2022mohammedengineer.on.drv.tw/Narratives%20website/CorrelativeNarrativeWebPage-Trial14.html" TargetMode="External"/><Relationship Id="rId165" Type="http://schemas.openxmlformats.org/officeDocument/2006/relationships/hyperlink" Target="https://ab2022mohammedengineer.on.drv.tw/Narratives%20website/CorrelativeNarrativeWebPage-Trial24.html" TargetMode="External"/><Relationship Id="rId186" Type="http://schemas.openxmlformats.org/officeDocument/2006/relationships/hyperlink" Target="https://ab2022mohammedengineer.on.drv.tw/Narratives%20website/CorrelativeNarrativeWebPage-Trial32.html" TargetMode="External"/><Relationship Id="rId211" Type="http://schemas.openxmlformats.org/officeDocument/2006/relationships/hyperlink" Target="https://ab2022mohammedengineer.on.drv.tw/Narratives%20website/CorrelativeNarrativeWebPage-Trial35.html" TargetMode="External"/><Relationship Id="rId232" Type="http://schemas.openxmlformats.org/officeDocument/2006/relationships/hyperlink" Target="https://ab2022mohammedengineer.on.drv.tw/Narratives%20website/CorrelativeNarrativeWebPage-Trial34.html" TargetMode="External"/><Relationship Id="rId253" Type="http://schemas.openxmlformats.org/officeDocument/2006/relationships/hyperlink" Target="https://ab2022mohammedengineer.on.drv.tw/Narratives%20website/CombinationalNarrativeWebPage3.html" TargetMode="External"/><Relationship Id="rId274" Type="http://schemas.openxmlformats.org/officeDocument/2006/relationships/hyperlink" Target="https://ab2022mohammedengineer.on.drv.tw/Narratives%20website/SuperOrdinateNarrativeWebPage-Trail-13.html" TargetMode="External"/><Relationship Id="rId27" Type="http://schemas.openxmlformats.org/officeDocument/2006/relationships/hyperlink" Target="https://ab2022mohammedengineer.on.drv.tw/Narratives%20website/CorrelativeNarrativeWebPage-Trial45.html" TargetMode="External"/><Relationship Id="rId48" Type="http://schemas.openxmlformats.org/officeDocument/2006/relationships/hyperlink" Target="https://ab2022mohammedengineer.on.drv.tw/Narratives%20website/CorrelativeNarrativeWebPage-Trial7.html" TargetMode="External"/><Relationship Id="rId69" Type="http://schemas.openxmlformats.org/officeDocument/2006/relationships/hyperlink" Target="https://ab2022mohammedengineer.on.drv.tw/Narratives%20website/CorrelativeNarrativeWebPage-Trial10.html" TargetMode="External"/><Relationship Id="rId113" Type="http://schemas.openxmlformats.org/officeDocument/2006/relationships/hyperlink" Target="https://ab2022mohammedengineer.on.drv.tw/Narratives%20website/CombinationalNarrativeWebPage5.html" TargetMode="External"/><Relationship Id="rId134" Type="http://schemas.openxmlformats.org/officeDocument/2006/relationships/hyperlink" Target="https://ab2022mohammedengineer.on.drv.tw/Narratives%20website/DerivativeNarrativeWebPage-Trial2_7.html" TargetMode="External"/><Relationship Id="rId80" Type="http://schemas.openxmlformats.org/officeDocument/2006/relationships/hyperlink" Target="https://ab2022mohammedengineer.on.drv.tw/Narratives%20website/SuperOrdinateNarrativeWebPage-Trail-4.html" TargetMode="External"/><Relationship Id="rId155" Type="http://schemas.openxmlformats.org/officeDocument/2006/relationships/hyperlink" Target="https://ab2022mohammedengineer.on.drv.tw/Narratives%20website/DerivativeNarrativeWebPage-Trial2_9.html" TargetMode="External"/><Relationship Id="rId176" Type="http://schemas.openxmlformats.org/officeDocument/2006/relationships/hyperlink" Target="https://ab2022mohammedengineer.on.drv.tw/Narratives%20website/SuperOrdinateNarrativeWebPage-Trail-10.html" TargetMode="External"/><Relationship Id="rId197" Type="http://schemas.openxmlformats.org/officeDocument/2006/relationships/hyperlink" Target="https://ab2022mohammedengineer.on.drv.tw/Narratives%20website/SuperOrdinateNarrativeWebPage-Trail-9.html" TargetMode="External"/><Relationship Id="rId201" Type="http://schemas.openxmlformats.org/officeDocument/2006/relationships/hyperlink" Target="https://ab2022mohammedengineer.on.drv.tw/Narratives%20website/CorrelativeNarrativeWebPage-Trial20.html" TargetMode="External"/><Relationship Id="rId222" Type="http://schemas.openxmlformats.org/officeDocument/2006/relationships/hyperlink" Target="https://ab2022mohammedengineer.on.drv.tw/Narratives%20website/CorrelativeNarrativeWebPage-Trial19.html" TargetMode="External"/><Relationship Id="rId243" Type="http://schemas.openxmlformats.org/officeDocument/2006/relationships/hyperlink" Target="https://ab2022mohammedengineer.on.drv.tw/Narratives%20website/CorrelativeNarrativeWebPage-Trial37.html" TargetMode="External"/><Relationship Id="rId264" Type="http://schemas.openxmlformats.org/officeDocument/2006/relationships/hyperlink" Target="https://ab2022mohammedengineer.on.drv.tw/Narratives%20website/CorrelativeNarrativeWebPage-Trial49.html" TargetMode="External"/><Relationship Id="rId285" Type="http://schemas.openxmlformats.org/officeDocument/2006/relationships/hyperlink" Target="https://ab2022mohammedengineer.on.drv.tw/Narratives%20website/CombinationalNarrativeWebPage3.html" TargetMode="External"/><Relationship Id="rId17" Type="http://schemas.openxmlformats.org/officeDocument/2006/relationships/hyperlink" Target="https://ab2022mohammedengineer.on.drv.tw/Narratives%20website/CorrelativeNarrativeWebPage-Trial5.html" TargetMode="External"/><Relationship Id="rId38" Type="http://schemas.openxmlformats.org/officeDocument/2006/relationships/hyperlink" Target="https://ab2022mohammedengineer.on.drv.tw/Narratives%20website/CombinationalNarrativeWebPage3.html" TargetMode="External"/><Relationship Id="rId59" Type="http://schemas.openxmlformats.org/officeDocument/2006/relationships/hyperlink" Target="https://ab2022mohammedengineer.on.drv.tw/Narratives%20website/DerivativeNarrativeWebPage-Trial2_5.html" TargetMode="External"/><Relationship Id="rId103" Type="http://schemas.openxmlformats.org/officeDocument/2006/relationships/hyperlink" Target="https://ab2022mohammedengineer.on.drv.tw/Narratives%20website/CorrelativeNarrativeWebPage-Trial3.html" TargetMode="External"/><Relationship Id="rId124" Type="http://schemas.openxmlformats.org/officeDocument/2006/relationships/hyperlink" Target="https://ab2022mohammedengineer.on.drv.tw/Narratives%20website/CorrelativeNarrativeWebPage-Trial21.html" TargetMode="External"/><Relationship Id="rId70" Type="http://schemas.openxmlformats.org/officeDocument/2006/relationships/hyperlink" Target="https://ab2022mohammedengineer.on.drv.tw/Narratives%20website/CorrelativeNarrativeWebPage-Trial13.html" TargetMode="External"/><Relationship Id="rId91" Type="http://schemas.openxmlformats.org/officeDocument/2006/relationships/hyperlink" Target="https://ab2022mohammedengineer.on.drv.tw/Narratives%20website/CorrelativeNarrativeWebPage-Trial15.html" TargetMode="External"/><Relationship Id="rId145" Type="http://schemas.openxmlformats.org/officeDocument/2006/relationships/hyperlink" Target="https://ab2022mohammedengineer.on.drv.tw/Narratives%20website/CorrelativeNarrativeWebPage-Trial18.html" TargetMode="External"/><Relationship Id="rId166" Type="http://schemas.openxmlformats.org/officeDocument/2006/relationships/hyperlink" Target="https://ab2022mohammedengineer.on.drv.tw/Narratives%20website/CorrelativeNarrativeWebPage-Trial25.html" TargetMode="External"/><Relationship Id="rId187" Type="http://schemas.openxmlformats.org/officeDocument/2006/relationships/hyperlink" Target="https://ab2022mohammedengineer.on.drv.tw/Narratives%20website/CorrelativeNarrativeWebPage-Trial33.html" TargetMode="External"/><Relationship Id="rId1" Type="http://schemas.openxmlformats.org/officeDocument/2006/relationships/hyperlink" Target="https://ab2022mohammedengineer.on.drv.tw/Narratives%20website/DerivativeNarrativeWebPage-Trial2_1.html" TargetMode="External"/><Relationship Id="rId212" Type="http://schemas.openxmlformats.org/officeDocument/2006/relationships/hyperlink" Target="https://ab2022mohammedengineer.on.drv.tw/Narratives%20website/CorrelativeNarrativeWebPage-Trial36.html" TargetMode="External"/><Relationship Id="rId233" Type="http://schemas.openxmlformats.org/officeDocument/2006/relationships/hyperlink" Target="https://ab2022mohammedengineer.on.drv.tw/Narratives%20website/CorrelativeNarrativeWebPage-Trial35.html" TargetMode="External"/><Relationship Id="rId254" Type="http://schemas.openxmlformats.org/officeDocument/2006/relationships/hyperlink" Target="https://ab2022mohammedengineer.on.drv.tw/Narratives%20website/DerivativeNarrativeWebPage-Trial2_13.html" TargetMode="External"/><Relationship Id="rId28" Type="http://schemas.openxmlformats.org/officeDocument/2006/relationships/hyperlink" Target="https://ab2022mohammedengineer.on.drv.tw/Narratives%20website/CorrelativeNarrativeWebPage-Trial45.html" TargetMode="External"/><Relationship Id="rId49" Type="http://schemas.openxmlformats.org/officeDocument/2006/relationships/hyperlink" Target="https://ab2022mohammedengineer.on.drv.tw/Narratives%20website/CorrelativeNarrativeWebPage-Trial8.html" TargetMode="External"/><Relationship Id="rId114" Type="http://schemas.openxmlformats.org/officeDocument/2006/relationships/hyperlink" Target="https://ab2022mohammedengineer.on.drv.tw/Narratives%20website/CombinationalNarrativeWebPage6.html" TargetMode="External"/><Relationship Id="rId275" Type="http://schemas.openxmlformats.org/officeDocument/2006/relationships/hyperlink" Target="https://ab2022mohammedengineer.on.drv.tw/Narratives%20website/CorrelativeNarrativeWebPage-Trial37.html" TargetMode="External"/><Relationship Id="rId60" Type="http://schemas.openxmlformats.org/officeDocument/2006/relationships/hyperlink" Target="https://ab2022mohammedengineer.on.drv.tw/Narratives%20website/DerivativeNarrativeWebPage-Trial2_6.html" TargetMode="External"/><Relationship Id="rId81" Type="http://schemas.openxmlformats.org/officeDocument/2006/relationships/hyperlink" Target="https://ab2022mohammedengineer.on.drv.tw/Narratives%20website/SuperOrdinateNarrativeWebPage-Trail-5.html" TargetMode="External"/><Relationship Id="rId135" Type="http://schemas.openxmlformats.org/officeDocument/2006/relationships/hyperlink" Target="https://ab2022mohammedengineer.on.drv.tw/Narratives%20website/DerivativeNarrativeWebPage-Trial2_8.html" TargetMode="External"/><Relationship Id="rId156" Type="http://schemas.openxmlformats.org/officeDocument/2006/relationships/hyperlink" Target="https://ab2022mohammedengineer.on.drv.tw/Narratives%20website/SuperOrdinateNarrativeWebPage-Trail-7.html" TargetMode="External"/><Relationship Id="rId177" Type="http://schemas.openxmlformats.org/officeDocument/2006/relationships/hyperlink" Target="https://ab2022mohammedengineer.on.drv.tw/Narratives%20website/SuperOrdinateNarrativeWebPage-Trail-11.html" TargetMode="External"/><Relationship Id="rId198" Type="http://schemas.openxmlformats.org/officeDocument/2006/relationships/hyperlink" Target="https://ab2022mohammedengineer.on.drv.tw/Narratives%20website/SuperOrdinateNarrativeWebPage-Trail-10.html" TargetMode="External"/><Relationship Id="rId202" Type="http://schemas.openxmlformats.org/officeDocument/2006/relationships/hyperlink" Target="https://ab2022mohammedengineer.on.drv.tw/Narratives%20website/CorrelativeNarrativeWebPage-Trial22.html" TargetMode="External"/><Relationship Id="rId223" Type="http://schemas.openxmlformats.org/officeDocument/2006/relationships/hyperlink" Target="https://ab2022mohammedengineer.on.drv.tw/Narratives%20website/CorrelativeNarrativeWebPage-Trial20.html" TargetMode="External"/><Relationship Id="rId244" Type="http://schemas.openxmlformats.org/officeDocument/2006/relationships/hyperlink" Target="https://ab2022mohammedengineer.on.drv.tw/Narratives%20website/CorrelativeNarrativeWebPage-Trial38.html"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ab2022mohammedengineer.on.drv.tw/Narratives%20website/DerivativeNarrativeWebPage-Trial2_9.html" TargetMode="External"/><Relationship Id="rId21" Type="http://schemas.openxmlformats.org/officeDocument/2006/relationships/hyperlink" Target="https://ab2022mohammedengineer.on.drv.tw/Narratives%20website/DerivativeNarrativeWebPage-Trial2_5.html" TargetMode="External"/><Relationship Id="rId42" Type="http://schemas.openxmlformats.org/officeDocument/2006/relationships/hyperlink" Target="https://ab2022mohammedengineer.on.drv.tw/Narratives%20website/SuperOrdinateNarrativeWebPage-Trail-4.html" TargetMode="External"/><Relationship Id="rId63" Type="http://schemas.openxmlformats.org/officeDocument/2006/relationships/hyperlink" Target="https://ab2022mohammedengineer.on.drv.tw/Narratives%20website/SuperOrdinateNarrativeWebPage-Trail-6.html" TargetMode="External"/><Relationship Id="rId84" Type="http://schemas.openxmlformats.org/officeDocument/2006/relationships/hyperlink" Target="https://ab2022mohammedengineer.on.drv.tw/Narratives%20website/CorrelativeNarrativeWebPage-Trial3.html" TargetMode="External"/><Relationship Id="rId138" Type="http://schemas.openxmlformats.org/officeDocument/2006/relationships/hyperlink" Target="https://ab2022mohammedengineer.on.drv.tw/Narratives%20website/SuperOrdinateNarrativeWebPage-Trail-10.html" TargetMode="External"/><Relationship Id="rId159" Type="http://schemas.openxmlformats.org/officeDocument/2006/relationships/hyperlink" Target="https://ab2022mohammedengineer.on.drv.tw/Narratives%20website/SuperOrdinateNarrativeWebPage-Trail-9.html" TargetMode="External"/><Relationship Id="rId170" Type="http://schemas.openxmlformats.org/officeDocument/2006/relationships/hyperlink" Target="https://ab2022mohammedengineer.on.drv.tw/Narratives%20website/CorrelativeNarrativeWebPage-Trial32.html" TargetMode="External"/><Relationship Id="rId191" Type="http://schemas.openxmlformats.org/officeDocument/2006/relationships/hyperlink" Target="https://ab2022mohammedengineer.on.drv.tw/Narratives%20website/CombinationalNarrativeWebPage1.html" TargetMode="External"/><Relationship Id="rId205" Type="http://schemas.openxmlformats.org/officeDocument/2006/relationships/hyperlink" Target="https://ab2022mohammedengineer.on.drv.tw/Narratives%20website/CorrelativeNarrativeWebPage-Trial50.html" TargetMode="External"/><Relationship Id="rId16" Type="http://schemas.openxmlformats.org/officeDocument/2006/relationships/hyperlink" Target="https://ab2022mohammedengineer.on.drv.tw/Narratives%20website/CorrelativeNarrativeWebPage-Trial47.html" TargetMode="External"/><Relationship Id="rId107" Type="http://schemas.openxmlformats.org/officeDocument/2006/relationships/hyperlink" Target="https://ab2022mohammedengineer.on.drv.tw/Narratives%20website/CorrelativeNarrativeWebPage-Trial18.html" TargetMode="External"/><Relationship Id="rId11" Type="http://schemas.openxmlformats.org/officeDocument/2006/relationships/hyperlink" Target="https://ab2022mohammedengineer.on.drv.tw/Narratives%20website/CorrelativeNarrativeWebPage-Trial41.html" TargetMode="External"/><Relationship Id="rId32" Type="http://schemas.openxmlformats.org/officeDocument/2006/relationships/hyperlink" Target="https://ab2022mohammedengineer.on.drv.tw/Narratives%20website/CorrelativeNarrativeWebPage-Trial13.html" TargetMode="External"/><Relationship Id="rId37" Type="http://schemas.openxmlformats.org/officeDocument/2006/relationships/hyperlink" Target="https://ab2022mohammedengineer.on.drv.tw/Narratives%20website/CombinationalNarrativeWebPage5.html" TargetMode="External"/><Relationship Id="rId53" Type="http://schemas.openxmlformats.org/officeDocument/2006/relationships/hyperlink" Target="https://ab2022mohammedengineer.on.drv.tw/Narratives%20website/CorrelativeNarrativeWebPage-Trial15.html" TargetMode="External"/><Relationship Id="rId58" Type="http://schemas.openxmlformats.org/officeDocument/2006/relationships/hyperlink" Target="https://ab2022mohammedengineer.on.drv.tw/Narratives%20website/DerivativeNarrativeWebPage-Trial2_4.html" TargetMode="External"/><Relationship Id="rId74" Type="http://schemas.openxmlformats.org/officeDocument/2006/relationships/hyperlink" Target="https://ab2022mohammedengineer.on.drv.tw/Narratives%20website/CombinationalNarrativeWebPage4.html" TargetMode="External"/><Relationship Id="rId79" Type="http://schemas.openxmlformats.org/officeDocument/2006/relationships/hyperlink" Target="https://ab2022mohammedengineer.on.drv.tw/Narratives%20website/DerivativeNarrativeWebPage-Trial2_6.html" TargetMode="External"/><Relationship Id="rId102" Type="http://schemas.openxmlformats.org/officeDocument/2006/relationships/hyperlink" Target="https://ab2022mohammedengineer.on.drv.tw/Narratives%20website/CorrelativeNarrativeWebPage-Trial9.html" TargetMode="External"/><Relationship Id="rId123" Type="http://schemas.openxmlformats.org/officeDocument/2006/relationships/hyperlink" Target="https://ab2022mohammedengineer.on.drv.tw/Narratives%20website/CorrelativeNarrativeWebPage-Trial12.html" TargetMode="External"/><Relationship Id="rId128" Type="http://schemas.openxmlformats.org/officeDocument/2006/relationships/hyperlink" Target="https://ab2022mohammedengineer.on.drv.tw/Narratives%20website/CorrelativeNarrativeWebPage-Trial25.html" TargetMode="External"/><Relationship Id="rId144" Type="http://schemas.openxmlformats.org/officeDocument/2006/relationships/hyperlink" Target="https://ab2022mohammedengineer.on.drv.tw/Narratives%20website/CorrelativeNarrativeWebPage-Trial26.html" TargetMode="External"/><Relationship Id="rId149" Type="http://schemas.openxmlformats.org/officeDocument/2006/relationships/hyperlink" Target="https://ab2022mohammedengineer.on.drv.tw/Narratives%20website/CorrelativeNarrativeWebPage-Trial33.html" TargetMode="External"/><Relationship Id="rId5" Type="http://schemas.openxmlformats.org/officeDocument/2006/relationships/hyperlink" Target="https://ab2022mohammedengineer.on.drv.tw/Narratives%20website/SuperOrdinateNarrativeWebPage-Trail-2.html" TargetMode="External"/><Relationship Id="rId90" Type="http://schemas.openxmlformats.org/officeDocument/2006/relationships/hyperlink" Target="https://ab2022mohammedengineer.on.drv.tw/Narratives%20website/CorrelativeNarrativeWebPage-Trial14.html" TargetMode="External"/><Relationship Id="rId95" Type="http://schemas.openxmlformats.org/officeDocument/2006/relationships/hyperlink" Target="https://ab2022mohammedengineer.on.drv.tw/Narratives%20website/CombinationalNarrativeWebPage6.html" TargetMode="External"/><Relationship Id="rId160" Type="http://schemas.openxmlformats.org/officeDocument/2006/relationships/hyperlink" Target="https://ab2022mohammedengineer.on.drv.tw/Narratives%20website/SuperOrdinateNarrativeWebPage-Trail-10.html" TargetMode="External"/><Relationship Id="rId165" Type="http://schemas.openxmlformats.org/officeDocument/2006/relationships/hyperlink" Target="https://ab2022mohammedengineer.on.drv.tw/Narratives%20website/CorrelativeNarrativeWebPage-Trial23.html" TargetMode="External"/><Relationship Id="rId181" Type="http://schemas.openxmlformats.org/officeDocument/2006/relationships/hyperlink" Target="https://ab2022mohammedengineer.on.drv.tw/Narratives%20website/SuperOrdinateNarrativeWebPage-Trail-12.html" TargetMode="External"/><Relationship Id="rId186" Type="http://schemas.openxmlformats.org/officeDocument/2006/relationships/hyperlink" Target="https://ab2022mohammedengineer.on.drv.tw/Narratives%20website/CorrelativeNarrativeWebPage-Trial43.html" TargetMode="External"/><Relationship Id="rId22" Type="http://schemas.openxmlformats.org/officeDocument/2006/relationships/hyperlink" Target="https://ab2022mohammedengineer.on.drv.tw/Narratives%20website/DerivativeNarrativeWebPage-Trial2_6.html" TargetMode="External"/><Relationship Id="rId27" Type="http://schemas.openxmlformats.org/officeDocument/2006/relationships/hyperlink" Target="https://ab2022mohammedengineer.on.drv.tw/Narratives%20website/CorrelativeNarrativeWebPage-Trial3.html" TargetMode="External"/><Relationship Id="rId43" Type="http://schemas.openxmlformats.org/officeDocument/2006/relationships/hyperlink" Target="https://ab2022mohammedengineer.on.drv.tw/Narratives%20website/SuperOrdinateNarrativeWebPage-Trail-5.html" TargetMode="External"/><Relationship Id="rId48" Type="http://schemas.openxmlformats.org/officeDocument/2006/relationships/hyperlink" Target="https://ab2022mohammedengineer.on.drv.tw/Narratives%20website/CorrelativeNarrativeWebPage-Trial7.html" TargetMode="External"/><Relationship Id="rId64" Type="http://schemas.openxmlformats.org/officeDocument/2006/relationships/hyperlink" Target="https://ab2022mohammedengineer.on.drv.tw/Narratives%20website/CorrelativeNarrativeWebPage-Trial2.html" TargetMode="External"/><Relationship Id="rId69" Type="http://schemas.openxmlformats.org/officeDocument/2006/relationships/hyperlink" Target="https://ab2022mohammedengineer.on.drv.tw/Narratives%20website/CorrelativeNarrativeWebPage-Trial10.html" TargetMode="External"/><Relationship Id="rId113" Type="http://schemas.openxmlformats.org/officeDocument/2006/relationships/hyperlink" Target="https://ab2022mohammedengineer.on.drv.tw/Narratives%20website/CombinationalNarrativeWebPage2.html" TargetMode="External"/><Relationship Id="rId118" Type="http://schemas.openxmlformats.org/officeDocument/2006/relationships/hyperlink" Target="https://ab2022mohammedengineer.on.drv.tw/Narratives%20website/SuperOrdinateNarrativeWebPage-Trail-7.html" TargetMode="External"/><Relationship Id="rId134" Type="http://schemas.openxmlformats.org/officeDocument/2006/relationships/hyperlink" Target="https://ab2022mohammedengineer.on.drv.tw/Narratives%20website/DerivativeNarrativeWebPage-Trial2_10.html" TargetMode="External"/><Relationship Id="rId139" Type="http://schemas.openxmlformats.org/officeDocument/2006/relationships/hyperlink" Target="https://ab2022mohammedengineer.on.drv.tw/Narratives%20website/SuperOrdinateNarrativeWebPage-Trail-11.html" TargetMode="External"/><Relationship Id="rId80" Type="http://schemas.openxmlformats.org/officeDocument/2006/relationships/hyperlink" Target="https://ab2022mohammedengineer.on.drv.tw/Narratives%20website/SuperOrdinateNarrativeWebPage-Trail-4.html" TargetMode="External"/><Relationship Id="rId85" Type="http://schemas.openxmlformats.org/officeDocument/2006/relationships/hyperlink" Target="https://ab2022mohammedengineer.on.drv.tw/Narratives%20website/CorrelativeNarrativeWebPage-Trial6.html" TargetMode="External"/><Relationship Id="rId150" Type="http://schemas.openxmlformats.org/officeDocument/2006/relationships/hyperlink" Target="https://ab2022mohammedengineer.on.drv.tw/Narratives%20website/CorrelativeNarrativeWebPage-Trial34.html" TargetMode="External"/><Relationship Id="rId155" Type="http://schemas.openxmlformats.org/officeDocument/2006/relationships/hyperlink" Target="https://ab2022mohammedengineer.on.drv.tw/Narratives%20website/CombinationalNarrativeWebPage6.html" TargetMode="External"/><Relationship Id="rId171" Type="http://schemas.openxmlformats.org/officeDocument/2006/relationships/hyperlink" Target="https://ab2022mohammedengineer.on.drv.tw/Narratives%20website/CorrelativeNarrativeWebPage-Trial33.html" TargetMode="External"/><Relationship Id="rId176" Type="http://schemas.openxmlformats.org/officeDocument/2006/relationships/hyperlink" Target="https://ab2022mohammedengineer.on.drv.tw/Narratives%20website/CombinationalNarrativeWebPage5.html" TargetMode="External"/><Relationship Id="rId192" Type="http://schemas.openxmlformats.org/officeDocument/2006/relationships/hyperlink" Target="https://ab2022mohammedengineer.on.drv.tw/Narratives%20website/CombinationalNarrativeWebPage2.html" TargetMode="External"/><Relationship Id="rId197" Type="http://schemas.openxmlformats.org/officeDocument/2006/relationships/hyperlink" Target="https://ab2022mohammedengineer.on.drv.tw/Narratives%20website/SuperOrdinateNarrativeWebPage-Trail-12.html" TargetMode="External"/><Relationship Id="rId206" Type="http://schemas.openxmlformats.org/officeDocument/2006/relationships/hyperlink" Target="https://ab2022mohammedengineer.on.drv.tw/Narratives%20website/CorrelativeNarrativeWebPage-Trial51.html" TargetMode="External"/><Relationship Id="rId201" Type="http://schemas.openxmlformats.org/officeDocument/2006/relationships/hyperlink" Target="https://ab2022mohammedengineer.on.drv.tw/Narratives%20website/CorrelativeNarrativeWebPage-Trial39.html" TargetMode="External"/><Relationship Id="rId12" Type="http://schemas.openxmlformats.org/officeDocument/2006/relationships/hyperlink" Target="https://ab2022mohammedengineer.on.drv.tw/Narratives%20website/CorrelativeNarrativeWebPage-Trial42.html" TargetMode="External"/><Relationship Id="rId17" Type="http://schemas.openxmlformats.org/officeDocument/2006/relationships/hyperlink" Target="https://ab2022mohammedengineer.on.drv.tw/Narratives%20website/CombinationalNarrativeWebPage1.html" TargetMode="External"/><Relationship Id="rId33" Type="http://schemas.openxmlformats.org/officeDocument/2006/relationships/hyperlink" Target="https://ab2022mohammedengineer.on.drv.tw/Narratives%20website/CorrelativeNarrativeWebPage-Trial14.html" TargetMode="External"/><Relationship Id="rId38" Type="http://schemas.openxmlformats.org/officeDocument/2006/relationships/hyperlink" Target="https://ab2022mohammedengineer.on.drv.tw/Narratives%20website/CombinationalNarrativeWebPage6.html" TargetMode="External"/><Relationship Id="rId59" Type="http://schemas.openxmlformats.org/officeDocument/2006/relationships/hyperlink" Target="https://ab2022mohammedengineer.on.drv.tw/Narratives%20website/DerivativeNarrativeWebPage-Trial2_5.html" TargetMode="External"/><Relationship Id="rId103" Type="http://schemas.openxmlformats.org/officeDocument/2006/relationships/hyperlink" Target="https://ab2022mohammedengineer.on.drv.tw/Narratives%20website/CorrelativeNarrativeWebPage-Trial11.html" TargetMode="External"/><Relationship Id="rId108" Type="http://schemas.openxmlformats.org/officeDocument/2006/relationships/hyperlink" Target="https://ab2022mohammedengineer.on.drv.tw/Narratives%20website/CorrelativeNarrativeWebPage-Trial24.html" TargetMode="External"/><Relationship Id="rId124" Type="http://schemas.openxmlformats.org/officeDocument/2006/relationships/hyperlink" Target="https://ab2022mohammedengineer.on.drv.tw/Narratives%20website/CorrelativeNarrativeWebPage-Trial21.html" TargetMode="External"/><Relationship Id="rId129" Type="http://schemas.openxmlformats.org/officeDocument/2006/relationships/hyperlink" Target="https://ab2022mohammedengineer.on.drv.tw/Narratives%20website/CorrelativeNarrativeWebPage-Trial28.html" TargetMode="External"/><Relationship Id="rId54" Type="http://schemas.openxmlformats.org/officeDocument/2006/relationships/hyperlink" Target="https://ab2022mohammedengineer.on.drv.tw/Narratives%20website/CorrelativeNarrativeWebPage-Trial16.html" TargetMode="External"/><Relationship Id="rId70" Type="http://schemas.openxmlformats.org/officeDocument/2006/relationships/hyperlink" Target="https://ab2022mohammedengineer.on.drv.tw/Narratives%20website/CorrelativeNarrativeWebPage-Trial13.html" TargetMode="External"/><Relationship Id="rId75" Type="http://schemas.openxmlformats.org/officeDocument/2006/relationships/hyperlink" Target="https://ab2022mohammedengineer.on.drv.tw/Narratives%20website/CombinationalNarrativeWebPage5.html" TargetMode="External"/><Relationship Id="rId91" Type="http://schemas.openxmlformats.org/officeDocument/2006/relationships/hyperlink" Target="https://ab2022mohammedengineer.on.drv.tw/Narratives%20website/CorrelativeNarrativeWebPage-Trial15.html" TargetMode="External"/><Relationship Id="rId96" Type="http://schemas.openxmlformats.org/officeDocument/2006/relationships/hyperlink" Target="https://ab2022mohammedengineer.on.drv.tw/Narratives%20website/DerivativeNarrativeWebPage-Trial2_7.html" TargetMode="External"/><Relationship Id="rId140" Type="http://schemas.openxmlformats.org/officeDocument/2006/relationships/hyperlink" Target="https://ab2022mohammedengineer.on.drv.tw/Narratives%20website/CorrelativeNarrativeWebPage-Trial19.html" TargetMode="External"/><Relationship Id="rId145" Type="http://schemas.openxmlformats.org/officeDocument/2006/relationships/hyperlink" Target="https://ab2022mohammedengineer.on.drv.tw/Narratives%20website/CorrelativeNarrativeWebPage-Trial27.html" TargetMode="External"/><Relationship Id="rId161" Type="http://schemas.openxmlformats.org/officeDocument/2006/relationships/hyperlink" Target="https://ab2022mohammedengineer.on.drv.tw/Narratives%20website/SuperOrdinateNarrativeWebPage-Trail-11.html" TargetMode="External"/><Relationship Id="rId166" Type="http://schemas.openxmlformats.org/officeDocument/2006/relationships/hyperlink" Target="https://ab2022mohammedengineer.on.drv.tw/Narratives%20website/CorrelativeNarrativeWebPage-Trial26.html" TargetMode="External"/><Relationship Id="rId182" Type="http://schemas.openxmlformats.org/officeDocument/2006/relationships/hyperlink" Target="https://ab2022mohammedengineer.on.drv.tw/Narratives%20website/SuperOrdinateNarrativeWebPage-Trail-13.html" TargetMode="External"/><Relationship Id="rId187" Type="http://schemas.openxmlformats.org/officeDocument/2006/relationships/hyperlink" Target="https://ab2022mohammedengineer.on.drv.tw/Narratives%20website/CorrelativeNarrativeWebPage-Trial48.html" TargetMode="External"/><Relationship Id="rId1" Type="http://schemas.openxmlformats.org/officeDocument/2006/relationships/hyperlink" Target="https://ab2022mohammedengineer.on.drv.tw/Narratives%20website/DerivativeNarrativeWebPage-Trial2_1.html" TargetMode="External"/><Relationship Id="rId6" Type="http://schemas.openxmlformats.org/officeDocument/2006/relationships/hyperlink" Target="https://ab2022mohammedengineer.on.drv.tw/Narratives%20website/SuperOrdinateNarrativeWebPage-Trail-3.html" TargetMode="External"/><Relationship Id="rId23" Type="http://schemas.openxmlformats.org/officeDocument/2006/relationships/hyperlink" Target="https://ab2022mohammedengineer.on.drv.tw/Narratives%20website/SuperOrdinateNarrativeWebPage-Trail-4.html" TargetMode="External"/><Relationship Id="rId28" Type="http://schemas.openxmlformats.org/officeDocument/2006/relationships/hyperlink" Target="https://ab2022mohammedengineer.on.drv.tw/Narratives%20website/CorrelativeNarrativeWebPage-Trial6.html" TargetMode="External"/><Relationship Id="rId49" Type="http://schemas.openxmlformats.org/officeDocument/2006/relationships/hyperlink" Target="https://ab2022mohammedengineer.on.drv.tw/Narratives%20website/CorrelativeNarrativeWebPage-Trial8.html" TargetMode="External"/><Relationship Id="rId114" Type="http://schemas.openxmlformats.org/officeDocument/2006/relationships/hyperlink" Target="https://ab2022mohammedengineer.on.drv.tw/Narratives%20website/CombinationalNarrativeWebPage3.html" TargetMode="External"/><Relationship Id="rId119" Type="http://schemas.openxmlformats.org/officeDocument/2006/relationships/hyperlink" Target="https://ab2022mohammedengineer.on.drv.tw/Narratives%20website/SuperOrdinateNarrativeWebPage-Trail-8.html" TargetMode="External"/><Relationship Id="rId44" Type="http://schemas.openxmlformats.org/officeDocument/2006/relationships/hyperlink" Target="https://ab2022mohammedengineer.on.drv.tw/Narratives%20website/SuperOrdinateNarrativeWebPage-Trail-6.html" TargetMode="External"/><Relationship Id="rId60" Type="http://schemas.openxmlformats.org/officeDocument/2006/relationships/hyperlink" Target="https://ab2022mohammedengineer.on.drv.tw/Narratives%20website/DerivativeNarrativeWebPage-Trial2_6.html" TargetMode="External"/><Relationship Id="rId65" Type="http://schemas.openxmlformats.org/officeDocument/2006/relationships/hyperlink" Target="https://ab2022mohammedengineer.on.drv.tw/Narratives%20website/CorrelativeNarrativeWebPage-Trial3.html" TargetMode="External"/><Relationship Id="rId81" Type="http://schemas.openxmlformats.org/officeDocument/2006/relationships/hyperlink" Target="https://ab2022mohammedengineer.on.drv.tw/Narratives%20website/SuperOrdinateNarrativeWebPage-Trail-5.html" TargetMode="External"/><Relationship Id="rId86" Type="http://schemas.openxmlformats.org/officeDocument/2006/relationships/hyperlink" Target="https://ab2022mohammedengineer.on.drv.tw/Narratives%20website/CorrelativeNarrativeWebPage-Trial7.html" TargetMode="External"/><Relationship Id="rId130" Type="http://schemas.openxmlformats.org/officeDocument/2006/relationships/hyperlink" Target="https://ab2022mohammedengineer.on.drv.tw/Narratives%20website/CorrelativeNarrativeWebPage-Trial29.html" TargetMode="External"/><Relationship Id="rId135" Type="http://schemas.openxmlformats.org/officeDocument/2006/relationships/hyperlink" Target="https://ab2022mohammedengineer.on.drv.tw/Narratives%20website/DerivativeNarrativeWebPage-Trial2_11.html" TargetMode="External"/><Relationship Id="rId151" Type="http://schemas.openxmlformats.org/officeDocument/2006/relationships/hyperlink" Target="https://ab2022mohammedengineer.on.drv.tw/Narratives%20website/CorrelativeNarrativeWebPage-Trial35.html" TargetMode="External"/><Relationship Id="rId156" Type="http://schemas.openxmlformats.org/officeDocument/2006/relationships/hyperlink" Target="https://ab2022mohammedengineer.on.drv.tw/Narratives%20website/DerivativeNarrativeWebPage-Trial2_10.html" TargetMode="External"/><Relationship Id="rId177" Type="http://schemas.openxmlformats.org/officeDocument/2006/relationships/hyperlink" Target="https://ab2022mohammedengineer.on.drv.tw/Narratives%20website/CombinationalNarrativeWebPage6.html" TargetMode="External"/><Relationship Id="rId198" Type="http://schemas.openxmlformats.org/officeDocument/2006/relationships/hyperlink" Target="https://ab2022mohammedengineer.on.drv.tw/Narratives%20website/SuperOrdinateNarrativeWebPage-Trail-13.html" TargetMode="External"/><Relationship Id="rId172" Type="http://schemas.openxmlformats.org/officeDocument/2006/relationships/hyperlink" Target="https://ab2022mohammedengineer.on.drv.tw/Narratives%20website/CorrelativeNarrativeWebPage-Trial34.html" TargetMode="External"/><Relationship Id="rId193" Type="http://schemas.openxmlformats.org/officeDocument/2006/relationships/hyperlink" Target="https://ab2022mohammedengineer.on.drv.tw/Narratives%20website/CombinationalNarrativeWebPage3.html" TargetMode="External"/><Relationship Id="rId202" Type="http://schemas.openxmlformats.org/officeDocument/2006/relationships/hyperlink" Target="https://ab2022mohammedengineer.on.drv.tw/Narratives%20website/CorrelativeNarrativeWebPage-Trial43.html" TargetMode="External"/><Relationship Id="rId207" Type="http://schemas.openxmlformats.org/officeDocument/2006/relationships/hyperlink" Target="https://ab2022mohammedengineer.on.drv.tw/Narratives%20website/CombinationalNarrativeWebPage1.html" TargetMode="External"/><Relationship Id="rId13" Type="http://schemas.openxmlformats.org/officeDocument/2006/relationships/hyperlink" Target="https://ab2022mohammedengineer.on.drv.tw/Narratives%20website/CorrelativeNarrativeWebPage-Trial44.html" TargetMode="External"/><Relationship Id="rId18" Type="http://schemas.openxmlformats.org/officeDocument/2006/relationships/hyperlink" Target="https://ab2022mohammedengineer.on.drv.tw/Narratives%20website/CombinationalNarrativeWebPage2.html" TargetMode="External"/><Relationship Id="rId39" Type="http://schemas.openxmlformats.org/officeDocument/2006/relationships/hyperlink" Target="https://ab2022mohammedengineer.on.drv.tw/Narratives%20website/DerivativeNarrativeWebPage-Trial2_4.html" TargetMode="External"/><Relationship Id="rId109" Type="http://schemas.openxmlformats.org/officeDocument/2006/relationships/hyperlink" Target="https://ab2022mohammedengineer.on.drv.tw/Narratives%20website/CorrelativeNarrativeWebPage-Trial25.html" TargetMode="External"/><Relationship Id="rId34" Type="http://schemas.openxmlformats.org/officeDocument/2006/relationships/hyperlink" Target="https://ab2022mohammedengineer.on.drv.tw/Narratives%20website/CorrelativeNarrativeWebPage-Trial15.html" TargetMode="External"/><Relationship Id="rId50" Type="http://schemas.openxmlformats.org/officeDocument/2006/relationships/hyperlink" Target="https://ab2022mohammedengineer.on.drv.tw/Narratives%20website/CorrelativeNarrativeWebPage-Trial10.html" TargetMode="External"/><Relationship Id="rId55" Type="http://schemas.openxmlformats.org/officeDocument/2006/relationships/hyperlink" Target="https://ab2022mohammedengineer.on.drv.tw/Narratives%20website/CombinationalNarrativeWebPage4.html" TargetMode="External"/><Relationship Id="rId76" Type="http://schemas.openxmlformats.org/officeDocument/2006/relationships/hyperlink" Target="https://ab2022mohammedengineer.on.drv.tw/Narratives%20website/CombinationalNarrativeWebPage6.html" TargetMode="External"/><Relationship Id="rId97" Type="http://schemas.openxmlformats.org/officeDocument/2006/relationships/hyperlink" Target="https://ab2022mohammedengineer.on.drv.tw/Narratives%20website/DerivativeNarrativeWebPage-Trial2_8.html" TargetMode="External"/><Relationship Id="rId104" Type="http://schemas.openxmlformats.org/officeDocument/2006/relationships/hyperlink" Target="https://ab2022mohammedengineer.on.drv.tw/Narratives%20website/CorrelativeNarrativeWebPage-Trial12.html" TargetMode="External"/><Relationship Id="rId120" Type="http://schemas.openxmlformats.org/officeDocument/2006/relationships/hyperlink" Target="https://ab2022mohammedengineer.on.drv.tw/Narratives%20website/SuperOrdinateNarrativeWebPage-Trail-11.html" TargetMode="External"/><Relationship Id="rId125" Type="http://schemas.openxmlformats.org/officeDocument/2006/relationships/hyperlink" Target="https://ab2022mohammedengineer.on.drv.tw/Narratives%20website/CorrelativeNarrativeWebPage-Trial17.html" TargetMode="External"/><Relationship Id="rId141" Type="http://schemas.openxmlformats.org/officeDocument/2006/relationships/hyperlink" Target="https://ab2022mohammedengineer.on.drv.tw/Narratives%20website/CorrelativeNarrativeWebPage-Trial20.html" TargetMode="External"/><Relationship Id="rId146" Type="http://schemas.openxmlformats.org/officeDocument/2006/relationships/hyperlink" Target="https://ab2022mohammedengineer.on.drv.tw/Narratives%20website/CorrelativeNarrativeWebPage-Trial30.html" TargetMode="External"/><Relationship Id="rId167" Type="http://schemas.openxmlformats.org/officeDocument/2006/relationships/hyperlink" Target="https://ab2022mohammedengineer.on.drv.tw/Narratives%20website/CorrelativeNarrativeWebPage-Trial27.html" TargetMode="External"/><Relationship Id="rId188" Type="http://schemas.openxmlformats.org/officeDocument/2006/relationships/hyperlink" Target="https://ab2022mohammedengineer.on.drv.tw/Narratives%20website/CorrelativeNarrativeWebPage-Trial49.html" TargetMode="External"/><Relationship Id="rId7" Type="http://schemas.openxmlformats.org/officeDocument/2006/relationships/hyperlink" Target="https://ab2022mohammedengineer.on.drv.tw/Narratives%20website/CorrelativeNarrativeWebPage-Trial1.html" TargetMode="External"/><Relationship Id="rId71" Type="http://schemas.openxmlformats.org/officeDocument/2006/relationships/hyperlink" Target="https://ab2022mohammedengineer.on.drv.tw/Narratives%20website/CorrelativeNarrativeWebPage-Trial14.html" TargetMode="External"/><Relationship Id="rId92" Type="http://schemas.openxmlformats.org/officeDocument/2006/relationships/hyperlink" Target="https://ab2022mohammedengineer.on.drv.tw/Narratives%20website/CorrelativeNarrativeWebPage-Trial16.html" TargetMode="External"/><Relationship Id="rId162" Type="http://schemas.openxmlformats.org/officeDocument/2006/relationships/hyperlink" Target="https://ab2022mohammedengineer.on.drv.tw/Narratives%20website/CorrelativeNarrativeWebPage-Trial19.html" TargetMode="External"/><Relationship Id="rId183" Type="http://schemas.openxmlformats.org/officeDocument/2006/relationships/hyperlink" Target="https://ab2022mohammedengineer.on.drv.tw/Narratives%20website/CorrelativeNarrativeWebPage-Trial37.html" TargetMode="External"/><Relationship Id="rId2" Type="http://schemas.openxmlformats.org/officeDocument/2006/relationships/hyperlink" Target="https://ab2022mohammedengineer.on.drv.tw/Narratives%20website/DerivativeNarrativeWebPage-Trial2_2.html" TargetMode="External"/><Relationship Id="rId29" Type="http://schemas.openxmlformats.org/officeDocument/2006/relationships/hyperlink" Target="https://ab2022mohammedengineer.on.drv.tw/Narratives%20website/CorrelativeNarrativeWebPage-Trial7.html" TargetMode="External"/><Relationship Id="rId24" Type="http://schemas.openxmlformats.org/officeDocument/2006/relationships/hyperlink" Target="https://ab2022mohammedengineer.on.drv.tw/Narratives%20website/SuperOrdinateNarrativeWebPage-Trail-5.html" TargetMode="External"/><Relationship Id="rId40" Type="http://schemas.openxmlformats.org/officeDocument/2006/relationships/hyperlink" Target="https://ab2022mohammedengineer.on.drv.tw/Narratives%20website/DerivativeNarrativeWebPage-Trial2_5.html" TargetMode="External"/><Relationship Id="rId45" Type="http://schemas.openxmlformats.org/officeDocument/2006/relationships/hyperlink" Target="https://ab2022mohammedengineer.on.drv.tw/Narratives%20website/CorrelativeNarrativeWebPage-Trial2.html" TargetMode="External"/><Relationship Id="rId66" Type="http://schemas.openxmlformats.org/officeDocument/2006/relationships/hyperlink" Target="https://ab2022mohammedengineer.on.drv.tw/Narratives%20website/CorrelativeNarrativeWebPage-Trial6.html" TargetMode="External"/><Relationship Id="rId87" Type="http://schemas.openxmlformats.org/officeDocument/2006/relationships/hyperlink" Target="https://ab2022mohammedengineer.on.drv.tw/Narratives%20website/CorrelativeNarrativeWebPage-Trial8.html" TargetMode="External"/><Relationship Id="rId110" Type="http://schemas.openxmlformats.org/officeDocument/2006/relationships/hyperlink" Target="https://ab2022mohammedengineer.on.drv.tw/Narratives%20website/CorrelativeNarrativeWebPage-Trial28.html" TargetMode="External"/><Relationship Id="rId115" Type="http://schemas.openxmlformats.org/officeDocument/2006/relationships/hyperlink" Target="https://ab2022mohammedengineer.on.drv.tw/Narratives%20website/DerivativeNarrativeWebPage-Trial2_7.html" TargetMode="External"/><Relationship Id="rId131" Type="http://schemas.openxmlformats.org/officeDocument/2006/relationships/hyperlink" Target="https://ab2022mohammedengineer.on.drv.tw/Narratives%20website/CombinationalNarrativeWebPage1.html" TargetMode="External"/><Relationship Id="rId136" Type="http://schemas.openxmlformats.org/officeDocument/2006/relationships/hyperlink" Target="https://ab2022mohammedengineer.on.drv.tw/Narratives%20website/DerivativeNarrativeWebPage-Trial2_12.html" TargetMode="External"/><Relationship Id="rId157" Type="http://schemas.openxmlformats.org/officeDocument/2006/relationships/hyperlink" Target="https://ab2022mohammedengineer.on.drv.tw/Narratives%20website/DerivativeNarrativeWebPage-Trial2_11.html" TargetMode="External"/><Relationship Id="rId178" Type="http://schemas.openxmlformats.org/officeDocument/2006/relationships/hyperlink" Target="https://ab2022mohammedengineer.on.drv.tw/Narratives%20website/DerivativeNarrativeWebPage-Trial2_13.html" TargetMode="External"/><Relationship Id="rId61" Type="http://schemas.openxmlformats.org/officeDocument/2006/relationships/hyperlink" Target="https://ab2022mohammedengineer.on.drv.tw/Narratives%20website/SuperOrdinateNarrativeWebPage-Trail-4.html" TargetMode="External"/><Relationship Id="rId82" Type="http://schemas.openxmlformats.org/officeDocument/2006/relationships/hyperlink" Target="https://ab2022mohammedengineer.on.drv.tw/Narratives%20website/SuperOrdinateNarrativeWebPage-Trail-6.html" TargetMode="External"/><Relationship Id="rId152" Type="http://schemas.openxmlformats.org/officeDocument/2006/relationships/hyperlink" Target="https://ab2022mohammedengineer.on.drv.tw/Narratives%20website/CorrelativeNarrativeWebPage-Trial36.html" TargetMode="External"/><Relationship Id="rId173" Type="http://schemas.openxmlformats.org/officeDocument/2006/relationships/hyperlink" Target="https://ab2022mohammedengineer.on.drv.tw/Narratives%20website/CorrelativeNarrativeWebPage-Trial35.html" TargetMode="External"/><Relationship Id="rId194" Type="http://schemas.openxmlformats.org/officeDocument/2006/relationships/hyperlink" Target="https://ab2022mohammedengineer.on.drv.tw/Narratives%20website/DerivativeNarrativeWebPage-Trial2_13.html" TargetMode="External"/><Relationship Id="rId199" Type="http://schemas.openxmlformats.org/officeDocument/2006/relationships/hyperlink" Target="https://ab2022mohammedengineer.on.drv.tw/Narratives%20website/CorrelativeNarrativeWebPage-Trial37.html" TargetMode="External"/><Relationship Id="rId203" Type="http://schemas.openxmlformats.org/officeDocument/2006/relationships/hyperlink" Target="https://ab2022mohammedengineer.on.drv.tw/Narratives%20website/CorrelativeNarrativeWebPage-Trial48.html" TargetMode="External"/><Relationship Id="rId208" Type="http://schemas.openxmlformats.org/officeDocument/2006/relationships/hyperlink" Target="https://ab2022mohammedengineer.on.drv.tw/Narratives%20website/CombinationalNarrativeWebPage2.html" TargetMode="External"/><Relationship Id="rId19" Type="http://schemas.openxmlformats.org/officeDocument/2006/relationships/hyperlink" Target="https://ab2022mohammedengineer.on.drv.tw/Narratives%20website/CombinationalNarrativeWebPage3.html" TargetMode="External"/><Relationship Id="rId14" Type="http://schemas.openxmlformats.org/officeDocument/2006/relationships/hyperlink" Target="https://ab2022mohammedengineer.on.drv.tw/Narratives%20website/CorrelativeNarrativeWebPage-Trial45.html" TargetMode="External"/><Relationship Id="rId30" Type="http://schemas.openxmlformats.org/officeDocument/2006/relationships/hyperlink" Target="https://ab2022mohammedengineer.on.drv.tw/Narratives%20website/CorrelativeNarrativeWebPage-Trial8.html" TargetMode="External"/><Relationship Id="rId35" Type="http://schemas.openxmlformats.org/officeDocument/2006/relationships/hyperlink" Target="https://ab2022mohammedengineer.on.drv.tw/Narratives%20website/CorrelativeNarrativeWebPage-Trial16.html" TargetMode="External"/><Relationship Id="rId56" Type="http://schemas.openxmlformats.org/officeDocument/2006/relationships/hyperlink" Target="https://ab2022mohammedengineer.on.drv.tw/Narratives%20website/CombinationalNarrativeWebPage5.html" TargetMode="External"/><Relationship Id="rId77" Type="http://schemas.openxmlformats.org/officeDocument/2006/relationships/hyperlink" Target="https://ab2022mohammedengineer.on.drv.tw/Narratives%20website/DerivativeNarrativeWebPage-Trial2_4.html" TargetMode="External"/><Relationship Id="rId100" Type="http://schemas.openxmlformats.org/officeDocument/2006/relationships/hyperlink" Target="https://ab2022mohammedengineer.on.drv.tw/Narratives%20website/SuperOrdinateNarrativeWebPage-Trail-8.html" TargetMode="External"/><Relationship Id="rId105" Type="http://schemas.openxmlformats.org/officeDocument/2006/relationships/hyperlink" Target="https://ab2022mohammedengineer.on.drv.tw/Narratives%20website/CorrelativeNarrativeWebPage-Trial21.html" TargetMode="External"/><Relationship Id="rId126" Type="http://schemas.openxmlformats.org/officeDocument/2006/relationships/hyperlink" Target="https://ab2022mohammedengineer.on.drv.tw/Narratives%20website/CorrelativeNarrativeWebPage-Trial18.html" TargetMode="External"/><Relationship Id="rId147" Type="http://schemas.openxmlformats.org/officeDocument/2006/relationships/hyperlink" Target="https://ab2022mohammedengineer.on.drv.tw/Narratives%20website/CorrelativeNarrativeWebPage-Trial31.html" TargetMode="External"/><Relationship Id="rId168" Type="http://schemas.openxmlformats.org/officeDocument/2006/relationships/hyperlink" Target="https://ab2022mohammedengineer.on.drv.tw/Narratives%20website/CorrelativeNarrativeWebPage-Trial30.html" TargetMode="External"/><Relationship Id="rId8" Type="http://schemas.openxmlformats.org/officeDocument/2006/relationships/hyperlink" Target="https://ab2022mohammedengineer.on.drv.tw/Narratives%20website/CorrelativeNarrativeWebPage-Trial4.html" TargetMode="External"/><Relationship Id="rId51" Type="http://schemas.openxmlformats.org/officeDocument/2006/relationships/hyperlink" Target="https://ab2022mohammedengineer.on.drv.tw/Narratives%20website/CorrelativeNarrativeWebPage-Trial13.html" TargetMode="External"/><Relationship Id="rId72" Type="http://schemas.openxmlformats.org/officeDocument/2006/relationships/hyperlink" Target="https://ab2022mohammedengineer.on.drv.tw/Narratives%20website/CorrelativeNarrativeWebPage-Trial15.html" TargetMode="External"/><Relationship Id="rId93" Type="http://schemas.openxmlformats.org/officeDocument/2006/relationships/hyperlink" Target="https://ab2022mohammedengineer.on.drv.tw/Narratives%20website/CombinationalNarrativeWebPage4.html" TargetMode="External"/><Relationship Id="rId98" Type="http://schemas.openxmlformats.org/officeDocument/2006/relationships/hyperlink" Target="https://ab2022mohammedengineer.on.drv.tw/Narratives%20website/DerivativeNarrativeWebPage-Trial2_9.html" TargetMode="External"/><Relationship Id="rId121" Type="http://schemas.openxmlformats.org/officeDocument/2006/relationships/hyperlink" Target="https://ab2022mohammedengineer.on.drv.tw/Narratives%20website/CorrelativeNarrativeWebPage-Trial9.html" TargetMode="External"/><Relationship Id="rId142" Type="http://schemas.openxmlformats.org/officeDocument/2006/relationships/hyperlink" Target="https://ab2022mohammedengineer.on.drv.tw/Narratives%20website/CorrelativeNarrativeWebPage-Trial22.html" TargetMode="External"/><Relationship Id="rId163" Type="http://schemas.openxmlformats.org/officeDocument/2006/relationships/hyperlink" Target="https://ab2022mohammedengineer.on.drv.tw/Narratives%20website/CorrelativeNarrativeWebPage-Trial20.html" TargetMode="External"/><Relationship Id="rId184" Type="http://schemas.openxmlformats.org/officeDocument/2006/relationships/hyperlink" Target="https://ab2022mohammedengineer.on.drv.tw/Narratives%20website/CorrelativeNarrativeWebPage-Trial38.html" TargetMode="External"/><Relationship Id="rId189" Type="http://schemas.openxmlformats.org/officeDocument/2006/relationships/hyperlink" Target="https://ab2022mohammedengineer.on.drv.tw/Narratives%20website/CorrelativeNarrativeWebPage-Trial50.html" TargetMode="External"/><Relationship Id="rId3" Type="http://schemas.openxmlformats.org/officeDocument/2006/relationships/hyperlink" Target="https://ab2022mohammedengineer.on.drv.tw/Narratives%20website/DerivativeNarrativeWebPage-Trial2_3.html" TargetMode="External"/><Relationship Id="rId25" Type="http://schemas.openxmlformats.org/officeDocument/2006/relationships/hyperlink" Target="https://ab2022mohammedengineer.on.drv.tw/Narratives%20website/SuperOrdinateNarrativeWebPage-Trail-6.html" TargetMode="External"/><Relationship Id="rId46" Type="http://schemas.openxmlformats.org/officeDocument/2006/relationships/hyperlink" Target="https://ab2022mohammedengineer.on.drv.tw/Narratives%20website/CorrelativeNarrativeWebPage-Trial3.html" TargetMode="External"/><Relationship Id="rId67" Type="http://schemas.openxmlformats.org/officeDocument/2006/relationships/hyperlink" Target="https://ab2022mohammedengineer.on.drv.tw/Narratives%20website/CorrelativeNarrativeWebPage-Trial7.html" TargetMode="External"/><Relationship Id="rId116" Type="http://schemas.openxmlformats.org/officeDocument/2006/relationships/hyperlink" Target="https://ab2022mohammedengineer.on.drv.tw/Narratives%20website/DerivativeNarrativeWebPage-Trial2_8.html" TargetMode="External"/><Relationship Id="rId137" Type="http://schemas.openxmlformats.org/officeDocument/2006/relationships/hyperlink" Target="https://ab2022mohammedengineer.on.drv.tw/Narratives%20website/SuperOrdinateNarrativeWebPage-Trail-9.html" TargetMode="External"/><Relationship Id="rId158" Type="http://schemas.openxmlformats.org/officeDocument/2006/relationships/hyperlink" Target="https://ab2022mohammedengineer.on.drv.tw/Narratives%20website/DerivativeNarrativeWebPage-Trial2_12.html" TargetMode="External"/><Relationship Id="rId20" Type="http://schemas.openxmlformats.org/officeDocument/2006/relationships/hyperlink" Target="https://ab2022mohammedengineer.on.drv.tw/Narratives%20website/DerivativeNarrativeWebPage-Trial2_4.html" TargetMode="External"/><Relationship Id="rId41" Type="http://schemas.openxmlformats.org/officeDocument/2006/relationships/hyperlink" Target="https://ab2022mohammedengineer.on.drv.tw/Narratives%20website/DerivativeNarrativeWebPage-Trial2_6.html" TargetMode="External"/><Relationship Id="rId62" Type="http://schemas.openxmlformats.org/officeDocument/2006/relationships/hyperlink" Target="https://ab2022mohammedengineer.on.drv.tw/Narratives%20website/SuperOrdinateNarrativeWebPage-Trail-5.html" TargetMode="External"/><Relationship Id="rId83" Type="http://schemas.openxmlformats.org/officeDocument/2006/relationships/hyperlink" Target="https://ab2022mohammedengineer.on.drv.tw/Narratives%20website/CorrelativeNarrativeWebPage-Trial2.html" TargetMode="External"/><Relationship Id="rId88" Type="http://schemas.openxmlformats.org/officeDocument/2006/relationships/hyperlink" Target="https://ab2022mohammedengineer.on.drv.tw/Narratives%20website/CorrelativeNarrativeWebPage-Trial10.html" TargetMode="External"/><Relationship Id="rId111" Type="http://schemas.openxmlformats.org/officeDocument/2006/relationships/hyperlink" Target="https://ab2022mohammedengineer.on.drv.tw/Narratives%20website/CorrelativeNarrativeWebPage-Trial29.html" TargetMode="External"/><Relationship Id="rId132" Type="http://schemas.openxmlformats.org/officeDocument/2006/relationships/hyperlink" Target="https://ab2022mohammedengineer.on.drv.tw/Narratives%20website/CombinationalNarrativeWebPage2.html" TargetMode="External"/><Relationship Id="rId153" Type="http://schemas.openxmlformats.org/officeDocument/2006/relationships/hyperlink" Target="https://ab2022mohammedengineer.on.drv.tw/Narratives%20website/CombinationalNarrativeWebPage4.html" TargetMode="External"/><Relationship Id="rId174" Type="http://schemas.openxmlformats.org/officeDocument/2006/relationships/hyperlink" Target="https://ab2022mohammedengineer.on.drv.tw/Narratives%20website/CorrelativeNarrativeWebPage-Trial36.html" TargetMode="External"/><Relationship Id="rId179" Type="http://schemas.openxmlformats.org/officeDocument/2006/relationships/hyperlink" Target="https://ab2022mohammedengineer.on.drv.tw/Narratives%20website/DerivativeNarrativeWebPage-Trial2_14.html" TargetMode="External"/><Relationship Id="rId195" Type="http://schemas.openxmlformats.org/officeDocument/2006/relationships/hyperlink" Target="https://ab2022mohammedengineer.on.drv.tw/Narratives%20website/DerivativeNarrativeWebPage-Trial2_14.html" TargetMode="External"/><Relationship Id="rId209" Type="http://schemas.openxmlformats.org/officeDocument/2006/relationships/hyperlink" Target="https://ab2022mohammedengineer.on.drv.tw/Narratives%20website/CombinationalNarrativeWebPage3.html" TargetMode="External"/><Relationship Id="rId190" Type="http://schemas.openxmlformats.org/officeDocument/2006/relationships/hyperlink" Target="https://ab2022mohammedengineer.on.drv.tw/Narratives%20website/CorrelativeNarrativeWebPage-Trial51.html" TargetMode="External"/><Relationship Id="rId204" Type="http://schemas.openxmlformats.org/officeDocument/2006/relationships/hyperlink" Target="https://ab2022mohammedengineer.on.drv.tw/Narratives%20website/CorrelativeNarrativeWebPage-Trial49.html" TargetMode="External"/><Relationship Id="rId15" Type="http://schemas.openxmlformats.org/officeDocument/2006/relationships/hyperlink" Target="https://ab2022mohammedengineer.on.drv.tw/Narratives%20website/CorrelativeNarrativeWebPage-Trial46.html" TargetMode="External"/><Relationship Id="rId36" Type="http://schemas.openxmlformats.org/officeDocument/2006/relationships/hyperlink" Target="https://ab2022mohammedengineer.on.drv.tw/Narratives%20website/CombinationalNarrativeWebPage4.html" TargetMode="External"/><Relationship Id="rId57" Type="http://schemas.openxmlformats.org/officeDocument/2006/relationships/hyperlink" Target="https://ab2022mohammedengineer.on.drv.tw/Narratives%20website/CombinationalNarrativeWebPage6.html" TargetMode="External"/><Relationship Id="rId106" Type="http://schemas.openxmlformats.org/officeDocument/2006/relationships/hyperlink" Target="https://ab2022mohammedengineer.on.drv.tw/Narratives%20website/CorrelativeNarrativeWebPage-Trial17.html" TargetMode="External"/><Relationship Id="rId127" Type="http://schemas.openxmlformats.org/officeDocument/2006/relationships/hyperlink" Target="https://ab2022mohammedengineer.on.drv.tw/Narratives%20website/CorrelativeNarrativeWebPage-Trial24.html" TargetMode="External"/><Relationship Id="rId10" Type="http://schemas.openxmlformats.org/officeDocument/2006/relationships/hyperlink" Target="https://ab2022mohammedengineer.on.drv.tw/Narratives%20website/CorrelativeNarrativeWebPage-Trial40.html" TargetMode="External"/><Relationship Id="rId31" Type="http://schemas.openxmlformats.org/officeDocument/2006/relationships/hyperlink" Target="https://ab2022mohammedengineer.on.drv.tw/Narratives%20website/CorrelativeNarrativeWebPage-Trial10.html" TargetMode="External"/><Relationship Id="rId52" Type="http://schemas.openxmlformats.org/officeDocument/2006/relationships/hyperlink" Target="https://ab2022mohammedengineer.on.drv.tw/Narratives%20website/CorrelativeNarrativeWebPage-Trial14.html" TargetMode="External"/><Relationship Id="rId73" Type="http://schemas.openxmlformats.org/officeDocument/2006/relationships/hyperlink" Target="https://ab2022mohammedengineer.on.drv.tw/Narratives%20website/CorrelativeNarrativeWebPage-Trial16.html" TargetMode="External"/><Relationship Id="rId78" Type="http://schemas.openxmlformats.org/officeDocument/2006/relationships/hyperlink" Target="https://ab2022mohammedengineer.on.drv.tw/Narratives%20website/DerivativeNarrativeWebPage-Trial2_5.html" TargetMode="External"/><Relationship Id="rId94" Type="http://schemas.openxmlformats.org/officeDocument/2006/relationships/hyperlink" Target="https://ab2022mohammedengineer.on.drv.tw/Narratives%20website/CombinationalNarrativeWebPage5.html" TargetMode="External"/><Relationship Id="rId99" Type="http://schemas.openxmlformats.org/officeDocument/2006/relationships/hyperlink" Target="https://ab2022mohammedengineer.on.drv.tw/Narratives%20website/SuperOrdinateNarrativeWebPage-Trail-7.html" TargetMode="External"/><Relationship Id="rId101" Type="http://schemas.openxmlformats.org/officeDocument/2006/relationships/hyperlink" Target="https://ab2022mohammedengineer.on.drv.tw/Narratives%20website/SuperOrdinateNarrativeWebPage-Trail-11.html" TargetMode="External"/><Relationship Id="rId122" Type="http://schemas.openxmlformats.org/officeDocument/2006/relationships/hyperlink" Target="https://ab2022mohammedengineer.on.drv.tw/Narratives%20website/CorrelativeNarrativeWebPage-Trial11.html" TargetMode="External"/><Relationship Id="rId143" Type="http://schemas.openxmlformats.org/officeDocument/2006/relationships/hyperlink" Target="https://ab2022mohammedengineer.on.drv.tw/Narratives%20website/CorrelativeNarrativeWebPage-Trial23.html" TargetMode="External"/><Relationship Id="rId148" Type="http://schemas.openxmlformats.org/officeDocument/2006/relationships/hyperlink" Target="https://ab2022mohammedengineer.on.drv.tw/Narratives%20website/CorrelativeNarrativeWebPage-Trial32.html" TargetMode="External"/><Relationship Id="rId164" Type="http://schemas.openxmlformats.org/officeDocument/2006/relationships/hyperlink" Target="https://ab2022mohammedengineer.on.drv.tw/Narratives%20website/CorrelativeNarrativeWebPage-Trial22.html" TargetMode="External"/><Relationship Id="rId169" Type="http://schemas.openxmlformats.org/officeDocument/2006/relationships/hyperlink" Target="https://ab2022mohammedengineer.on.drv.tw/Narratives%20website/CorrelativeNarrativeWebPage-Trial31.html" TargetMode="External"/><Relationship Id="rId185" Type="http://schemas.openxmlformats.org/officeDocument/2006/relationships/hyperlink" Target="https://ab2022mohammedengineer.on.drv.tw/Narratives%20website/CorrelativeNarrativeWebPage-Trial39.html" TargetMode="External"/><Relationship Id="rId4" Type="http://schemas.openxmlformats.org/officeDocument/2006/relationships/hyperlink" Target="https://ab2022mohammedengineer.on.drv.tw/Narratives%20website/SuperOrdinateNarrativeWebPage-Trail-1.html" TargetMode="External"/><Relationship Id="rId9" Type="http://schemas.openxmlformats.org/officeDocument/2006/relationships/hyperlink" Target="https://ab2022mohammedengineer.on.drv.tw/Narratives%20website/CorrelativeNarrativeWebPage-Trial5.html" TargetMode="External"/><Relationship Id="rId180" Type="http://schemas.openxmlformats.org/officeDocument/2006/relationships/hyperlink" Target="https://ab2022mohammedengineer.on.drv.tw/Narratives%20website/DerivativeNarrativeWebPage-Trial2_15.html" TargetMode="External"/><Relationship Id="rId210" Type="http://schemas.openxmlformats.org/officeDocument/2006/relationships/drawing" Target="../drawings/drawing3.xml"/><Relationship Id="rId26" Type="http://schemas.openxmlformats.org/officeDocument/2006/relationships/hyperlink" Target="https://ab2022mohammedengineer.on.drv.tw/Narratives%20website/CorrelativeNarrativeWebPage-Trial2.html" TargetMode="External"/><Relationship Id="rId47" Type="http://schemas.openxmlformats.org/officeDocument/2006/relationships/hyperlink" Target="https://ab2022mohammedengineer.on.drv.tw/Narratives%20website/CorrelativeNarrativeWebPage-Trial6.html" TargetMode="External"/><Relationship Id="rId68" Type="http://schemas.openxmlformats.org/officeDocument/2006/relationships/hyperlink" Target="https://ab2022mohammedengineer.on.drv.tw/Narratives%20website/CorrelativeNarrativeWebPage-Trial8.html" TargetMode="External"/><Relationship Id="rId89" Type="http://schemas.openxmlformats.org/officeDocument/2006/relationships/hyperlink" Target="https://ab2022mohammedengineer.on.drv.tw/Narratives%20website/CorrelativeNarrativeWebPage-Trial13.html" TargetMode="External"/><Relationship Id="rId112" Type="http://schemas.openxmlformats.org/officeDocument/2006/relationships/hyperlink" Target="https://ab2022mohammedengineer.on.drv.tw/Narratives%20website/CombinationalNarrativeWebPage1.html" TargetMode="External"/><Relationship Id="rId133" Type="http://schemas.openxmlformats.org/officeDocument/2006/relationships/hyperlink" Target="https://ab2022mohammedengineer.on.drv.tw/Narratives%20website/CombinationalNarrativeWebPage3.html" TargetMode="External"/><Relationship Id="rId154" Type="http://schemas.openxmlformats.org/officeDocument/2006/relationships/hyperlink" Target="https://ab2022mohammedengineer.on.drv.tw/Narratives%20website/CombinationalNarrativeWebPage5.html" TargetMode="External"/><Relationship Id="rId175" Type="http://schemas.openxmlformats.org/officeDocument/2006/relationships/hyperlink" Target="https://ab2022mohammedengineer.on.drv.tw/Narratives%20website/CombinationalNarrativeWebPage4.html" TargetMode="External"/><Relationship Id="rId196" Type="http://schemas.openxmlformats.org/officeDocument/2006/relationships/hyperlink" Target="https://ab2022mohammedengineer.on.drv.tw/Narratives%20website/DerivativeNarrativeWebPage-Trial2_15.html" TargetMode="External"/><Relationship Id="rId200" Type="http://schemas.openxmlformats.org/officeDocument/2006/relationships/hyperlink" Target="https://ab2022mohammedengineer.on.drv.tw/Narratives%20website/CorrelativeNarrativeWebPage-Trial38.html"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b2022mohammedengineer.on.drv.tw/Narratives%20website/DerivativeNarrativeWebPage-Trial2_9.html" TargetMode="External"/><Relationship Id="rId21" Type="http://schemas.openxmlformats.org/officeDocument/2006/relationships/hyperlink" Target="https://ab2022mohammedengineer.on.drv.tw/Narratives%20website/CorrelativeNarrativeWebPage-Trial41.html" TargetMode="External"/><Relationship Id="rId42" Type="http://schemas.openxmlformats.org/officeDocument/2006/relationships/hyperlink" Target="https://ab2022mohammedengineer.on.drv.tw/Narratives%20website/SuperOrdinateNarrativeWebPage-Trail-4.html" TargetMode="External"/><Relationship Id="rId63" Type="http://schemas.openxmlformats.org/officeDocument/2006/relationships/hyperlink" Target="https://ab2022mohammedengineer.on.drv.tw/Narratives%20website/SuperOrdinateNarrativeWebPage-Trail-6.html" TargetMode="External"/><Relationship Id="rId84" Type="http://schemas.openxmlformats.org/officeDocument/2006/relationships/hyperlink" Target="https://ab2022mohammedengineer.on.drv.tw/Narratives%20website/CorrelativeNarrativeWebPage-Trial3.html" TargetMode="External"/><Relationship Id="rId138" Type="http://schemas.openxmlformats.org/officeDocument/2006/relationships/hyperlink" Target="https://ab2022mohammedengineer.on.drv.tw/Narratives%20website/SuperOrdinateNarrativeWebPage-Trail-8.html" TargetMode="External"/><Relationship Id="rId159" Type="http://schemas.openxmlformats.org/officeDocument/2006/relationships/hyperlink" Target="https://ab2022mohammedengineer.on.drv.tw/Narratives%20website/CorrelativeNarrativeWebPage-Trial9.html" TargetMode="External"/><Relationship Id="rId170" Type="http://schemas.openxmlformats.org/officeDocument/2006/relationships/hyperlink" Target="https://ab2022mohammedengineer.on.drv.tw/Narratives%20website/CombinationalNarrativeWebPage2.html" TargetMode="External"/><Relationship Id="rId191" Type="http://schemas.openxmlformats.org/officeDocument/2006/relationships/hyperlink" Target="https://ab2022mohammedengineer.on.drv.tw/Narratives%20website/CombinationalNarrativeWebPage4.html" TargetMode="External"/><Relationship Id="rId205" Type="http://schemas.openxmlformats.org/officeDocument/2006/relationships/hyperlink" Target="https://ab2022mohammedengineer.on.drv.tw/Narratives%20website/CorrelativeNarrativeWebPage-Trial27.html" TargetMode="External"/><Relationship Id="rId226" Type="http://schemas.openxmlformats.org/officeDocument/2006/relationships/hyperlink" Target="https://ab2022mohammedengineer.on.drv.tw/Narratives%20website/CorrelativeNarrativeWebPage-Trial26.html" TargetMode="External"/><Relationship Id="rId247" Type="http://schemas.openxmlformats.org/officeDocument/2006/relationships/hyperlink" Target="https://ab2022mohammedengineer.on.drv.tw/Narratives%20website/CorrelativeNarrativeWebPage-Trial48.html" TargetMode="External"/><Relationship Id="rId107" Type="http://schemas.openxmlformats.org/officeDocument/2006/relationships/hyperlink" Target="https://ab2022mohammedengineer.on.drv.tw/Narratives%20website/CorrelativeNarrativeWebPage-Trial10.html" TargetMode="External"/><Relationship Id="rId268" Type="http://schemas.openxmlformats.org/officeDocument/2006/relationships/hyperlink" Target="https://ab2022mohammedengineer.on.drv.tw/Narratives%20website/CombinationalNarrativeWebPage2.html" TargetMode="External"/><Relationship Id="rId11" Type="http://schemas.openxmlformats.org/officeDocument/2006/relationships/hyperlink" Target="https://ab2022mohammedengineer.on.drv.tw/Narratives%20website/SuperOrdinateNarrativeWebPage-Trail-3.html" TargetMode="External"/><Relationship Id="rId32" Type="http://schemas.openxmlformats.org/officeDocument/2006/relationships/hyperlink" Target="https://ab2022mohammedengineer.on.drv.tw/Narratives%20website/CorrelativeNarrativeWebPage-Trial47.html" TargetMode="External"/><Relationship Id="rId53" Type="http://schemas.openxmlformats.org/officeDocument/2006/relationships/hyperlink" Target="https://ab2022mohammedengineer.on.drv.tw/Narratives%20website/CorrelativeNarrativeWebPage-Trial15.html" TargetMode="External"/><Relationship Id="rId74" Type="http://schemas.openxmlformats.org/officeDocument/2006/relationships/hyperlink" Target="https://ab2022mohammedengineer.on.drv.tw/Narratives%20website/CombinationalNarrativeWebPage4.html" TargetMode="External"/><Relationship Id="rId128" Type="http://schemas.openxmlformats.org/officeDocument/2006/relationships/hyperlink" Target="https://ab2022mohammedengineer.on.drv.tw/Narratives%20website/CorrelativeNarrativeWebPage-Trial25.html" TargetMode="External"/><Relationship Id="rId149" Type="http://schemas.openxmlformats.org/officeDocument/2006/relationships/hyperlink" Target="https://ab2022mohammedengineer.on.drv.tw/Narratives%20website/CorrelativeNarrativeWebPage-Trial29.html" TargetMode="External"/><Relationship Id="rId5" Type="http://schemas.openxmlformats.org/officeDocument/2006/relationships/hyperlink" Target="https://ab2022mohammedengineer.on.drv.tw/Narratives%20website/DerivativeNarrativeWebPage-Trial2_3.html" TargetMode="External"/><Relationship Id="rId95" Type="http://schemas.openxmlformats.org/officeDocument/2006/relationships/hyperlink" Target="https://ab2022mohammedengineer.on.drv.tw/Narratives%20website/CombinationalNarrativeWebPage6.html" TargetMode="External"/><Relationship Id="rId160" Type="http://schemas.openxmlformats.org/officeDocument/2006/relationships/hyperlink" Target="https://ab2022mohammedengineer.on.drv.tw/Narratives%20website/CorrelativeNarrativeWebPage-Trial11.html" TargetMode="External"/><Relationship Id="rId181" Type="http://schemas.openxmlformats.org/officeDocument/2006/relationships/hyperlink" Target="https://ab2022mohammedengineer.on.drv.tw/Narratives%20website/CorrelativeNarrativeWebPage-Trial23.html" TargetMode="External"/><Relationship Id="rId216" Type="http://schemas.openxmlformats.org/officeDocument/2006/relationships/hyperlink" Target="https://ab2022mohammedengineer.on.drv.tw/Narratives%20website/DerivativeNarrativeWebPage-Trial2_10.html" TargetMode="External"/><Relationship Id="rId237" Type="http://schemas.openxmlformats.org/officeDocument/2006/relationships/hyperlink" Target="https://ab2022mohammedengineer.on.drv.tw/Narratives%20website/CombinationalNarrativeWebPage6.html" TargetMode="External"/><Relationship Id="rId258" Type="http://schemas.openxmlformats.org/officeDocument/2006/relationships/hyperlink" Target="https://ab2022mohammedengineer.on.drv.tw/Narratives%20website/SuperOrdinateNarrativeWebPage-Trail-13.html" TargetMode="External"/><Relationship Id="rId279" Type="http://schemas.openxmlformats.org/officeDocument/2006/relationships/hyperlink" Target="https://ab2022mohammedengineer.on.drv.tw/Narratives%20website/CorrelativeNarrativeWebPage-Trial48.html" TargetMode="External"/><Relationship Id="rId22" Type="http://schemas.openxmlformats.org/officeDocument/2006/relationships/hyperlink" Target="https://ab2022mohammedengineer.on.drv.tw/Narratives%20website/CorrelativeNarrativeWebPage-Trial41.html" TargetMode="External"/><Relationship Id="rId43" Type="http://schemas.openxmlformats.org/officeDocument/2006/relationships/hyperlink" Target="https://ab2022mohammedengineer.on.drv.tw/Narratives%20website/SuperOrdinateNarrativeWebPage-Trail-5.html" TargetMode="External"/><Relationship Id="rId64" Type="http://schemas.openxmlformats.org/officeDocument/2006/relationships/hyperlink" Target="https://ab2022mohammedengineer.on.drv.tw/Narratives%20website/CorrelativeNarrativeWebPage-Trial2.html" TargetMode="External"/><Relationship Id="rId118" Type="http://schemas.openxmlformats.org/officeDocument/2006/relationships/hyperlink" Target="https://ab2022mohammedengineer.on.drv.tw/Narratives%20website/SuperOrdinateNarrativeWebPage-Trail-7.html" TargetMode="External"/><Relationship Id="rId139" Type="http://schemas.openxmlformats.org/officeDocument/2006/relationships/hyperlink" Target="https://ab2022mohammedengineer.on.drv.tw/Narratives%20website/SuperOrdinateNarrativeWebPage-Trail-11.html" TargetMode="External"/><Relationship Id="rId85" Type="http://schemas.openxmlformats.org/officeDocument/2006/relationships/hyperlink" Target="https://ab2022mohammedengineer.on.drv.tw/Narratives%20website/CorrelativeNarrativeWebPage-Trial6.html" TargetMode="External"/><Relationship Id="rId150" Type="http://schemas.openxmlformats.org/officeDocument/2006/relationships/hyperlink" Target="https://ab2022mohammedengineer.on.drv.tw/Narratives%20website/CombinationalNarrativeWebPage1.html" TargetMode="External"/><Relationship Id="rId171" Type="http://schemas.openxmlformats.org/officeDocument/2006/relationships/hyperlink" Target="https://ab2022mohammedengineer.on.drv.tw/Narratives%20website/CombinationalNarrativeWebPage3.html" TargetMode="External"/><Relationship Id="rId192" Type="http://schemas.openxmlformats.org/officeDocument/2006/relationships/hyperlink" Target="https://ab2022mohammedengineer.on.drv.tw/Narratives%20website/CombinationalNarrativeWebPage5.html" TargetMode="External"/><Relationship Id="rId206" Type="http://schemas.openxmlformats.org/officeDocument/2006/relationships/hyperlink" Target="https://ab2022mohammedengineer.on.drv.tw/Narratives%20website/CorrelativeNarrativeWebPage-Trial30.html" TargetMode="External"/><Relationship Id="rId227" Type="http://schemas.openxmlformats.org/officeDocument/2006/relationships/hyperlink" Target="https://ab2022mohammedengineer.on.drv.tw/Narratives%20website/CorrelativeNarrativeWebPage-Trial27.html" TargetMode="External"/><Relationship Id="rId248" Type="http://schemas.openxmlformats.org/officeDocument/2006/relationships/hyperlink" Target="https://ab2022mohammedengineer.on.drv.tw/Narratives%20website/CorrelativeNarrativeWebPage-Trial49.html" TargetMode="External"/><Relationship Id="rId269" Type="http://schemas.openxmlformats.org/officeDocument/2006/relationships/hyperlink" Target="https://ab2022mohammedengineer.on.drv.tw/Narratives%20website/CombinationalNarrativeWebPage3.html" TargetMode="External"/><Relationship Id="rId12" Type="http://schemas.openxmlformats.org/officeDocument/2006/relationships/hyperlink" Target="https://ab2022mohammedengineer.on.drv.tw/Narratives%20website/SuperOrdinateNarrativeWebPage-Trail-3.html" TargetMode="External"/><Relationship Id="rId33" Type="http://schemas.openxmlformats.org/officeDocument/2006/relationships/hyperlink" Target="https://ab2022mohammedengineer.on.drv.tw/Narratives%20website/CombinationalNarrativeWebPage1.html" TargetMode="External"/><Relationship Id="rId108" Type="http://schemas.openxmlformats.org/officeDocument/2006/relationships/hyperlink" Target="https://ab2022mohammedengineer.on.drv.tw/Narratives%20website/CorrelativeNarrativeWebPage-Trial13.html" TargetMode="External"/><Relationship Id="rId129" Type="http://schemas.openxmlformats.org/officeDocument/2006/relationships/hyperlink" Target="https://ab2022mohammedengineer.on.drv.tw/Narratives%20website/CorrelativeNarrativeWebPage-Trial28.html" TargetMode="External"/><Relationship Id="rId280" Type="http://schemas.openxmlformats.org/officeDocument/2006/relationships/hyperlink" Target="https://ab2022mohammedengineer.on.drv.tw/Narratives%20website/CorrelativeNarrativeWebPage-Trial49.html" TargetMode="External"/><Relationship Id="rId54" Type="http://schemas.openxmlformats.org/officeDocument/2006/relationships/hyperlink" Target="https://ab2022mohammedengineer.on.drv.tw/Narratives%20website/CorrelativeNarrativeWebPage-Trial16.html" TargetMode="External"/><Relationship Id="rId75" Type="http://schemas.openxmlformats.org/officeDocument/2006/relationships/hyperlink" Target="https://ab2022mohammedengineer.on.drv.tw/Narratives%20website/CombinationalNarrativeWebPage5.html" TargetMode="External"/><Relationship Id="rId96" Type="http://schemas.openxmlformats.org/officeDocument/2006/relationships/hyperlink" Target="https://ab2022mohammedengineer.on.drv.tw/Narratives%20website/DerivativeNarrativeWebPage-Trial2_4.html" TargetMode="External"/><Relationship Id="rId140" Type="http://schemas.openxmlformats.org/officeDocument/2006/relationships/hyperlink" Target="https://ab2022mohammedengineer.on.drv.tw/Narratives%20website/CorrelativeNarrativeWebPage-Trial9.html" TargetMode="External"/><Relationship Id="rId161" Type="http://schemas.openxmlformats.org/officeDocument/2006/relationships/hyperlink" Target="https://ab2022mohammedengineer.on.drv.tw/Narratives%20website/CorrelativeNarrativeWebPage-Trial12.html" TargetMode="External"/><Relationship Id="rId182" Type="http://schemas.openxmlformats.org/officeDocument/2006/relationships/hyperlink" Target="https://ab2022mohammedengineer.on.drv.tw/Narratives%20website/CorrelativeNarrativeWebPage-Trial26.html" TargetMode="External"/><Relationship Id="rId217" Type="http://schemas.openxmlformats.org/officeDocument/2006/relationships/hyperlink" Target="https://ab2022mohammedengineer.on.drv.tw/Narratives%20website/DerivativeNarrativeWebPage-Trial2_11.html" TargetMode="External"/><Relationship Id="rId6" Type="http://schemas.openxmlformats.org/officeDocument/2006/relationships/hyperlink" Target="https://ab2022mohammedengineer.on.drv.tw/Narratives%20website/DerivativeNarrativeWebPage-Trial2_3.html" TargetMode="External"/><Relationship Id="rId238" Type="http://schemas.openxmlformats.org/officeDocument/2006/relationships/hyperlink" Target="https://ab2022mohammedengineer.on.drv.tw/Narratives%20website/DerivativeNarrativeWebPage-Trial2_13.html" TargetMode="External"/><Relationship Id="rId259" Type="http://schemas.openxmlformats.org/officeDocument/2006/relationships/hyperlink" Target="https://ab2022mohammedengineer.on.drv.tw/Narratives%20website/CorrelativeNarrativeWebPage-Trial37.html" TargetMode="External"/><Relationship Id="rId23" Type="http://schemas.openxmlformats.org/officeDocument/2006/relationships/hyperlink" Target="https://ab2022mohammedengineer.on.drv.tw/Narratives%20website/CorrelativeNarrativeWebPage-Trial42.html" TargetMode="External"/><Relationship Id="rId119" Type="http://schemas.openxmlformats.org/officeDocument/2006/relationships/hyperlink" Target="https://ab2022mohammedengineer.on.drv.tw/Narratives%20website/SuperOrdinateNarrativeWebPage-Trail-8.html" TargetMode="External"/><Relationship Id="rId270" Type="http://schemas.openxmlformats.org/officeDocument/2006/relationships/hyperlink" Target="https://ab2022mohammedengineer.on.drv.tw/Narratives%20website/DerivativeNarrativeWebPage-Trial2_13.html" TargetMode="External"/><Relationship Id="rId44" Type="http://schemas.openxmlformats.org/officeDocument/2006/relationships/hyperlink" Target="https://ab2022mohammedengineer.on.drv.tw/Narratives%20website/SuperOrdinateNarrativeWebPage-Trail-6.html" TargetMode="External"/><Relationship Id="rId65" Type="http://schemas.openxmlformats.org/officeDocument/2006/relationships/hyperlink" Target="https://ab2022mohammedengineer.on.drv.tw/Narratives%20website/CorrelativeNarrativeWebPage-Trial3.html" TargetMode="External"/><Relationship Id="rId86" Type="http://schemas.openxmlformats.org/officeDocument/2006/relationships/hyperlink" Target="https://ab2022mohammedengineer.on.drv.tw/Narratives%20website/CorrelativeNarrativeWebPage-Trial7.html" TargetMode="External"/><Relationship Id="rId130" Type="http://schemas.openxmlformats.org/officeDocument/2006/relationships/hyperlink" Target="https://ab2022mohammedengineer.on.drv.tw/Narratives%20website/CorrelativeNarrativeWebPage-Trial29.html" TargetMode="External"/><Relationship Id="rId151" Type="http://schemas.openxmlformats.org/officeDocument/2006/relationships/hyperlink" Target="https://ab2022mohammedengineer.on.drv.tw/Narratives%20website/CombinationalNarrativeWebPage2.html" TargetMode="External"/><Relationship Id="rId172" Type="http://schemas.openxmlformats.org/officeDocument/2006/relationships/hyperlink" Target="https://ab2022mohammedengineer.on.drv.tw/Narratives%20website/DerivativeNarrativeWebPage-Trial2_10.html" TargetMode="External"/><Relationship Id="rId193" Type="http://schemas.openxmlformats.org/officeDocument/2006/relationships/hyperlink" Target="https://ab2022mohammedengineer.on.drv.tw/Narratives%20website/CombinationalNarrativeWebPage6.html" TargetMode="External"/><Relationship Id="rId207" Type="http://schemas.openxmlformats.org/officeDocument/2006/relationships/hyperlink" Target="https://ab2022mohammedengineer.on.drv.tw/Narratives%20website/CorrelativeNarrativeWebPage-Trial31.html" TargetMode="External"/><Relationship Id="rId228" Type="http://schemas.openxmlformats.org/officeDocument/2006/relationships/hyperlink" Target="https://ab2022mohammedengineer.on.drv.tw/Narratives%20website/CorrelativeNarrativeWebPage-Trial30.html" TargetMode="External"/><Relationship Id="rId249" Type="http://schemas.openxmlformats.org/officeDocument/2006/relationships/hyperlink" Target="https://ab2022mohammedengineer.on.drv.tw/Narratives%20website/CorrelativeNarrativeWebPage-Trial50.html" TargetMode="External"/><Relationship Id="rId13" Type="http://schemas.openxmlformats.org/officeDocument/2006/relationships/hyperlink" Target="https://ab2022mohammedengineer.on.drv.tw/Narratives%20website/CorrelativeNarrativeWebPage-Trial1.html" TargetMode="External"/><Relationship Id="rId18" Type="http://schemas.openxmlformats.org/officeDocument/2006/relationships/hyperlink" Target="https://ab2022mohammedengineer.on.drv.tw/Narratives%20website/CorrelativeNarrativeWebPage-Trial5.html" TargetMode="External"/><Relationship Id="rId39" Type="http://schemas.openxmlformats.org/officeDocument/2006/relationships/hyperlink" Target="https://ab2022mohammedengineer.on.drv.tw/Narratives%20website/DerivativeNarrativeWebPage-Trial2_4.html" TargetMode="External"/><Relationship Id="rId109" Type="http://schemas.openxmlformats.org/officeDocument/2006/relationships/hyperlink" Target="https://ab2022mohammedengineer.on.drv.tw/Narratives%20website/CorrelativeNarrativeWebPage-Trial14.html" TargetMode="External"/><Relationship Id="rId260" Type="http://schemas.openxmlformats.org/officeDocument/2006/relationships/hyperlink" Target="https://ab2022mohammedengineer.on.drv.tw/Narratives%20website/CorrelativeNarrativeWebPage-Trial38.html" TargetMode="External"/><Relationship Id="rId265" Type="http://schemas.openxmlformats.org/officeDocument/2006/relationships/hyperlink" Target="https://ab2022mohammedengineer.on.drv.tw/Narratives%20website/CorrelativeNarrativeWebPage-Trial50.html" TargetMode="External"/><Relationship Id="rId281" Type="http://schemas.openxmlformats.org/officeDocument/2006/relationships/hyperlink" Target="https://ab2022mohammedengineer.on.drv.tw/Narratives%20website/CorrelativeNarrativeWebPage-Trial50.html" TargetMode="External"/><Relationship Id="rId286" Type="http://schemas.openxmlformats.org/officeDocument/2006/relationships/printerSettings" Target="../printerSettings/printerSettings3.bin"/><Relationship Id="rId34" Type="http://schemas.openxmlformats.org/officeDocument/2006/relationships/hyperlink" Target="https://ab2022mohammedengineer.on.drv.tw/Narratives%20website/CombinationalNarrativeWebPage1.html" TargetMode="External"/><Relationship Id="rId50" Type="http://schemas.openxmlformats.org/officeDocument/2006/relationships/hyperlink" Target="https://ab2022mohammedengineer.on.drv.tw/Narratives%20website/CorrelativeNarrativeWebPage-Trial10.html" TargetMode="External"/><Relationship Id="rId55" Type="http://schemas.openxmlformats.org/officeDocument/2006/relationships/hyperlink" Target="https://ab2022mohammedengineer.on.drv.tw/Narratives%20website/CombinationalNarrativeWebPage4.html" TargetMode="External"/><Relationship Id="rId76" Type="http://schemas.openxmlformats.org/officeDocument/2006/relationships/hyperlink" Target="https://ab2022mohammedengineer.on.drv.tw/Narratives%20website/CombinationalNarrativeWebPage6.html" TargetMode="External"/><Relationship Id="rId97" Type="http://schemas.openxmlformats.org/officeDocument/2006/relationships/hyperlink" Target="https://ab2022mohammedengineer.on.drv.tw/Narratives%20website/DerivativeNarrativeWebPage-Trial2_5.html" TargetMode="External"/><Relationship Id="rId104" Type="http://schemas.openxmlformats.org/officeDocument/2006/relationships/hyperlink" Target="https://ab2022mohammedengineer.on.drv.tw/Narratives%20website/CorrelativeNarrativeWebPage-Trial6.html" TargetMode="External"/><Relationship Id="rId120" Type="http://schemas.openxmlformats.org/officeDocument/2006/relationships/hyperlink" Target="https://ab2022mohammedengineer.on.drv.tw/Narratives%20website/SuperOrdinateNarrativeWebPage-Trail-11.html" TargetMode="External"/><Relationship Id="rId125" Type="http://schemas.openxmlformats.org/officeDocument/2006/relationships/hyperlink" Target="https://ab2022mohammedengineer.on.drv.tw/Narratives%20website/CorrelativeNarrativeWebPage-Trial17.html" TargetMode="External"/><Relationship Id="rId141" Type="http://schemas.openxmlformats.org/officeDocument/2006/relationships/hyperlink" Target="https://ab2022mohammedengineer.on.drv.tw/Narratives%20website/CorrelativeNarrativeWebPage-Trial11.html" TargetMode="External"/><Relationship Id="rId146" Type="http://schemas.openxmlformats.org/officeDocument/2006/relationships/hyperlink" Target="https://ab2022mohammedengineer.on.drv.tw/Narratives%20website/CorrelativeNarrativeWebPage-Trial24.html" TargetMode="External"/><Relationship Id="rId167" Type="http://schemas.openxmlformats.org/officeDocument/2006/relationships/hyperlink" Target="https://ab2022mohammedengineer.on.drv.tw/Narratives%20website/CorrelativeNarrativeWebPage-Trial28.html" TargetMode="External"/><Relationship Id="rId188" Type="http://schemas.openxmlformats.org/officeDocument/2006/relationships/hyperlink" Target="https://ab2022mohammedengineer.on.drv.tw/Narratives%20website/CorrelativeNarrativeWebPage-Trial34.html" TargetMode="External"/><Relationship Id="rId7" Type="http://schemas.openxmlformats.org/officeDocument/2006/relationships/hyperlink" Target="https://ab2022mohammedengineer.on.drv.tw/Narratives%20website/SuperOrdinateNarrativeWebPage-Trail-1.html" TargetMode="External"/><Relationship Id="rId71" Type="http://schemas.openxmlformats.org/officeDocument/2006/relationships/hyperlink" Target="https://ab2022mohammedengineer.on.drv.tw/Narratives%20website/CorrelativeNarrativeWebPage-Trial14.html" TargetMode="External"/><Relationship Id="rId92" Type="http://schemas.openxmlformats.org/officeDocument/2006/relationships/hyperlink" Target="https://ab2022mohammedengineer.on.drv.tw/Narratives%20website/CorrelativeNarrativeWebPage-Trial16.html" TargetMode="External"/><Relationship Id="rId162" Type="http://schemas.openxmlformats.org/officeDocument/2006/relationships/hyperlink" Target="https://ab2022mohammedengineer.on.drv.tw/Narratives%20website/CorrelativeNarrativeWebPage-Trial21.html" TargetMode="External"/><Relationship Id="rId183" Type="http://schemas.openxmlformats.org/officeDocument/2006/relationships/hyperlink" Target="https://ab2022mohammedengineer.on.drv.tw/Narratives%20website/CorrelativeNarrativeWebPage-Trial27.html" TargetMode="External"/><Relationship Id="rId213" Type="http://schemas.openxmlformats.org/officeDocument/2006/relationships/hyperlink" Target="https://ab2022mohammedengineer.on.drv.tw/Narratives%20website/CombinationalNarrativeWebPage4.html" TargetMode="External"/><Relationship Id="rId218" Type="http://schemas.openxmlformats.org/officeDocument/2006/relationships/hyperlink" Target="https://ab2022mohammedengineer.on.drv.tw/Narratives%20website/DerivativeNarrativeWebPage-Trial2_12.html" TargetMode="External"/><Relationship Id="rId234" Type="http://schemas.openxmlformats.org/officeDocument/2006/relationships/hyperlink" Target="https://ab2022mohammedengineer.on.drv.tw/Narratives%20website/CorrelativeNarrativeWebPage-Trial36.html" TargetMode="External"/><Relationship Id="rId239" Type="http://schemas.openxmlformats.org/officeDocument/2006/relationships/hyperlink" Target="https://ab2022mohammedengineer.on.drv.tw/Narratives%20website/DerivativeNarrativeWebPage-Trial2_14.html" TargetMode="External"/><Relationship Id="rId2" Type="http://schemas.openxmlformats.org/officeDocument/2006/relationships/hyperlink" Target="https://ab2022mohammedengineer.on.drv.tw/Narratives%20website/DerivativeNarrativeWebPage-Trial2_1.html" TargetMode="External"/><Relationship Id="rId29" Type="http://schemas.openxmlformats.org/officeDocument/2006/relationships/hyperlink" Target="https://ab2022mohammedengineer.on.drv.tw/Narratives%20website/CorrelativeNarrativeWebPage-Trial46.html" TargetMode="External"/><Relationship Id="rId250" Type="http://schemas.openxmlformats.org/officeDocument/2006/relationships/hyperlink" Target="https://ab2022mohammedengineer.on.drv.tw/Narratives%20website/CorrelativeNarrativeWebPage-Trial51.html" TargetMode="External"/><Relationship Id="rId255" Type="http://schemas.openxmlformats.org/officeDocument/2006/relationships/hyperlink" Target="https://ab2022mohammedengineer.on.drv.tw/Narratives%20website/DerivativeNarrativeWebPage-Trial2_14.html" TargetMode="External"/><Relationship Id="rId271" Type="http://schemas.openxmlformats.org/officeDocument/2006/relationships/hyperlink" Target="https://ab2022mohammedengineer.on.drv.tw/Narratives%20website/DerivativeNarrativeWebPage-Trial2_14.html" TargetMode="External"/><Relationship Id="rId276" Type="http://schemas.openxmlformats.org/officeDocument/2006/relationships/hyperlink" Target="https://ab2022mohammedengineer.on.drv.tw/Narratives%20website/CorrelativeNarrativeWebPage-Trial38.html" TargetMode="External"/><Relationship Id="rId24" Type="http://schemas.openxmlformats.org/officeDocument/2006/relationships/hyperlink" Target="https://ab2022mohammedengineer.on.drv.tw/Narratives%20website/CorrelativeNarrativeWebPage-Trial42.html" TargetMode="External"/><Relationship Id="rId40" Type="http://schemas.openxmlformats.org/officeDocument/2006/relationships/hyperlink" Target="https://ab2022mohammedengineer.on.drv.tw/Narratives%20website/DerivativeNarrativeWebPage-Trial2_5.html" TargetMode="External"/><Relationship Id="rId45" Type="http://schemas.openxmlformats.org/officeDocument/2006/relationships/hyperlink" Target="https://ab2022mohammedengineer.on.drv.tw/Narratives%20website/CorrelativeNarrativeWebPage-Trial2.html" TargetMode="External"/><Relationship Id="rId66" Type="http://schemas.openxmlformats.org/officeDocument/2006/relationships/hyperlink" Target="https://ab2022mohammedengineer.on.drv.tw/Narratives%20website/CorrelativeNarrativeWebPage-Trial6.html" TargetMode="External"/><Relationship Id="rId87" Type="http://schemas.openxmlformats.org/officeDocument/2006/relationships/hyperlink" Target="https://ab2022mohammedengineer.on.drv.tw/Narratives%20website/CorrelativeNarrativeWebPage-Trial8.html" TargetMode="External"/><Relationship Id="rId110" Type="http://schemas.openxmlformats.org/officeDocument/2006/relationships/hyperlink" Target="https://ab2022mohammedengineer.on.drv.tw/Narratives%20website/CorrelativeNarrativeWebPage-Trial15.html" TargetMode="External"/><Relationship Id="rId115" Type="http://schemas.openxmlformats.org/officeDocument/2006/relationships/hyperlink" Target="https://ab2022mohammedengineer.on.drv.tw/Narratives%20website/DerivativeNarrativeWebPage-Trial2_7.html" TargetMode="External"/><Relationship Id="rId131" Type="http://schemas.openxmlformats.org/officeDocument/2006/relationships/hyperlink" Target="https://ab2022mohammedengineer.on.drv.tw/Narratives%20website/CombinationalNarrativeWebPage1.html" TargetMode="External"/><Relationship Id="rId136" Type="http://schemas.openxmlformats.org/officeDocument/2006/relationships/hyperlink" Target="https://ab2022mohammedengineer.on.drv.tw/Narratives%20website/DerivativeNarrativeWebPage-Trial2_9.html" TargetMode="External"/><Relationship Id="rId157" Type="http://schemas.openxmlformats.org/officeDocument/2006/relationships/hyperlink" Target="https://ab2022mohammedengineer.on.drv.tw/Narratives%20website/SuperOrdinateNarrativeWebPage-Trail-8.html" TargetMode="External"/><Relationship Id="rId178" Type="http://schemas.openxmlformats.org/officeDocument/2006/relationships/hyperlink" Target="https://ab2022mohammedengineer.on.drv.tw/Narratives%20website/CorrelativeNarrativeWebPage-Trial19.html" TargetMode="External"/><Relationship Id="rId61" Type="http://schemas.openxmlformats.org/officeDocument/2006/relationships/hyperlink" Target="https://ab2022mohammedengineer.on.drv.tw/Narratives%20website/SuperOrdinateNarrativeWebPage-Trail-4.html" TargetMode="External"/><Relationship Id="rId82" Type="http://schemas.openxmlformats.org/officeDocument/2006/relationships/hyperlink" Target="https://ab2022mohammedengineer.on.drv.tw/Narratives%20website/SuperOrdinateNarrativeWebPage-Trail-6.html" TargetMode="External"/><Relationship Id="rId152" Type="http://schemas.openxmlformats.org/officeDocument/2006/relationships/hyperlink" Target="https://ab2022mohammedengineer.on.drv.tw/Narratives%20website/CombinationalNarrativeWebPage3.html" TargetMode="External"/><Relationship Id="rId173" Type="http://schemas.openxmlformats.org/officeDocument/2006/relationships/hyperlink" Target="https://ab2022mohammedengineer.on.drv.tw/Narratives%20website/DerivativeNarrativeWebPage-Trial2_11.html" TargetMode="External"/><Relationship Id="rId194" Type="http://schemas.openxmlformats.org/officeDocument/2006/relationships/hyperlink" Target="https://ab2022mohammedengineer.on.drv.tw/Narratives%20website/DerivativeNarrativeWebPage-Trial2_10.html" TargetMode="External"/><Relationship Id="rId199" Type="http://schemas.openxmlformats.org/officeDocument/2006/relationships/hyperlink" Target="https://ab2022mohammedengineer.on.drv.tw/Narratives%20website/SuperOrdinateNarrativeWebPage-Trail-11.html" TargetMode="External"/><Relationship Id="rId203" Type="http://schemas.openxmlformats.org/officeDocument/2006/relationships/hyperlink" Target="https://ab2022mohammedengineer.on.drv.tw/Narratives%20website/CorrelativeNarrativeWebPage-Trial23.html" TargetMode="External"/><Relationship Id="rId208" Type="http://schemas.openxmlformats.org/officeDocument/2006/relationships/hyperlink" Target="https://ab2022mohammedengineer.on.drv.tw/Narratives%20website/CorrelativeNarrativeWebPage-Trial32.html" TargetMode="External"/><Relationship Id="rId229" Type="http://schemas.openxmlformats.org/officeDocument/2006/relationships/hyperlink" Target="https://ab2022mohammedengineer.on.drv.tw/Narratives%20website/CorrelativeNarrativeWebPage-Trial31.html" TargetMode="External"/><Relationship Id="rId19" Type="http://schemas.openxmlformats.org/officeDocument/2006/relationships/hyperlink" Target="https://ab2022mohammedengineer.on.drv.tw/Narratives%20website/CorrelativeNarrativeWebPage-Trial40.html" TargetMode="External"/><Relationship Id="rId224" Type="http://schemas.openxmlformats.org/officeDocument/2006/relationships/hyperlink" Target="https://ab2022mohammedengineer.on.drv.tw/Narratives%20website/CorrelativeNarrativeWebPage-Trial22.html" TargetMode="External"/><Relationship Id="rId240" Type="http://schemas.openxmlformats.org/officeDocument/2006/relationships/hyperlink" Target="https://ab2022mohammedengineer.on.drv.tw/Narratives%20website/DerivativeNarrativeWebPage-Trial2_15.html" TargetMode="External"/><Relationship Id="rId245" Type="http://schemas.openxmlformats.org/officeDocument/2006/relationships/hyperlink" Target="https://ab2022mohammedengineer.on.drv.tw/Narratives%20website/CorrelativeNarrativeWebPage-Trial39.html" TargetMode="External"/><Relationship Id="rId261" Type="http://schemas.openxmlformats.org/officeDocument/2006/relationships/hyperlink" Target="https://ab2022mohammedengineer.on.drv.tw/Narratives%20website/CorrelativeNarrativeWebPage-Trial39.html" TargetMode="External"/><Relationship Id="rId266" Type="http://schemas.openxmlformats.org/officeDocument/2006/relationships/hyperlink" Target="https://ab2022mohammedengineer.on.drv.tw/Narratives%20website/CorrelativeNarrativeWebPage-Trial51.html" TargetMode="External"/><Relationship Id="rId14" Type="http://schemas.openxmlformats.org/officeDocument/2006/relationships/hyperlink" Target="https://ab2022mohammedengineer.on.drv.tw/Narratives%20website/CorrelativeNarrativeWebPage-Trial1.html" TargetMode="External"/><Relationship Id="rId30" Type="http://schemas.openxmlformats.org/officeDocument/2006/relationships/hyperlink" Target="https://ab2022mohammedengineer.on.drv.tw/Narratives%20website/CorrelativeNarrativeWebPage-Trial46.html" TargetMode="External"/><Relationship Id="rId35" Type="http://schemas.openxmlformats.org/officeDocument/2006/relationships/hyperlink" Target="https://ab2022mohammedengineer.on.drv.tw/Narratives%20website/CombinationalNarrativeWebPage2.html" TargetMode="External"/><Relationship Id="rId56" Type="http://schemas.openxmlformats.org/officeDocument/2006/relationships/hyperlink" Target="https://ab2022mohammedengineer.on.drv.tw/Narratives%20website/CombinationalNarrativeWebPage5.html" TargetMode="External"/><Relationship Id="rId77" Type="http://schemas.openxmlformats.org/officeDocument/2006/relationships/hyperlink" Target="https://ab2022mohammedengineer.on.drv.tw/Narratives%20website/DerivativeNarrativeWebPage-Trial2_4.html" TargetMode="External"/><Relationship Id="rId100" Type="http://schemas.openxmlformats.org/officeDocument/2006/relationships/hyperlink" Target="https://ab2022mohammedengineer.on.drv.tw/Narratives%20website/SuperOrdinateNarrativeWebPage-Trail-5.html" TargetMode="External"/><Relationship Id="rId105" Type="http://schemas.openxmlformats.org/officeDocument/2006/relationships/hyperlink" Target="https://ab2022mohammedengineer.on.drv.tw/Narratives%20website/CorrelativeNarrativeWebPage-Trial7.html" TargetMode="External"/><Relationship Id="rId126" Type="http://schemas.openxmlformats.org/officeDocument/2006/relationships/hyperlink" Target="https://ab2022mohammedengineer.on.drv.tw/Narratives%20website/CorrelativeNarrativeWebPage-Trial18.html" TargetMode="External"/><Relationship Id="rId147" Type="http://schemas.openxmlformats.org/officeDocument/2006/relationships/hyperlink" Target="https://ab2022mohammedengineer.on.drv.tw/Narratives%20website/CorrelativeNarrativeWebPage-Trial25.html" TargetMode="External"/><Relationship Id="rId168" Type="http://schemas.openxmlformats.org/officeDocument/2006/relationships/hyperlink" Target="https://ab2022mohammedengineer.on.drv.tw/Narratives%20website/CorrelativeNarrativeWebPage-Trial29.html" TargetMode="External"/><Relationship Id="rId282" Type="http://schemas.openxmlformats.org/officeDocument/2006/relationships/hyperlink" Target="https://ab2022mohammedengineer.on.drv.tw/Narratives%20website/CorrelativeNarrativeWebPage-Trial51.html" TargetMode="External"/><Relationship Id="rId8" Type="http://schemas.openxmlformats.org/officeDocument/2006/relationships/hyperlink" Target="https://ab2022mohammedengineer.on.drv.tw/Narratives%20website/SuperOrdinateNarrativeWebPage-Trail-1.html" TargetMode="External"/><Relationship Id="rId51" Type="http://schemas.openxmlformats.org/officeDocument/2006/relationships/hyperlink" Target="https://ab2022mohammedengineer.on.drv.tw/Narratives%20website/CorrelativeNarrativeWebPage-Trial13.html" TargetMode="External"/><Relationship Id="rId72" Type="http://schemas.openxmlformats.org/officeDocument/2006/relationships/hyperlink" Target="https://ab2022mohammedengineer.on.drv.tw/Narratives%20website/CorrelativeNarrativeWebPage-Trial15.html" TargetMode="External"/><Relationship Id="rId93" Type="http://schemas.openxmlformats.org/officeDocument/2006/relationships/hyperlink" Target="https://ab2022mohammedengineer.on.drv.tw/Narratives%20website/CombinationalNarrativeWebPage4.html" TargetMode="External"/><Relationship Id="rId98" Type="http://schemas.openxmlformats.org/officeDocument/2006/relationships/hyperlink" Target="https://ab2022mohammedengineer.on.drv.tw/Narratives%20website/DerivativeNarrativeWebPage-Trial2_6.html" TargetMode="External"/><Relationship Id="rId121" Type="http://schemas.openxmlformats.org/officeDocument/2006/relationships/hyperlink" Target="https://ab2022mohammedengineer.on.drv.tw/Narratives%20website/CorrelativeNarrativeWebPage-Trial9.html" TargetMode="External"/><Relationship Id="rId142" Type="http://schemas.openxmlformats.org/officeDocument/2006/relationships/hyperlink" Target="https://ab2022mohammedengineer.on.drv.tw/Narratives%20website/CorrelativeNarrativeWebPage-Trial12.html" TargetMode="External"/><Relationship Id="rId163" Type="http://schemas.openxmlformats.org/officeDocument/2006/relationships/hyperlink" Target="https://ab2022mohammedengineer.on.drv.tw/Narratives%20website/CorrelativeNarrativeWebPage-Trial17.html" TargetMode="External"/><Relationship Id="rId184" Type="http://schemas.openxmlformats.org/officeDocument/2006/relationships/hyperlink" Target="https://ab2022mohammedengineer.on.drv.tw/Narratives%20website/CorrelativeNarrativeWebPage-Trial30.html" TargetMode="External"/><Relationship Id="rId189" Type="http://schemas.openxmlformats.org/officeDocument/2006/relationships/hyperlink" Target="https://ab2022mohammedengineer.on.drv.tw/Narratives%20website/CorrelativeNarrativeWebPage-Trial35.html" TargetMode="External"/><Relationship Id="rId219" Type="http://schemas.openxmlformats.org/officeDocument/2006/relationships/hyperlink" Target="https://ab2022mohammedengineer.on.drv.tw/Narratives%20website/SuperOrdinateNarrativeWebPage-Trail-9.html" TargetMode="External"/><Relationship Id="rId3" Type="http://schemas.openxmlformats.org/officeDocument/2006/relationships/hyperlink" Target="https://ab2022mohammedengineer.on.drv.tw/Narratives%20website/DerivativeNarrativeWebPage-Trial2_2.html" TargetMode="External"/><Relationship Id="rId214" Type="http://schemas.openxmlformats.org/officeDocument/2006/relationships/hyperlink" Target="https://ab2022mohammedengineer.on.drv.tw/Narratives%20website/CombinationalNarrativeWebPage5.html" TargetMode="External"/><Relationship Id="rId230" Type="http://schemas.openxmlformats.org/officeDocument/2006/relationships/hyperlink" Target="https://ab2022mohammedengineer.on.drv.tw/Narratives%20website/CorrelativeNarrativeWebPage-Trial32.html" TargetMode="External"/><Relationship Id="rId235" Type="http://schemas.openxmlformats.org/officeDocument/2006/relationships/hyperlink" Target="https://ab2022mohammedengineer.on.drv.tw/Narratives%20website/CombinationalNarrativeWebPage4.html" TargetMode="External"/><Relationship Id="rId251" Type="http://schemas.openxmlformats.org/officeDocument/2006/relationships/hyperlink" Target="https://ab2022mohammedengineer.on.drv.tw/Narratives%20website/CombinationalNarrativeWebPage1.html" TargetMode="External"/><Relationship Id="rId256" Type="http://schemas.openxmlformats.org/officeDocument/2006/relationships/hyperlink" Target="https://ab2022mohammedengineer.on.drv.tw/Narratives%20website/DerivativeNarrativeWebPage-Trial2_15.html" TargetMode="External"/><Relationship Id="rId277" Type="http://schemas.openxmlformats.org/officeDocument/2006/relationships/hyperlink" Target="https://ab2022mohammedengineer.on.drv.tw/Narratives%20website/CorrelativeNarrativeWebPage-Trial39.html" TargetMode="External"/><Relationship Id="rId25" Type="http://schemas.openxmlformats.org/officeDocument/2006/relationships/hyperlink" Target="https://ab2022mohammedengineer.on.drv.tw/Narratives%20website/CorrelativeNarrativeWebPage-Trial44.html" TargetMode="External"/><Relationship Id="rId46" Type="http://schemas.openxmlformats.org/officeDocument/2006/relationships/hyperlink" Target="https://ab2022mohammedengineer.on.drv.tw/Narratives%20website/CorrelativeNarrativeWebPage-Trial3.html" TargetMode="External"/><Relationship Id="rId67" Type="http://schemas.openxmlformats.org/officeDocument/2006/relationships/hyperlink" Target="https://ab2022mohammedengineer.on.drv.tw/Narratives%20website/CorrelativeNarrativeWebPage-Trial7.html" TargetMode="External"/><Relationship Id="rId116" Type="http://schemas.openxmlformats.org/officeDocument/2006/relationships/hyperlink" Target="https://ab2022mohammedengineer.on.drv.tw/Narratives%20website/DerivativeNarrativeWebPage-Trial2_8.html" TargetMode="External"/><Relationship Id="rId137" Type="http://schemas.openxmlformats.org/officeDocument/2006/relationships/hyperlink" Target="https://ab2022mohammedengineer.on.drv.tw/Narratives%20website/SuperOrdinateNarrativeWebPage-Trail-7.html" TargetMode="External"/><Relationship Id="rId158" Type="http://schemas.openxmlformats.org/officeDocument/2006/relationships/hyperlink" Target="https://ab2022mohammedengineer.on.drv.tw/Narratives%20website/SuperOrdinateNarrativeWebPage-Trail-11.html" TargetMode="External"/><Relationship Id="rId272" Type="http://schemas.openxmlformats.org/officeDocument/2006/relationships/hyperlink" Target="https://ab2022mohammedengineer.on.drv.tw/Narratives%20website/DerivativeNarrativeWebPage-Trial2_15.html" TargetMode="External"/><Relationship Id="rId20" Type="http://schemas.openxmlformats.org/officeDocument/2006/relationships/hyperlink" Target="https://ab2022mohammedengineer.on.drv.tw/Narratives%20website/CorrelativeNarrativeWebPage-Trial40.html" TargetMode="External"/><Relationship Id="rId41" Type="http://schemas.openxmlformats.org/officeDocument/2006/relationships/hyperlink" Target="https://ab2022mohammedengineer.on.drv.tw/Narratives%20website/DerivativeNarrativeWebPage-Trial2_6.html" TargetMode="External"/><Relationship Id="rId62" Type="http://schemas.openxmlformats.org/officeDocument/2006/relationships/hyperlink" Target="https://ab2022mohammedengineer.on.drv.tw/Narratives%20website/SuperOrdinateNarrativeWebPage-Trail-5.html" TargetMode="External"/><Relationship Id="rId83" Type="http://schemas.openxmlformats.org/officeDocument/2006/relationships/hyperlink" Target="https://ab2022mohammedengineer.on.drv.tw/Narratives%20website/CorrelativeNarrativeWebPage-Trial2.html" TargetMode="External"/><Relationship Id="rId88" Type="http://schemas.openxmlformats.org/officeDocument/2006/relationships/hyperlink" Target="https://ab2022mohammedengineer.on.drv.tw/Narratives%20website/CorrelativeNarrativeWebPage-Trial10.html" TargetMode="External"/><Relationship Id="rId111" Type="http://schemas.openxmlformats.org/officeDocument/2006/relationships/hyperlink" Target="https://ab2022mohammedengineer.on.drv.tw/Narratives%20website/CorrelativeNarrativeWebPage-Trial16.html" TargetMode="External"/><Relationship Id="rId132" Type="http://schemas.openxmlformats.org/officeDocument/2006/relationships/hyperlink" Target="https://ab2022mohammedengineer.on.drv.tw/Narratives%20website/CombinationalNarrativeWebPage2.html" TargetMode="External"/><Relationship Id="rId153" Type="http://schemas.openxmlformats.org/officeDocument/2006/relationships/hyperlink" Target="https://ab2022mohammedengineer.on.drv.tw/Narratives%20website/DerivativeNarrativeWebPage-Trial2_7.html" TargetMode="External"/><Relationship Id="rId174" Type="http://schemas.openxmlformats.org/officeDocument/2006/relationships/hyperlink" Target="https://ab2022mohammedengineer.on.drv.tw/Narratives%20website/DerivativeNarrativeWebPage-Trial2_12.html" TargetMode="External"/><Relationship Id="rId179" Type="http://schemas.openxmlformats.org/officeDocument/2006/relationships/hyperlink" Target="https://ab2022mohammedengineer.on.drv.tw/Narratives%20website/CorrelativeNarrativeWebPage-Trial20.html" TargetMode="External"/><Relationship Id="rId195" Type="http://schemas.openxmlformats.org/officeDocument/2006/relationships/hyperlink" Target="https://ab2022mohammedengineer.on.drv.tw/Narratives%20website/DerivativeNarrativeWebPage-Trial2_11.html" TargetMode="External"/><Relationship Id="rId209" Type="http://schemas.openxmlformats.org/officeDocument/2006/relationships/hyperlink" Target="https://ab2022mohammedengineer.on.drv.tw/Narratives%20website/CorrelativeNarrativeWebPage-Trial33.html" TargetMode="External"/><Relationship Id="rId190" Type="http://schemas.openxmlformats.org/officeDocument/2006/relationships/hyperlink" Target="https://ab2022mohammedengineer.on.drv.tw/Narratives%20website/CorrelativeNarrativeWebPage-Trial36.html" TargetMode="External"/><Relationship Id="rId204" Type="http://schemas.openxmlformats.org/officeDocument/2006/relationships/hyperlink" Target="https://ab2022mohammedengineer.on.drv.tw/Narratives%20website/CorrelativeNarrativeWebPage-Trial26.html" TargetMode="External"/><Relationship Id="rId220" Type="http://schemas.openxmlformats.org/officeDocument/2006/relationships/hyperlink" Target="https://ab2022mohammedengineer.on.drv.tw/Narratives%20website/SuperOrdinateNarrativeWebPage-Trail-10.html" TargetMode="External"/><Relationship Id="rId225" Type="http://schemas.openxmlformats.org/officeDocument/2006/relationships/hyperlink" Target="https://ab2022mohammedengineer.on.drv.tw/Narratives%20website/CorrelativeNarrativeWebPage-Trial23.html" TargetMode="External"/><Relationship Id="rId241" Type="http://schemas.openxmlformats.org/officeDocument/2006/relationships/hyperlink" Target="https://ab2022mohammedengineer.on.drv.tw/Narratives%20website/SuperOrdinateNarrativeWebPage-Trail-12.html" TargetMode="External"/><Relationship Id="rId246" Type="http://schemas.openxmlformats.org/officeDocument/2006/relationships/hyperlink" Target="https://ab2022mohammedengineer.on.drv.tw/Narratives%20website/CorrelativeNarrativeWebPage-Trial43.html" TargetMode="External"/><Relationship Id="rId267" Type="http://schemas.openxmlformats.org/officeDocument/2006/relationships/hyperlink" Target="https://ab2022mohammedengineer.on.drv.tw/Narratives%20website/CombinationalNarrativeWebPage1.html" TargetMode="External"/><Relationship Id="rId15" Type="http://schemas.openxmlformats.org/officeDocument/2006/relationships/hyperlink" Target="https://ab2022mohammedengineer.on.drv.tw/Narratives%20website/CorrelativeNarrativeWebPage-Trial4.html" TargetMode="External"/><Relationship Id="rId36" Type="http://schemas.openxmlformats.org/officeDocument/2006/relationships/hyperlink" Target="https://ab2022mohammedengineer.on.drv.tw/Narratives%20website/CombinationalNarrativeWebPage2.html" TargetMode="External"/><Relationship Id="rId57" Type="http://schemas.openxmlformats.org/officeDocument/2006/relationships/hyperlink" Target="https://ab2022mohammedengineer.on.drv.tw/Narratives%20website/CombinationalNarrativeWebPage6.html" TargetMode="External"/><Relationship Id="rId106" Type="http://schemas.openxmlformats.org/officeDocument/2006/relationships/hyperlink" Target="https://ab2022mohammedengineer.on.drv.tw/Narratives%20website/CorrelativeNarrativeWebPage-Trial8.html" TargetMode="External"/><Relationship Id="rId127" Type="http://schemas.openxmlformats.org/officeDocument/2006/relationships/hyperlink" Target="https://ab2022mohammedengineer.on.drv.tw/Narratives%20website/CorrelativeNarrativeWebPage-Trial24.html" TargetMode="External"/><Relationship Id="rId262" Type="http://schemas.openxmlformats.org/officeDocument/2006/relationships/hyperlink" Target="https://ab2022mohammedengineer.on.drv.tw/Narratives%20website/CorrelativeNarrativeWebPage-Trial43.html" TargetMode="External"/><Relationship Id="rId283" Type="http://schemas.openxmlformats.org/officeDocument/2006/relationships/hyperlink" Target="https://ab2022mohammedengineer.on.drv.tw/Narratives%20website/CombinationalNarrativeWebPage1.html" TargetMode="External"/><Relationship Id="rId10" Type="http://schemas.openxmlformats.org/officeDocument/2006/relationships/hyperlink" Target="https://ab2022mohammedengineer.on.drv.tw/Narratives%20website/SuperOrdinateNarrativeWebPage-Trail-2.html" TargetMode="External"/><Relationship Id="rId31" Type="http://schemas.openxmlformats.org/officeDocument/2006/relationships/hyperlink" Target="https://ab2022mohammedengineer.on.drv.tw/Narratives%20website/CorrelativeNarrativeWebPage-Trial47.html" TargetMode="External"/><Relationship Id="rId52" Type="http://schemas.openxmlformats.org/officeDocument/2006/relationships/hyperlink" Target="https://ab2022mohammedengineer.on.drv.tw/Narratives%20website/CorrelativeNarrativeWebPage-Trial14.html" TargetMode="External"/><Relationship Id="rId73" Type="http://schemas.openxmlformats.org/officeDocument/2006/relationships/hyperlink" Target="https://ab2022mohammedengineer.on.drv.tw/Narratives%20website/CorrelativeNarrativeWebPage-Trial16.html" TargetMode="External"/><Relationship Id="rId78" Type="http://schemas.openxmlformats.org/officeDocument/2006/relationships/hyperlink" Target="https://ab2022mohammedengineer.on.drv.tw/Narratives%20website/DerivativeNarrativeWebPage-Trial2_5.html" TargetMode="External"/><Relationship Id="rId94" Type="http://schemas.openxmlformats.org/officeDocument/2006/relationships/hyperlink" Target="https://ab2022mohammedengineer.on.drv.tw/Narratives%20website/CombinationalNarrativeWebPage5.html" TargetMode="External"/><Relationship Id="rId99" Type="http://schemas.openxmlformats.org/officeDocument/2006/relationships/hyperlink" Target="https://ab2022mohammedengineer.on.drv.tw/Narratives%20website/SuperOrdinateNarrativeWebPage-Trail-4.html" TargetMode="External"/><Relationship Id="rId101" Type="http://schemas.openxmlformats.org/officeDocument/2006/relationships/hyperlink" Target="https://ab2022mohammedengineer.on.drv.tw/Narratives%20website/SuperOrdinateNarrativeWebPage-Trail-6.html" TargetMode="External"/><Relationship Id="rId122" Type="http://schemas.openxmlformats.org/officeDocument/2006/relationships/hyperlink" Target="https://ab2022mohammedengineer.on.drv.tw/Narratives%20website/CorrelativeNarrativeWebPage-Trial11.html" TargetMode="External"/><Relationship Id="rId143" Type="http://schemas.openxmlformats.org/officeDocument/2006/relationships/hyperlink" Target="https://ab2022mohammedengineer.on.drv.tw/Narratives%20website/CorrelativeNarrativeWebPage-Trial21.html" TargetMode="External"/><Relationship Id="rId148" Type="http://schemas.openxmlformats.org/officeDocument/2006/relationships/hyperlink" Target="https://ab2022mohammedengineer.on.drv.tw/Narratives%20website/CorrelativeNarrativeWebPage-Trial28.html" TargetMode="External"/><Relationship Id="rId164" Type="http://schemas.openxmlformats.org/officeDocument/2006/relationships/hyperlink" Target="https://ab2022mohammedengineer.on.drv.tw/Narratives%20website/CorrelativeNarrativeWebPage-Trial18.html" TargetMode="External"/><Relationship Id="rId169" Type="http://schemas.openxmlformats.org/officeDocument/2006/relationships/hyperlink" Target="https://ab2022mohammedengineer.on.drv.tw/Narratives%20website/CombinationalNarrativeWebPage1.html" TargetMode="External"/><Relationship Id="rId185" Type="http://schemas.openxmlformats.org/officeDocument/2006/relationships/hyperlink" Target="https://ab2022mohammedengineer.on.drv.tw/Narratives%20website/CorrelativeNarrativeWebPage-Trial31.html" TargetMode="External"/><Relationship Id="rId4" Type="http://schemas.openxmlformats.org/officeDocument/2006/relationships/hyperlink" Target="https://ab2022mohammedengineer.on.drv.tw/Narratives%20website/DerivativeNarrativeWebPage-Trial2_2.html" TargetMode="External"/><Relationship Id="rId9" Type="http://schemas.openxmlformats.org/officeDocument/2006/relationships/hyperlink" Target="https://ab2022mohammedengineer.on.drv.tw/Narratives%20website/SuperOrdinateNarrativeWebPage-Trail-2.html" TargetMode="External"/><Relationship Id="rId180" Type="http://schemas.openxmlformats.org/officeDocument/2006/relationships/hyperlink" Target="https://ab2022mohammedengineer.on.drv.tw/Narratives%20website/CorrelativeNarrativeWebPage-Trial22.html" TargetMode="External"/><Relationship Id="rId210" Type="http://schemas.openxmlformats.org/officeDocument/2006/relationships/hyperlink" Target="https://ab2022mohammedengineer.on.drv.tw/Narratives%20website/CorrelativeNarrativeWebPage-Trial34.html" TargetMode="External"/><Relationship Id="rId215" Type="http://schemas.openxmlformats.org/officeDocument/2006/relationships/hyperlink" Target="https://ab2022mohammedengineer.on.drv.tw/Narratives%20website/CombinationalNarrativeWebPage6.html" TargetMode="External"/><Relationship Id="rId236" Type="http://schemas.openxmlformats.org/officeDocument/2006/relationships/hyperlink" Target="https://ab2022mohammedengineer.on.drv.tw/Narratives%20website/CombinationalNarrativeWebPage5.html" TargetMode="External"/><Relationship Id="rId257" Type="http://schemas.openxmlformats.org/officeDocument/2006/relationships/hyperlink" Target="https://ab2022mohammedengineer.on.drv.tw/Narratives%20website/SuperOrdinateNarrativeWebPage-Trail-12.html" TargetMode="External"/><Relationship Id="rId278" Type="http://schemas.openxmlformats.org/officeDocument/2006/relationships/hyperlink" Target="https://ab2022mohammedengineer.on.drv.tw/Narratives%20website/CorrelativeNarrativeWebPage-Trial43.html" TargetMode="External"/><Relationship Id="rId26" Type="http://schemas.openxmlformats.org/officeDocument/2006/relationships/hyperlink" Target="https://ab2022mohammedengineer.on.drv.tw/Narratives%20website/CorrelativeNarrativeWebPage-Trial44.html" TargetMode="External"/><Relationship Id="rId231" Type="http://schemas.openxmlformats.org/officeDocument/2006/relationships/hyperlink" Target="https://ab2022mohammedengineer.on.drv.tw/Narratives%20website/CorrelativeNarrativeWebPage-Trial33.html" TargetMode="External"/><Relationship Id="rId252" Type="http://schemas.openxmlformats.org/officeDocument/2006/relationships/hyperlink" Target="https://ab2022mohammedengineer.on.drv.tw/Narratives%20website/CombinationalNarrativeWebPage2.html" TargetMode="External"/><Relationship Id="rId273" Type="http://schemas.openxmlformats.org/officeDocument/2006/relationships/hyperlink" Target="https://ab2022mohammedengineer.on.drv.tw/Narratives%20website/SuperOrdinateNarrativeWebPage-Trail-12.html" TargetMode="External"/><Relationship Id="rId47" Type="http://schemas.openxmlformats.org/officeDocument/2006/relationships/hyperlink" Target="https://ab2022mohammedengineer.on.drv.tw/Narratives%20website/CorrelativeNarrativeWebPage-Trial6.html" TargetMode="External"/><Relationship Id="rId68" Type="http://schemas.openxmlformats.org/officeDocument/2006/relationships/hyperlink" Target="https://ab2022mohammedengineer.on.drv.tw/Narratives%20website/CorrelativeNarrativeWebPage-Trial8.html" TargetMode="External"/><Relationship Id="rId89" Type="http://schemas.openxmlformats.org/officeDocument/2006/relationships/hyperlink" Target="https://ab2022mohammedengineer.on.drv.tw/Narratives%20website/CorrelativeNarrativeWebPage-Trial13.html" TargetMode="External"/><Relationship Id="rId112" Type="http://schemas.openxmlformats.org/officeDocument/2006/relationships/hyperlink" Target="https://ab2022mohammedengineer.on.drv.tw/Narratives%20website/CombinationalNarrativeWebPage4.html" TargetMode="External"/><Relationship Id="rId133" Type="http://schemas.openxmlformats.org/officeDocument/2006/relationships/hyperlink" Target="https://ab2022mohammedengineer.on.drv.tw/Narratives%20website/CombinationalNarrativeWebPage3.html" TargetMode="External"/><Relationship Id="rId154" Type="http://schemas.openxmlformats.org/officeDocument/2006/relationships/hyperlink" Target="https://ab2022mohammedengineer.on.drv.tw/Narratives%20website/DerivativeNarrativeWebPage-Trial2_8.html" TargetMode="External"/><Relationship Id="rId175" Type="http://schemas.openxmlformats.org/officeDocument/2006/relationships/hyperlink" Target="https://ab2022mohammedengineer.on.drv.tw/Narratives%20website/SuperOrdinateNarrativeWebPage-Trail-9.html" TargetMode="External"/><Relationship Id="rId196" Type="http://schemas.openxmlformats.org/officeDocument/2006/relationships/hyperlink" Target="https://ab2022mohammedengineer.on.drv.tw/Narratives%20website/DerivativeNarrativeWebPage-Trial2_12.html" TargetMode="External"/><Relationship Id="rId200" Type="http://schemas.openxmlformats.org/officeDocument/2006/relationships/hyperlink" Target="https://ab2022mohammedengineer.on.drv.tw/Narratives%20website/CorrelativeNarrativeWebPage-Trial19.html" TargetMode="External"/><Relationship Id="rId16" Type="http://schemas.openxmlformats.org/officeDocument/2006/relationships/hyperlink" Target="https://ab2022mohammedengineer.on.drv.tw/Narratives%20website/CorrelativeNarrativeWebPage-Trial4.html" TargetMode="External"/><Relationship Id="rId221" Type="http://schemas.openxmlformats.org/officeDocument/2006/relationships/hyperlink" Target="https://ab2022mohammedengineer.on.drv.tw/Narratives%20website/SuperOrdinateNarrativeWebPage-Trail-11.html" TargetMode="External"/><Relationship Id="rId242" Type="http://schemas.openxmlformats.org/officeDocument/2006/relationships/hyperlink" Target="https://ab2022mohammedengineer.on.drv.tw/Narratives%20website/SuperOrdinateNarrativeWebPage-Trail-13.html" TargetMode="External"/><Relationship Id="rId263" Type="http://schemas.openxmlformats.org/officeDocument/2006/relationships/hyperlink" Target="https://ab2022mohammedengineer.on.drv.tw/Narratives%20website/CorrelativeNarrativeWebPage-Trial48.html" TargetMode="External"/><Relationship Id="rId284" Type="http://schemas.openxmlformats.org/officeDocument/2006/relationships/hyperlink" Target="https://ab2022mohammedengineer.on.drv.tw/Narratives%20website/CombinationalNarrativeWebPage2.html" TargetMode="External"/><Relationship Id="rId37" Type="http://schemas.openxmlformats.org/officeDocument/2006/relationships/hyperlink" Target="https://ab2022mohammedengineer.on.drv.tw/Narratives%20website/CombinationalNarrativeWebPage3.html" TargetMode="External"/><Relationship Id="rId58" Type="http://schemas.openxmlformats.org/officeDocument/2006/relationships/hyperlink" Target="https://ab2022mohammedengineer.on.drv.tw/Narratives%20website/DerivativeNarrativeWebPage-Trial2_4.html" TargetMode="External"/><Relationship Id="rId79" Type="http://schemas.openxmlformats.org/officeDocument/2006/relationships/hyperlink" Target="https://ab2022mohammedengineer.on.drv.tw/Narratives%20website/DerivativeNarrativeWebPage-Trial2_6.html" TargetMode="External"/><Relationship Id="rId102" Type="http://schemas.openxmlformats.org/officeDocument/2006/relationships/hyperlink" Target="https://ab2022mohammedengineer.on.drv.tw/Narratives%20website/CorrelativeNarrativeWebPage-Trial2.html" TargetMode="External"/><Relationship Id="rId123" Type="http://schemas.openxmlformats.org/officeDocument/2006/relationships/hyperlink" Target="https://ab2022mohammedengineer.on.drv.tw/Narratives%20website/CorrelativeNarrativeWebPage-Trial12.html" TargetMode="External"/><Relationship Id="rId144" Type="http://schemas.openxmlformats.org/officeDocument/2006/relationships/hyperlink" Target="https://ab2022mohammedengineer.on.drv.tw/Narratives%20website/CorrelativeNarrativeWebPage-Trial17.html" TargetMode="External"/><Relationship Id="rId90" Type="http://schemas.openxmlformats.org/officeDocument/2006/relationships/hyperlink" Target="https://ab2022mohammedengineer.on.drv.tw/Narratives%20website/CorrelativeNarrativeWebPage-Trial14.html" TargetMode="External"/><Relationship Id="rId165" Type="http://schemas.openxmlformats.org/officeDocument/2006/relationships/hyperlink" Target="https://ab2022mohammedengineer.on.drv.tw/Narratives%20website/CorrelativeNarrativeWebPage-Trial24.html" TargetMode="External"/><Relationship Id="rId186" Type="http://schemas.openxmlformats.org/officeDocument/2006/relationships/hyperlink" Target="https://ab2022mohammedengineer.on.drv.tw/Narratives%20website/CorrelativeNarrativeWebPage-Trial32.html" TargetMode="External"/><Relationship Id="rId211" Type="http://schemas.openxmlformats.org/officeDocument/2006/relationships/hyperlink" Target="https://ab2022mohammedengineer.on.drv.tw/Narratives%20website/CorrelativeNarrativeWebPage-Trial35.html" TargetMode="External"/><Relationship Id="rId232" Type="http://schemas.openxmlformats.org/officeDocument/2006/relationships/hyperlink" Target="https://ab2022mohammedengineer.on.drv.tw/Narratives%20website/CorrelativeNarrativeWebPage-Trial34.html" TargetMode="External"/><Relationship Id="rId253" Type="http://schemas.openxmlformats.org/officeDocument/2006/relationships/hyperlink" Target="https://ab2022mohammedengineer.on.drv.tw/Narratives%20website/CombinationalNarrativeWebPage3.html" TargetMode="External"/><Relationship Id="rId274" Type="http://schemas.openxmlformats.org/officeDocument/2006/relationships/hyperlink" Target="https://ab2022mohammedengineer.on.drv.tw/Narratives%20website/SuperOrdinateNarrativeWebPage-Trail-13.html" TargetMode="External"/><Relationship Id="rId27" Type="http://schemas.openxmlformats.org/officeDocument/2006/relationships/hyperlink" Target="https://ab2022mohammedengineer.on.drv.tw/Narratives%20website/CorrelativeNarrativeWebPage-Trial45.html" TargetMode="External"/><Relationship Id="rId48" Type="http://schemas.openxmlformats.org/officeDocument/2006/relationships/hyperlink" Target="https://ab2022mohammedengineer.on.drv.tw/Narratives%20website/CorrelativeNarrativeWebPage-Trial7.html" TargetMode="External"/><Relationship Id="rId69" Type="http://schemas.openxmlformats.org/officeDocument/2006/relationships/hyperlink" Target="https://ab2022mohammedengineer.on.drv.tw/Narratives%20website/CorrelativeNarrativeWebPage-Trial10.html" TargetMode="External"/><Relationship Id="rId113" Type="http://schemas.openxmlformats.org/officeDocument/2006/relationships/hyperlink" Target="https://ab2022mohammedengineer.on.drv.tw/Narratives%20website/CombinationalNarrativeWebPage5.html" TargetMode="External"/><Relationship Id="rId134" Type="http://schemas.openxmlformats.org/officeDocument/2006/relationships/hyperlink" Target="https://ab2022mohammedengineer.on.drv.tw/Narratives%20website/DerivativeNarrativeWebPage-Trial2_7.html" TargetMode="External"/><Relationship Id="rId80" Type="http://schemas.openxmlformats.org/officeDocument/2006/relationships/hyperlink" Target="https://ab2022mohammedengineer.on.drv.tw/Narratives%20website/SuperOrdinateNarrativeWebPage-Trail-4.html" TargetMode="External"/><Relationship Id="rId155" Type="http://schemas.openxmlformats.org/officeDocument/2006/relationships/hyperlink" Target="https://ab2022mohammedengineer.on.drv.tw/Narratives%20website/DerivativeNarrativeWebPage-Trial2_9.html" TargetMode="External"/><Relationship Id="rId176" Type="http://schemas.openxmlformats.org/officeDocument/2006/relationships/hyperlink" Target="https://ab2022mohammedengineer.on.drv.tw/Narratives%20website/SuperOrdinateNarrativeWebPage-Trail-10.html" TargetMode="External"/><Relationship Id="rId197" Type="http://schemas.openxmlformats.org/officeDocument/2006/relationships/hyperlink" Target="https://ab2022mohammedengineer.on.drv.tw/Narratives%20website/SuperOrdinateNarrativeWebPage-Trail-9.html" TargetMode="External"/><Relationship Id="rId201" Type="http://schemas.openxmlformats.org/officeDocument/2006/relationships/hyperlink" Target="https://ab2022mohammedengineer.on.drv.tw/Narratives%20website/CorrelativeNarrativeWebPage-Trial20.html" TargetMode="External"/><Relationship Id="rId222" Type="http://schemas.openxmlformats.org/officeDocument/2006/relationships/hyperlink" Target="https://ab2022mohammedengineer.on.drv.tw/Narratives%20website/CorrelativeNarrativeWebPage-Trial19.html" TargetMode="External"/><Relationship Id="rId243" Type="http://schemas.openxmlformats.org/officeDocument/2006/relationships/hyperlink" Target="https://ab2022mohammedengineer.on.drv.tw/Narratives%20website/CorrelativeNarrativeWebPage-Trial37.html" TargetMode="External"/><Relationship Id="rId264" Type="http://schemas.openxmlformats.org/officeDocument/2006/relationships/hyperlink" Target="https://ab2022mohammedengineer.on.drv.tw/Narratives%20website/CorrelativeNarrativeWebPage-Trial49.html" TargetMode="External"/><Relationship Id="rId285" Type="http://schemas.openxmlformats.org/officeDocument/2006/relationships/hyperlink" Target="https://ab2022mohammedengineer.on.drv.tw/Narratives%20website/CombinationalNarrativeWebPage3.html" TargetMode="External"/><Relationship Id="rId17" Type="http://schemas.openxmlformats.org/officeDocument/2006/relationships/hyperlink" Target="https://ab2022mohammedengineer.on.drv.tw/Narratives%20website/CorrelativeNarrativeWebPage-Trial5.html" TargetMode="External"/><Relationship Id="rId38" Type="http://schemas.openxmlformats.org/officeDocument/2006/relationships/hyperlink" Target="https://ab2022mohammedengineer.on.drv.tw/Narratives%20website/CombinationalNarrativeWebPage3.html" TargetMode="External"/><Relationship Id="rId59" Type="http://schemas.openxmlformats.org/officeDocument/2006/relationships/hyperlink" Target="https://ab2022mohammedengineer.on.drv.tw/Narratives%20website/DerivativeNarrativeWebPage-Trial2_5.html" TargetMode="External"/><Relationship Id="rId103" Type="http://schemas.openxmlformats.org/officeDocument/2006/relationships/hyperlink" Target="https://ab2022mohammedengineer.on.drv.tw/Narratives%20website/CorrelativeNarrativeWebPage-Trial3.html" TargetMode="External"/><Relationship Id="rId124" Type="http://schemas.openxmlformats.org/officeDocument/2006/relationships/hyperlink" Target="https://ab2022mohammedengineer.on.drv.tw/Narratives%20website/CorrelativeNarrativeWebPage-Trial21.html" TargetMode="External"/><Relationship Id="rId70" Type="http://schemas.openxmlformats.org/officeDocument/2006/relationships/hyperlink" Target="https://ab2022mohammedengineer.on.drv.tw/Narratives%20website/CorrelativeNarrativeWebPage-Trial13.html" TargetMode="External"/><Relationship Id="rId91" Type="http://schemas.openxmlformats.org/officeDocument/2006/relationships/hyperlink" Target="https://ab2022mohammedengineer.on.drv.tw/Narratives%20website/CorrelativeNarrativeWebPage-Trial15.html" TargetMode="External"/><Relationship Id="rId145" Type="http://schemas.openxmlformats.org/officeDocument/2006/relationships/hyperlink" Target="https://ab2022mohammedengineer.on.drv.tw/Narratives%20website/CorrelativeNarrativeWebPage-Trial18.html" TargetMode="External"/><Relationship Id="rId166" Type="http://schemas.openxmlformats.org/officeDocument/2006/relationships/hyperlink" Target="https://ab2022mohammedengineer.on.drv.tw/Narratives%20website/CorrelativeNarrativeWebPage-Trial25.html" TargetMode="External"/><Relationship Id="rId187" Type="http://schemas.openxmlformats.org/officeDocument/2006/relationships/hyperlink" Target="https://ab2022mohammedengineer.on.drv.tw/Narratives%20website/CorrelativeNarrativeWebPage-Trial33.html" TargetMode="External"/><Relationship Id="rId1" Type="http://schemas.openxmlformats.org/officeDocument/2006/relationships/hyperlink" Target="https://ab2022mohammedengineer.on.drv.tw/Narratives%20website/DerivativeNarrativeWebPage-Trial2_1.html" TargetMode="External"/><Relationship Id="rId212" Type="http://schemas.openxmlformats.org/officeDocument/2006/relationships/hyperlink" Target="https://ab2022mohammedengineer.on.drv.tw/Narratives%20website/CorrelativeNarrativeWebPage-Trial36.html" TargetMode="External"/><Relationship Id="rId233" Type="http://schemas.openxmlformats.org/officeDocument/2006/relationships/hyperlink" Target="https://ab2022mohammedengineer.on.drv.tw/Narratives%20website/CorrelativeNarrativeWebPage-Trial35.html" TargetMode="External"/><Relationship Id="rId254" Type="http://schemas.openxmlformats.org/officeDocument/2006/relationships/hyperlink" Target="https://ab2022mohammedengineer.on.drv.tw/Narratives%20website/DerivativeNarrativeWebPage-Trial2_13.html" TargetMode="External"/><Relationship Id="rId28" Type="http://schemas.openxmlformats.org/officeDocument/2006/relationships/hyperlink" Target="https://ab2022mohammedengineer.on.drv.tw/Narratives%20website/CorrelativeNarrativeWebPage-Trial45.html" TargetMode="External"/><Relationship Id="rId49" Type="http://schemas.openxmlformats.org/officeDocument/2006/relationships/hyperlink" Target="https://ab2022mohammedengineer.on.drv.tw/Narratives%20website/CorrelativeNarrativeWebPage-Trial8.html" TargetMode="External"/><Relationship Id="rId114" Type="http://schemas.openxmlformats.org/officeDocument/2006/relationships/hyperlink" Target="https://ab2022mohammedengineer.on.drv.tw/Narratives%20website/CombinationalNarrativeWebPage6.html" TargetMode="External"/><Relationship Id="rId275" Type="http://schemas.openxmlformats.org/officeDocument/2006/relationships/hyperlink" Target="https://ab2022mohammedengineer.on.drv.tw/Narratives%20website/CorrelativeNarrativeWebPage-Trial37.html" TargetMode="External"/><Relationship Id="rId60" Type="http://schemas.openxmlformats.org/officeDocument/2006/relationships/hyperlink" Target="https://ab2022mohammedengineer.on.drv.tw/Narratives%20website/DerivativeNarrativeWebPage-Trial2_6.html" TargetMode="External"/><Relationship Id="rId81" Type="http://schemas.openxmlformats.org/officeDocument/2006/relationships/hyperlink" Target="https://ab2022mohammedengineer.on.drv.tw/Narratives%20website/SuperOrdinateNarrativeWebPage-Trail-5.html" TargetMode="External"/><Relationship Id="rId135" Type="http://schemas.openxmlformats.org/officeDocument/2006/relationships/hyperlink" Target="https://ab2022mohammedengineer.on.drv.tw/Narratives%20website/DerivativeNarrativeWebPage-Trial2_8.html" TargetMode="External"/><Relationship Id="rId156" Type="http://schemas.openxmlformats.org/officeDocument/2006/relationships/hyperlink" Target="https://ab2022mohammedengineer.on.drv.tw/Narratives%20website/SuperOrdinateNarrativeWebPage-Trail-7.html" TargetMode="External"/><Relationship Id="rId177" Type="http://schemas.openxmlformats.org/officeDocument/2006/relationships/hyperlink" Target="https://ab2022mohammedengineer.on.drv.tw/Narratives%20website/SuperOrdinateNarrativeWebPage-Trail-11.html" TargetMode="External"/><Relationship Id="rId198" Type="http://schemas.openxmlformats.org/officeDocument/2006/relationships/hyperlink" Target="https://ab2022mohammedengineer.on.drv.tw/Narratives%20website/SuperOrdinateNarrativeWebPage-Trail-10.html" TargetMode="External"/><Relationship Id="rId202" Type="http://schemas.openxmlformats.org/officeDocument/2006/relationships/hyperlink" Target="https://ab2022mohammedengineer.on.drv.tw/Narratives%20website/CorrelativeNarrativeWebPage-Trial22.html" TargetMode="External"/><Relationship Id="rId223" Type="http://schemas.openxmlformats.org/officeDocument/2006/relationships/hyperlink" Target="https://ab2022mohammedengineer.on.drv.tw/Narratives%20website/CorrelativeNarrativeWebPage-Trial20.html" TargetMode="External"/><Relationship Id="rId244" Type="http://schemas.openxmlformats.org/officeDocument/2006/relationships/hyperlink" Target="https://ab2022mohammedengineer.on.drv.tw/Narratives%20website/CorrelativeNarrativeWebPage-Trial38.html"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ab2022mohammedengineer.on.drv.tw/Narratives%20website/DerivativeNarrativeWebPage-Trial2_9.html" TargetMode="External"/><Relationship Id="rId21" Type="http://schemas.openxmlformats.org/officeDocument/2006/relationships/hyperlink" Target="https://ab2022mohammedengineer.on.drv.tw/Narratives%20website/DerivativeNarrativeWebPage-Trial2_5.html" TargetMode="External"/><Relationship Id="rId42" Type="http://schemas.openxmlformats.org/officeDocument/2006/relationships/hyperlink" Target="https://ab2022mohammedengineer.on.drv.tw/Narratives%20website/SuperOrdinateNarrativeWebPage-Trail-4.html" TargetMode="External"/><Relationship Id="rId63" Type="http://schemas.openxmlformats.org/officeDocument/2006/relationships/hyperlink" Target="https://ab2022mohammedengineer.on.drv.tw/Narratives%20website/SuperOrdinateNarrativeWebPage-Trail-6.html" TargetMode="External"/><Relationship Id="rId84" Type="http://schemas.openxmlformats.org/officeDocument/2006/relationships/hyperlink" Target="https://ab2022mohammedengineer.on.drv.tw/Narratives%20website/CorrelativeNarrativeWebPage-Trial3.html" TargetMode="External"/><Relationship Id="rId138" Type="http://schemas.openxmlformats.org/officeDocument/2006/relationships/hyperlink" Target="https://ab2022mohammedengineer.on.drv.tw/Narratives%20website/SuperOrdinateNarrativeWebPage-Trail-10.html" TargetMode="External"/><Relationship Id="rId159" Type="http://schemas.openxmlformats.org/officeDocument/2006/relationships/hyperlink" Target="https://ab2022mohammedengineer.on.drv.tw/Narratives%20website/SuperOrdinateNarrativeWebPage-Trail-9.html" TargetMode="External"/><Relationship Id="rId170" Type="http://schemas.openxmlformats.org/officeDocument/2006/relationships/hyperlink" Target="https://ab2022mohammedengineer.on.drv.tw/Narratives%20website/CorrelativeNarrativeWebPage-Trial32.html" TargetMode="External"/><Relationship Id="rId191" Type="http://schemas.openxmlformats.org/officeDocument/2006/relationships/hyperlink" Target="https://ab2022mohammedengineer.on.drv.tw/Narratives%20website/CombinationalNarrativeWebPage1.html" TargetMode="External"/><Relationship Id="rId205" Type="http://schemas.openxmlformats.org/officeDocument/2006/relationships/hyperlink" Target="https://ab2022mohammedengineer.on.drv.tw/Narratives%20website/CorrelativeNarrativeWebPage-Trial50.html" TargetMode="External"/><Relationship Id="rId16" Type="http://schemas.openxmlformats.org/officeDocument/2006/relationships/hyperlink" Target="https://ab2022mohammedengineer.on.drv.tw/Narratives%20website/CorrelativeNarrativeWebPage-Trial47.html" TargetMode="External"/><Relationship Id="rId107" Type="http://schemas.openxmlformats.org/officeDocument/2006/relationships/hyperlink" Target="https://ab2022mohammedengineer.on.drv.tw/Narratives%20website/CorrelativeNarrativeWebPage-Trial18.html" TargetMode="External"/><Relationship Id="rId11" Type="http://schemas.openxmlformats.org/officeDocument/2006/relationships/hyperlink" Target="https://ab2022mohammedengineer.on.drv.tw/Narratives%20website/CorrelativeNarrativeWebPage-Trial41.html" TargetMode="External"/><Relationship Id="rId32" Type="http://schemas.openxmlformats.org/officeDocument/2006/relationships/hyperlink" Target="https://ab2022mohammedengineer.on.drv.tw/Narratives%20website/CorrelativeNarrativeWebPage-Trial13.html" TargetMode="External"/><Relationship Id="rId37" Type="http://schemas.openxmlformats.org/officeDocument/2006/relationships/hyperlink" Target="https://ab2022mohammedengineer.on.drv.tw/Narratives%20website/CombinationalNarrativeWebPage5.html" TargetMode="External"/><Relationship Id="rId53" Type="http://schemas.openxmlformats.org/officeDocument/2006/relationships/hyperlink" Target="https://ab2022mohammedengineer.on.drv.tw/Narratives%20website/CorrelativeNarrativeWebPage-Trial15.html" TargetMode="External"/><Relationship Id="rId58" Type="http://schemas.openxmlformats.org/officeDocument/2006/relationships/hyperlink" Target="https://ab2022mohammedengineer.on.drv.tw/Narratives%20website/DerivativeNarrativeWebPage-Trial2_4.html" TargetMode="External"/><Relationship Id="rId74" Type="http://schemas.openxmlformats.org/officeDocument/2006/relationships/hyperlink" Target="https://ab2022mohammedengineer.on.drv.tw/Narratives%20website/CombinationalNarrativeWebPage4.html" TargetMode="External"/><Relationship Id="rId79" Type="http://schemas.openxmlformats.org/officeDocument/2006/relationships/hyperlink" Target="https://ab2022mohammedengineer.on.drv.tw/Narratives%20website/DerivativeNarrativeWebPage-Trial2_6.html" TargetMode="External"/><Relationship Id="rId102" Type="http://schemas.openxmlformats.org/officeDocument/2006/relationships/hyperlink" Target="https://ab2022mohammedengineer.on.drv.tw/Narratives%20website/CorrelativeNarrativeWebPage-Trial9.html" TargetMode="External"/><Relationship Id="rId123" Type="http://schemas.openxmlformats.org/officeDocument/2006/relationships/hyperlink" Target="https://ab2022mohammedengineer.on.drv.tw/Narratives%20website/CorrelativeNarrativeWebPage-Trial12.html" TargetMode="External"/><Relationship Id="rId128" Type="http://schemas.openxmlformats.org/officeDocument/2006/relationships/hyperlink" Target="https://ab2022mohammedengineer.on.drv.tw/Narratives%20website/CorrelativeNarrativeWebPage-Trial25.html" TargetMode="External"/><Relationship Id="rId144" Type="http://schemas.openxmlformats.org/officeDocument/2006/relationships/hyperlink" Target="https://ab2022mohammedengineer.on.drv.tw/Narratives%20website/CorrelativeNarrativeWebPage-Trial26.html" TargetMode="External"/><Relationship Id="rId149" Type="http://schemas.openxmlformats.org/officeDocument/2006/relationships/hyperlink" Target="https://ab2022mohammedengineer.on.drv.tw/Narratives%20website/CorrelativeNarrativeWebPage-Trial33.html" TargetMode="External"/><Relationship Id="rId5" Type="http://schemas.openxmlformats.org/officeDocument/2006/relationships/hyperlink" Target="https://ab2022mohammedengineer.on.drv.tw/Narratives%20website/SuperOrdinateNarrativeWebPage-Trail-2.html" TargetMode="External"/><Relationship Id="rId90" Type="http://schemas.openxmlformats.org/officeDocument/2006/relationships/hyperlink" Target="https://ab2022mohammedengineer.on.drv.tw/Narratives%20website/CorrelativeNarrativeWebPage-Trial14.html" TargetMode="External"/><Relationship Id="rId95" Type="http://schemas.openxmlformats.org/officeDocument/2006/relationships/hyperlink" Target="https://ab2022mohammedengineer.on.drv.tw/Narratives%20website/CombinationalNarrativeWebPage6.html" TargetMode="External"/><Relationship Id="rId160" Type="http://schemas.openxmlformats.org/officeDocument/2006/relationships/hyperlink" Target="https://ab2022mohammedengineer.on.drv.tw/Narratives%20website/SuperOrdinateNarrativeWebPage-Trail-10.html" TargetMode="External"/><Relationship Id="rId165" Type="http://schemas.openxmlformats.org/officeDocument/2006/relationships/hyperlink" Target="https://ab2022mohammedengineer.on.drv.tw/Narratives%20website/CorrelativeNarrativeWebPage-Trial23.html" TargetMode="External"/><Relationship Id="rId181" Type="http://schemas.openxmlformats.org/officeDocument/2006/relationships/hyperlink" Target="https://ab2022mohammedengineer.on.drv.tw/Narratives%20website/SuperOrdinateNarrativeWebPage-Trail-12.html" TargetMode="External"/><Relationship Id="rId186" Type="http://schemas.openxmlformats.org/officeDocument/2006/relationships/hyperlink" Target="https://ab2022mohammedengineer.on.drv.tw/Narratives%20website/CorrelativeNarrativeWebPage-Trial43.html" TargetMode="External"/><Relationship Id="rId22" Type="http://schemas.openxmlformats.org/officeDocument/2006/relationships/hyperlink" Target="https://ab2022mohammedengineer.on.drv.tw/Narratives%20website/DerivativeNarrativeWebPage-Trial2_6.html" TargetMode="External"/><Relationship Id="rId27" Type="http://schemas.openxmlformats.org/officeDocument/2006/relationships/hyperlink" Target="https://ab2022mohammedengineer.on.drv.tw/Narratives%20website/CorrelativeNarrativeWebPage-Trial3.html" TargetMode="External"/><Relationship Id="rId43" Type="http://schemas.openxmlformats.org/officeDocument/2006/relationships/hyperlink" Target="https://ab2022mohammedengineer.on.drv.tw/Narratives%20website/SuperOrdinateNarrativeWebPage-Trail-5.html" TargetMode="External"/><Relationship Id="rId48" Type="http://schemas.openxmlformats.org/officeDocument/2006/relationships/hyperlink" Target="https://ab2022mohammedengineer.on.drv.tw/Narratives%20website/CorrelativeNarrativeWebPage-Trial7.html" TargetMode="External"/><Relationship Id="rId64" Type="http://schemas.openxmlformats.org/officeDocument/2006/relationships/hyperlink" Target="https://ab2022mohammedengineer.on.drv.tw/Narratives%20website/CorrelativeNarrativeWebPage-Trial2.html" TargetMode="External"/><Relationship Id="rId69" Type="http://schemas.openxmlformats.org/officeDocument/2006/relationships/hyperlink" Target="https://ab2022mohammedengineer.on.drv.tw/Narratives%20website/CorrelativeNarrativeWebPage-Trial10.html" TargetMode="External"/><Relationship Id="rId113" Type="http://schemas.openxmlformats.org/officeDocument/2006/relationships/hyperlink" Target="https://ab2022mohammedengineer.on.drv.tw/Narratives%20website/CombinationalNarrativeWebPage2.html" TargetMode="External"/><Relationship Id="rId118" Type="http://schemas.openxmlformats.org/officeDocument/2006/relationships/hyperlink" Target="https://ab2022mohammedengineer.on.drv.tw/Narratives%20website/SuperOrdinateNarrativeWebPage-Trail-7.html" TargetMode="External"/><Relationship Id="rId134" Type="http://schemas.openxmlformats.org/officeDocument/2006/relationships/hyperlink" Target="https://ab2022mohammedengineer.on.drv.tw/Narratives%20website/DerivativeNarrativeWebPage-Trial2_10.html" TargetMode="External"/><Relationship Id="rId139" Type="http://schemas.openxmlformats.org/officeDocument/2006/relationships/hyperlink" Target="https://ab2022mohammedengineer.on.drv.tw/Narratives%20website/SuperOrdinateNarrativeWebPage-Trail-11.html" TargetMode="External"/><Relationship Id="rId80" Type="http://schemas.openxmlformats.org/officeDocument/2006/relationships/hyperlink" Target="https://ab2022mohammedengineer.on.drv.tw/Narratives%20website/SuperOrdinateNarrativeWebPage-Trail-4.html" TargetMode="External"/><Relationship Id="rId85" Type="http://schemas.openxmlformats.org/officeDocument/2006/relationships/hyperlink" Target="https://ab2022mohammedengineer.on.drv.tw/Narratives%20website/CorrelativeNarrativeWebPage-Trial6.html" TargetMode="External"/><Relationship Id="rId150" Type="http://schemas.openxmlformats.org/officeDocument/2006/relationships/hyperlink" Target="https://ab2022mohammedengineer.on.drv.tw/Narratives%20website/CorrelativeNarrativeWebPage-Trial34.html" TargetMode="External"/><Relationship Id="rId155" Type="http://schemas.openxmlformats.org/officeDocument/2006/relationships/hyperlink" Target="https://ab2022mohammedengineer.on.drv.tw/Narratives%20website/CombinationalNarrativeWebPage6.html" TargetMode="External"/><Relationship Id="rId171" Type="http://schemas.openxmlformats.org/officeDocument/2006/relationships/hyperlink" Target="https://ab2022mohammedengineer.on.drv.tw/Narratives%20website/CorrelativeNarrativeWebPage-Trial33.html" TargetMode="External"/><Relationship Id="rId176" Type="http://schemas.openxmlformats.org/officeDocument/2006/relationships/hyperlink" Target="https://ab2022mohammedengineer.on.drv.tw/Narratives%20website/CombinationalNarrativeWebPage5.html" TargetMode="External"/><Relationship Id="rId192" Type="http://schemas.openxmlformats.org/officeDocument/2006/relationships/hyperlink" Target="https://ab2022mohammedengineer.on.drv.tw/Narratives%20website/CombinationalNarrativeWebPage2.html" TargetMode="External"/><Relationship Id="rId197" Type="http://schemas.openxmlformats.org/officeDocument/2006/relationships/hyperlink" Target="https://ab2022mohammedengineer.on.drv.tw/Narratives%20website/SuperOrdinateNarrativeWebPage-Trail-12.html" TargetMode="External"/><Relationship Id="rId206" Type="http://schemas.openxmlformats.org/officeDocument/2006/relationships/hyperlink" Target="https://ab2022mohammedengineer.on.drv.tw/Narratives%20website/CorrelativeNarrativeWebPage-Trial51.html" TargetMode="External"/><Relationship Id="rId201" Type="http://schemas.openxmlformats.org/officeDocument/2006/relationships/hyperlink" Target="https://ab2022mohammedengineer.on.drv.tw/Narratives%20website/CorrelativeNarrativeWebPage-Trial39.html" TargetMode="External"/><Relationship Id="rId12" Type="http://schemas.openxmlformats.org/officeDocument/2006/relationships/hyperlink" Target="https://ab2022mohammedengineer.on.drv.tw/Narratives%20website/CorrelativeNarrativeWebPage-Trial42.html" TargetMode="External"/><Relationship Id="rId17" Type="http://schemas.openxmlformats.org/officeDocument/2006/relationships/hyperlink" Target="https://ab2022mohammedengineer.on.drv.tw/Narratives%20website/CombinationalNarrativeWebPage1.html" TargetMode="External"/><Relationship Id="rId33" Type="http://schemas.openxmlformats.org/officeDocument/2006/relationships/hyperlink" Target="https://ab2022mohammedengineer.on.drv.tw/Narratives%20website/CorrelativeNarrativeWebPage-Trial14.html" TargetMode="External"/><Relationship Id="rId38" Type="http://schemas.openxmlformats.org/officeDocument/2006/relationships/hyperlink" Target="https://ab2022mohammedengineer.on.drv.tw/Narratives%20website/CombinationalNarrativeWebPage6.html" TargetMode="External"/><Relationship Id="rId59" Type="http://schemas.openxmlformats.org/officeDocument/2006/relationships/hyperlink" Target="https://ab2022mohammedengineer.on.drv.tw/Narratives%20website/DerivativeNarrativeWebPage-Trial2_5.html" TargetMode="External"/><Relationship Id="rId103" Type="http://schemas.openxmlformats.org/officeDocument/2006/relationships/hyperlink" Target="https://ab2022mohammedengineer.on.drv.tw/Narratives%20website/CorrelativeNarrativeWebPage-Trial11.html" TargetMode="External"/><Relationship Id="rId108" Type="http://schemas.openxmlformats.org/officeDocument/2006/relationships/hyperlink" Target="https://ab2022mohammedengineer.on.drv.tw/Narratives%20website/CorrelativeNarrativeWebPage-Trial24.html" TargetMode="External"/><Relationship Id="rId124" Type="http://schemas.openxmlformats.org/officeDocument/2006/relationships/hyperlink" Target="https://ab2022mohammedengineer.on.drv.tw/Narratives%20website/CorrelativeNarrativeWebPage-Trial21.html" TargetMode="External"/><Relationship Id="rId129" Type="http://schemas.openxmlformats.org/officeDocument/2006/relationships/hyperlink" Target="https://ab2022mohammedengineer.on.drv.tw/Narratives%20website/CorrelativeNarrativeWebPage-Trial28.html" TargetMode="External"/><Relationship Id="rId54" Type="http://schemas.openxmlformats.org/officeDocument/2006/relationships/hyperlink" Target="https://ab2022mohammedengineer.on.drv.tw/Narratives%20website/CorrelativeNarrativeWebPage-Trial16.html" TargetMode="External"/><Relationship Id="rId70" Type="http://schemas.openxmlformats.org/officeDocument/2006/relationships/hyperlink" Target="https://ab2022mohammedengineer.on.drv.tw/Narratives%20website/CorrelativeNarrativeWebPage-Trial13.html" TargetMode="External"/><Relationship Id="rId75" Type="http://schemas.openxmlformats.org/officeDocument/2006/relationships/hyperlink" Target="https://ab2022mohammedengineer.on.drv.tw/Narratives%20website/CombinationalNarrativeWebPage5.html" TargetMode="External"/><Relationship Id="rId91" Type="http://schemas.openxmlformats.org/officeDocument/2006/relationships/hyperlink" Target="https://ab2022mohammedengineer.on.drv.tw/Narratives%20website/CorrelativeNarrativeWebPage-Trial15.html" TargetMode="External"/><Relationship Id="rId96" Type="http://schemas.openxmlformats.org/officeDocument/2006/relationships/hyperlink" Target="https://ab2022mohammedengineer.on.drv.tw/Narratives%20website/DerivativeNarrativeWebPage-Trial2_7.html" TargetMode="External"/><Relationship Id="rId140" Type="http://schemas.openxmlformats.org/officeDocument/2006/relationships/hyperlink" Target="https://ab2022mohammedengineer.on.drv.tw/Narratives%20website/CorrelativeNarrativeWebPage-Trial19.html" TargetMode="External"/><Relationship Id="rId145" Type="http://schemas.openxmlformats.org/officeDocument/2006/relationships/hyperlink" Target="https://ab2022mohammedengineer.on.drv.tw/Narratives%20website/CorrelativeNarrativeWebPage-Trial27.html" TargetMode="External"/><Relationship Id="rId161" Type="http://schemas.openxmlformats.org/officeDocument/2006/relationships/hyperlink" Target="https://ab2022mohammedengineer.on.drv.tw/Narratives%20website/SuperOrdinateNarrativeWebPage-Trail-11.html" TargetMode="External"/><Relationship Id="rId166" Type="http://schemas.openxmlformats.org/officeDocument/2006/relationships/hyperlink" Target="https://ab2022mohammedengineer.on.drv.tw/Narratives%20website/CorrelativeNarrativeWebPage-Trial26.html" TargetMode="External"/><Relationship Id="rId182" Type="http://schemas.openxmlformats.org/officeDocument/2006/relationships/hyperlink" Target="https://ab2022mohammedengineer.on.drv.tw/Narratives%20website/SuperOrdinateNarrativeWebPage-Trail-13.html" TargetMode="External"/><Relationship Id="rId187" Type="http://schemas.openxmlformats.org/officeDocument/2006/relationships/hyperlink" Target="https://ab2022mohammedengineer.on.drv.tw/Narratives%20website/CorrelativeNarrativeWebPage-Trial48.html" TargetMode="External"/><Relationship Id="rId1" Type="http://schemas.openxmlformats.org/officeDocument/2006/relationships/hyperlink" Target="https://ab2022mohammedengineer.on.drv.tw/Narratives%20website/DerivativeNarrativeWebPage-Trial2_1.html" TargetMode="External"/><Relationship Id="rId6" Type="http://schemas.openxmlformats.org/officeDocument/2006/relationships/hyperlink" Target="https://ab2022mohammedengineer.on.drv.tw/Narratives%20website/SuperOrdinateNarrativeWebPage-Trail-3.html" TargetMode="External"/><Relationship Id="rId23" Type="http://schemas.openxmlformats.org/officeDocument/2006/relationships/hyperlink" Target="https://ab2022mohammedengineer.on.drv.tw/Narratives%20website/SuperOrdinateNarrativeWebPage-Trail-4.html" TargetMode="External"/><Relationship Id="rId28" Type="http://schemas.openxmlformats.org/officeDocument/2006/relationships/hyperlink" Target="https://ab2022mohammedengineer.on.drv.tw/Narratives%20website/CorrelativeNarrativeWebPage-Trial6.html" TargetMode="External"/><Relationship Id="rId49" Type="http://schemas.openxmlformats.org/officeDocument/2006/relationships/hyperlink" Target="https://ab2022mohammedengineer.on.drv.tw/Narratives%20website/CorrelativeNarrativeWebPage-Trial8.html" TargetMode="External"/><Relationship Id="rId114" Type="http://schemas.openxmlformats.org/officeDocument/2006/relationships/hyperlink" Target="https://ab2022mohammedengineer.on.drv.tw/Narratives%20website/CombinationalNarrativeWebPage3.html" TargetMode="External"/><Relationship Id="rId119" Type="http://schemas.openxmlformats.org/officeDocument/2006/relationships/hyperlink" Target="https://ab2022mohammedengineer.on.drv.tw/Narratives%20website/SuperOrdinateNarrativeWebPage-Trail-8.html" TargetMode="External"/><Relationship Id="rId44" Type="http://schemas.openxmlformats.org/officeDocument/2006/relationships/hyperlink" Target="https://ab2022mohammedengineer.on.drv.tw/Narratives%20website/SuperOrdinateNarrativeWebPage-Trail-6.html" TargetMode="External"/><Relationship Id="rId60" Type="http://schemas.openxmlformats.org/officeDocument/2006/relationships/hyperlink" Target="https://ab2022mohammedengineer.on.drv.tw/Narratives%20website/DerivativeNarrativeWebPage-Trial2_6.html" TargetMode="External"/><Relationship Id="rId65" Type="http://schemas.openxmlformats.org/officeDocument/2006/relationships/hyperlink" Target="https://ab2022mohammedengineer.on.drv.tw/Narratives%20website/CorrelativeNarrativeWebPage-Trial3.html" TargetMode="External"/><Relationship Id="rId81" Type="http://schemas.openxmlformats.org/officeDocument/2006/relationships/hyperlink" Target="https://ab2022mohammedengineer.on.drv.tw/Narratives%20website/SuperOrdinateNarrativeWebPage-Trail-5.html" TargetMode="External"/><Relationship Id="rId86" Type="http://schemas.openxmlformats.org/officeDocument/2006/relationships/hyperlink" Target="https://ab2022mohammedengineer.on.drv.tw/Narratives%20website/CorrelativeNarrativeWebPage-Trial7.html" TargetMode="External"/><Relationship Id="rId130" Type="http://schemas.openxmlformats.org/officeDocument/2006/relationships/hyperlink" Target="https://ab2022mohammedengineer.on.drv.tw/Narratives%20website/CorrelativeNarrativeWebPage-Trial29.html" TargetMode="External"/><Relationship Id="rId135" Type="http://schemas.openxmlformats.org/officeDocument/2006/relationships/hyperlink" Target="https://ab2022mohammedengineer.on.drv.tw/Narratives%20website/DerivativeNarrativeWebPage-Trial2_11.html" TargetMode="External"/><Relationship Id="rId151" Type="http://schemas.openxmlformats.org/officeDocument/2006/relationships/hyperlink" Target="https://ab2022mohammedengineer.on.drv.tw/Narratives%20website/CorrelativeNarrativeWebPage-Trial35.html" TargetMode="External"/><Relationship Id="rId156" Type="http://schemas.openxmlformats.org/officeDocument/2006/relationships/hyperlink" Target="https://ab2022mohammedengineer.on.drv.tw/Narratives%20website/DerivativeNarrativeWebPage-Trial2_10.html" TargetMode="External"/><Relationship Id="rId177" Type="http://schemas.openxmlformats.org/officeDocument/2006/relationships/hyperlink" Target="https://ab2022mohammedengineer.on.drv.tw/Narratives%20website/CombinationalNarrativeWebPage6.html" TargetMode="External"/><Relationship Id="rId198" Type="http://schemas.openxmlformats.org/officeDocument/2006/relationships/hyperlink" Target="https://ab2022mohammedengineer.on.drv.tw/Narratives%20website/SuperOrdinateNarrativeWebPage-Trail-13.html" TargetMode="External"/><Relationship Id="rId172" Type="http://schemas.openxmlformats.org/officeDocument/2006/relationships/hyperlink" Target="https://ab2022mohammedengineer.on.drv.tw/Narratives%20website/CorrelativeNarrativeWebPage-Trial34.html" TargetMode="External"/><Relationship Id="rId193" Type="http://schemas.openxmlformats.org/officeDocument/2006/relationships/hyperlink" Target="https://ab2022mohammedengineer.on.drv.tw/Narratives%20website/CombinationalNarrativeWebPage3.html" TargetMode="External"/><Relationship Id="rId202" Type="http://schemas.openxmlformats.org/officeDocument/2006/relationships/hyperlink" Target="https://ab2022mohammedengineer.on.drv.tw/Narratives%20website/CorrelativeNarrativeWebPage-Trial43.html" TargetMode="External"/><Relationship Id="rId207" Type="http://schemas.openxmlformats.org/officeDocument/2006/relationships/hyperlink" Target="https://ab2022mohammedengineer.on.drv.tw/Narratives%20website/CombinationalNarrativeWebPage1.html" TargetMode="External"/><Relationship Id="rId13" Type="http://schemas.openxmlformats.org/officeDocument/2006/relationships/hyperlink" Target="https://ab2022mohammedengineer.on.drv.tw/Narratives%20website/CorrelativeNarrativeWebPage-Trial44.html" TargetMode="External"/><Relationship Id="rId18" Type="http://schemas.openxmlformats.org/officeDocument/2006/relationships/hyperlink" Target="https://ab2022mohammedengineer.on.drv.tw/Narratives%20website/CombinationalNarrativeWebPage2.html" TargetMode="External"/><Relationship Id="rId39" Type="http://schemas.openxmlformats.org/officeDocument/2006/relationships/hyperlink" Target="https://ab2022mohammedengineer.on.drv.tw/Narratives%20website/DerivativeNarrativeWebPage-Trial2_4.html" TargetMode="External"/><Relationship Id="rId109" Type="http://schemas.openxmlformats.org/officeDocument/2006/relationships/hyperlink" Target="https://ab2022mohammedengineer.on.drv.tw/Narratives%20website/CorrelativeNarrativeWebPage-Trial25.html" TargetMode="External"/><Relationship Id="rId34" Type="http://schemas.openxmlformats.org/officeDocument/2006/relationships/hyperlink" Target="https://ab2022mohammedengineer.on.drv.tw/Narratives%20website/CorrelativeNarrativeWebPage-Trial15.html" TargetMode="External"/><Relationship Id="rId50" Type="http://schemas.openxmlformats.org/officeDocument/2006/relationships/hyperlink" Target="https://ab2022mohammedengineer.on.drv.tw/Narratives%20website/CorrelativeNarrativeWebPage-Trial10.html" TargetMode="External"/><Relationship Id="rId55" Type="http://schemas.openxmlformats.org/officeDocument/2006/relationships/hyperlink" Target="https://ab2022mohammedengineer.on.drv.tw/Narratives%20website/CombinationalNarrativeWebPage4.html" TargetMode="External"/><Relationship Id="rId76" Type="http://schemas.openxmlformats.org/officeDocument/2006/relationships/hyperlink" Target="https://ab2022mohammedengineer.on.drv.tw/Narratives%20website/CombinationalNarrativeWebPage6.html" TargetMode="External"/><Relationship Id="rId97" Type="http://schemas.openxmlformats.org/officeDocument/2006/relationships/hyperlink" Target="https://ab2022mohammedengineer.on.drv.tw/Narratives%20website/DerivativeNarrativeWebPage-Trial2_8.html" TargetMode="External"/><Relationship Id="rId104" Type="http://schemas.openxmlformats.org/officeDocument/2006/relationships/hyperlink" Target="https://ab2022mohammedengineer.on.drv.tw/Narratives%20website/CorrelativeNarrativeWebPage-Trial12.html" TargetMode="External"/><Relationship Id="rId120" Type="http://schemas.openxmlformats.org/officeDocument/2006/relationships/hyperlink" Target="https://ab2022mohammedengineer.on.drv.tw/Narratives%20website/SuperOrdinateNarrativeWebPage-Trail-11.html" TargetMode="External"/><Relationship Id="rId125" Type="http://schemas.openxmlformats.org/officeDocument/2006/relationships/hyperlink" Target="https://ab2022mohammedengineer.on.drv.tw/Narratives%20website/CorrelativeNarrativeWebPage-Trial17.html" TargetMode="External"/><Relationship Id="rId141" Type="http://schemas.openxmlformats.org/officeDocument/2006/relationships/hyperlink" Target="https://ab2022mohammedengineer.on.drv.tw/Narratives%20website/CorrelativeNarrativeWebPage-Trial20.html" TargetMode="External"/><Relationship Id="rId146" Type="http://schemas.openxmlformats.org/officeDocument/2006/relationships/hyperlink" Target="https://ab2022mohammedengineer.on.drv.tw/Narratives%20website/CorrelativeNarrativeWebPage-Trial30.html" TargetMode="External"/><Relationship Id="rId167" Type="http://schemas.openxmlformats.org/officeDocument/2006/relationships/hyperlink" Target="https://ab2022mohammedengineer.on.drv.tw/Narratives%20website/CorrelativeNarrativeWebPage-Trial27.html" TargetMode="External"/><Relationship Id="rId188" Type="http://schemas.openxmlformats.org/officeDocument/2006/relationships/hyperlink" Target="https://ab2022mohammedengineer.on.drv.tw/Narratives%20website/CorrelativeNarrativeWebPage-Trial49.html" TargetMode="External"/><Relationship Id="rId7" Type="http://schemas.openxmlformats.org/officeDocument/2006/relationships/hyperlink" Target="https://ab2022mohammedengineer.on.drv.tw/Narratives%20website/CorrelativeNarrativeWebPage-Trial1.html" TargetMode="External"/><Relationship Id="rId71" Type="http://schemas.openxmlformats.org/officeDocument/2006/relationships/hyperlink" Target="https://ab2022mohammedengineer.on.drv.tw/Narratives%20website/CorrelativeNarrativeWebPage-Trial14.html" TargetMode="External"/><Relationship Id="rId92" Type="http://schemas.openxmlformats.org/officeDocument/2006/relationships/hyperlink" Target="https://ab2022mohammedengineer.on.drv.tw/Narratives%20website/CorrelativeNarrativeWebPage-Trial16.html" TargetMode="External"/><Relationship Id="rId162" Type="http://schemas.openxmlformats.org/officeDocument/2006/relationships/hyperlink" Target="https://ab2022mohammedengineer.on.drv.tw/Narratives%20website/CorrelativeNarrativeWebPage-Trial19.html" TargetMode="External"/><Relationship Id="rId183" Type="http://schemas.openxmlformats.org/officeDocument/2006/relationships/hyperlink" Target="https://ab2022mohammedengineer.on.drv.tw/Narratives%20website/CorrelativeNarrativeWebPage-Trial37.html" TargetMode="External"/><Relationship Id="rId2" Type="http://schemas.openxmlformats.org/officeDocument/2006/relationships/hyperlink" Target="https://ab2022mohammedengineer.on.drv.tw/Narratives%20website/DerivativeNarrativeWebPage-Trial2_2.html" TargetMode="External"/><Relationship Id="rId29" Type="http://schemas.openxmlformats.org/officeDocument/2006/relationships/hyperlink" Target="https://ab2022mohammedengineer.on.drv.tw/Narratives%20website/CorrelativeNarrativeWebPage-Trial7.html" TargetMode="External"/><Relationship Id="rId24" Type="http://schemas.openxmlformats.org/officeDocument/2006/relationships/hyperlink" Target="https://ab2022mohammedengineer.on.drv.tw/Narratives%20website/SuperOrdinateNarrativeWebPage-Trail-5.html" TargetMode="External"/><Relationship Id="rId40" Type="http://schemas.openxmlformats.org/officeDocument/2006/relationships/hyperlink" Target="https://ab2022mohammedengineer.on.drv.tw/Narratives%20website/DerivativeNarrativeWebPage-Trial2_5.html" TargetMode="External"/><Relationship Id="rId45" Type="http://schemas.openxmlformats.org/officeDocument/2006/relationships/hyperlink" Target="https://ab2022mohammedengineer.on.drv.tw/Narratives%20website/CorrelativeNarrativeWebPage-Trial2.html" TargetMode="External"/><Relationship Id="rId66" Type="http://schemas.openxmlformats.org/officeDocument/2006/relationships/hyperlink" Target="https://ab2022mohammedengineer.on.drv.tw/Narratives%20website/CorrelativeNarrativeWebPage-Trial6.html" TargetMode="External"/><Relationship Id="rId87" Type="http://schemas.openxmlformats.org/officeDocument/2006/relationships/hyperlink" Target="https://ab2022mohammedengineer.on.drv.tw/Narratives%20website/CorrelativeNarrativeWebPage-Trial8.html" TargetMode="External"/><Relationship Id="rId110" Type="http://schemas.openxmlformats.org/officeDocument/2006/relationships/hyperlink" Target="https://ab2022mohammedengineer.on.drv.tw/Narratives%20website/CorrelativeNarrativeWebPage-Trial28.html" TargetMode="External"/><Relationship Id="rId115" Type="http://schemas.openxmlformats.org/officeDocument/2006/relationships/hyperlink" Target="https://ab2022mohammedengineer.on.drv.tw/Narratives%20website/DerivativeNarrativeWebPage-Trial2_7.html" TargetMode="External"/><Relationship Id="rId131" Type="http://schemas.openxmlformats.org/officeDocument/2006/relationships/hyperlink" Target="https://ab2022mohammedengineer.on.drv.tw/Narratives%20website/CombinationalNarrativeWebPage1.html" TargetMode="External"/><Relationship Id="rId136" Type="http://schemas.openxmlformats.org/officeDocument/2006/relationships/hyperlink" Target="https://ab2022mohammedengineer.on.drv.tw/Narratives%20website/DerivativeNarrativeWebPage-Trial2_12.html" TargetMode="External"/><Relationship Id="rId157" Type="http://schemas.openxmlformats.org/officeDocument/2006/relationships/hyperlink" Target="https://ab2022mohammedengineer.on.drv.tw/Narratives%20website/DerivativeNarrativeWebPage-Trial2_11.html" TargetMode="External"/><Relationship Id="rId178" Type="http://schemas.openxmlformats.org/officeDocument/2006/relationships/hyperlink" Target="https://ab2022mohammedengineer.on.drv.tw/Narratives%20website/DerivativeNarrativeWebPage-Trial2_13.html" TargetMode="External"/><Relationship Id="rId61" Type="http://schemas.openxmlformats.org/officeDocument/2006/relationships/hyperlink" Target="https://ab2022mohammedengineer.on.drv.tw/Narratives%20website/SuperOrdinateNarrativeWebPage-Trail-4.html" TargetMode="External"/><Relationship Id="rId82" Type="http://schemas.openxmlformats.org/officeDocument/2006/relationships/hyperlink" Target="https://ab2022mohammedengineer.on.drv.tw/Narratives%20website/SuperOrdinateNarrativeWebPage-Trail-6.html" TargetMode="External"/><Relationship Id="rId152" Type="http://schemas.openxmlformats.org/officeDocument/2006/relationships/hyperlink" Target="https://ab2022mohammedengineer.on.drv.tw/Narratives%20website/CorrelativeNarrativeWebPage-Trial36.html" TargetMode="External"/><Relationship Id="rId173" Type="http://schemas.openxmlformats.org/officeDocument/2006/relationships/hyperlink" Target="https://ab2022mohammedengineer.on.drv.tw/Narratives%20website/CorrelativeNarrativeWebPage-Trial35.html" TargetMode="External"/><Relationship Id="rId194" Type="http://schemas.openxmlformats.org/officeDocument/2006/relationships/hyperlink" Target="https://ab2022mohammedengineer.on.drv.tw/Narratives%20website/DerivativeNarrativeWebPage-Trial2_13.html" TargetMode="External"/><Relationship Id="rId199" Type="http://schemas.openxmlformats.org/officeDocument/2006/relationships/hyperlink" Target="https://ab2022mohammedengineer.on.drv.tw/Narratives%20website/CorrelativeNarrativeWebPage-Trial37.html" TargetMode="External"/><Relationship Id="rId203" Type="http://schemas.openxmlformats.org/officeDocument/2006/relationships/hyperlink" Target="https://ab2022mohammedengineer.on.drv.tw/Narratives%20website/CorrelativeNarrativeWebPage-Trial48.html" TargetMode="External"/><Relationship Id="rId208" Type="http://schemas.openxmlformats.org/officeDocument/2006/relationships/hyperlink" Target="https://ab2022mohammedengineer.on.drv.tw/Narratives%20website/CombinationalNarrativeWebPage2.html" TargetMode="External"/><Relationship Id="rId19" Type="http://schemas.openxmlformats.org/officeDocument/2006/relationships/hyperlink" Target="https://ab2022mohammedengineer.on.drv.tw/Narratives%20website/CombinationalNarrativeWebPage3.html" TargetMode="External"/><Relationship Id="rId14" Type="http://schemas.openxmlformats.org/officeDocument/2006/relationships/hyperlink" Target="https://ab2022mohammedengineer.on.drv.tw/Narratives%20website/CorrelativeNarrativeWebPage-Trial45.html" TargetMode="External"/><Relationship Id="rId30" Type="http://schemas.openxmlformats.org/officeDocument/2006/relationships/hyperlink" Target="https://ab2022mohammedengineer.on.drv.tw/Narratives%20website/CorrelativeNarrativeWebPage-Trial8.html" TargetMode="External"/><Relationship Id="rId35" Type="http://schemas.openxmlformats.org/officeDocument/2006/relationships/hyperlink" Target="https://ab2022mohammedengineer.on.drv.tw/Narratives%20website/CorrelativeNarrativeWebPage-Trial16.html" TargetMode="External"/><Relationship Id="rId56" Type="http://schemas.openxmlformats.org/officeDocument/2006/relationships/hyperlink" Target="https://ab2022mohammedengineer.on.drv.tw/Narratives%20website/CombinationalNarrativeWebPage5.html" TargetMode="External"/><Relationship Id="rId77" Type="http://schemas.openxmlformats.org/officeDocument/2006/relationships/hyperlink" Target="https://ab2022mohammedengineer.on.drv.tw/Narratives%20website/DerivativeNarrativeWebPage-Trial2_4.html" TargetMode="External"/><Relationship Id="rId100" Type="http://schemas.openxmlformats.org/officeDocument/2006/relationships/hyperlink" Target="https://ab2022mohammedengineer.on.drv.tw/Narratives%20website/SuperOrdinateNarrativeWebPage-Trail-8.html" TargetMode="External"/><Relationship Id="rId105" Type="http://schemas.openxmlformats.org/officeDocument/2006/relationships/hyperlink" Target="https://ab2022mohammedengineer.on.drv.tw/Narratives%20website/CorrelativeNarrativeWebPage-Trial21.html" TargetMode="External"/><Relationship Id="rId126" Type="http://schemas.openxmlformats.org/officeDocument/2006/relationships/hyperlink" Target="https://ab2022mohammedengineer.on.drv.tw/Narratives%20website/CorrelativeNarrativeWebPage-Trial18.html" TargetMode="External"/><Relationship Id="rId147" Type="http://schemas.openxmlformats.org/officeDocument/2006/relationships/hyperlink" Target="https://ab2022mohammedengineer.on.drv.tw/Narratives%20website/CorrelativeNarrativeWebPage-Trial31.html" TargetMode="External"/><Relationship Id="rId168" Type="http://schemas.openxmlformats.org/officeDocument/2006/relationships/hyperlink" Target="https://ab2022mohammedengineer.on.drv.tw/Narratives%20website/CorrelativeNarrativeWebPage-Trial30.html" TargetMode="External"/><Relationship Id="rId8" Type="http://schemas.openxmlformats.org/officeDocument/2006/relationships/hyperlink" Target="https://ab2022mohammedengineer.on.drv.tw/Narratives%20website/CorrelativeNarrativeWebPage-Trial4.html" TargetMode="External"/><Relationship Id="rId51" Type="http://schemas.openxmlformats.org/officeDocument/2006/relationships/hyperlink" Target="https://ab2022mohammedengineer.on.drv.tw/Narratives%20website/CorrelativeNarrativeWebPage-Trial13.html" TargetMode="External"/><Relationship Id="rId72" Type="http://schemas.openxmlformats.org/officeDocument/2006/relationships/hyperlink" Target="https://ab2022mohammedengineer.on.drv.tw/Narratives%20website/CorrelativeNarrativeWebPage-Trial15.html" TargetMode="External"/><Relationship Id="rId93" Type="http://schemas.openxmlformats.org/officeDocument/2006/relationships/hyperlink" Target="https://ab2022mohammedengineer.on.drv.tw/Narratives%20website/CombinationalNarrativeWebPage4.html" TargetMode="External"/><Relationship Id="rId98" Type="http://schemas.openxmlformats.org/officeDocument/2006/relationships/hyperlink" Target="https://ab2022mohammedengineer.on.drv.tw/Narratives%20website/DerivativeNarrativeWebPage-Trial2_9.html" TargetMode="External"/><Relationship Id="rId121" Type="http://schemas.openxmlformats.org/officeDocument/2006/relationships/hyperlink" Target="https://ab2022mohammedengineer.on.drv.tw/Narratives%20website/CorrelativeNarrativeWebPage-Trial9.html" TargetMode="External"/><Relationship Id="rId142" Type="http://schemas.openxmlformats.org/officeDocument/2006/relationships/hyperlink" Target="https://ab2022mohammedengineer.on.drv.tw/Narratives%20website/CorrelativeNarrativeWebPage-Trial22.html" TargetMode="External"/><Relationship Id="rId163" Type="http://schemas.openxmlformats.org/officeDocument/2006/relationships/hyperlink" Target="https://ab2022mohammedengineer.on.drv.tw/Narratives%20website/CorrelativeNarrativeWebPage-Trial20.html" TargetMode="External"/><Relationship Id="rId184" Type="http://schemas.openxmlformats.org/officeDocument/2006/relationships/hyperlink" Target="https://ab2022mohammedengineer.on.drv.tw/Narratives%20website/CorrelativeNarrativeWebPage-Trial38.html" TargetMode="External"/><Relationship Id="rId189" Type="http://schemas.openxmlformats.org/officeDocument/2006/relationships/hyperlink" Target="https://ab2022mohammedengineer.on.drv.tw/Narratives%20website/CorrelativeNarrativeWebPage-Trial50.html" TargetMode="External"/><Relationship Id="rId3" Type="http://schemas.openxmlformats.org/officeDocument/2006/relationships/hyperlink" Target="https://ab2022mohammedengineer.on.drv.tw/Narratives%20website/DerivativeNarrativeWebPage-Trial2_3.html" TargetMode="External"/><Relationship Id="rId25" Type="http://schemas.openxmlformats.org/officeDocument/2006/relationships/hyperlink" Target="https://ab2022mohammedengineer.on.drv.tw/Narratives%20website/SuperOrdinateNarrativeWebPage-Trail-6.html" TargetMode="External"/><Relationship Id="rId46" Type="http://schemas.openxmlformats.org/officeDocument/2006/relationships/hyperlink" Target="https://ab2022mohammedengineer.on.drv.tw/Narratives%20website/CorrelativeNarrativeWebPage-Trial3.html" TargetMode="External"/><Relationship Id="rId67" Type="http://schemas.openxmlformats.org/officeDocument/2006/relationships/hyperlink" Target="https://ab2022mohammedengineer.on.drv.tw/Narratives%20website/CorrelativeNarrativeWebPage-Trial7.html" TargetMode="External"/><Relationship Id="rId116" Type="http://schemas.openxmlformats.org/officeDocument/2006/relationships/hyperlink" Target="https://ab2022mohammedengineer.on.drv.tw/Narratives%20website/DerivativeNarrativeWebPage-Trial2_8.html" TargetMode="External"/><Relationship Id="rId137" Type="http://schemas.openxmlformats.org/officeDocument/2006/relationships/hyperlink" Target="https://ab2022mohammedengineer.on.drv.tw/Narratives%20website/SuperOrdinateNarrativeWebPage-Trail-9.html" TargetMode="External"/><Relationship Id="rId158" Type="http://schemas.openxmlformats.org/officeDocument/2006/relationships/hyperlink" Target="https://ab2022mohammedengineer.on.drv.tw/Narratives%20website/DerivativeNarrativeWebPage-Trial2_12.html" TargetMode="External"/><Relationship Id="rId20" Type="http://schemas.openxmlformats.org/officeDocument/2006/relationships/hyperlink" Target="https://ab2022mohammedengineer.on.drv.tw/Narratives%20website/DerivativeNarrativeWebPage-Trial2_4.html" TargetMode="External"/><Relationship Id="rId41" Type="http://schemas.openxmlformats.org/officeDocument/2006/relationships/hyperlink" Target="https://ab2022mohammedengineer.on.drv.tw/Narratives%20website/DerivativeNarrativeWebPage-Trial2_6.html" TargetMode="External"/><Relationship Id="rId62" Type="http://schemas.openxmlformats.org/officeDocument/2006/relationships/hyperlink" Target="https://ab2022mohammedengineer.on.drv.tw/Narratives%20website/SuperOrdinateNarrativeWebPage-Trail-5.html" TargetMode="External"/><Relationship Id="rId83" Type="http://schemas.openxmlformats.org/officeDocument/2006/relationships/hyperlink" Target="https://ab2022mohammedengineer.on.drv.tw/Narratives%20website/CorrelativeNarrativeWebPage-Trial2.html" TargetMode="External"/><Relationship Id="rId88" Type="http://schemas.openxmlformats.org/officeDocument/2006/relationships/hyperlink" Target="https://ab2022mohammedengineer.on.drv.tw/Narratives%20website/CorrelativeNarrativeWebPage-Trial10.html" TargetMode="External"/><Relationship Id="rId111" Type="http://schemas.openxmlformats.org/officeDocument/2006/relationships/hyperlink" Target="https://ab2022mohammedengineer.on.drv.tw/Narratives%20website/CorrelativeNarrativeWebPage-Trial29.html" TargetMode="External"/><Relationship Id="rId132" Type="http://schemas.openxmlformats.org/officeDocument/2006/relationships/hyperlink" Target="https://ab2022mohammedengineer.on.drv.tw/Narratives%20website/CombinationalNarrativeWebPage2.html" TargetMode="External"/><Relationship Id="rId153" Type="http://schemas.openxmlformats.org/officeDocument/2006/relationships/hyperlink" Target="https://ab2022mohammedengineer.on.drv.tw/Narratives%20website/CombinationalNarrativeWebPage4.html" TargetMode="External"/><Relationship Id="rId174" Type="http://schemas.openxmlformats.org/officeDocument/2006/relationships/hyperlink" Target="https://ab2022mohammedengineer.on.drv.tw/Narratives%20website/CorrelativeNarrativeWebPage-Trial36.html" TargetMode="External"/><Relationship Id="rId179" Type="http://schemas.openxmlformats.org/officeDocument/2006/relationships/hyperlink" Target="https://ab2022mohammedengineer.on.drv.tw/Narratives%20website/DerivativeNarrativeWebPage-Trial2_14.html" TargetMode="External"/><Relationship Id="rId195" Type="http://schemas.openxmlformats.org/officeDocument/2006/relationships/hyperlink" Target="https://ab2022mohammedengineer.on.drv.tw/Narratives%20website/DerivativeNarrativeWebPage-Trial2_14.html" TargetMode="External"/><Relationship Id="rId209" Type="http://schemas.openxmlformats.org/officeDocument/2006/relationships/hyperlink" Target="https://ab2022mohammedengineer.on.drv.tw/Narratives%20website/CombinationalNarrativeWebPage3.html" TargetMode="External"/><Relationship Id="rId190" Type="http://schemas.openxmlformats.org/officeDocument/2006/relationships/hyperlink" Target="https://ab2022mohammedengineer.on.drv.tw/Narratives%20website/CorrelativeNarrativeWebPage-Trial51.html" TargetMode="External"/><Relationship Id="rId204" Type="http://schemas.openxmlformats.org/officeDocument/2006/relationships/hyperlink" Target="https://ab2022mohammedengineer.on.drv.tw/Narratives%20website/CorrelativeNarrativeWebPage-Trial49.html" TargetMode="External"/><Relationship Id="rId15" Type="http://schemas.openxmlformats.org/officeDocument/2006/relationships/hyperlink" Target="https://ab2022mohammedengineer.on.drv.tw/Narratives%20website/CorrelativeNarrativeWebPage-Trial46.html" TargetMode="External"/><Relationship Id="rId36" Type="http://schemas.openxmlformats.org/officeDocument/2006/relationships/hyperlink" Target="https://ab2022mohammedengineer.on.drv.tw/Narratives%20website/CombinationalNarrativeWebPage4.html" TargetMode="External"/><Relationship Id="rId57" Type="http://schemas.openxmlformats.org/officeDocument/2006/relationships/hyperlink" Target="https://ab2022mohammedengineer.on.drv.tw/Narratives%20website/CombinationalNarrativeWebPage6.html" TargetMode="External"/><Relationship Id="rId106" Type="http://schemas.openxmlformats.org/officeDocument/2006/relationships/hyperlink" Target="https://ab2022mohammedengineer.on.drv.tw/Narratives%20website/CorrelativeNarrativeWebPage-Trial17.html" TargetMode="External"/><Relationship Id="rId127" Type="http://schemas.openxmlformats.org/officeDocument/2006/relationships/hyperlink" Target="https://ab2022mohammedengineer.on.drv.tw/Narratives%20website/CorrelativeNarrativeWebPage-Trial24.html" TargetMode="External"/><Relationship Id="rId10" Type="http://schemas.openxmlformats.org/officeDocument/2006/relationships/hyperlink" Target="https://ab2022mohammedengineer.on.drv.tw/Narratives%20website/CorrelativeNarrativeWebPage-Trial40.html" TargetMode="External"/><Relationship Id="rId31" Type="http://schemas.openxmlformats.org/officeDocument/2006/relationships/hyperlink" Target="https://ab2022mohammedengineer.on.drv.tw/Narratives%20website/CorrelativeNarrativeWebPage-Trial10.html" TargetMode="External"/><Relationship Id="rId52" Type="http://schemas.openxmlformats.org/officeDocument/2006/relationships/hyperlink" Target="https://ab2022mohammedengineer.on.drv.tw/Narratives%20website/CorrelativeNarrativeWebPage-Trial14.html" TargetMode="External"/><Relationship Id="rId73" Type="http://schemas.openxmlformats.org/officeDocument/2006/relationships/hyperlink" Target="https://ab2022mohammedengineer.on.drv.tw/Narratives%20website/CorrelativeNarrativeWebPage-Trial16.html" TargetMode="External"/><Relationship Id="rId78" Type="http://schemas.openxmlformats.org/officeDocument/2006/relationships/hyperlink" Target="https://ab2022mohammedengineer.on.drv.tw/Narratives%20website/DerivativeNarrativeWebPage-Trial2_5.html" TargetMode="External"/><Relationship Id="rId94" Type="http://schemas.openxmlformats.org/officeDocument/2006/relationships/hyperlink" Target="https://ab2022mohammedengineer.on.drv.tw/Narratives%20website/CombinationalNarrativeWebPage5.html" TargetMode="External"/><Relationship Id="rId99" Type="http://schemas.openxmlformats.org/officeDocument/2006/relationships/hyperlink" Target="https://ab2022mohammedengineer.on.drv.tw/Narratives%20website/SuperOrdinateNarrativeWebPage-Trail-7.html" TargetMode="External"/><Relationship Id="rId101" Type="http://schemas.openxmlformats.org/officeDocument/2006/relationships/hyperlink" Target="https://ab2022mohammedengineer.on.drv.tw/Narratives%20website/SuperOrdinateNarrativeWebPage-Trail-11.html" TargetMode="External"/><Relationship Id="rId122" Type="http://schemas.openxmlformats.org/officeDocument/2006/relationships/hyperlink" Target="https://ab2022mohammedengineer.on.drv.tw/Narratives%20website/CorrelativeNarrativeWebPage-Trial11.html" TargetMode="External"/><Relationship Id="rId143" Type="http://schemas.openxmlformats.org/officeDocument/2006/relationships/hyperlink" Target="https://ab2022mohammedengineer.on.drv.tw/Narratives%20website/CorrelativeNarrativeWebPage-Trial23.html" TargetMode="External"/><Relationship Id="rId148" Type="http://schemas.openxmlformats.org/officeDocument/2006/relationships/hyperlink" Target="https://ab2022mohammedengineer.on.drv.tw/Narratives%20website/CorrelativeNarrativeWebPage-Trial32.html" TargetMode="External"/><Relationship Id="rId164" Type="http://schemas.openxmlformats.org/officeDocument/2006/relationships/hyperlink" Target="https://ab2022mohammedengineer.on.drv.tw/Narratives%20website/CorrelativeNarrativeWebPage-Trial22.html" TargetMode="External"/><Relationship Id="rId169" Type="http://schemas.openxmlformats.org/officeDocument/2006/relationships/hyperlink" Target="https://ab2022mohammedengineer.on.drv.tw/Narratives%20website/CorrelativeNarrativeWebPage-Trial31.html" TargetMode="External"/><Relationship Id="rId185" Type="http://schemas.openxmlformats.org/officeDocument/2006/relationships/hyperlink" Target="https://ab2022mohammedengineer.on.drv.tw/Narratives%20website/CorrelativeNarrativeWebPage-Trial39.html" TargetMode="External"/><Relationship Id="rId4" Type="http://schemas.openxmlformats.org/officeDocument/2006/relationships/hyperlink" Target="https://ab2022mohammedengineer.on.drv.tw/Narratives%20website/SuperOrdinateNarrativeWebPage-Trail-1.html" TargetMode="External"/><Relationship Id="rId9" Type="http://schemas.openxmlformats.org/officeDocument/2006/relationships/hyperlink" Target="https://ab2022mohammedengineer.on.drv.tw/Narratives%20website/CorrelativeNarrativeWebPage-Trial5.html" TargetMode="External"/><Relationship Id="rId180" Type="http://schemas.openxmlformats.org/officeDocument/2006/relationships/hyperlink" Target="https://ab2022mohammedengineer.on.drv.tw/Narratives%20website/DerivativeNarrativeWebPage-Trial2_15.html" TargetMode="External"/><Relationship Id="rId210" Type="http://schemas.openxmlformats.org/officeDocument/2006/relationships/printerSettings" Target="../printerSettings/printerSettings4.bin"/><Relationship Id="rId26" Type="http://schemas.openxmlformats.org/officeDocument/2006/relationships/hyperlink" Target="https://ab2022mohammedengineer.on.drv.tw/Narratives%20website/CorrelativeNarrativeWebPage-Trial2.html" TargetMode="External"/><Relationship Id="rId47" Type="http://schemas.openxmlformats.org/officeDocument/2006/relationships/hyperlink" Target="https://ab2022mohammedengineer.on.drv.tw/Narratives%20website/CorrelativeNarrativeWebPage-Trial6.html" TargetMode="External"/><Relationship Id="rId68" Type="http://schemas.openxmlformats.org/officeDocument/2006/relationships/hyperlink" Target="https://ab2022mohammedengineer.on.drv.tw/Narratives%20website/CorrelativeNarrativeWebPage-Trial8.html" TargetMode="External"/><Relationship Id="rId89" Type="http://schemas.openxmlformats.org/officeDocument/2006/relationships/hyperlink" Target="https://ab2022mohammedengineer.on.drv.tw/Narratives%20website/CorrelativeNarrativeWebPage-Trial13.html" TargetMode="External"/><Relationship Id="rId112" Type="http://schemas.openxmlformats.org/officeDocument/2006/relationships/hyperlink" Target="https://ab2022mohammedengineer.on.drv.tw/Narratives%20website/CombinationalNarrativeWebPage1.html" TargetMode="External"/><Relationship Id="rId133" Type="http://schemas.openxmlformats.org/officeDocument/2006/relationships/hyperlink" Target="https://ab2022mohammedengineer.on.drv.tw/Narratives%20website/CombinationalNarrativeWebPage3.html" TargetMode="External"/><Relationship Id="rId154" Type="http://schemas.openxmlformats.org/officeDocument/2006/relationships/hyperlink" Target="https://ab2022mohammedengineer.on.drv.tw/Narratives%20website/CombinationalNarrativeWebPage5.html" TargetMode="External"/><Relationship Id="rId175" Type="http://schemas.openxmlformats.org/officeDocument/2006/relationships/hyperlink" Target="https://ab2022mohammedengineer.on.drv.tw/Narratives%20website/CombinationalNarrativeWebPage4.html" TargetMode="External"/><Relationship Id="rId196" Type="http://schemas.openxmlformats.org/officeDocument/2006/relationships/hyperlink" Target="https://ab2022mohammedengineer.on.drv.tw/Narratives%20website/DerivativeNarrativeWebPage-Trial2_15.html" TargetMode="External"/><Relationship Id="rId200" Type="http://schemas.openxmlformats.org/officeDocument/2006/relationships/hyperlink" Target="https://ab2022mohammedengineer.on.drv.tw/Narratives%20website/CorrelativeNarrativeWebPage-Trial3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C35"/>
  <sheetViews>
    <sheetView workbookViewId="0">
      <selection activeCell="H29" sqref="H29:H31"/>
    </sheetView>
  </sheetViews>
  <sheetFormatPr defaultRowHeight="15"/>
  <cols>
    <col min="3" max="3" width="18" bestFit="1" customWidth="1"/>
    <col min="4" max="4" width="23.140625" bestFit="1" customWidth="1"/>
    <col min="5" max="5" width="98.7109375" customWidth="1"/>
    <col min="6" max="6" width="27.7109375" customWidth="1"/>
    <col min="7" max="7" width="13" customWidth="1"/>
    <col min="161" max="161" width="163.140625" bestFit="1" customWidth="1"/>
    <col min="162" max="162" width="132.42578125" bestFit="1" customWidth="1"/>
    <col min="163" max="163" width="255.7109375" bestFit="1" customWidth="1"/>
    <col min="164" max="164" width="69.7109375" bestFit="1" customWidth="1"/>
    <col min="180" max="181" width="13.42578125" bestFit="1" customWidth="1"/>
    <col min="182" max="182" width="191.85546875" bestFit="1" customWidth="1"/>
    <col min="183" max="183" width="134.42578125" bestFit="1" customWidth="1"/>
    <col min="184" max="184" width="95.5703125" bestFit="1" customWidth="1"/>
    <col min="185" max="185" width="27.42578125" bestFit="1" customWidth="1"/>
  </cols>
  <sheetData>
    <row r="2" spans="1:185">
      <c r="A2" t="s">
        <v>231</v>
      </c>
      <c r="C2" s="1" t="s">
        <v>0</v>
      </c>
      <c r="D2" s="1" t="s">
        <v>1</v>
      </c>
      <c r="E2" s="1" t="s">
        <v>2</v>
      </c>
      <c r="F2" s="5" t="s">
        <v>3</v>
      </c>
      <c r="G2" s="5" t="s">
        <v>4</v>
      </c>
      <c r="H2" s="1" t="s">
        <v>5</v>
      </c>
      <c r="I2" s="1" t="s">
        <v>6</v>
      </c>
      <c r="J2" s="1" t="s">
        <v>7</v>
      </c>
      <c r="K2" s="1" t="s">
        <v>8</v>
      </c>
      <c r="L2" s="1" t="s">
        <v>9</v>
      </c>
      <c r="M2" s="1" t="s">
        <v>10</v>
      </c>
      <c r="N2" s="1" t="s">
        <v>11</v>
      </c>
      <c r="O2" s="1" t="s">
        <v>12</v>
      </c>
      <c r="P2" s="1" t="s">
        <v>13</v>
      </c>
      <c r="Q2" s="1" t="s">
        <v>14</v>
      </c>
      <c r="R2" s="1" t="s">
        <v>15</v>
      </c>
      <c r="S2" s="1" t="s">
        <v>9</v>
      </c>
      <c r="T2" s="1" t="s">
        <v>16</v>
      </c>
      <c r="U2" s="1" t="s">
        <v>17</v>
      </c>
      <c r="V2" s="1" t="s">
        <v>18</v>
      </c>
      <c r="W2" s="1" t="s">
        <v>19</v>
      </c>
      <c r="X2" s="1" t="s">
        <v>20</v>
      </c>
      <c r="Y2" s="1" t="s">
        <v>21</v>
      </c>
      <c r="Z2" s="1" t="s">
        <v>9</v>
      </c>
      <c r="AA2" s="1" t="s">
        <v>22</v>
      </c>
      <c r="AB2" s="1" t="s">
        <v>23</v>
      </c>
      <c r="AC2" s="1" t="s">
        <v>24</v>
      </c>
      <c r="AD2" s="1" t="s">
        <v>25</v>
      </c>
      <c r="AE2" s="1" t="s">
        <v>26</v>
      </c>
      <c r="AF2" s="1" t="s">
        <v>27</v>
      </c>
      <c r="AG2" s="1" t="s">
        <v>28</v>
      </c>
      <c r="AH2" s="1" t="s">
        <v>29</v>
      </c>
      <c r="AI2" s="1" t="s">
        <v>30</v>
      </c>
      <c r="AJ2" s="1" t="s">
        <v>31</v>
      </c>
      <c r="AK2" s="1" t="s">
        <v>32</v>
      </c>
      <c r="AL2" s="1" t="s">
        <v>33</v>
      </c>
      <c r="AM2" s="1" t="s">
        <v>9</v>
      </c>
      <c r="AN2" s="1" t="s">
        <v>34</v>
      </c>
      <c r="AO2" s="1" t="s">
        <v>35</v>
      </c>
      <c r="AP2" s="1" t="s">
        <v>36</v>
      </c>
      <c r="AQ2" s="1" t="s">
        <v>37</v>
      </c>
      <c r="AR2" s="1" t="s">
        <v>38</v>
      </c>
      <c r="AS2" s="1" t="s">
        <v>39</v>
      </c>
      <c r="AT2" s="1" t="s">
        <v>9</v>
      </c>
      <c r="AU2" s="1" t="s">
        <v>40</v>
      </c>
      <c r="AV2" s="1" t="s">
        <v>41</v>
      </c>
      <c r="AW2" s="1" t="s">
        <v>42</v>
      </c>
      <c r="AX2" s="1" t="s">
        <v>43</v>
      </c>
      <c r="AY2" s="1" t="s">
        <v>44</v>
      </c>
      <c r="AZ2" s="1" t="s">
        <v>45</v>
      </c>
      <c r="BA2" s="1" t="s">
        <v>9</v>
      </c>
      <c r="BB2" s="1" t="s">
        <v>22</v>
      </c>
      <c r="BC2" s="1" t="s">
        <v>23</v>
      </c>
      <c r="BD2" s="1" t="s">
        <v>24</v>
      </c>
      <c r="BE2" s="1" t="s">
        <v>25</v>
      </c>
      <c r="BF2" s="1" t="s">
        <v>46</v>
      </c>
      <c r="BG2" s="1" t="s">
        <v>47</v>
      </c>
      <c r="BH2" s="1" t="s">
        <v>48</v>
      </c>
      <c r="BI2" s="1" t="s">
        <v>49</v>
      </c>
      <c r="BJ2" s="1" t="s">
        <v>50</v>
      </c>
      <c r="BK2" s="1" t="s">
        <v>51</v>
      </c>
      <c r="BL2" s="1" t="s">
        <v>52</v>
      </c>
      <c r="BM2" s="1" t="s">
        <v>53</v>
      </c>
      <c r="BN2" s="1" t="s">
        <v>9</v>
      </c>
      <c r="BO2" s="1" t="s">
        <v>54</v>
      </c>
      <c r="BP2" s="1" t="s">
        <v>55</v>
      </c>
      <c r="BQ2" s="1" t="s">
        <v>56</v>
      </c>
      <c r="BR2" s="1" t="s">
        <v>57</v>
      </c>
      <c r="BS2" s="1" t="s">
        <v>58</v>
      </c>
      <c r="BT2" s="1" t="s">
        <v>59</v>
      </c>
      <c r="BU2" s="1" t="s">
        <v>9</v>
      </c>
      <c r="BV2" s="1" t="s">
        <v>60</v>
      </c>
      <c r="BW2" s="1" t="s">
        <v>61</v>
      </c>
      <c r="BX2" s="1" t="s">
        <v>62</v>
      </c>
      <c r="BY2" s="1" t="s">
        <v>63</v>
      </c>
      <c r="BZ2" s="1" t="s">
        <v>64</v>
      </c>
      <c r="CA2" s="1" t="s">
        <v>65</v>
      </c>
      <c r="CB2" s="1" t="s">
        <v>9</v>
      </c>
      <c r="CC2" s="1" t="s">
        <v>66</v>
      </c>
      <c r="CD2" s="1" t="s">
        <v>67</v>
      </c>
      <c r="CE2" s="1" t="s">
        <v>68</v>
      </c>
      <c r="CF2" s="1" t="s">
        <v>69</v>
      </c>
      <c r="CG2" s="1" t="s">
        <v>70</v>
      </c>
      <c r="CH2" s="1" t="s">
        <v>71</v>
      </c>
      <c r="CI2" s="1" t="s">
        <v>9</v>
      </c>
      <c r="CJ2" s="1" t="s">
        <v>72</v>
      </c>
      <c r="CK2" s="1" t="s">
        <v>73</v>
      </c>
      <c r="CL2" s="1" t="s">
        <v>74</v>
      </c>
      <c r="CM2" s="1" t="s">
        <v>75</v>
      </c>
      <c r="CN2" s="1" t="s">
        <v>76</v>
      </c>
      <c r="CO2" s="1" t="s">
        <v>77</v>
      </c>
      <c r="CP2" s="1" t="s">
        <v>9</v>
      </c>
      <c r="CQ2" s="1" t="s">
        <v>78</v>
      </c>
      <c r="CR2" s="1" t="s">
        <v>79</v>
      </c>
      <c r="CS2" s="1" t="s">
        <v>80</v>
      </c>
      <c r="CT2" s="1" t="s">
        <v>81</v>
      </c>
      <c r="CU2" s="1" t="s">
        <v>82</v>
      </c>
      <c r="CV2" s="1" t="s">
        <v>83</v>
      </c>
      <c r="CW2" s="1" t="s">
        <v>9</v>
      </c>
      <c r="CX2" s="1" t="s">
        <v>84</v>
      </c>
      <c r="CY2" s="1" t="s">
        <v>85</v>
      </c>
      <c r="CZ2" s="1" t="s">
        <v>86</v>
      </c>
      <c r="DA2" s="1" t="s">
        <v>87</v>
      </c>
      <c r="DB2" s="1" t="s">
        <v>88</v>
      </c>
      <c r="DC2" s="1" t="s">
        <v>89</v>
      </c>
      <c r="DD2" s="1" t="s">
        <v>9</v>
      </c>
      <c r="DE2" s="1" t="s">
        <v>90</v>
      </c>
      <c r="DF2" s="1" t="s">
        <v>91</v>
      </c>
      <c r="DG2" s="1" t="s">
        <v>92</v>
      </c>
      <c r="DH2" s="1" t="s">
        <v>93</v>
      </c>
      <c r="DI2" s="1" t="s">
        <v>94</v>
      </c>
      <c r="DJ2" s="1" t="s">
        <v>95</v>
      </c>
      <c r="DK2" s="1" t="s">
        <v>9</v>
      </c>
      <c r="DL2" s="1" t="s">
        <v>96</v>
      </c>
      <c r="DM2" s="1" t="s">
        <v>97</v>
      </c>
      <c r="DN2" s="1" t="s">
        <v>98</v>
      </c>
      <c r="DO2" s="1" t="s">
        <v>99</v>
      </c>
      <c r="DP2" s="1" t="s">
        <v>100</v>
      </c>
      <c r="DQ2" s="1" t="s">
        <v>101</v>
      </c>
      <c r="DR2" s="1" t="s">
        <v>9</v>
      </c>
      <c r="DS2" s="1" t="s">
        <v>102</v>
      </c>
      <c r="DT2" s="1" t="s">
        <v>103</v>
      </c>
      <c r="DU2" s="1" t="s">
        <v>104</v>
      </c>
      <c r="DV2" s="1" t="s">
        <v>105</v>
      </c>
      <c r="DW2" s="1" t="s">
        <v>106</v>
      </c>
      <c r="DX2" s="1" t="s">
        <v>107</v>
      </c>
      <c r="DY2" s="1" t="s">
        <v>9</v>
      </c>
      <c r="DZ2" s="1" t="s">
        <v>22</v>
      </c>
      <c r="EA2" s="1" t="s">
        <v>23</v>
      </c>
      <c r="EB2" s="1" t="s">
        <v>24</v>
      </c>
      <c r="EC2" s="1" t="s">
        <v>25</v>
      </c>
      <c r="ED2" s="1" t="s">
        <v>108</v>
      </c>
      <c r="EE2" s="1" t="s">
        <v>109</v>
      </c>
      <c r="EF2" s="1" t="s">
        <v>110</v>
      </c>
      <c r="EG2" s="1" t="s">
        <v>111</v>
      </c>
      <c r="EH2" s="1" t="s">
        <v>112</v>
      </c>
      <c r="EI2" s="1" t="s">
        <v>113</v>
      </c>
      <c r="EJ2" s="1" t="s">
        <v>114</v>
      </c>
      <c r="EK2" s="1" t="s">
        <v>115</v>
      </c>
      <c r="EL2" s="1" t="s">
        <v>9</v>
      </c>
      <c r="EM2" s="1" t="s">
        <v>116</v>
      </c>
      <c r="EN2" s="1" t="s">
        <v>117</v>
      </c>
      <c r="EO2" s="1" t="s">
        <v>118</v>
      </c>
      <c r="EP2" s="1" t="s">
        <v>119</v>
      </c>
      <c r="EQ2" s="1" t="s">
        <v>120</v>
      </c>
      <c r="ER2" s="1" t="s">
        <v>121</v>
      </c>
      <c r="ES2" s="1" t="s">
        <v>9</v>
      </c>
      <c r="ET2" s="1" t="s">
        <v>122</v>
      </c>
      <c r="EU2" s="1" t="s">
        <v>123</v>
      </c>
      <c r="EV2" s="1" t="s">
        <v>124</v>
      </c>
      <c r="EW2" s="1" t="s">
        <v>125</v>
      </c>
      <c r="EX2" s="1" t="s">
        <v>126</v>
      </c>
      <c r="EY2" s="1" t="s">
        <v>127</v>
      </c>
      <c r="EZ2" s="1" t="s">
        <v>9</v>
      </c>
      <c r="FA2" s="1" t="s">
        <v>22</v>
      </c>
      <c r="FB2" s="1" t="s">
        <v>23</v>
      </c>
      <c r="FC2" s="1" t="s">
        <v>24</v>
      </c>
      <c r="FD2" s="1" t="s">
        <v>25</v>
      </c>
      <c r="FE2" s="1" t="s">
        <v>128</v>
      </c>
      <c r="FF2" s="1" t="s">
        <v>129</v>
      </c>
      <c r="FG2" s="1" t="s">
        <v>130</v>
      </c>
      <c r="FH2" s="1" t="s">
        <v>131</v>
      </c>
    </row>
    <row r="3" spans="1:185">
      <c r="A3" t="s">
        <v>682</v>
      </c>
      <c r="B3" t="s">
        <v>668</v>
      </c>
      <c r="C3" s="2">
        <v>44921.912651805556</v>
      </c>
      <c r="D3" s="1" t="s">
        <v>132</v>
      </c>
      <c r="E3" s="33" t="s">
        <v>133</v>
      </c>
      <c r="F3" s="1" t="s">
        <v>134</v>
      </c>
      <c r="G3" s="1" t="s">
        <v>134</v>
      </c>
      <c r="H3" s="1" t="s">
        <v>134</v>
      </c>
      <c r="I3" s="1" t="s">
        <v>135</v>
      </c>
      <c r="J3" s="1" t="s">
        <v>135</v>
      </c>
      <c r="K3" s="1" t="s">
        <v>135</v>
      </c>
      <c r="L3" s="1" t="s">
        <v>136</v>
      </c>
      <c r="M3" s="1" t="s">
        <v>137</v>
      </c>
      <c r="N3" s="1" t="s">
        <v>137</v>
      </c>
      <c r="O3" s="1" t="s">
        <v>134</v>
      </c>
      <c r="P3" s="1" t="s">
        <v>135</v>
      </c>
      <c r="Q3" s="1" t="s">
        <v>135</v>
      </c>
      <c r="R3" s="1" t="s">
        <v>135</v>
      </c>
      <c r="S3" s="1" t="s">
        <v>138</v>
      </c>
      <c r="T3" s="1" t="s">
        <v>137</v>
      </c>
      <c r="U3" s="1" t="s">
        <v>134</v>
      </c>
      <c r="V3" s="1" t="s">
        <v>137</v>
      </c>
      <c r="W3" s="1" t="s">
        <v>134</v>
      </c>
      <c r="X3" s="1" t="s">
        <v>135</v>
      </c>
      <c r="Y3" s="1" t="s">
        <v>135</v>
      </c>
      <c r="Z3" s="1" t="s">
        <v>138</v>
      </c>
      <c r="AA3" s="1" t="s">
        <v>139</v>
      </c>
      <c r="AB3" s="1" t="s">
        <v>139</v>
      </c>
      <c r="AC3" s="1" t="s">
        <v>140</v>
      </c>
      <c r="AD3" s="1" t="s">
        <v>140</v>
      </c>
      <c r="AE3" s="1" t="s">
        <v>141</v>
      </c>
      <c r="AF3" s="1" t="s">
        <v>142</v>
      </c>
      <c r="AG3" s="1" t="s">
        <v>137</v>
      </c>
      <c r="AH3" s="1" t="s">
        <v>137</v>
      </c>
      <c r="AI3" s="1" t="s">
        <v>137</v>
      </c>
      <c r="AJ3" s="1" t="s">
        <v>134</v>
      </c>
      <c r="AK3" s="1" t="s">
        <v>137</v>
      </c>
      <c r="AL3" s="1" t="s">
        <v>134</v>
      </c>
      <c r="AM3" s="1" t="s">
        <v>138</v>
      </c>
      <c r="AN3" s="1" t="s">
        <v>143</v>
      </c>
      <c r="AO3" s="1" t="s">
        <v>137</v>
      </c>
      <c r="AP3" s="1" t="s">
        <v>137</v>
      </c>
      <c r="AQ3" s="1" t="s">
        <v>143</v>
      </c>
      <c r="AR3" s="1" t="s">
        <v>143</v>
      </c>
      <c r="AS3" s="1" t="s">
        <v>137</v>
      </c>
      <c r="AT3" s="1" t="s">
        <v>138</v>
      </c>
      <c r="AU3" s="1" t="s">
        <v>137</v>
      </c>
      <c r="AV3" s="1" t="s">
        <v>134</v>
      </c>
      <c r="AW3" s="1" t="s">
        <v>134</v>
      </c>
      <c r="AX3" s="1" t="s">
        <v>135</v>
      </c>
      <c r="AY3" s="1" t="s">
        <v>135</v>
      </c>
      <c r="AZ3" s="1" t="s">
        <v>135</v>
      </c>
      <c r="BA3" s="1" t="s">
        <v>138</v>
      </c>
      <c r="BB3" s="1" t="s">
        <v>140</v>
      </c>
      <c r="BC3" s="1" t="s">
        <v>144</v>
      </c>
      <c r="BD3" s="1" t="s">
        <v>140</v>
      </c>
      <c r="BE3" s="1" t="s">
        <v>139</v>
      </c>
      <c r="BF3" s="1" t="s">
        <v>145</v>
      </c>
      <c r="BG3" s="1" t="s">
        <v>138</v>
      </c>
      <c r="BH3" s="1" t="s">
        <v>137</v>
      </c>
      <c r="BI3" s="1" t="s">
        <v>137</v>
      </c>
      <c r="BJ3" s="1" t="s">
        <v>137</v>
      </c>
      <c r="BK3" s="1" t="s">
        <v>134</v>
      </c>
      <c r="BL3" s="1" t="s">
        <v>134</v>
      </c>
      <c r="BM3" s="1" t="s">
        <v>134</v>
      </c>
      <c r="BN3" s="1" t="s">
        <v>146</v>
      </c>
      <c r="BO3" s="1" t="s">
        <v>134</v>
      </c>
      <c r="BP3" s="1" t="s">
        <v>134</v>
      </c>
      <c r="BQ3" s="1" t="s">
        <v>134</v>
      </c>
      <c r="BR3" s="1" t="s">
        <v>134</v>
      </c>
      <c r="BS3" s="1" t="s">
        <v>134</v>
      </c>
      <c r="BT3" s="1" t="s">
        <v>134</v>
      </c>
      <c r="BU3" s="1" t="s">
        <v>138</v>
      </c>
      <c r="BV3" s="1" t="s">
        <v>137</v>
      </c>
      <c r="BW3" s="1" t="s">
        <v>137</v>
      </c>
      <c r="BX3" s="1" t="s">
        <v>137</v>
      </c>
      <c r="BY3" s="1" t="s">
        <v>134</v>
      </c>
      <c r="BZ3" s="1" t="s">
        <v>134</v>
      </c>
      <c r="CA3" s="1" t="s">
        <v>134</v>
      </c>
      <c r="CB3" s="1" t="s">
        <v>138</v>
      </c>
      <c r="CC3" s="1" t="s">
        <v>137</v>
      </c>
      <c r="CD3" s="1" t="s">
        <v>137</v>
      </c>
      <c r="CE3" s="1" t="s">
        <v>137</v>
      </c>
      <c r="CF3" s="1" t="s">
        <v>143</v>
      </c>
      <c r="CG3" s="1" t="s">
        <v>137</v>
      </c>
      <c r="CH3" s="1" t="s">
        <v>137</v>
      </c>
      <c r="CI3" s="1" t="s">
        <v>138</v>
      </c>
      <c r="CJ3" s="1" t="s">
        <v>137</v>
      </c>
      <c r="CK3" s="1" t="s">
        <v>137</v>
      </c>
      <c r="CL3" s="1" t="s">
        <v>137</v>
      </c>
      <c r="CM3" s="1" t="s">
        <v>143</v>
      </c>
      <c r="CN3" s="1" t="s">
        <v>143</v>
      </c>
      <c r="CO3" s="1" t="s">
        <v>137</v>
      </c>
      <c r="CP3" s="1" t="s">
        <v>138</v>
      </c>
      <c r="CQ3" s="1" t="s">
        <v>137</v>
      </c>
      <c r="CR3" s="1" t="s">
        <v>137</v>
      </c>
      <c r="CS3" s="1" t="s">
        <v>137</v>
      </c>
      <c r="CT3" s="1" t="s">
        <v>137</v>
      </c>
      <c r="CU3" s="1" t="s">
        <v>137</v>
      </c>
      <c r="CV3" s="1" t="s">
        <v>137</v>
      </c>
      <c r="CW3" s="1" t="s">
        <v>138</v>
      </c>
      <c r="CX3" s="1" t="s">
        <v>134</v>
      </c>
      <c r="CY3" s="1" t="s">
        <v>134</v>
      </c>
      <c r="CZ3" s="1" t="s">
        <v>134</v>
      </c>
      <c r="DA3" s="1" t="s">
        <v>135</v>
      </c>
      <c r="DB3" s="1" t="s">
        <v>135</v>
      </c>
      <c r="DC3" s="1" t="s">
        <v>135</v>
      </c>
      <c r="DD3" s="1" t="s">
        <v>138</v>
      </c>
      <c r="DE3" s="1" t="s">
        <v>143</v>
      </c>
      <c r="DF3" s="1" t="s">
        <v>137</v>
      </c>
      <c r="DG3" s="1" t="s">
        <v>137</v>
      </c>
      <c r="DH3" s="1" t="s">
        <v>137</v>
      </c>
      <c r="DI3" s="1" t="s">
        <v>137</v>
      </c>
      <c r="DJ3" s="1" t="s">
        <v>137</v>
      </c>
      <c r="DK3" s="1" t="s">
        <v>138</v>
      </c>
      <c r="DL3" s="1" t="s">
        <v>134</v>
      </c>
      <c r="DM3" s="1" t="s">
        <v>134</v>
      </c>
      <c r="DN3" s="1" t="s">
        <v>134</v>
      </c>
      <c r="DO3" s="1" t="s">
        <v>135</v>
      </c>
      <c r="DP3" s="1" t="s">
        <v>135</v>
      </c>
      <c r="DQ3" s="1" t="s">
        <v>135</v>
      </c>
      <c r="DR3" s="1" t="s">
        <v>138</v>
      </c>
      <c r="DS3" s="1" t="s">
        <v>137</v>
      </c>
      <c r="DT3" s="1" t="s">
        <v>137</v>
      </c>
      <c r="DU3" s="1" t="s">
        <v>137</v>
      </c>
      <c r="DV3" s="1" t="s">
        <v>137</v>
      </c>
      <c r="DW3" s="1" t="s">
        <v>143</v>
      </c>
      <c r="DX3" s="1" t="s">
        <v>137</v>
      </c>
      <c r="DY3" s="1" t="s">
        <v>138</v>
      </c>
      <c r="DZ3" s="1" t="s">
        <v>139</v>
      </c>
      <c r="EA3" s="1" t="s">
        <v>140</v>
      </c>
      <c r="EB3" s="1" t="s">
        <v>147</v>
      </c>
      <c r="EC3" s="1" t="s">
        <v>147</v>
      </c>
      <c r="ED3" s="1" t="s">
        <v>138</v>
      </c>
      <c r="EE3" s="1" t="s">
        <v>138</v>
      </c>
      <c r="EF3" s="1" t="s">
        <v>137</v>
      </c>
      <c r="EG3" s="1" t="s">
        <v>137</v>
      </c>
      <c r="EH3" s="1" t="s">
        <v>137</v>
      </c>
      <c r="EI3" s="1" t="s">
        <v>143</v>
      </c>
      <c r="EJ3" s="1" t="s">
        <v>143</v>
      </c>
      <c r="EK3" s="1" t="s">
        <v>143</v>
      </c>
      <c r="EL3" s="1" t="s">
        <v>138</v>
      </c>
      <c r="EM3" s="1" t="s">
        <v>137</v>
      </c>
      <c r="EN3" s="1" t="s">
        <v>137</v>
      </c>
      <c r="EO3" s="1" t="s">
        <v>137</v>
      </c>
      <c r="EP3" s="1" t="s">
        <v>143</v>
      </c>
      <c r="EQ3" s="1" t="s">
        <v>143</v>
      </c>
      <c r="ER3" s="1" t="s">
        <v>143</v>
      </c>
      <c r="ES3" s="1" t="s">
        <v>138</v>
      </c>
      <c r="ET3" s="1" t="s">
        <v>137</v>
      </c>
      <c r="EU3" s="1" t="s">
        <v>137</v>
      </c>
      <c r="EV3" s="1" t="s">
        <v>134</v>
      </c>
      <c r="EW3" s="1" t="s">
        <v>135</v>
      </c>
      <c r="EX3" s="1" t="s">
        <v>135</v>
      </c>
      <c r="EY3" s="1" t="s">
        <v>135</v>
      </c>
      <c r="EZ3" s="1" t="s">
        <v>138</v>
      </c>
      <c r="FA3" s="1" t="s">
        <v>147</v>
      </c>
      <c r="FB3" s="1" t="s">
        <v>137</v>
      </c>
      <c r="FC3" s="1" t="s">
        <v>148</v>
      </c>
      <c r="FD3" s="1" t="s">
        <v>149</v>
      </c>
      <c r="FE3" s="1" t="s">
        <v>138</v>
      </c>
      <c r="FF3" s="1" t="s">
        <v>138</v>
      </c>
      <c r="FH3" s="1" t="s">
        <v>150</v>
      </c>
    </row>
    <row r="4" spans="1:185">
      <c r="A4" t="s">
        <v>682</v>
      </c>
      <c r="B4" t="s">
        <v>669</v>
      </c>
      <c r="C4" s="2">
        <v>44930.728705289352</v>
      </c>
      <c r="D4" s="1" t="s">
        <v>151</v>
      </c>
      <c r="E4" s="33" t="s">
        <v>152</v>
      </c>
      <c r="F4" s="5" t="s">
        <v>137</v>
      </c>
      <c r="G4" s="1" t="s">
        <v>134</v>
      </c>
      <c r="H4" s="1" t="s">
        <v>143</v>
      </c>
      <c r="I4" s="1" t="s">
        <v>135</v>
      </c>
      <c r="J4" s="1" t="s">
        <v>134</v>
      </c>
      <c r="K4" s="1" t="s">
        <v>135</v>
      </c>
      <c r="L4" s="1" t="s">
        <v>153</v>
      </c>
      <c r="M4" s="1" t="s">
        <v>134</v>
      </c>
      <c r="N4" s="1" t="s">
        <v>143</v>
      </c>
      <c r="O4" s="1" t="s">
        <v>137</v>
      </c>
      <c r="P4" s="1" t="s">
        <v>135</v>
      </c>
      <c r="Q4" s="1" t="s">
        <v>135</v>
      </c>
      <c r="R4" s="1" t="s">
        <v>135</v>
      </c>
      <c r="S4" s="1" t="s">
        <v>154</v>
      </c>
      <c r="T4" s="1" t="s">
        <v>134</v>
      </c>
      <c r="U4" s="1" t="s">
        <v>134</v>
      </c>
      <c r="V4" s="1" t="s">
        <v>134</v>
      </c>
      <c r="W4" s="1" t="s">
        <v>135</v>
      </c>
      <c r="X4" s="1" t="s">
        <v>135</v>
      </c>
      <c r="Y4" s="1" t="s">
        <v>135</v>
      </c>
      <c r="Z4" s="1" t="s">
        <v>155</v>
      </c>
      <c r="AA4" s="1" t="s">
        <v>156</v>
      </c>
      <c r="AB4" s="1" t="s">
        <v>156</v>
      </c>
      <c r="AC4" s="1" t="s">
        <v>147</v>
      </c>
      <c r="AD4" s="1" t="s">
        <v>140</v>
      </c>
      <c r="AE4" s="1" t="s">
        <v>157</v>
      </c>
      <c r="AF4" s="1" t="s">
        <v>158</v>
      </c>
      <c r="AG4" s="1" t="s">
        <v>159</v>
      </c>
      <c r="AH4" s="1" t="s">
        <v>160</v>
      </c>
      <c r="AI4" s="1" t="s">
        <v>143</v>
      </c>
      <c r="AJ4" s="1" t="s">
        <v>135</v>
      </c>
      <c r="AK4" s="1" t="s">
        <v>135</v>
      </c>
      <c r="AL4" s="1" t="s">
        <v>135</v>
      </c>
      <c r="AM4" s="1" t="s">
        <v>161</v>
      </c>
      <c r="AN4" s="1" t="s">
        <v>135</v>
      </c>
      <c r="AO4" s="1" t="s">
        <v>135</v>
      </c>
      <c r="AP4" s="1" t="s">
        <v>135</v>
      </c>
      <c r="AQ4" s="1" t="s">
        <v>135</v>
      </c>
      <c r="AR4" s="1" t="s">
        <v>135</v>
      </c>
      <c r="AS4" s="1" t="s">
        <v>135</v>
      </c>
      <c r="AT4" s="1" t="s">
        <v>162</v>
      </c>
      <c r="AU4" s="1" t="s">
        <v>134</v>
      </c>
      <c r="AV4" s="1" t="s">
        <v>134</v>
      </c>
      <c r="AW4" s="1" t="s">
        <v>160</v>
      </c>
      <c r="AX4" s="1" t="s">
        <v>135</v>
      </c>
      <c r="AY4" s="1" t="s">
        <v>137</v>
      </c>
      <c r="AZ4" s="1" t="s">
        <v>135</v>
      </c>
      <c r="BA4" s="1" t="s">
        <v>163</v>
      </c>
      <c r="BB4" s="1" t="s">
        <v>147</v>
      </c>
      <c r="BC4" s="1" t="s">
        <v>147</v>
      </c>
      <c r="BD4" s="1" t="s">
        <v>140</v>
      </c>
      <c r="BE4" s="1" t="s">
        <v>139</v>
      </c>
      <c r="BF4" s="1" t="s">
        <v>164</v>
      </c>
      <c r="BG4" s="1" t="s">
        <v>165</v>
      </c>
      <c r="BH4" s="1" t="s">
        <v>166</v>
      </c>
      <c r="BI4" s="1" t="s">
        <v>134</v>
      </c>
      <c r="BJ4" s="1" t="s">
        <v>143</v>
      </c>
      <c r="BK4" s="1" t="s">
        <v>135</v>
      </c>
      <c r="BL4" s="1" t="s">
        <v>137</v>
      </c>
      <c r="BM4" s="1" t="s">
        <v>135</v>
      </c>
      <c r="BN4" s="1" t="s">
        <v>167</v>
      </c>
      <c r="BO4" s="1" t="s">
        <v>159</v>
      </c>
      <c r="BP4" s="1" t="s">
        <v>134</v>
      </c>
      <c r="BQ4" s="1" t="s">
        <v>137</v>
      </c>
      <c r="BR4" s="1" t="s">
        <v>135</v>
      </c>
      <c r="BS4" s="1" t="s">
        <v>135</v>
      </c>
      <c r="BT4" s="1" t="s">
        <v>135</v>
      </c>
      <c r="BU4" s="1" t="s">
        <v>168</v>
      </c>
      <c r="BV4" s="1" t="s">
        <v>143</v>
      </c>
      <c r="BW4" s="1" t="s">
        <v>134</v>
      </c>
      <c r="BX4" s="1" t="s">
        <v>134</v>
      </c>
      <c r="BY4" s="1" t="s">
        <v>135</v>
      </c>
      <c r="BZ4" s="1" t="s">
        <v>137</v>
      </c>
      <c r="CA4" s="1" t="s">
        <v>137</v>
      </c>
      <c r="CB4" s="1" t="s">
        <v>169</v>
      </c>
      <c r="CC4" s="1" t="s">
        <v>143</v>
      </c>
      <c r="CD4" s="1" t="s">
        <v>134</v>
      </c>
      <c r="CE4" s="1" t="s">
        <v>160</v>
      </c>
      <c r="CF4" s="1" t="s">
        <v>135</v>
      </c>
      <c r="CG4" s="1" t="s">
        <v>170</v>
      </c>
      <c r="CH4" s="1" t="s">
        <v>135</v>
      </c>
      <c r="CI4" s="1" t="s">
        <v>171</v>
      </c>
      <c r="CJ4" s="1" t="s">
        <v>137</v>
      </c>
      <c r="CK4" s="1" t="s">
        <v>143</v>
      </c>
      <c r="CL4" s="1" t="s">
        <v>137</v>
      </c>
      <c r="CM4" s="1" t="s">
        <v>135</v>
      </c>
      <c r="CN4" s="1" t="s">
        <v>134</v>
      </c>
      <c r="CO4" s="1" t="s">
        <v>135</v>
      </c>
      <c r="CP4" s="1" t="s">
        <v>172</v>
      </c>
      <c r="CQ4" s="1" t="s">
        <v>137</v>
      </c>
      <c r="CR4" s="1" t="s">
        <v>134</v>
      </c>
      <c r="CS4" s="1" t="s">
        <v>134</v>
      </c>
      <c r="CT4" s="1" t="s">
        <v>135</v>
      </c>
      <c r="CU4" s="1" t="s">
        <v>134</v>
      </c>
      <c r="CV4" s="1" t="s">
        <v>135</v>
      </c>
      <c r="CW4" s="1" t="s">
        <v>173</v>
      </c>
      <c r="CX4" s="1" t="s">
        <v>134</v>
      </c>
      <c r="CY4" s="1" t="s">
        <v>143</v>
      </c>
      <c r="CZ4" s="1" t="s">
        <v>137</v>
      </c>
      <c r="DA4" s="1" t="s">
        <v>135</v>
      </c>
      <c r="DB4" s="1" t="s">
        <v>134</v>
      </c>
      <c r="DC4" s="1" t="s">
        <v>135</v>
      </c>
      <c r="DD4" s="1" t="s">
        <v>174</v>
      </c>
      <c r="DE4" s="1" t="s">
        <v>160</v>
      </c>
      <c r="DF4" s="1" t="s">
        <v>143</v>
      </c>
      <c r="DG4" s="1" t="s">
        <v>137</v>
      </c>
      <c r="DH4" s="1" t="s">
        <v>135</v>
      </c>
      <c r="DI4" s="1" t="s">
        <v>137</v>
      </c>
      <c r="DJ4" s="1" t="s">
        <v>135</v>
      </c>
      <c r="DK4" s="1" t="s">
        <v>175</v>
      </c>
      <c r="DL4" s="1" t="s">
        <v>134</v>
      </c>
      <c r="DM4" s="1" t="s">
        <v>170</v>
      </c>
      <c r="DN4" s="1" t="s">
        <v>134</v>
      </c>
      <c r="DO4" s="1" t="s">
        <v>135</v>
      </c>
      <c r="DP4" s="1" t="s">
        <v>134</v>
      </c>
      <c r="DQ4" s="1" t="s">
        <v>135</v>
      </c>
      <c r="DR4" s="1" t="s">
        <v>176</v>
      </c>
      <c r="DS4" s="1" t="s">
        <v>134</v>
      </c>
      <c r="DT4" s="1" t="s">
        <v>135</v>
      </c>
      <c r="DU4" s="1" t="s">
        <v>143</v>
      </c>
      <c r="DV4" s="1" t="s">
        <v>135</v>
      </c>
      <c r="DW4" s="1" t="s">
        <v>134</v>
      </c>
      <c r="DX4" s="1" t="s">
        <v>135</v>
      </c>
      <c r="DY4" s="1" t="s">
        <v>177</v>
      </c>
      <c r="DZ4" s="1" t="s">
        <v>139</v>
      </c>
      <c r="EA4" s="1" t="s">
        <v>140</v>
      </c>
      <c r="EB4" s="1" t="s">
        <v>139</v>
      </c>
      <c r="EC4" s="1" t="s">
        <v>137</v>
      </c>
      <c r="ED4" s="1" t="s">
        <v>178</v>
      </c>
      <c r="EE4" s="1" t="s">
        <v>179</v>
      </c>
      <c r="EF4" s="1" t="s">
        <v>135</v>
      </c>
      <c r="EG4" s="1" t="s">
        <v>143</v>
      </c>
      <c r="EH4" s="1" t="s">
        <v>160</v>
      </c>
      <c r="EI4" s="1" t="s">
        <v>160</v>
      </c>
      <c r="EJ4" s="1" t="s">
        <v>137</v>
      </c>
      <c r="EK4" s="1" t="s">
        <v>135</v>
      </c>
      <c r="EL4" s="1" t="s">
        <v>180</v>
      </c>
      <c r="EM4" s="1" t="s">
        <v>135</v>
      </c>
      <c r="EN4" s="1" t="s">
        <v>134</v>
      </c>
      <c r="EO4" s="1" t="s">
        <v>135</v>
      </c>
      <c r="EP4" s="1" t="s">
        <v>135</v>
      </c>
      <c r="EQ4" s="1" t="s">
        <v>170</v>
      </c>
      <c r="ER4" s="1" t="s">
        <v>135</v>
      </c>
      <c r="ES4" s="1" t="s">
        <v>181</v>
      </c>
      <c r="ET4" s="1" t="s">
        <v>135</v>
      </c>
      <c r="EU4" s="1" t="s">
        <v>160</v>
      </c>
      <c r="EV4" s="1" t="s">
        <v>134</v>
      </c>
      <c r="EW4" s="1" t="s">
        <v>135</v>
      </c>
      <c r="EX4" s="1" t="s">
        <v>135</v>
      </c>
      <c r="EY4" s="1" t="s">
        <v>135</v>
      </c>
      <c r="EZ4" s="1" t="s">
        <v>182</v>
      </c>
      <c r="FA4" s="1" t="s">
        <v>139</v>
      </c>
      <c r="FB4" s="1" t="s">
        <v>147</v>
      </c>
      <c r="FC4" s="1" t="s">
        <v>139</v>
      </c>
      <c r="FD4" s="1" t="s">
        <v>137</v>
      </c>
      <c r="FE4" s="1" t="s">
        <v>183</v>
      </c>
      <c r="FF4" s="1" t="s">
        <v>184</v>
      </c>
      <c r="FG4" s="1" t="s">
        <v>185</v>
      </c>
      <c r="FH4" s="1" t="s">
        <v>186</v>
      </c>
    </row>
    <row r="5" spans="1:185">
      <c r="A5" t="s">
        <v>682</v>
      </c>
      <c r="B5" t="s">
        <v>670</v>
      </c>
      <c r="C5" s="2">
        <v>44931.22730564815</v>
      </c>
      <c r="D5" s="1" t="s">
        <v>187</v>
      </c>
      <c r="E5" s="33" t="s">
        <v>188</v>
      </c>
      <c r="F5" s="1" t="s">
        <v>134</v>
      </c>
      <c r="G5" s="1" t="s">
        <v>134</v>
      </c>
      <c r="H5" s="1" t="s">
        <v>143</v>
      </c>
      <c r="I5" s="1" t="s">
        <v>134</v>
      </c>
      <c r="J5" s="1" t="s">
        <v>143</v>
      </c>
      <c r="K5" s="1" t="s">
        <v>134</v>
      </c>
      <c r="L5" s="1" t="s">
        <v>189</v>
      </c>
      <c r="M5" s="1" t="s">
        <v>134</v>
      </c>
      <c r="N5" s="1" t="s">
        <v>137</v>
      </c>
      <c r="O5" s="1" t="s">
        <v>143</v>
      </c>
      <c r="P5" s="1" t="s">
        <v>143</v>
      </c>
      <c r="Q5" s="1" t="s">
        <v>143</v>
      </c>
      <c r="R5" s="1" t="s">
        <v>143</v>
      </c>
      <c r="S5" s="1" t="s">
        <v>190</v>
      </c>
      <c r="T5" s="1" t="s">
        <v>134</v>
      </c>
      <c r="U5" s="1" t="s">
        <v>134</v>
      </c>
      <c r="V5" s="1" t="s">
        <v>143</v>
      </c>
      <c r="W5" s="1" t="s">
        <v>134</v>
      </c>
      <c r="X5" s="1" t="s">
        <v>143</v>
      </c>
      <c r="Y5" s="1" t="s">
        <v>134</v>
      </c>
      <c r="Z5" s="1" t="s">
        <v>191</v>
      </c>
      <c r="AA5" s="1" t="s">
        <v>147</v>
      </c>
      <c r="AB5" s="1" t="s">
        <v>147</v>
      </c>
      <c r="AC5" s="1" t="s">
        <v>147</v>
      </c>
      <c r="AD5" s="1" t="s">
        <v>147</v>
      </c>
      <c r="AE5" s="1" t="s">
        <v>192</v>
      </c>
      <c r="AF5" s="1" t="s">
        <v>193</v>
      </c>
      <c r="AG5" s="1" t="s">
        <v>160</v>
      </c>
      <c r="AH5" s="1" t="s">
        <v>134</v>
      </c>
      <c r="AI5" s="1" t="s">
        <v>143</v>
      </c>
      <c r="AJ5" s="1" t="s">
        <v>134</v>
      </c>
      <c r="AK5" s="1" t="s">
        <v>143</v>
      </c>
      <c r="AL5" s="1" t="s">
        <v>134</v>
      </c>
      <c r="AM5" s="1" t="s">
        <v>194</v>
      </c>
      <c r="AN5" s="1" t="s">
        <v>134</v>
      </c>
      <c r="AO5" s="1" t="s">
        <v>143</v>
      </c>
      <c r="AP5" s="1" t="s">
        <v>143</v>
      </c>
      <c r="AQ5" s="1" t="s">
        <v>137</v>
      </c>
      <c r="AR5" s="1" t="s">
        <v>143</v>
      </c>
      <c r="AS5" s="1" t="s">
        <v>137</v>
      </c>
      <c r="AT5" s="1" t="s">
        <v>195</v>
      </c>
      <c r="AU5" s="1" t="s">
        <v>134</v>
      </c>
      <c r="AV5" s="1" t="s">
        <v>134</v>
      </c>
      <c r="AW5" s="1" t="s">
        <v>143</v>
      </c>
      <c r="AX5" s="1" t="s">
        <v>160</v>
      </c>
      <c r="AY5" s="1" t="s">
        <v>143</v>
      </c>
      <c r="AZ5" s="1" t="s">
        <v>134</v>
      </c>
      <c r="BA5" s="1" t="s">
        <v>194</v>
      </c>
      <c r="BB5" s="1" t="s">
        <v>147</v>
      </c>
      <c r="BC5" s="1" t="s">
        <v>148</v>
      </c>
      <c r="BD5" s="1" t="s">
        <v>147</v>
      </c>
      <c r="BE5" s="1" t="s">
        <v>148</v>
      </c>
      <c r="BF5" s="1" t="s">
        <v>196</v>
      </c>
      <c r="BG5" s="1" t="s">
        <v>197</v>
      </c>
      <c r="BH5" s="1" t="s">
        <v>134</v>
      </c>
      <c r="BI5" s="1" t="s">
        <v>134</v>
      </c>
      <c r="BJ5" s="1" t="s">
        <v>143</v>
      </c>
      <c r="BK5" s="1" t="s">
        <v>134</v>
      </c>
      <c r="BL5" s="1" t="s">
        <v>143</v>
      </c>
      <c r="BM5" s="1" t="s">
        <v>134</v>
      </c>
      <c r="BO5" s="1" t="s">
        <v>134</v>
      </c>
      <c r="BP5" s="1" t="s">
        <v>135</v>
      </c>
      <c r="BQ5" s="1" t="s">
        <v>143</v>
      </c>
      <c r="BR5" s="1" t="s">
        <v>135</v>
      </c>
      <c r="BS5" s="1" t="s">
        <v>143</v>
      </c>
      <c r="BT5" s="1" t="s">
        <v>135</v>
      </c>
      <c r="BU5" s="1" t="s">
        <v>198</v>
      </c>
      <c r="BV5" s="1" t="s">
        <v>134</v>
      </c>
      <c r="BW5" s="1" t="s">
        <v>134</v>
      </c>
      <c r="BX5" s="1" t="s">
        <v>143</v>
      </c>
      <c r="BY5" s="1" t="s">
        <v>134</v>
      </c>
      <c r="BZ5" s="1" t="s">
        <v>143</v>
      </c>
      <c r="CA5" s="1" t="s">
        <v>134</v>
      </c>
      <c r="CC5" s="1" t="s">
        <v>134</v>
      </c>
      <c r="CD5" s="1" t="s">
        <v>135</v>
      </c>
      <c r="CE5" s="1" t="s">
        <v>143</v>
      </c>
      <c r="CF5" s="1" t="s">
        <v>134</v>
      </c>
      <c r="CG5" s="1" t="s">
        <v>143</v>
      </c>
      <c r="CH5" s="1" t="s">
        <v>134</v>
      </c>
      <c r="CJ5" s="1" t="s">
        <v>134</v>
      </c>
      <c r="CK5" s="1" t="s">
        <v>134</v>
      </c>
      <c r="CL5" s="1" t="s">
        <v>143</v>
      </c>
      <c r="CM5" s="1" t="s">
        <v>134</v>
      </c>
      <c r="CN5" s="1" t="s">
        <v>143</v>
      </c>
      <c r="CO5" s="1" t="s">
        <v>134</v>
      </c>
      <c r="CQ5" s="1" t="s">
        <v>134</v>
      </c>
      <c r="CR5" s="1" t="s">
        <v>134</v>
      </c>
      <c r="CS5" s="1" t="s">
        <v>143</v>
      </c>
      <c r="CT5" s="1" t="s">
        <v>134</v>
      </c>
      <c r="CU5" s="1" t="s">
        <v>143</v>
      </c>
      <c r="CV5" s="1" t="s">
        <v>134</v>
      </c>
      <c r="CX5" s="1" t="s">
        <v>134</v>
      </c>
      <c r="CY5" s="1" t="s">
        <v>134</v>
      </c>
      <c r="CZ5" s="1" t="s">
        <v>143</v>
      </c>
      <c r="DA5" s="1" t="s">
        <v>134</v>
      </c>
      <c r="DB5" s="1" t="s">
        <v>143</v>
      </c>
      <c r="DC5" s="1" t="s">
        <v>134</v>
      </c>
      <c r="DE5" s="1" t="s">
        <v>134</v>
      </c>
      <c r="DF5" s="1" t="s">
        <v>134</v>
      </c>
      <c r="DG5" s="1" t="s">
        <v>143</v>
      </c>
      <c r="DH5" s="1" t="s">
        <v>134</v>
      </c>
      <c r="DI5" s="1" t="s">
        <v>143</v>
      </c>
      <c r="DJ5" s="1" t="s">
        <v>134</v>
      </c>
      <c r="DK5" s="1" t="s">
        <v>199</v>
      </c>
      <c r="DL5" s="1" t="s">
        <v>134</v>
      </c>
      <c r="DM5" s="1" t="s">
        <v>134</v>
      </c>
      <c r="DN5" s="1" t="s">
        <v>143</v>
      </c>
      <c r="DO5" s="1" t="s">
        <v>134</v>
      </c>
      <c r="DP5" s="1" t="s">
        <v>143</v>
      </c>
      <c r="DQ5" s="1" t="s">
        <v>134</v>
      </c>
      <c r="DS5" s="1" t="s">
        <v>134</v>
      </c>
      <c r="DT5" s="1" t="s">
        <v>134</v>
      </c>
      <c r="DU5" s="1" t="s">
        <v>143</v>
      </c>
      <c r="DV5" s="1" t="s">
        <v>134</v>
      </c>
      <c r="DW5" s="1" t="s">
        <v>143</v>
      </c>
      <c r="DX5" s="1" t="s">
        <v>134</v>
      </c>
      <c r="DZ5" s="1" t="s">
        <v>140</v>
      </c>
      <c r="EA5" s="1" t="s">
        <v>140</v>
      </c>
      <c r="EB5" s="1" t="s">
        <v>140</v>
      </c>
      <c r="EC5" s="1" t="s">
        <v>140</v>
      </c>
      <c r="ED5" s="1" t="s">
        <v>200</v>
      </c>
      <c r="EE5" s="1" t="s">
        <v>193</v>
      </c>
      <c r="EF5" s="1" t="s">
        <v>134</v>
      </c>
      <c r="EG5" s="1" t="s">
        <v>143</v>
      </c>
      <c r="EH5" s="1" t="s">
        <v>134</v>
      </c>
      <c r="EI5" s="1" t="s">
        <v>134</v>
      </c>
      <c r="EJ5" s="1" t="s">
        <v>143</v>
      </c>
      <c r="EK5" s="1" t="s">
        <v>134</v>
      </c>
      <c r="EM5" s="1" t="s">
        <v>134</v>
      </c>
      <c r="EN5" s="1" t="s">
        <v>134</v>
      </c>
      <c r="EO5" s="1" t="s">
        <v>143</v>
      </c>
      <c r="EP5" s="1" t="s">
        <v>134</v>
      </c>
      <c r="EQ5" s="1" t="s">
        <v>143</v>
      </c>
      <c r="ER5" s="1" t="s">
        <v>134</v>
      </c>
      <c r="ET5" s="1" t="s">
        <v>134</v>
      </c>
      <c r="EU5" s="1" t="s">
        <v>134</v>
      </c>
      <c r="EV5" s="1" t="s">
        <v>143</v>
      </c>
      <c r="EW5" s="1" t="s">
        <v>134</v>
      </c>
      <c r="EX5" s="1" t="s">
        <v>143</v>
      </c>
      <c r="EY5" s="1" t="s">
        <v>134</v>
      </c>
      <c r="FA5" s="1" t="s">
        <v>140</v>
      </c>
      <c r="FB5" s="1" t="s">
        <v>140</v>
      </c>
      <c r="FC5" s="1" t="s">
        <v>140</v>
      </c>
      <c r="FD5" s="1" t="s">
        <v>140</v>
      </c>
      <c r="FE5" s="1" t="s">
        <v>201</v>
      </c>
      <c r="FF5" s="1" t="s">
        <v>202</v>
      </c>
      <c r="FG5" s="1" t="s">
        <v>203</v>
      </c>
      <c r="FH5" s="1" t="s">
        <v>204</v>
      </c>
    </row>
    <row r="6" spans="1:185">
      <c r="A6" t="s">
        <v>682</v>
      </c>
      <c r="B6" t="s">
        <v>671</v>
      </c>
      <c r="C6" s="2">
        <v>44931.611215393517</v>
      </c>
      <c r="D6" s="1" t="s">
        <v>205</v>
      </c>
      <c r="E6" s="33" t="s">
        <v>206</v>
      </c>
      <c r="F6" s="1" t="s">
        <v>135</v>
      </c>
      <c r="G6" s="1" t="s">
        <v>135</v>
      </c>
      <c r="H6" s="1" t="s">
        <v>143</v>
      </c>
      <c r="I6" s="1" t="s">
        <v>135</v>
      </c>
      <c r="J6" s="1" t="s">
        <v>135</v>
      </c>
      <c r="K6" s="1" t="s">
        <v>135</v>
      </c>
      <c r="L6" s="1" t="s">
        <v>207</v>
      </c>
      <c r="M6" s="1" t="s">
        <v>143</v>
      </c>
      <c r="N6" s="1" t="s">
        <v>134</v>
      </c>
      <c r="O6" s="1" t="s">
        <v>134</v>
      </c>
      <c r="P6" s="1" t="s">
        <v>135</v>
      </c>
      <c r="Q6" s="1" t="s">
        <v>135</v>
      </c>
      <c r="R6" s="1" t="s">
        <v>135</v>
      </c>
      <c r="S6" s="1" t="s">
        <v>208</v>
      </c>
      <c r="T6" s="1" t="s">
        <v>135</v>
      </c>
      <c r="U6" s="1" t="s">
        <v>135</v>
      </c>
      <c r="V6" s="1" t="s">
        <v>135</v>
      </c>
      <c r="W6" s="1" t="s">
        <v>135</v>
      </c>
      <c r="X6" s="1" t="s">
        <v>135</v>
      </c>
      <c r="Y6" s="1" t="s">
        <v>135</v>
      </c>
      <c r="Z6" s="1" t="s">
        <v>209</v>
      </c>
      <c r="AA6" s="1" t="s">
        <v>139</v>
      </c>
      <c r="AB6" s="1" t="s">
        <v>139</v>
      </c>
      <c r="AC6" s="1" t="s">
        <v>139</v>
      </c>
      <c r="AD6" s="1" t="s">
        <v>147</v>
      </c>
      <c r="AE6" s="1" t="s">
        <v>210</v>
      </c>
      <c r="AF6" s="1" t="s">
        <v>211</v>
      </c>
      <c r="AG6" s="1" t="s">
        <v>134</v>
      </c>
      <c r="AH6" s="1" t="s">
        <v>134</v>
      </c>
      <c r="AI6" s="1" t="s">
        <v>134</v>
      </c>
      <c r="AJ6" s="1" t="s">
        <v>135</v>
      </c>
      <c r="AK6" s="1" t="s">
        <v>135</v>
      </c>
      <c r="AL6" s="1" t="s">
        <v>135</v>
      </c>
      <c r="AM6" s="1" t="s">
        <v>212</v>
      </c>
      <c r="AN6" s="1" t="s">
        <v>135</v>
      </c>
      <c r="AO6" s="1" t="s">
        <v>135</v>
      </c>
      <c r="AP6" s="1" t="s">
        <v>135</v>
      </c>
      <c r="AQ6" s="1" t="s">
        <v>135</v>
      </c>
      <c r="AR6" s="1" t="s">
        <v>135</v>
      </c>
      <c r="AS6" s="1" t="s">
        <v>135</v>
      </c>
      <c r="AU6" s="1" t="s">
        <v>135</v>
      </c>
      <c r="AV6" s="1" t="s">
        <v>134</v>
      </c>
      <c r="AW6" s="1" t="s">
        <v>135</v>
      </c>
      <c r="AX6" s="1" t="s">
        <v>135</v>
      </c>
      <c r="AY6" s="1" t="s">
        <v>135</v>
      </c>
      <c r="AZ6" s="1" t="s">
        <v>135</v>
      </c>
      <c r="BA6" s="1" t="s">
        <v>213</v>
      </c>
      <c r="BB6" s="1" t="s">
        <v>139</v>
      </c>
      <c r="BC6" s="1" t="s">
        <v>139</v>
      </c>
      <c r="BD6" s="1" t="s">
        <v>139</v>
      </c>
      <c r="BE6" s="1" t="s">
        <v>139</v>
      </c>
      <c r="BF6" s="1" t="s">
        <v>214</v>
      </c>
      <c r="BG6" s="1" t="s">
        <v>215</v>
      </c>
      <c r="BH6" s="1" t="s">
        <v>137</v>
      </c>
      <c r="BI6" s="1" t="s">
        <v>137</v>
      </c>
      <c r="BJ6" s="1" t="s">
        <v>137</v>
      </c>
      <c r="BK6" s="1" t="s">
        <v>135</v>
      </c>
      <c r="BL6" s="1" t="s">
        <v>135</v>
      </c>
      <c r="BM6" s="1" t="s">
        <v>134</v>
      </c>
      <c r="BN6" s="1" t="s">
        <v>216</v>
      </c>
      <c r="BO6" s="1" t="s">
        <v>135</v>
      </c>
      <c r="BP6" s="1" t="s">
        <v>134</v>
      </c>
      <c r="BQ6" s="1" t="s">
        <v>135</v>
      </c>
      <c r="BR6" s="1" t="s">
        <v>135</v>
      </c>
      <c r="BS6" s="1" t="s">
        <v>135</v>
      </c>
      <c r="BT6" s="1" t="s">
        <v>135</v>
      </c>
      <c r="BU6" s="1" t="s">
        <v>217</v>
      </c>
      <c r="BV6" s="1" t="s">
        <v>137</v>
      </c>
      <c r="BW6" s="1" t="s">
        <v>143</v>
      </c>
      <c r="BX6" s="1" t="s">
        <v>159</v>
      </c>
      <c r="BY6" s="1" t="s">
        <v>135</v>
      </c>
      <c r="BZ6" s="1" t="s">
        <v>134</v>
      </c>
      <c r="CA6" s="1" t="s">
        <v>135</v>
      </c>
      <c r="CB6" s="1" t="s">
        <v>218</v>
      </c>
      <c r="CC6" s="1" t="s">
        <v>135</v>
      </c>
      <c r="CD6" s="1" t="s">
        <v>134</v>
      </c>
      <c r="CE6" s="1" t="s">
        <v>134</v>
      </c>
      <c r="CF6" s="1" t="s">
        <v>135</v>
      </c>
      <c r="CG6" s="1" t="s">
        <v>135</v>
      </c>
      <c r="CH6" s="1" t="s">
        <v>135</v>
      </c>
      <c r="CI6" s="1" t="s">
        <v>219</v>
      </c>
      <c r="CJ6" s="1" t="s">
        <v>143</v>
      </c>
      <c r="CK6" s="1" t="s">
        <v>143</v>
      </c>
      <c r="CL6" s="1" t="s">
        <v>143</v>
      </c>
      <c r="CM6" s="1" t="s">
        <v>143</v>
      </c>
      <c r="CN6" s="1" t="s">
        <v>143</v>
      </c>
      <c r="CO6" s="1" t="s">
        <v>143</v>
      </c>
      <c r="CP6" s="1" t="s">
        <v>220</v>
      </c>
      <c r="CQ6" s="1" t="s">
        <v>134</v>
      </c>
      <c r="CR6" s="1" t="s">
        <v>135</v>
      </c>
      <c r="CS6" s="1" t="s">
        <v>134</v>
      </c>
      <c r="CT6" s="1" t="s">
        <v>135</v>
      </c>
      <c r="CU6" s="1" t="s">
        <v>135</v>
      </c>
      <c r="CV6" s="1" t="s">
        <v>135</v>
      </c>
      <c r="CW6" s="1" t="s">
        <v>221</v>
      </c>
      <c r="CX6" s="1" t="s">
        <v>135</v>
      </c>
      <c r="CY6" s="1" t="s">
        <v>135</v>
      </c>
      <c r="CZ6" s="1" t="s">
        <v>135</v>
      </c>
      <c r="DA6" s="1" t="s">
        <v>135</v>
      </c>
      <c r="DB6" s="1" t="s">
        <v>135</v>
      </c>
      <c r="DC6" s="1" t="s">
        <v>135</v>
      </c>
      <c r="DE6" s="1" t="s">
        <v>135</v>
      </c>
      <c r="DF6" s="1" t="s">
        <v>143</v>
      </c>
      <c r="DG6" s="1" t="s">
        <v>143</v>
      </c>
      <c r="DH6" s="1" t="s">
        <v>137</v>
      </c>
      <c r="DI6" s="1" t="s">
        <v>137</v>
      </c>
      <c r="DJ6" s="1" t="s">
        <v>137</v>
      </c>
      <c r="DK6" s="1" t="s">
        <v>222</v>
      </c>
      <c r="DL6" s="1" t="s">
        <v>135</v>
      </c>
      <c r="DM6" s="1" t="s">
        <v>135</v>
      </c>
      <c r="DN6" s="1" t="s">
        <v>135</v>
      </c>
      <c r="DO6" s="1" t="s">
        <v>135</v>
      </c>
      <c r="DP6" s="1" t="s">
        <v>135</v>
      </c>
      <c r="DQ6" s="1" t="s">
        <v>135</v>
      </c>
      <c r="DS6" s="1" t="s">
        <v>135</v>
      </c>
      <c r="DT6" s="1" t="s">
        <v>135</v>
      </c>
      <c r="DU6" s="1" t="s">
        <v>135</v>
      </c>
      <c r="DV6" s="1" t="s">
        <v>135</v>
      </c>
      <c r="DW6" s="1" t="s">
        <v>135</v>
      </c>
      <c r="DX6" s="1" t="s">
        <v>135</v>
      </c>
      <c r="DZ6" s="1" t="s">
        <v>140</v>
      </c>
      <c r="EA6" s="1" t="s">
        <v>148</v>
      </c>
      <c r="EB6" s="1" t="s">
        <v>147</v>
      </c>
      <c r="EC6" s="1" t="s">
        <v>140</v>
      </c>
      <c r="ED6" s="1" t="s">
        <v>223</v>
      </c>
      <c r="EE6" s="1" t="s">
        <v>224</v>
      </c>
      <c r="EF6" s="1" t="s">
        <v>134</v>
      </c>
      <c r="EG6" s="1" t="s">
        <v>225</v>
      </c>
      <c r="EH6" s="1" t="s">
        <v>143</v>
      </c>
      <c r="EI6" s="1" t="s">
        <v>134</v>
      </c>
      <c r="EJ6" s="1" t="s">
        <v>137</v>
      </c>
      <c r="EK6" s="1" t="s">
        <v>137</v>
      </c>
      <c r="EL6" s="1" t="s">
        <v>226</v>
      </c>
      <c r="EM6" s="1" t="s">
        <v>135</v>
      </c>
      <c r="EN6" s="1" t="s">
        <v>135</v>
      </c>
      <c r="EO6" s="1" t="s">
        <v>135</v>
      </c>
      <c r="EP6" s="1" t="s">
        <v>135</v>
      </c>
      <c r="EQ6" s="1" t="s">
        <v>135</v>
      </c>
      <c r="ER6" s="1" t="s">
        <v>135</v>
      </c>
      <c r="ET6" s="1" t="s">
        <v>135</v>
      </c>
      <c r="EU6" s="1" t="s">
        <v>135</v>
      </c>
      <c r="EV6" s="1" t="s">
        <v>135</v>
      </c>
      <c r="EW6" s="1" t="s">
        <v>135</v>
      </c>
      <c r="EX6" s="1" t="s">
        <v>135</v>
      </c>
      <c r="EY6" s="1" t="s">
        <v>135</v>
      </c>
      <c r="FA6" s="1" t="s">
        <v>140</v>
      </c>
      <c r="FB6" s="1" t="s">
        <v>140</v>
      </c>
      <c r="FC6" s="1" t="s">
        <v>140</v>
      </c>
      <c r="FD6" s="1" t="s">
        <v>140</v>
      </c>
      <c r="FE6" s="1" t="s">
        <v>227</v>
      </c>
      <c r="FF6" s="1" t="s">
        <v>228</v>
      </c>
      <c r="FG6" s="1" t="s">
        <v>229</v>
      </c>
      <c r="FH6" s="1" t="s">
        <v>230</v>
      </c>
    </row>
    <row r="7" spans="1:185">
      <c r="C7" s="2"/>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E7" s="1"/>
      <c r="DF7" s="1"/>
      <c r="DG7" s="1"/>
      <c r="DH7" s="1"/>
      <c r="DI7" s="1"/>
      <c r="DJ7" s="1"/>
      <c r="DK7" s="1"/>
      <c r="DL7" s="1"/>
      <c r="DM7" s="1"/>
      <c r="DN7" s="1"/>
      <c r="DO7" s="1"/>
      <c r="DP7" s="1"/>
      <c r="DQ7" s="1"/>
      <c r="DS7" s="1"/>
      <c r="DT7" s="1"/>
      <c r="DU7" s="1"/>
      <c r="DV7" s="1"/>
      <c r="DW7" s="1"/>
      <c r="DX7" s="1"/>
      <c r="DZ7" s="1"/>
      <c r="EA7" s="1"/>
      <c r="EB7" s="1"/>
      <c r="EC7" s="1"/>
      <c r="ED7" s="1"/>
      <c r="EE7" s="1"/>
      <c r="EF7" s="1"/>
      <c r="EG7" s="1"/>
      <c r="EH7" s="1"/>
      <c r="EI7" s="1"/>
      <c r="EJ7" s="1"/>
      <c r="EK7" s="1"/>
      <c r="EL7" s="1"/>
      <c r="EM7" s="1"/>
      <c r="EN7" s="1"/>
      <c r="EO7" s="1"/>
      <c r="EP7" s="1"/>
      <c r="EQ7" s="1"/>
      <c r="ER7" s="1"/>
      <c r="ET7" s="1"/>
      <c r="EU7" s="1"/>
      <c r="EV7" s="1"/>
      <c r="EW7" s="1"/>
      <c r="EX7" s="1"/>
      <c r="EY7" s="1"/>
      <c r="FA7" s="1"/>
      <c r="FB7" s="1"/>
      <c r="FC7" s="1"/>
      <c r="FD7" s="1"/>
      <c r="FE7" s="1"/>
      <c r="FF7" s="1"/>
      <c r="FG7" s="1"/>
      <c r="FH7" s="1"/>
    </row>
    <row r="8" spans="1:185">
      <c r="C8" s="2"/>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E8" s="1"/>
      <c r="DF8" s="1"/>
      <c r="DG8" s="1"/>
      <c r="DH8" s="1"/>
      <c r="DI8" s="1"/>
      <c r="DJ8" s="1"/>
      <c r="DK8" s="1"/>
      <c r="DL8" s="1"/>
      <c r="DM8" s="1"/>
      <c r="DN8" s="1"/>
      <c r="DO8" s="1"/>
      <c r="DP8" s="1"/>
      <c r="DQ8" s="1"/>
      <c r="DS8" s="1"/>
      <c r="DT8" s="1"/>
      <c r="DU8" s="1"/>
      <c r="DV8" s="1"/>
      <c r="DW8" s="1"/>
      <c r="DX8" s="1"/>
      <c r="DZ8" s="1"/>
      <c r="EA8" s="1"/>
      <c r="EB8" s="1"/>
      <c r="EC8" s="1"/>
      <c r="ED8" s="1"/>
      <c r="EE8" s="1"/>
      <c r="EF8" s="1"/>
      <c r="EG8" s="1"/>
      <c r="EH8" s="1"/>
      <c r="EI8" s="1"/>
      <c r="EJ8" s="1"/>
      <c r="EK8" s="1"/>
      <c r="EL8" s="1"/>
      <c r="EM8" s="1"/>
      <c r="EN8" s="1"/>
      <c r="EO8" s="1"/>
      <c r="EP8" s="1"/>
      <c r="EQ8" s="1"/>
      <c r="ER8" s="1"/>
      <c r="ET8" s="1"/>
      <c r="EU8" s="1"/>
      <c r="EV8" s="1"/>
      <c r="EW8" s="1"/>
      <c r="EX8" s="1"/>
      <c r="EY8" s="1"/>
      <c r="FA8" s="1"/>
      <c r="FB8" s="1"/>
      <c r="FC8" s="1"/>
      <c r="FD8" s="1"/>
      <c r="FE8" s="1"/>
      <c r="FF8" s="1"/>
      <c r="FG8" s="1"/>
      <c r="FH8" s="1"/>
    </row>
    <row r="9" spans="1:185">
      <c r="A9" t="s">
        <v>683</v>
      </c>
      <c r="B9" t="s">
        <v>672</v>
      </c>
      <c r="C9" s="2">
        <v>44927.961752013885</v>
      </c>
      <c r="D9" s="1" t="s">
        <v>187</v>
      </c>
      <c r="E9" s="33" t="s">
        <v>232</v>
      </c>
      <c r="F9" s="1" t="s">
        <v>170</v>
      </c>
      <c r="G9" s="1" t="s">
        <v>135</v>
      </c>
      <c r="H9" s="1" t="s">
        <v>134</v>
      </c>
      <c r="I9" s="1" t="s">
        <v>135</v>
      </c>
      <c r="J9" s="1" t="s">
        <v>135</v>
      </c>
      <c r="K9" s="1" t="s">
        <v>135</v>
      </c>
      <c r="L9" s="1" t="s">
        <v>233</v>
      </c>
      <c r="M9" s="1" t="s">
        <v>135</v>
      </c>
      <c r="N9" s="1" t="s">
        <v>135</v>
      </c>
      <c r="O9" s="1" t="s">
        <v>134</v>
      </c>
      <c r="P9" s="1" t="s">
        <v>135</v>
      </c>
      <c r="Q9" s="1" t="s">
        <v>135</v>
      </c>
      <c r="R9" s="1" t="s">
        <v>135</v>
      </c>
      <c r="S9" s="1" t="s">
        <v>234</v>
      </c>
      <c r="T9" s="1" t="s">
        <v>135</v>
      </c>
      <c r="U9" s="1" t="s">
        <v>135</v>
      </c>
      <c r="V9" s="1" t="s">
        <v>135</v>
      </c>
      <c r="W9" s="1" t="s">
        <v>135</v>
      </c>
      <c r="X9" s="1" t="s">
        <v>134</v>
      </c>
      <c r="Y9" s="1" t="s">
        <v>135</v>
      </c>
      <c r="AA9" s="1" t="s">
        <v>139</v>
      </c>
      <c r="AB9" s="1" t="s">
        <v>139</v>
      </c>
      <c r="AC9" s="1" t="s">
        <v>139</v>
      </c>
      <c r="AD9" s="1" t="s">
        <v>139</v>
      </c>
      <c r="AE9" s="1" t="s">
        <v>235</v>
      </c>
      <c r="AF9" s="1" t="s">
        <v>236</v>
      </c>
      <c r="AG9" s="1" t="s">
        <v>135</v>
      </c>
      <c r="AH9" s="1" t="s">
        <v>134</v>
      </c>
      <c r="AI9" s="1" t="s">
        <v>135</v>
      </c>
      <c r="AJ9" s="1" t="s">
        <v>134</v>
      </c>
      <c r="AK9" s="1" t="s">
        <v>135</v>
      </c>
      <c r="AL9" s="1" t="s">
        <v>135</v>
      </c>
      <c r="AM9" s="1" t="s">
        <v>237</v>
      </c>
      <c r="AN9" s="1" t="s">
        <v>135</v>
      </c>
      <c r="AO9" s="1" t="s">
        <v>135</v>
      </c>
      <c r="AP9" s="1" t="s">
        <v>135</v>
      </c>
      <c r="AQ9" s="1" t="s">
        <v>135</v>
      </c>
      <c r="AR9" s="1" t="s">
        <v>135</v>
      </c>
      <c r="AS9" s="1" t="s">
        <v>135</v>
      </c>
      <c r="AU9" s="1" t="s">
        <v>134</v>
      </c>
      <c r="AV9" s="1" t="s">
        <v>135</v>
      </c>
      <c r="AW9" s="1" t="s">
        <v>134</v>
      </c>
      <c r="AX9" s="1" t="s">
        <v>135</v>
      </c>
      <c r="AY9" s="1" t="s">
        <v>134</v>
      </c>
      <c r="AZ9" s="1" t="s">
        <v>135</v>
      </c>
      <c r="BB9" s="1" t="s">
        <v>139</v>
      </c>
      <c r="BC9" s="1" t="s">
        <v>139</v>
      </c>
      <c r="BD9" s="1" t="s">
        <v>140</v>
      </c>
      <c r="BE9" s="1" t="s">
        <v>139</v>
      </c>
      <c r="BF9" s="1" t="s">
        <v>238</v>
      </c>
      <c r="BG9" s="1" t="s">
        <v>239</v>
      </c>
      <c r="BH9" s="1" t="s">
        <v>134</v>
      </c>
      <c r="BI9" s="1" t="s">
        <v>135</v>
      </c>
      <c r="BJ9" s="1" t="s">
        <v>135</v>
      </c>
      <c r="BK9" s="1" t="s">
        <v>135</v>
      </c>
      <c r="BL9" s="1" t="s">
        <v>134</v>
      </c>
      <c r="BM9" s="1" t="s">
        <v>135</v>
      </c>
      <c r="BO9" s="1" t="s">
        <v>135</v>
      </c>
      <c r="BP9" s="1" t="s">
        <v>137</v>
      </c>
      <c r="BQ9" s="1" t="s">
        <v>135</v>
      </c>
      <c r="BR9" s="1" t="s">
        <v>135</v>
      </c>
      <c r="BS9" s="1" t="s">
        <v>135</v>
      </c>
      <c r="BT9" s="1" t="s">
        <v>135</v>
      </c>
      <c r="BU9" s="1" t="s">
        <v>240</v>
      </c>
      <c r="BV9" s="1" t="s">
        <v>135</v>
      </c>
      <c r="BW9" s="1" t="s">
        <v>225</v>
      </c>
      <c r="BX9" s="1" t="s">
        <v>143</v>
      </c>
      <c r="BY9" s="1" t="s">
        <v>225</v>
      </c>
      <c r="BZ9" s="1" t="s">
        <v>143</v>
      </c>
      <c r="CA9" s="1" t="s">
        <v>137</v>
      </c>
      <c r="CB9" s="1" t="s">
        <v>241</v>
      </c>
      <c r="CC9" s="1" t="s">
        <v>135</v>
      </c>
      <c r="CD9" s="1" t="s">
        <v>143</v>
      </c>
      <c r="CE9" s="1" t="s">
        <v>134</v>
      </c>
      <c r="CF9" s="1" t="s">
        <v>134</v>
      </c>
      <c r="CG9" s="1" t="s">
        <v>134</v>
      </c>
      <c r="CH9" s="1" t="s">
        <v>134</v>
      </c>
      <c r="CJ9" s="1" t="s">
        <v>135</v>
      </c>
      <c r="CK9" s="1" t="s">
        <v>143</v>
      </c>
      <c r="CL9" s="1" t="s">
        <v>137</v>
      </c>
      <c r="CM9" s="1" t="s">
        <v>143</v>
      </c>
      <c r="CN9" s="1" t="s">
        <v>134</v>
      </c>
      <c r="CO9" s="1" t="s">
        <v>137</v>
      </c>
      <c r="CP9" s="1" t="s">
        <v>242</v>
      </c>
      <c r="CQ9" s="1" t="s">
        <v>143</v>
      </c>
      <c r="CR9" s="1" t="s">
        <v>137</v>
      </c>
      <c r="CS9" s="1" t="s">
        <v>137</v>
      </c>
      <c r="CT9" s="1" t="s">
        <v>134</v>
      </c>
      <c r="CU9" s="1" t="s">
        <v>137</v>
      </c>
      <c r="CV9" s="1" t="s">
        <v>134</v>
      </c>
      <c r="CX9" s="1" t="s">
        <v>134</v>
      </c>
      <c r="CY9" s="1" t="s">
        <v>137</v>
      </c>
      <c r="CZ9" s="1" t="s">
        <v>137</v>
      </c>
      <c r="DA9" s="1" t="s">
        <v>137</v>
      </c>
      <c r="DB9" s="1" t="s">
        <v>134</v>
      </c>
      <c r="DC9" s="1" t="s">
        <v>137</v>
      </c>
      <c r="DE9" s="1" t="s">
        <v>135</v>
      </c>
      <c r="DF9" s="1" t="s">
        <v>134</v>
      </c>
      <c r="DG9" s="1" t="s">
        <v>134</v>
      </c>
      <c r="DH9" s="1" t="s">
        <v>135</v>
      </c>
      <c r="DI9" s="1" t="s">
        <v>135</v>
      </c>
      <c r="DJ9" s="1" t="s">
        <v>135</v>
      </c>
      <c r="DL9" s="1" t="s">
        <v>134</v>
      </c>
      <c r="DM9" s="1" t="s">
        <v>137</v>
      </c>
      <c r="DN9" s="1" t="s">
        <v>134</v>
      </c>
      <c r="DO9" s="1" t="s">
        <v>135</v>
      </c>
      <c r="DP9" s="1" t="s">
        <v>134</v>
      </c>
      <c r="DQ9" s="1" t="s">
        <v>134</v>
      </c>
      <c r="DS9" s="1" t="s">
        <v>134</v>
      </c>
      <c r="DT9" s="1" t="s">
        <v>137</v>
      </c>
      <c r="DU9" s="1" t="s">
        <v>134</v>
      </c>
      <c r="DV9" s="1" t="s">
        <v>134</v>
      </c>
      <c r="DW9" s="1" t="s">
        <v>134</v>
      </c>
      <c r="DX9" s="1" t="s">
        <v>134</v>
      </c>
      <c r="DZ9" s="1" t="s">
        <v>147</v>
      </c>
      <c r="EA9" s="1" t="s">
        <v>147</v>
      </c>
      <c r="EB9" s="1" t="s">
        <v>137</v>
      </c>
      <c r="EC9" s="1" t="s">
        <v>147</v>
      </c>
      <c r="ED9" s="1" t="s">
        <v>243</v>
      </c>
      <c r="EE9" s="1" t="s">
        <v>244</v>
      </c>
      <c r="EF9" s="1" t="s">
        <v>135</v>
      </c>
      <c r="EG9" s="1" t="s">
        <v>135</v>
      </c>
      <c r="EH9" s="1" t="s">
        <v>135</v>
      </c>
      <c r="EI9" s="1" t="s">
        <v>135</v>
      </c>
      <c r="EJ9" s="1" t="s">
        <v>135</v>
      </c>
      <c r="EK9" s="1" t="s">
        <v>135</v>
      </c>
      <c r="EM9" s="1" t="s">
        <v>135</v>
      </c>
      <c r="EN9" s="1" t="s">
        <v>135</v>
      </c>
      <c r="EO9" s="1" t="s">
        <v>135</v>
      </c>
      <c r="EP9" s="1" t="s">
        <v>135</v>
      </c>
      <c r="EQ9" s="1" t="s">
        <v>135</v>
      </c>
      <c r="ER9" s="1" t="s">
        <v>135</v>
      </c>
      <c r="ET9" s="1" t="s">
        <v>135</v>
      </c>
      <c r="EU9" s="1" t="s">
        <v>134</v>
      </c>
      <c r="EV9" s="1" t="s">
        <v>135</v>
      </c>
      <c r="EW9" s="1" t="s">
        <v>135</v>
      </c>
      <c r="EX9" s="1" t="s">
        <v>134</v>
      </c>
      <c r="EY9" s="1" t="s">
        <v>135</v>
      </c>
      <c r="FA9" s="1" t="s">
        <v>139</v>
      </c>
      <c r="FB9" s="1" t="s">
        <v>139</v>
      </c>
      <c r="FC9" s="1" t="s">
        <v>139</v>
      </c>
      <c r="FD9" s="1" t="s">
        <v>139</v>
      </c>
      <c r="FE9" s="1" t="s">
        <v>245</v>
      </c>
      <c r="FF9" s="1" t="s">
        <v>246</v>
      </c>
      <c r="FG9" s="1" t="s">
        <v>247</v>
      </c>
      <c r="FH9" s="1" t="s">
        <v>248</v>
      </c>
    </row>
    <row r="10" spans="1:185">
      <c r="A10" t="s">
        <v>683</v>
      </c>
      <c r="B10" t="s">
        <v>673</v>
      </c>
      <c r="C10" s="2">
        <v>44929.549085277773</v>
      </c>
      <c r="D10" s="1" t="s">
        <v>187</v>
      </c>
      <c r="E10" s="33" t="s">
        <v>249</v>
      </c>
      <c r="F10" s="1" t="s">
        <v>134</v>
      </c>
      <c r="G10" s="1" t="s">
        <v>134</v>
      </c>
      <c r="H10" s="1" t="s">
        <v>134</v>
      </c>
      <c r="I10" s="1" t="s">
        <v>137</v>
      </c>
      <c r="J10" s="1" t="s">
        <v>134</v>
      </c>
      <c r="K10" s="1" t="s">
        <v>135</v>
      </c>
      <c r="L10" s="1" t="s">
        <v>250</v>
      </c>
      <c r="M10" s="1" t="s">
        <v>135</v>
      </c>
      <c r="N10" s="1" t="s">
        <v>134</v>
      </c>
      <c r="O10" s="1" t="s">
        <v>134</v>
      </c>
      <c r="P10" s="1" t="s">
        <v>137</v>
      </c>
      <c r="Q10" s="1" t="s">
        <v>134</v>
      </c>
      <c r="R10" s="1" t="s">
        <v>135</v>
      </c>
      <c r="S10" s="1" t="s">
        <v>251</v>
      </c>
      <c r="T10" s="1" t="s">
        <v>135</v>
      </c>
      <c r="U10" s="1" t="s">
        <v>134</v>
      </c>
      <c r="V10" s="1" t="s">
        <v>134</v>
      </c>
      <c r="W10" s="1" t="s">
        <v>135</v>
      </c>
      <c r="X10" s="1" t="s">
        <v>135</v>
      </c>
      <c r="Y10" s="1" t="s">
        <v>135</v>
      </c>
      <c r="Z10" s="1" t="s">
        <v>252</v>
      </c>
      <c r="AA10" s="1" t="s">
        <v>147</v>
      </c>
      <c r="AB10" s="1" t="s">
        <v>147</v>
      </c>
      <c r="AC10" s="1" t="s">
        <v>140</v>
      </c>
      <c r="AD10" s="1" t="s">
        <v>137</v>
      </c>
      <c r="AE10" s="1" t="s">
        <v>253</v>
      </c>
      <c r="AF10" s="1" t="s">
        <v>254</v>
      </c>
      <c r="AG10" s="1" t="s">
        <v>134</v>
      </c>
      <c r="AH10" s="1" t="s">
        <v>137</v>
      </c>
      <c r="AI10" s="1" t="s">
        <v>134</v>
      </c>
      <c r="AJ10" s="1" t="s">
        <v>134</v>
      </c>
      <c r="AK10" s="1" t="s">
        <v>134</v>
      </c>
      <c r="AL10" s="1" t="s">
        <v>135</v>
      </c>
      <c r="AM10" s="1" t="s">
        <v>255</v>
      </c>
      <c r="AN10" s="1" t="s">
        <v>134</v>
      </c>
      <c r="AO10" s="1" t="s">
        <v>137</v>
      </c>
      <c r="AP10" s="1" t="s">
        <v>134</v>
      </c>
      <c r="AQ10" s="1" t="s">
        <v>137</v>
      </c>
      <c r="AR10" s="1" t="s">
        <v>137</v>
      </c>
      <c r="AS10" s="1" t="s">
        <v>134</v>
      </c>
      <c r="AT10" s="1" t="s">
        <v>256</v>
      </c>
      <c r="AU10" s="1" t="s">
        <v>137</v>
      </c>
      <c r="AV10" s="1" t="s">
        <v>143</v>
      </c>
      <c r="AW10" s="1" t="s">
        <v>137</v>
      </c>
      <c r="AX10" s="1" t="s">
        <v>137</v>
      </c>
      <c r="AY10" s="1" t="s">
        <v>137</v>
      </c>
      <c r="AZ10" s="1" t="s">
        <v>134</v>
      </c>
      <c r="BA10" s="1" t="s">
        <v>257</v>
      </c>
      <c r="BB10" s="1" t="s">
        <v>140</v>
      </c>
      <c r="BC10" s="1" t="s">
        <v>147</v>
      </c>
      <c r="BD10" s="1" t="s">
        <v>140</v>
      </c>
      <c r="BE10" s="1" t="s">
        <v>137</v>
      </c>
      <c r="BF10" s="1" t="s">
        <v>258</v>
      </c>
      <c r="BG10" s="1" t="s">
        <v>254</v>
      </c>
      <c r="BH10" s="1" t="s">
        <v>134</v>
      </c>
      <c r="BI10" s="1" t="s">
        <v>137</v>
      </c>
      <c r="BJ10" s="1" t="s">
        <v>134</v>
      </c>
      <c r="BK10" s="1" t="s">
        <v>137</v>
      </c>
      <c r="BL10" s="1" t="s">
        <v>134</v>
      </c>
      <c r="BM10" s="1" t="s">
        <v>134</v>
      </c>
      <c r="BO10" s="1" t="s">
        <v>135</v>
      </c>
      <c r="BP10" s="1" t="s">
        <v>135</v>
      </c>
      <c r="BQ10" s="1" t="s">
        <v>134</v>
      </c>
      <c r="BR10" s="1" t="s">
        <v>135</v>
      </c>
      <c r="BS10" s="1" t="s">
        <v>135</v>
      </c>
      <c r="BT10" s="1" t="s">
        <v>135</v>
      </c>
      <c r="BV10" s="1" t="s">
        <v>137</v>
      </c>
      <c r="BW10" s="1" t="s">
        <v>143</v>
      </c>
      <c r="BX10" s="1" t="s">
        <v>137</v>
      </c>
      <c r="BY10" s="1" t="s">
        <v>137</v>
      </c>
      <c r="BZ10" s="1" t="s">
        <v>137</v>
      </c>
      <c r="CA10" s="1" t="s">
        <v>134</v>
      </c>
      <c r="CB10" s="1" t="s">
        <v>259</v>
      </c>
      <c r="CC10" s="1" t="s">
        <v>134</v>
      </c>
      <c r="CD10" s="1" t="s">
        <v>137</v>
      </c>
      <c r="CE10" s="1" t="s">
        <v>134</v>
      </c>
      <c r="CF10" s="1" t="s">
        <v>134</v>
      </c>
      <c r="CG10" s="1" t="s">
        <v>134</v>
      </c>
      <c r="CH10" s="1" t="s">
        <v>135</v>
      </c>
      <c r="CI10" s="1" t="s">
        <v>260</v>
      </c>
      <c r="CJ10" s="1" t="s">
        <v>134</v>
      </c>
      <c r="CK10" s="1" t="s">
        <v>137</v>
      </c>
      <c r="CL10" s="1" t="s">
        <v>137</v>
      </c>
      <c r="CM10" s="1" t="s">
        <v>134</v>
      </c>
      <c r="CN10" s="1" t="s">
        <v>134</v>
      </c>
      <c r="CO10" s="1" t="s">
        <v>134</v>
      </c>
      <c r="CP10" s="1" t="s">
        <v>261</v>
      </c>
      <c r="CQ10" s="1" t="s">
        <v>134</v>
      </c>
      <c r="CR10" s="1" t="s">
        <v>137</v>
      </c>
      <c r="CS10" s="1" t="s">
        <v>134</v>
      </c>
      <c r="CT10" s="1" t="s">
        <v>137</v>
      </c>
      <c r="CU10" s="1" t="s">
        <v>134</v>
      </c>
      <c r="CV10" s="1" t="s">
        <v>135</v>
      </c>
      <c r="CW10" s="1" t="s">
        <v>262</v>
      </c>
      <c r="CX10" s="1" t="s">
        <v>135</v>
      </c>
      <c r="CY10" s="1" t="s">
        <v>135</v>
      </c>
      <c r="CZ10" s="1" t="s">
        <v>135</v>
      </c>
      <c r="DA10" s="1" t="s">
        <v>134</v>
      </c>
      <c r="DB10" s="1" t="s">
        <v>135</v>
      </c>
      <c r="DC10" s="1" t="s">
        <v>135</v>
      </c>
      <c r="DD10" s="1" t="s">
        <v>263</v>
      </c>
      <c r="DE10" s="1" t="s">
        <v>134</v>
      </c>
      <c r="DF10" s="1" t="s">
        <v>137</v>
      </c>
      <c r="DG10" s="1" t="s">
        <v>134</v>
      </c>
      <c r="DH10" s="1" t="s">
        <v>137</v>
      </c>
      <c r="DI10" s="1" t="s">
        <v>134</v>
      </c>
      <c r="DJ10" s="1" t="s">
        <v>135</v>
      </c>
      <c r="DK10" s="1" t="s">
        <v>264</v>
      </c>
      <c r="DL10" s="1" t="s">
        <v>134</v>
      </c>
      <c r="DM10" s="1" t="s">
        <v>137</v>
      </c>
      <c r="DN10" s="1" t="s">
        <v>134</v>
      </c>
      <c r="DO10" s="1" t="s">
        <v>134</v>
      </c>
      <c r="DP10" s="1" t="s">
        <v>134</v>
      </c>
      <c r="DQ10" s="1" t="s">
        <v>135</v>
      </c>
      <c r="DS10" s="1" t="s">
        <v>134</v>
      </c>
      <c r="DT10" s="1" t="s">
        <v>137</v>
      </c>
      <c r="DU10" s="1" t="s">
        <v>137</v>
      </c>
      <c r="DV10" s="1" t="s">
        <v>137</v>
      </c>
      <c r="DW10" s="1" t="s">
        <v>134</v>
      </c>
      <c r="DX10" s="1" t="s">
        <v>134</v>
      </c>
      <c r="DZ10" s="1" t="s">
        <v>140</v>
      </c>
      <c r="EA10" s="1" t="s">
        <v>140</v>
      </c>
      <c r="EB10" s="1" t="s">
        <v>147</v>
      </c>
      <c r="EC10" s="1" t="s">
        <v>140</v>
      </c>
      <c r="ED10" s="1" t="s">
        <v>254</v>
      </c>
      <c r="EE10" s="1" t="s">
        <v>254</v>
      </c>
      <c r="EF10" s="1" t="s">
        <v>135</v>
      </c>
      <c r="EG10" s="1" t="s">
        <v>134</v>
      </c>
      <c r="EH10" s="1" t="s">
        <v>134</v>
      </c>
      <c r="EI10" s="1" t="s">
        <v>134</v>
      </c>
      <c r="EJ10" s="1" t="s">
        <v>135</v>
      </c>
      <c r="EK10" s="1" t="s">
        <v>135</v>
      </c>
      <c r="EM10" s="1" t="s">
        <v>135</v>
      </c>
      <c r="EN10" s="1" t="s">
        <v>134</v>
      </c>
      <c r="EO10" s="1" t="s">
        <v>135</v>
      </c>
      <c r="EP10" s="1" t="s">
        <v>135</v>
      </c>
      <c r="EQ10" s="1" t="s">
        <v>135</v>
      </c>
      <c r="ER10" s="1" t="s">
        <v>135</v>
      </c>
      <c r="ET10" s="1" t="s">
        <v>137</v>
      </c>
      <c r="EU10" s="1" t="s">
        <v>143</v>
      </c>
      <c r="EV10" s="1" t="s">
        <v>137</v>
      </c>
      <c r="EW10" s="1" t="s">
        <v>134</v>
      </c>
      <c r="EX10" s="1" t="s">
        <v>137</v>
      </c>
      <c r="EY10" s="1" t="s">
        <v>134</v>
      </c>
      <c r="FA10" s="1" t="s">
        <v>147</v>
      </c>
      <c r="FB10" s="1" t="s">
        <v>137</v>
      </c>
      <c r="FC10" s="1" t="s">
        <v>147</v>
      </c>
      <c r="FD10" s="1" t="s">
        <v>137</v>
      </c>
      <c r="FE10" s="1" t="s">
        <v>265</v>
      </c>
      <c r="FF10" s="1" t="s">
        <v>266</v>
      </c>
      <c r="FG10" s="1" t="s">
        <v>254</v>
      </c>
      <c r="FH10" s="1" t="s">
        <v>267</v>
      </c>
    </row>
    <row r="11" spans="1:185">
      <c r="A11" t="s">
        <v>683</v>
      </c>
      <c r="B11" t="s">
        <v>680</v>
      </c>
      <c r="C11" s="2">
        <v>44934.824876736107</v>
      </c>
      <c r="D11" s="1" t="s">
        <v>132</v>
      </c>
      <c r="E11" s="1" t="s">
        <v>268</v>
      </c>
      <c r="F11" s="1" t="s">
        <v>135</v>
      </c>
      <c r="G11" s="1" t="s">
        <v>134</v>
      </c>
      <c r="H11" s="1" t="s">
        <v>134</v>
      </c>
      <c r="I11" s="1" t="s">
        <v>135</v>
      </c>
      <c r="J11" s="1" t="s">
        <v>135</v>
      </c>
      <c r="K11" s="1" t="s">
        <v>134</v>
      </c>
      <c r="L11" s="1" t="s">
        <v>269</v>
      </c>
      <c r="M11" s="1" t="s">
        <v>135</v>
      </c>
      <c r="N11" s="1" t="s">
        <v>135</v>
      </c>
      <c r="O11" s="1" t="s">
        <v>134</v>
      </c>
      <c r="P11" s="1" t="s">
        <v>135</v>
      </c>
      <c r="Q11" s="1" t="s">
        <v>135</v>
      </c>
      <c r="R11" s="1" t="s">
        <v>135</v>
      </c>
      <c r="S11" s="1" t="s">
        <v>270</v>
      </c>
      <c r="T11" s="1" t="s">
        <v>135</v>
      </c>
      <c r="U11" s="1" t="s">
        <v>135</v>
      </c>
      <c r="V11" s="1" t="s">
        <v>135</v>
      </c>
      <c r="W11" s="1" t="s">
        <v>135</v>
      </c>
      <c r="X11" s="1" t="s">
        <v>135</v>
      </c>
      <c r="Y11" s="1" t="s">
        <v>135</v>
      </c>
      <c r="Z11" s="1" t="s">
        <v>271</v>
      </c>
      <c r="AA11" s="1" t="s">
        <v>139</v>
      </c>
      <c r="AB11" s="1" t="s">
        <v>140</v>
      </c>
      <c r="AC11" s="1" t="s">
        <v>139</v>
      </c>
      <c r="AD11" s="1" t="s">
        <v>140</v>
      </c>
      <c r="AE11" s="1" t="s">
        <v>272</v>
      </c>
      <c r="AF11" s="1" t="s">
        <v>273</v>
      </c>
      <c r="AG11" s="1" t="s">
        <v>135</v>
      </c>
      <c r="AH11" s="1" t="s">
        <v>134</v>
      </c>
      <c r="AI11" s="1" t="s">
        <v>135</v>
      </c>
      <c r="AJ11" s="1" t="s">
        <v>135</v>
      </c>
      <c r="AK11" s="1" t="s">
        <v>135</v>
      </c>
      <c r="AL11" s="1" t="s">
        <v>135</v>
      </c>
      <c r="AM11" s="1" t="s">
        <v>274</v>
      </c>
      <c r="AN11" s="1" t="s">
        <v>135</v>
      </c>
      <c r="AO11" s="1" t="s">
        <v>134</v>
      </c>
      <c r="AP11" s="1" t="s">
        <v>134</v>
      </c>
      <c r="AQ11" s="1" t="s">
        <v>135</v>
      </c>
      <c r="AR11" s="1" t="s">
        <v>135</v>
      </c>
      <c r="AS11" s="1" t="s">
        <v>134</v>
      </c>
      <c r="AT11" s="1" t="s">
        <v>275</v>
      </c>
      <c r="AU11" s="1" t="s">
        <v>135</v>
      </c>
      <c r="AV11" s="1" t="s">
        <v>134</v>
      </c>
      <c r="AW11" s="1" t="s">
        <v>134</v>
      </c>
      <c r="AX11" s="1" t="s">
        <v>134</v>
      </c>
      <c r="AY11" s="1" t="s">
        <v>134</v>
      </c>
      <c r="AZ11" s="1" t="s">
        <v>134</v>
      </c>
      <c r="BA11" s="1" t="s">
        <v>276</v>
      </c>
      <c r="BB11" s="1" t="s">
        <v>139</v>
      </c>
      <c r="BC11" s="1" t="s">
        <v>140</v>
      </c>
      <c r="BD11" s="1" t="s">
        <v>140</v>
      </c>
      <c r="BE11" s="1" t="s">
        <v>140</v>
      </c>
      <c r="BF11" s="1" t="s">
        <v>277</v>
      </c>
      <c r="BG11" s="1" t="s">
        <v>278</v>
      </c>
      <c r="BH11" s="1" t="s">
        <v>135</v>
      </c>
      <c r="BI11" s="1" t="s">
        <v>134</v>
      </c>
      <c r="BJ11" s="1" t="s">
        <v>134</v>
      </c>
      <c r="BK11" s="1" t="s">
        <v>134</v>
      </c>
      <c r="BL11" s="1" t="s">
        <v>134</v>
      </c>
      <c r="BM11" s="1" t="s">
        <v>134</v>
      </c>
      <c r="BN11" s="1" t="s">
        <v>279</v>
      </c>
      <c r="BO11" s="1" t="s">
        <v>134</v>
      </c>
      <c r="BP11" s="1" t="s">
        <v>137</v>
      </c>
      <c r="BQ11" s="1" t="s">
        <v>137</v>
      </c>
      <c r="BR11" s="1" t="s">
        <v>134</v>
      </c>
      <c r="BS11" s="1" t="s">
        <v>134</v>
      </c>
      <c r="BT11" s="1" t="s">
        <v>137</v>
      </c>
      <c r="BU11" s="1" t="s">
        <v>280</v>
      </c>
      <c r="BV11" s="1" t="s">
        <v>134</v>
      </c>
      <c r="BW11" s="1" t="s">
        <v>137</v>
      </c>
      <c r="BX11" s="1" t="s">
        <v>137</v>
      </c>
      <c r="BY11" s="1" t="s">
        <v>137</v>
      </c>
      <c r="BZ11" s="1" t="s">
        <v>137</v>
      </c>
      <c r="CA11" s="1" t="s">
        <v>137</v>
      </c>
      <c r="CB11" s="1" t="s">
        <v>281</v>
      </c>
      <c r="CC11" s="1" t="s">
        <v>134</v>
      </c>
      <c r="CD11" s="1" t="s">
        <v>137</v>
      </c>
      <c r="CE11" s="1" t="s">
        <v>134</v>
      </c>
      <c r="CF11" s="1" t="s">
        <v>137</v>
      </c>
      <c r="CG11" s="1" t="s">
        <v>134</v>
      </c>
      <c r="CH11" s="1" t="s">
        <v>137</v>
      </c>
      <c r="CI11" s="1" t="s">
        <v>282</v>
      </c>
      <c r="CJ11" s="1" t="s">
        <v>135</v>
      </c>
      <c r="CK11" s="1" t="s">
        <v>134</v>
      </c>
      <c r="CL11" s="1" t="s">
        <v>134</v>
      </c>
      <c r="CM11" s="1" t="s">
        <v>137</v>
      </c>
      <c r="CN11" s="1" t="s">
        <v>134</v>
      </c>
      <c r="CO11" s="1" t="s">
        <v>137</v>
      </c>
      <c r="CP11" s="1" t="s">
        <v>283</v>
      </c>
      <c r="CQ11" s="1" t="s">
        <v>135</v>
      </c>
      <c r="CR11" s="1" t="s">
        <v>134</v>
      </c>
      <c r="CS11" s="1" t="s">
        <v>134</v>
      </c>
      <c r="CT11" s="1" t="s">
        <v>134</v>
      </c>
      <c r="CU11" s="1" t="s">
        <v>134</v>
      </c>
      <c r="CV11" s="1" t="s">
        <v>134</v>
      </c>
      <c r="CW11" s="1" t="s">
        <v>284</v>
      </c>
      <c r="CX11" s="1" t="s">
        <v>135</v>
      </c>
      <c r="CY11" s="1" t="s">
        <v>134</v>
      </c>
      <c r="CZ11" s="1" t="s">
        <v>134</v>
      </c>
      <c r="DA11" s="1" t="s">
        <v>134</v>
      </c>
      <c r="DB11" s="1" t="s">
        <v>134</v>
      </c>
      <c r="DC11" s="1" t="s">
        <v>134</v>
      </c>
      <c r="DD11" s="1" t="s">
        <v>285</v>
      </c>
      <c r="DE11" s="1" t="s">
        <v>135</v>
      </c>
      <c r="DF11" s="1" t="s">
        <v>135</v>
      </c>
      <c r="DG11" s="1" t="s">
        <v>135</v>
      </c>
      <c r="DH11" s="1" t="s">
        <v>135</v>
      </c>
      <c r="DI11" s="1" t="s">
        <v>135</v>
      </c>
      <c r="DJ11" s="1" t="s">
        <v>135</v>
      </c>
      <c r="DK11" s="1" t="s">
        <v>286</v>
      </c>
      <c r="DL11" s="1" t="s">
        <v>135</v>
      </c>
      <c r="DM11" s="1" t="s">
        <v>137</v>
      </c>
      <c r="DN11" s="1" t="s">
        <v>134</v>
      </c>
      <c r="DO11" s="1" t="s">
        <v>134</v>
      </c>
      <c r="DP11" s="1" t="s">
        <v>134</v>
      </c>
      <c r="DQ11" s="1" t="s">
        <v>137</v>
      </c>
      <c r="DR11" s="1" t="s">
        <v>287</v>
      </c>
      <c r="DS11" s="1" t="s">
        <v>137</v>
      </c>
      <c r="DT11" s="1" t="s">
        <v>143</v>
      </c>
      <c r="DU11" s="1" t="s">
        <v>143</v>
      </c>
      <c r="DV11" s="1" t="s">
        <v>143</v>
      </c>
      <c r="DW11" s="1" t="s">
        <v>143</v>
      </c>
      <c r="DX11" s="1" t="s">
        <v>143</v>
      </c>
      <c r="DY11" s="1" t="s">
        <v>288</v>
      </c>
      <c r="DZ11" s="1" t="s">
        <v>140</v>
      </c>
      <c r="EA11" s="1" t="s">
        <v>147</v>
      </c>
      <c r="EB11" s="1" t="s">
        <v>140</v>
      </c>
      <c r="EC11" s="1" t="s">
        <v>140</v>
      </c>
      <c r="ED11" s="1" t="s">
        <v>289</v>
      </c>
      <c r="EE11" s="1" t="s">
        <v>289</v>
      </c>
      <c r="EF11" s="1" t="s">
        <v>135</v>
      </c>
      <c r="EG11" s="1" t="s">
        <v>135</v>
      </c>
      <c r="EH11" s="1" t="s">
        <v>135</v>
      </c>
      <c r="EI11" s="1" t="s">
        <v>135</v>
      </c>
      <c r="EJ11" s="1" t="s">
        <v>135</v>
      </c>
      <c r="EK11" s="1" t="s">
        <v>135</v>
      </c>
      <c r="EM11" s="1" t="s">
        <v>135</v>
      </c>
      <c r="EN11" s="1" t="s">
        <v>135</v>
      </c>
      <c r="EO11" s="1" t="s">
        <v>135</v>
      </c>
      <c r="EP11" s="1" t="s">
        <v>135</v>
      </c>
      <c r="EQ11" s="1" t="s">
        <v>135</v>
      </c>
      <c r="ER11" s="1" t="s">
        <v>135</v>
      </c>
      <c r="ET11" s="1" t="s">
        <v>134</v>
      </c>
      <c r="EU11" s="1" t="s">
        <v>137</v>
      </c>
      <c r="EV11" s="1" t="s">
        <v>137</v>
      </c>
      <c r="EW11" s="1" t="s">
        <v>137</v>
      </c>
      <c r="EX11" s="1" t="s">
        <v>137</v>
      </c>
      <c r="EY11" s="1" t="s">
        <v>143</v>
      </c>
      <c r="EZ11" s="1" t="s">
        <v>290</v>
      </c>
      <c r="FA11" s="1" t="s">
        <v>140</v>
      </c>
      <c r="FB11" s="1" t="s">
        <v>147</v>
      </c>
      <c r="FC11" s="1" t="s">
        <v>140</v>
      </c>
      <c r="FD11" s="1" t="s">
        <v>147</v>
      </c>
      <c r="FE11" s="1" t="s">
        <v>289</v>
      </c>
      <c r="FF11" s="1" t="s">
        <v>289</v>
      </c>
      <c r="FG11" s="1" t="s">
        <v>291</v>
      </c>
      <c r="FH11" s="1" t="s">
        <v>292</v>
      </c>
    </row>
    <row r="12" spans="1:185">
      <c r="C12" s="2"/>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M12" s="1"/>
      <c r="EN12" s="1"/>
      <c r="EO12" s="1"/>
      <c r="EP12" s="1"/>
      <c r="EQ12" s="1"/>
      <c r="ER12" s="1"/>
      <c r="ET12" s="1"/>
      <c r="EU12" s="1"/>
      <c r="EV12" s="1"/>
      <c r="EW12" s="1"/>
      <c r="EX12" s="1"/>
      <c r="EY12" s="1"/>
      <c r="EZ12" s="1"/>
      <c r="FA12" s="1"/>
      <c r="FB12" s="1"/>
      <c r="FC12" s="1"/>
      <c r="FD12" s="1"/>
      <c r="FE12" s="1"/>
      <c r="FF12" s="1"/>
      <c r="FG12" s="1"/>
      <c r="FH12" s="1"/>
    </row>
    <row r="13" spans="1:185">
      <c r="C13" s="2"/>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M13" s="1"/>
      <c r="EN13" s="1"/>
      <c r="EO13" s="1"/>
      <c r="EP13" s="1"/>
      <c r="EQ13" s="1"/>
      <c r="ER13" s="1"/>
      <c r="ET13" s="1"/>
      <c r="EU13" s="1"/>
      <c r="EV13" s="1"/>
      <c r="EW13" s="1"/>
      <c r="EX13" s="1"/>
      <c r="EY13" s="1"/>
      <c r="EZ13" s="1"/>
      <c r="FA13" s="1"/>
      <c r="FB13" s="1"/>
      <c r="FC13" s="1"/>
      <c r="FD13" s="1"/>
      <c r="FE13" s="1"/>
      <c r="FF13" s="1"/>
      <c r="FG13" s="1"/>
      <c r="FH13" s="1"/>
    </row>
    <row r="14" spans="1:185">
      <c r="A14" t="s">
        <v>684</v>
      </c>
      <c r="B14" t="s">
        <v>675</v>
      </c>
      <c r="C14" s="2">
        <v>44922.312164224539</v>
      </c>
      <c r="D14" s="1" t="s">
        <v>293</v>
      </c>
      <c r="E14" s="33" t="s">
        <v>294</v>
      </c>
      <c r="F14" s="1" t="s">
        <v>134</v>
      </c>
      <c r="G14" s="1" t="s">
        <v>134</v>
      </c>
      <c r="H14" s="1" t="s">
        <v>137</v>
      </c>
      <c r="I14" s="1" t="s">
        <v>137</v>
      </c>
      <c r="J14" s="1" t="s">
        <v>134</v>
      </c>
      <c r="K14" s="1" t="s">
        <v>134</v>
      </c>
      <c r="L14" s="1" t="s">
        <v>295</v>
      </c>
      <c r="M14" s="1" t="s">
        <v>134</v>
      </c>
      <c r="N14" s="1" t="s">
        <v>135</v>
      </c>
      <c r="O14" s="1" t="s">
        <v>134</v>
      </c>
      <c r="P14" s="1" t="s">
        <v>135</v>
      </c>
      <c r="Q14" s="1" t="s">
        <v>134</v>
      </c>
      <c r="R14" s="1" t="s">
        <v>135</v>
      </c>
      <c r="S14" s="1" t="s">
        <v>296</v>
      </c>
      <c r="T14" s="1" t="s">
        <v>137</v>
      </c>
      <c r="U14" s="1" t="s">
        <v>134</v>
      </c>
      <c r="V14" s="1" t="s">
        <v>134</v>
      </c>
      <c r="W14" s="1" t="s">
        <v>135</v>
      </c>
      <c r="X14" s="1" t="s">
        <v>134</v>
      </c>
      <c r="Y14" s="1" t="s">
        <v>135</v>
      </c>
      <c r="Z14" s="1" t="s">
        <v>297</v>
      </c>
      <c r="AA14" s="1" t="s">
        <v>140</v>
      </c>
      <c r="AB14" s="1" t="s">
        <v>139</v>
      </c>
      <c r="AC14" s="1" t="s">
        <v>139</v>
      </c>
      <c r="AD14" s="1" t="s">
        <v>139</v>
      </c>
      <c r="AE14" s="1" t="s">
        <v>298</v>
      </c>
      <c r="AF14" s="1" t="s">
        <v>299</v>
      </c>
      <c r="AG14" s="1" t="s">
        <v>134</v>
      </c>
      <c r="AH14" s="1" t="s">
        <v>135</v>
      </c>
      <c r="AI14" s="1" t="s">
        <v>134</v>
      </c>
      <c r="AJ14" s="1" t="s">
        <v>135</v>
      </c>
      <c r="AK14" s="1" t="s">
        <v>135</v>
      </c>
      <c r="AL14" s="1" t="s">
        <v>135</v>
      </c>
      <c r="AM14" s="1" t="s">
        <v>300</v>
      </c>
      <c r="AN14" s="1" t="s">
        <v>134</v>
      </c>
      <c r="AO14" s="1" t="s">
        <v>135</v>
      </c>
      <c r="AP14" s="1" t="s">
        <v>135</v>
      </c>
      <c r="AQ14" s="1" t="s">
        <v>135</v>
      </c>
      <c r="AR14" s="1" t="s">
        <v>135</v>
      </c>
      <c r="AS14" s="1" t="s">
        <v>135</v>
      </c>
      <c r="AT14" s="1" t="s">
        <v>301</v>
      </c>
      <c r="AU14" s="1" t="s">
        <v>134</v>
      </c>
      <c r="AV14" s="1" t="s">
        <v>134</v>
      </c>
      <c r="AW14" s="1" t="s">
        <v>134</v>
      </c>
      <c r="AX14" s="1" t="s">
        <v>135</v>
      </c>
      <c r="AY14" s="1" t="s">
        <v>135</v>
      </c>
      <c r="AZ14" s="1" t="s">
        <v>135</v>
      </c>
      <c r="BA14" s="1" t="s">
        <v>302</v>
      </c>
      <c r="BB14" s="1" t="s">
        <v>140</v>
      </c>
      <c r="BC14" s="1" t="s">
        <v>140</v>
      </c>
      <c r="BD14" s="1" t="s">
        <v>140</v>
      </c>
      <c r="BE14" s="1" t="s">
        <v>140</v>
      </c>
      <c r="BF14" s="1" t="s">
        <v>303</v>
      </c>
      <c r="BG14" s="1" t="s">
        <v>304</v>
      </c>
      <c r="BH14" s="1" t="s">
        <v>137</v>
      </c>
      <c r="BI14" s="1" t="s">
        <v>143</v>
      </c>
      <c r="BJ14" s="1" t="s">
        <v>137</v>
      </c>
      <c r="BK14" s="1" t="s">
        <v>143</v>
      </c>
      <c r="BL14" s="1" t="s">
        <v>143</v>
      </c>
      <c r="BM14" s="1" t="s">
        <v>137</v>
      </c>
      <c r="BN14" s="1" t="s">
        <v>305</v>
      </c>
      <c r="BO14" s="1" t="s">
        <v>134</v>
      </c>
      <c r="BP14" s="1" t="s">
        <v>143</v>
      </c>
      <c r="BQ14" s="1" t="s">
        <v>134</v>
      </c>
      <c r="BR14" s="1" t="s">
        <v>143</v>
      </c>
      <c r="BS14" s="1" t="s">
        <v>134</v>
      </c>
      <c r="BT14" s="1" t="s">
        <v>137</v>
      </c>
      <c r="BU14" s="1" t="s">
        <v>306</v>
      </c>
      <c r="BV14" s="1" t="s">
        <v>134</v>
      </c>
      <c r="BW14" s="1" t="s">
        <v>143</v>
      </c>
      <c r="BX14" s="1" t="s">
        <v>134</v>
      </c>
      <c r="BY14" s="1" t="s">
        <v>143</v>
      </c>
      <c r="BZ14" s="1" t="s">
        <v>134</v>
      </c>
      <c r="CA14" s="1" t="s">
        <v>134</v>
      </c>
      <c r="CB14" s="1" t="s">
        <v>307</v>
      </c>
      <c r="CC14" s="1" t="s">
        <v>134</v>
      </c>
      <c r="CD14" s="1" t="s">
        <v>143</v>
      </c>
      <c r="CE14" s="1" t="s">
        <v>134</v>
      </c>
      <c r="CF14" s="1" t="s">
        <v>134</v>
      </c>
      <c r="CG14" s="1" t="s">
        <v>134</v>
      </c>
      <c r="CH14" s="1" t="s">
        <v>135</v>
      </c>
      <c r="CI14" s="1" t="s">
        <v>308</v>
      </c>
      <c r="CJ14" s="1" t="s">
        <v>134</v>
      </c>
      <c r="CK14" s="1" t="s">
        <v>143</v>
      </c>
      <c r="CL14" s="1" t="s">
        <v>143</v>
      </c>
      <c r="CM14" s="1" t="s">
        <v>143</v>
      </c>
      <c r="CN14" s="1" t="s">
        <v>134</v>
      </c>
      <c r="CO14" s="1" t="s">
        <v>143</v>
      </c>
      <c r="CP14" s="1" t="s">
        <v>309</v>
      </c>
      <c r="CQ14" s="1" t="s">
        <v>143</v>
      </c>
      <c r="CR14" s="1" t="s">
        <v>143</v>
      </c>
      <c r="CS14" s="1" t="s">
        <v>143</v>
      </c>
      <c r="CT14" s="1" t="s">
        <v>143</v>
      </c>
      <c r="CU14" s="1" t="s">
        <v>137</v>
      </c>
      <c r="CV14" s="1" t="s">
        <v>143</v>
      </c>
      <c r="CW14" s="1" t="s">
        <v>310</v>
      </c>
      <c r="CX14" s="1" t="s">
        <v>134</v>
      </c>
      <c r="CY14" s="1" t="s">
        <v>134</v>
      </c>
      <c r="CZ14" s="1" t="s">
        <v>134</v>
      </c>
      <c r="DA14" s="1" t="s">
        <v>134</v>
      </c>
      <c r="DB14" s="1" t="s">
        <v>134</v>
      </c>
      <c r="DC14" s="1" t="s">
        <v>134</v>
      </c>
      <c r="DD14" s="1" t="s">
        <v>311</v>
      </c>
      <c r="DE14" s="1" t="s">
        <v>143</v>
      </c>
      <c r="DF14" s="1" t="s">
        <v>143</v>
      </c>
      <c r="DG14" s="1" t="s">
        <v>143</v>
      </c>
      <c r="DH14" s="1" t="s">
        <v>143</v>
      </c>
      <c r="DI14" s="1" t="s">
        <v>143</v>
      </c>
      <c r="DJ14" s="1" t="s">
        <v>143</v>
      </c>
      <c r="DK14" s="1" t="s">
        <v>312</v>
      </c>
      <c r="DL14" s="1" t="s">
        <v>143</v>
      </c>
      <c r="DM14" s="1" t="s">
        <v>143</v>
      </c>
      <c r="DN14" s="1" t="s">
        <v>143</v>
      </c>
      <c r="DO14" s="1" t="s">
        <v>143</v>
      </c>
      <c r="DP14" s="1" t="s">
        <v>143</v>
      </c>
      <c r="DQ14" s="1" t="s">
        <v>143</v>
      </c>
      <c r="DR14" s="1" t="s">
        <v>313</v>
      </c>
      <c r="DS14" s="1" t="s">
        <v>143</v>
      </c>
      <c r="DT14" s="1" t="s">
        <v>143</v>
      </c>
      <c r="DU14" s="1" t="s">
        <v>143</v>
      </c>
      <c r="DV14" s="1" t="s">
        <v>143</v>
      </c>
      <c r="DW14" s="1" t="s">
        <v>143</v>
      </c>
      <c r="DX14" s="1" t="s">
        <v>137</v>
      </c>
      <c r="DY14" s="1" t="s">
        <v>314</v>
      </c>
      <c r="DZ14" s="1" t="s">
        <v>143</v>
      </c>
      <c r="EA14" s="1" t="s">
        <v>143</v>
      </c>
      <c r="EB14" s="1" t="s">
        <v>143</v>
      </c>
      <c r="EC14" s="1" t="s">
        <v>143</v>
      </c>
      <c r="ED14" s="1" t="s">
        <v>143</v>
      </c>
      <c r="EE14" s="1" t="s">
        <v>143</v>
      </c>
      <c r="EF14" s="1" t="s">
        <v>315</v>
      </c>
      <c r="EG14" s="1" t="s">
        <v>134</v>
      </c>
      <c r="EH14" s="1" t="s">
        <v>134</v>
      </c>
      <c r="EI14" s="1" t="s">
        <v>134</v>
      </c>
      <c r="EJ14" s="1" t="s">
        <v>137</v>
      </c>
      <c r="EK14" s="1" t="s">
        <v>134</v>
      </c>
      <c r="EL14" s="1" t="s">
        <v>134</v>
      </c>
      <c r="EM14" s="1" t="s">
        <v>316</v>
      </c>
      <c r="EN14" s="1" t="s">
        <v>134</v>
      </c>
      <c r="EO14" s="1" t="s">
        <v>134</v>
      </c>
      <c r="EP14" s="1" t="s">
        <v>134</v>
      </c>
      <c r="EQ14" s="1" t="s">
        <v>137</v>
      </c>
      <c r="ER14" s="1" t="s">
        <v>134</v>
      </c>
      <c r="ES14" s="1" t="s">
        <v>134</v>
      </c>
      <c r="ET14" s="1" t="s">
        <v>317</v>
      </c>
      <c r="EU14" s="1" t="s">
        <v>140</v>
      </c>
      <c r="EV14" s="1" t="s">
        <v>140</v>
      </c>
      <c r="EW14" s="1" t="s">
        <v>140</v>
      </c>
      <c r="EX14" s="1" t="s">
        <v>140</v>
      </c>
      <c r="EY14" s="1" t="s">
        <v>318</v>
      </c>
      <c r="EZ14" s="1" t="s">
        <v>319</v>
      </c>
      <c r="FA14" s="1" t="s">
        <v>134</v>
      </c>
      <c r="FB14" s="1" t="s">
        <v>134</v>
      </c>
      <c r="FC14" s="1" t="s">
        <v>134</v>
      </c>
      <c r="FD14" s="1" t="s">
        <v>143</v>
      </c>
      <c r="FE14" s="1" t="s">
        <v>134</v>
      </c>
      <c r="FF14" s="1" t="s">
        <v>134</v>
      </c>
      <c r="FG14" s="1" t="s">
        <v>320</v>
      </c>
      <c r="FH14" s="1" t="s">
        <v>134</v>
      </c>
      <c r="FI14" s="1" t="s">
        <v>134</v>
      </c>
      <c r="FJ14" s="1" t="s">
        <v>134</v>
      </c>
      <c r="FK14" s="1" t="s">
        <v>134</v>
      </c>
      <c r="FL14" s="1" t="s">
        <v>134</v>
      </c>
      <c r="FM14" s="1" t="s">
        <v>134</v>
      </c>
      <c r="FN14" s="1" t="s">
        <v>321</v>
      </c>
      <c r="FO14" s="1" t="s">
        <v>135</v>
      </c>
      <c r="FP14" s="1" t="s">
        <v>135</v>
      </c>
      <c r="FQ14" s="1" t="s">
        <v>135</v>
      </c>
      <c r="FR14" s="1" t="s">
        <v>135</v>
      </c>
      <c r="FS14" s="1" t="s">
        <v>135</v>
      </c>
      <c r="FT14" s="1" t="s">
        <v>135</v>
      </c>
      <c r="FV14" s="1" t="s">
        <v>140</v>
      </c>
      <c r="FW14" s="1" t="s">
        <v>140</v>
      </c>
      <c r="FX14" s="1" t="s">
        <v>140</v>
      </c>
      <c r="FY14" s="1" t="s">
        <v>140</v>
      </c>
      <c r="FZ14" s="1" t="s">
        <v>322</v>
      </c>
      <c r="GA14" s="1" t="s">
        <v>323</v>
      </c>
      <c r="GB14" s="1" t="s">
        <v>324</v>
      </c>
      <c r="GC14" s="1" t="s">
        <v>325</v>
      </c>
    </row>
    <row r="15" spans="1:185">
      <c r="A15" t="s">
        <v>684</v>
      </c>
      <c r="B15" t="s">
        <v>679</v>
      </c>
      <c r="C15" s="2">
        <v>44927.869056909723</v>
      </c>
      <c r="D15" s="1" t="s">
        <v>132</v>
      </c>
      <c r="E15" s="1" t="s">
        <v>326</v>
      </c>
      <c r="F15" s="1" t="s">
        <v>135</v>
      </c>
      <c r="G15" s="1" t="s">
        <v>137</v>
      </c>
      <c r="H15" s="1" t="s">
        <v>137</v>
      </c>
      <c r="I15" s="1" t="s">
        <v>134</v>
      </c>
      <c r="J15" s="1" t="s">
        <v>135</v>
      </c>
      <c r="K15" s="1" t="s">
        <v>134</v>
      </c>
      <c r="L15" s="1" t="s">
        <v>327</v>
      </c>
      <c r="M15" s="1" t="s">
        <v>135</v>
      </c>
      <c r="N15" s="1" t="s">
        <v>134</v>
      </c>
      <c r="O15" s="1" t="s">
        <v>134</v>
      </c>
      <c r="P15" s="1" t="s">
        <v>134</v>
      </c>
      <c r="Q15" s="1" t="s">
        <v>135</v>
      </c>
      <c r="R15" s="1" t="s">
        <v>135</v>
      </c>
      <c r="S15" s="1" t="s">
        <v>328</v>
      </c>
      <c r="T15" s="1" t="s">
        <v>135</v>
      </c>
      <c r="U15" s="1" t="s">
        <v>135</v>
      </c>
      <c r="V15" s="1" t="s">
        <v>135</v>
      </c>
      <c r="W15" s="1" t="s">
        <v>134</v>
      </c>
      <c r="X15" s="1" t="s">
        <v>135</v>
      </c>
      <c r="Y15" s="1" t="s">
        <v>135</v>
      </c>
      <c r="Z15" s="1" t="s">
        <v>329</v>
      </c>
      <c r="AA15" s="1" t="s">
        <v>139</v>
      </c>
      <c r="AB15" s="1" t="s">
        <v>139</v>
      </c>
      <c r="AC15" s="1" t="s">
        <v>139</v>
      </c>
      <c r="AD15" s="1" t="s">
        <v>139</v>
      </c>
      <c r="AE15" s="1" t="s">
        <v>330</v>
      </c>
      <c r="AF15" s="1" t="s">
        <v>331</v>
      </c>
      <c r="AG15" s="1" t="s">
        <v>135</v>
      </c>
      <c r="AH15" s="1" t="s">
        <v>135</v>
      </c>
      <c r="AI15" s="1" t="s">
        <v>135</v>
      </c>
      <c r="AJ15" s="1" t="s">
        <v>135</v>
      </c>
      <c r="AK15" s="1" t="s">
        <v>135</v>
      </c>
      <c r="AL15" s="1" t="s">
        <v>135</v>
      </c>
      <c r="AM15" s="1" t="s">
        <v>332</v>
      </c>
      <c r="AN15" s="1" t="s">
        <v>135</v>
      </c>
      <c r="AO15" s="1" t="s">
        <v>135</v>
      </c>
      <c r="AP15" s="1" t="s">
        <v>135</v>
      </c>
      <c r="AQ15" s="1" t="s">
        <v>135</v>
      </c>
      <c r="AR15" s="1" t="s">
        <v>135</v>
      </c>
      <c r="AS15" s="1" t="s">
        <v>135</v>
      </c>
      <c r="AT15" s="1" t="s">
        <v>333</v>
      </c>
      <c r="AU15" s="1" t="s">
        <v>135</v>
      </c>
      <c r="AV15" s="1" t="s">
        <v>135</v>
      </c>
      <c r="AW15" s="1" t="s">
        <v>135</v>
      </c>
      <c r="AX15" s="1" t="s">
        <v>135</v>
      </c>
      <c r="AY15" s="1" t="s">
        <v>135</v>
      </c>
      <c r="AZ15" s="1" t="s">
        <v>135</v>
      </c>
      <c r="BA15" s="1" t="s">
        <v>334</v>
      </c>
      <c r="BB15" s="1" t="s">
        <v>139</v>
      </c>
      <c r="BC15" s="1" t="s">
        <v>140</v>
      </c>
      <c r="BD15" s="1" t="s">
        <v>139</v>
      </c>
      <c r="BE15" s="1" t="s">
        <v>139</v>
      </c>
      <c r="BF15" s="1" t="s">
        <v>335</v>
      </c>
      <c r="BG15" s="1" t="s">
        <v>336</v>
      </c>
      <c r="BH15" s="1" t="s">
        <v>135</v>
      </c>
      <c r="BI15" s="1" t="s">
        <v>143</v>
      </c>
      <c r="BJ15" s="1" t="s">
        <v>137</v>
      </c>
      <c r="BK15" s="1" t="s">
        <v>143</v>
      </c>
      <c r="BL15" s="1" t="s">
        <v>137</v>
      </c>
      <c r="BM15" s="1" t="s">
        <v>143</v>
      </c>
      <c r="BN15" s="1" t="s">
        <v>337</v>
      </c>
      <c r="BO15" s="1" t="s">
        <v>135</v>
      </c>
      <c r="BP15" s="1" t="s">
        <v>135</v>
      </c>
      <c r="BQ15" s="1" t="s">
        <v>135</v>
      </c>
      <c r="BR15" s="1" t="s">
        <v>137</v>
      </c>
      <c r="BS15" s="1" t="s">
        <v>135</v>
      </c>
      <c r="BT15" s="1" t="s">
        <v>137</v>
      </c>
      <c r="BU15" s="1" t="s">
        <v>338</v>
      </c>
      <c r="BV15" s="1" t="s">
        <v>135</v>
      </c>
      <c r="BW15" s="1" t="s">
        <v>135</v>
      </c>
      <c r="BX15" s="1" t="s">
        <v>135</v>
      </c>
      <c r="BY15" s="1" t="s">
        <v>134</v>
      </c>
      <c r="BZ15" s="1" t="s">
        <v>135</v>
      </c>
      <c r="CA15" s="1" t="s">
        <v>135</v>
      </c>
      <c r="CB15" s="1" t="s">
        <v>339</v>
      </c>
      <c r="CC15" s="1" t="s">
        <v>135</v>
      </c>
      <c r="CD15" s="1" t="s">
        <v>135</v>
      </c>
      <c r="CE15" s="1" t="s">
        <v>135</v>
      </c>
      <c r="CF15" s="1" t="s">
        <v>134</v>
      </c>
      <c r="CG15" s="1" t="s">
        <v>135</v>
      </c>
      <c r="CH15" s="1" t="s">
        <v>134</v>
      </c>
      <c r="CI15" s="1" t="s">
        <v>340</v>
      </c>
      <c r="CJ15" s="1" t="s">
        <v>135</v>
      </c>
      <c r="CK15" s="1" t="s">
        <v>135</v>
      </c>
      <c r="CL15" s="1" t="s">
        <v>135</v>
      </c>
      <c r="CM15" s="1" t="s">
        <v>137</v>
      </c>
      <c r="CN15" s="1" t="s">
        <v>135</v>
      </c>
      <c r="CO15" s="1" t="s">
        <v>134</v>
      </c>
      <c r="CP15" s="1" t="s">
        <v>341</v>
      </c>
      <c r="CQ15" s="1" t="s">
        <v>135</v>
      </c>
      <c r="CR15" s="1" t="s">
        <v>135</v>
      </c>
      <c r="CS15" s="1" t="s">
        <v>135</v>
      </c>
      <c r="CT15" s="1" t="s">
        <v>137</v>
      </c>
      <c r="CU15" s="1" t="s">
        <v>135</v>
      </c>
      <c r="CV15" s="1" t="s">
        <v>137</v>
      </c>
      <c r="CW15" s="1" t="s">
        <v>342</v>
      </c>
      <c r="CX15" s="1" t="s">
        <v>135</v>
      </c>
      <c r="CY15" s="1" t="s">
        <v>135</v>
      </c>
      <c r="CZ15" s="1" t="s">
        <v>135</v>
      </c>
      <c r="DA15" s="1" t="s">
        <v>135</v>
      </c>
      <c r="DB15" s="1" t="s">
        <v>135</v>
      </c>
      <c r="DC15" s="1" t="s">
        <v>135</v>
      </c>
      <c r="DD15" s="1" t="s">
        <v>343</v>
      </c>
      <c r="DE15" s="1" t="s">
        <v>135</v>
      </c>
      <c r="DF15" s="1" t="s">
        <v>135</v>
      </c>
      <c r="DG15" s="1" t="s">
        <v>134</v>
      </c>
      <c r="DH15" s="1" t="s">
        <v>137</v>
      </c>
      <c r="DI15" s="1" t="s">
        <v>135</v>
      </c>
      <c r="DJ15" s="1" t="s">
        <v>137</v>
      </c>
      <c r="DK15" s="1" t="s">
        <v>344</v>
      </c>
      <c r="DL15" s="1" t="s">
        <v>135</v>
      </c>
      <c r="DM15" s="1" t="s">
        <v>135</v>
      </c>
      <c r="DN15" s="1" t="s">
        <v>137</v>
      </c>
      <c r="DO15" s="1" t="s">
        <v>137</v>
      </c>
      <c r="DP15" s="1" t="s">
        <v>135</v>
      </c>
      <c r="DQ15" s="1" t="s">
        <v>137</v>
      </c>
      <c r="DR15" s="1" t="s">
        <v>345</v>
      </c>
      <c r="DS15" s="1" t="s">
        <v>135</v>
      </c>
      <c r="DT15" s="1" t="s">
        <v>135</v>
      </c>
      <c r="DU15" s="1" t="s">
        <v>137</v>
      </c>
      <c r="DV15" s="1" t="s">
        <v>137</v>
      </c>
      <c r="DW15" s="1" t="s">
        <v>135</v>
      </c>
      <c r="DX15" s="1" t="s">
        <v>137</v>
      </c>
      <c r="DY15" s="1" t="s">
        <v>346</v>
      </c>
      <c r="DZ15" s="1" t="s">
        <v>134</v>
      </c>
      <c r="EA15" s="1" t="s">
        <v>137</v>
      </c>
      <c r="EB15" s="1" t="s">
        <v>137</v>
      </c>
      <c r="EC15" s="1" t="s">
        <v>137</v>
      </c>
      <c r="ED15" s="1" t="s">
        <v>137</v>
      </c>
      <c r="EE15" s="1" t="s">
        <v>143</v>
      </c>
      <c r="EF15" s="1" t="s">
        <v>347</v>
      </c>
      <c r="EG15" s="1" t="s">
        <v>135</v>
      </c>
      <c r="EH15" s="1" t="s">
        <v>135</v>
      </c>
      <c r="EI15" s="1" t="s">
        <v>135</v>
      </c>
      <c r="EJ15" s="1" t="s">
        <v>134</v>
      </c>
      <c r="EK15" s="1" t="s">
        <v>135</v>
      </c>
      <c r="EL15" s="1" t="s">
        <v>134</v>
      </c>
      <c r="EM15" s="1" t="s">
        <v>348</v>
      </c>
      <c r="EN15" s="1" t="s">
        <v>135</v>
      </c>
      <c r="EO15" s="1" t="s">
        <v>135</v>
      </c>
      <c r="EP15" s="1" t="s">
        <v>134</v>
      </c>
      <c r="EQ15" s="1" t="s">
        <v>137</v>
      </c>
      <c r="ER15" s="1" t="s">
        <v>134</v>
      </c>
      <c r="ES15" s="1" t="s">
        <v>137</v>
      </c>
      <c r="ET15" s="1" t="s">
        <v>349</v>
      </c>
      <c r="EU15" s="1" t="s">
        <v>139</v>
      </c>
      <c r="EV15" s="1" t="s">
        <v>139</v>
      </c>
      <c r="EW15" s="1" t="s">
        <v>140</v>
      </c>
      <c r="EX15" s="1" t="s">
        <v>140</v>
      </c>
      <c r="EY15" s="1" t="s">
        <v>350</v>
      </c>
      <c r="EZ15" s="1" t="s">
        <v>351</v>
      </c>
      <c r="FA15" s="1" t="s">
        <v>135</v>
      </c>
      <c r="FB15" s="1" t="s">
        <v>135</v>
      </c>
      <c r="FC15" s="1" t="s">
        <v>135</v>
      </c>
      <c r="FD15" s="1" t="s">
        <v>134</v>
      </c>
      <c r="FE15" s="1" t="s">
        <v>135</v>
      </c>
      <c r="FF15" s="1" t="s">
        <v>135</v>
      </c>
      <c r="FG15" s="1" t="s">
        <v>352</v>
      </c>
      <c r="FH15" s="1" t="s">
        <v>135</v>
      </c>
      <c r="FI15" s="1" t="s">
        <v>135</v>
      </c>
      <c r="FJ15" s="1" t="s">
        <v>135</v>
      </c>
      <c r="FK15" s="1" t="s">
        <v>135</v>
      </c>
      <c r="FL15" s="1" t="s">
        <v>135</v>
      </c>
      <c r="FM15" s="1" t="s">
        <v>135</v>
      </c>
      <c r="FN15" s="1" t="s">
        <v>353</v>
      </c>
      <c r="FO15" s="1" t="s">
        <v>135</v>
      </c>
      <c r="FP15" s="1" t="s">
        <v>135</v>
      </c>
      <c r="FQ15" s="1" t="s">
        <v>135</v>
      </c>
      <c r="FR15" s="1" t="s">
        <v>135</v>
      </c>
      <c r="FS15" s="1" t="s">
        <v>135</v>
      </c>
      <c r="FT15" s="1" t="s">
        <v>135</v>
      </c>
      <c r="FU15" s="1" t="s">
        <v>354</v>
      </c>
      <c r="FV15" s="1" t="s">
        <v>139</v>
      </c>
      <c r="FW15" s="1" t="s">
        <v>139</v>
      </c>
      <c r="FX15" s="1" t="s">
        <v>139</v>
      </c>
      <c r="FY15" s="1" t="s">
        <v>139</v>
      </c>
      <c r="FZ15" s="1" t="s">
        <v>355</v>
      </c>
      <c r="GA15" s="1" t="s">
        <v>356</v>
      </c>
      <c r="GB15" s="1" t="s">
        <v>289</v>
      </c>
      <c r="GC15" s="1" t="s">
        <v>292</v>
      </c>
    </row>
    <row r="16" spans="1:185">
      <c r="A16" t="s">
        <v>684</v>
      </c>
      <c r="B16" t="s">
        <v>676</v>
      </c>
      <c r="C16" s="2">
        <v>44932.910350763894</v>
      </c>
      <c r="D16" s="1" t="s">
        <v>187</v>
      </c>
      <c r="E16" s="33" t="s">
        <v>357</v>
      </c>
      <c r="F16" s="1" t="s">
        <v>135</v>
      </c>
      <c r="G16" s="1" t="s">
        <v>135</v>
      </c>
      <c r="H16" s="1" t="s">
        <v>134</v>
      </c>
      <c r="I16" s="1" t="s">
        <v>135</v>
      </c>
      <c r="J16" s="1" t="s">
        <v>134</v>
      </c>
      <c r="K16" s="1" t="s">
        <v>135</v>
      </c>
      <c r="M16" s="1" t="s">
        <v>135</v>
      </c>
      <c r="N16" s="1" t="s">
        <v>134</v>
      </c>
      <c r="O16" s="1" t="s">
        <v>134</v>
      </c>
      <c r="P16" s="1" t="s">
        <v>135</v>
      </c>
      <c r="Q16" s="1" t="s">
        <v>135</v>
      </c>
      <c r="R16" s="1" t="s">
        <v>135</v>
      </c>
      <c r="T16" s="1" t="s">
        <v>134</v>
      </c>
      <c r="U16" s="1" t="s">
        <v>134</v>
      </c>
      <c r="V16" s="1" t="s">
        <v>143</v>
      </c>
      <c r="W16" s="1" t="s">
        <v>134</v>
      </c>
      <c r="X16" s="1" t="s">
        <v>137</v>
      </c>
      <c r="Y16" s="1" t="s">
        <v>134</v>
      </c>
      <c r="AA16" s="1" t="s">
        <v>140</v>
      </c>
      <c r="AB16" s="1" t="s">
        <v>140</v>
      </c>
      <c r="AC16" s="1" t="s">
        <v>139</v>
      </c>
      <c r="AD16" s="1" t="s">
        <v>140</v>
      </c>
      <c r="AE16" s="1" t="s">
        <v>358</v>
      </c>
      <c r="AF16" s="1" t="s">
        <v>359</v>
      </c>
      <c r="AG16" s="1" t="s">
        <v>134</v>
      </c>
      <c r="AH16" s="1" t="s">
        <v>143</v>
      </c>
      <c r="AI16" s="1" t="s">
        <v>137</v>
      </c>
      <c r="AJ16" s="1" t="s">
        <v>143</v>
      </c>
      <c r="AK16" s="1" t="s">
        <v>137</v>
      </c>
      <c r="AL16" s="1" t="s">
        <v>160</v>
      </c>
      <c r="AM16" s="1" t="s">
        <v>360</v>
      </c>
      <c r="AN16" s="1" t="s">
        <v>135</v>
      </c>
      <c r="AO16" s="1" t="s">
        <v>135</v>
      </c>
      <c r="AP16" s="1" t="s">
        <v>134</v>
      </c>
      <c r="AQ16" s="1" t="s">
        <v>135</v>
      </c>
      <c r="AR16" s="1" t="s">
        <v>134</v>
      </c>
      <c r="AS16" s="1" t="s">
        <v>135</v>
      </c>
      <c r="AU16" s="1" t="s">
        <v>143</v>
      </c>
      <c r="AV16" s="1" t="s">
        <v>225</v>
      </c>
      <c r="AW16" s="1" t="s">
        <v>143</v>
      </c>
      <c r="AX16" s="1" t="s">
        <v>143</v>
      </c>
      <c r="AY16" s="1" t="s">
        <v>137</v>
      </c>
      <c r="AZ16" s="1" t="s">
        <v>143</v>
      </c>
      <c r="BB16" s="1" t="s">
        <v>147</v>
      </c>
      <c r="BC16" s="1" t="s">
        <v>140</v>
      </c>
      <c r="BD16" s="1" t="s">
        <v>140</v>
      </c>
      <c r="BE16" s="1" t="s">
        <v>137</v>
      </c>
      <c r="BF16" s="1" t="s">
        <v>361</v>
      </c>
      <c r="BG16" s="1" t="s">
        <v>362</v>
      </c>
      <c r="BH16" s="1" t="s">
        <v>137</v>
      </c>
      <c r="BI16" s="1" t="s">
        <v>143</v>
      </c>
      <c r="BJ16" s="1" t="s">
        <v>137</v>
      </c>
      <c r="BK16" s="1" t="s">
        <v>225</v>
      </c>
      <c r="BL16" s="1" t="s">
        <v>137</v>
      </c>
      <c r="BM16" s="1" t="s">
        <v>143</v>
      </c>
      <c r="BO16" s="1" t="s">
        <v>143</v>
      </c>
      <c r="BP16" s="1" t="s">
        <v>143</v>
      </c>
      <c r="BQ16" s="1" t="s">
        <v>137</v>
      </c>
      <c r="BR16" s="1" t="s">
        <v>137</v>
      </c>
      <c r="BS16" s="1" t="s">
        <v>137</v>
      </c>
      <c r="BT16" s="1" t="s">
        <v>137</v>
      </c>
      <c r="BV16" s="1" t="s">
        <v>135</v>
      </c>
      <c r="BW16" s="1" t="s">
        <v>134</v>
      </c>
      <c r="BX16" s="1" t="s">
        <v>134</v>
      </c>
      <c r="BY16" s="1" t="s">
        <v>134</v>
      </c>
      <c r="BZ16" s="1" t="s">
        <v>135</v>
      </c>
      <c r="CA16" s="1" t="s">
        <v>134</v>
      </c>
      <c r="CC16" s="1" t="s">
        <v>135</v>
      </c>
      <c r="CD16" s="1" t="s">
        <v>134</v>
      </c>
      <c r="CE16" s="1" t="s">
        <v>134</v>
      </c>
      <c r="CF16" s="1" t="s">
        <v>134</v>
      </c>
      <c r="CG16" s="1" t="s">
        <v>135</v>
      </c>
      <c r="CH16" s="1" t="s">
        <v>135</v>
      </c>
      <c r="CJ16" s="1" t="s">
        <v>134</v>
      </c>
      <c r="CK16" s="1" t="s">
        <v>134</v>
      </c>
      <c r="CL16" s="1" t="s">
        <v>135</v>
      </c>
      <c r="CM16" s="1" t="s">
        <v>134</v>
      </c>
      <c r="CN16" s="1" t="s">
        <v>134</v>
      </c>
      <c r="CO16" s="1" t="s">
        <v>135</v>
      </c>
      <c r="CQ16" s="1" t="s">
        <v>134</v>
      </c>
      <c r="CR16" s="1" t="s">
        <v>137</v>
      </c>
      <c r="CS16" s="1" t="s">
        <v>134</v>
      </c>
      <c r="CT16" s="1" t="s">
        <v>134</v>
      </c>
      <c r="CU16" s="1" t="s">
        <v>134</v>
      </c>
      <c r="CV16" s="1" t="s">
        <v>137</v>
      </c>
      <c r="CX16" s="1" t="s">
        <v>135</v>
      </c>
      <c r="CY16" s="1" t="s">
        <v>135</v>
      </c>
      <c r="CZ16" s="1" t="s">
        <v>135</v>
      </c>
      <c r="DA16" s="1" t="s">
        <v>134</v>
      </c>
      <c r="DB16" s="1" t="s">
        <v>135</v>
      </c>
      <c r="DC16" s="1" t="s">
        <v>134</v>
      </c>
      <c r="DE16" s="1" t="s">
        <v>134</v>
      </c>
      <c r="DF16" s="1" t="s">
        <v>137</v>
      </c>
      <c r="DG16" s="1" t="s">
        <v>137</v>
      </c>
      <c r="DH16" s="1" t="s">
        <v>134</v>
      </c>
      <c r="DI16" s="1" t="s">
        <v>137</v>
      </c>
      <c r="DJ16" s="1" t="s">
        <v>134</v>
      </c>
      <c r="DL16" s="1" t="s">
        <v>135</v>
      </c>
      <c r="DM16" s="1" t="s">
        <v>134</v>
      </c>
      <c r="DN16" s="1" t="s">
        <v>134</v>
      </c>
      <c r="DO16" s="1" t="s">
        <v>134</v>
      </c>
      <c r="DP16" s="1" t="s">
        <v>135</v>
      </c>
      <c r="DQ16" s="1" t="s">
        <v>135</v>
      </c>
      <c r="DS16" s="1" t="s">
        <v>134</v>
      </c>
      <c r="DT16" s="1" t="s">
        <v>134</v>
      </c>
      <c r="DU16" s="1" t="s">
        <v>134</v>
      </c>
      <c r="DV16" s="1" t="s">
        <v>134</v>
      </c>
      <c r="DW16" s="1" t="s">
        <v>134</v>
      </c>
      <c r="DX16" s="1" t="s">
        <v>135</v>
      </c>
      <c r="DZ16" s="1" t="s">
        <v>134</v>
      </c>
      <c r="EA16" s="1" t="s">
        <v>134</v>
      </c>
      <c r="EB16" s="1" t="s">
        <v>134</v>
      </c>
      <c r="EC16" s="1" t="s">
        <v>134</v>
      </c>
      <c r="ED16" s="1" t="s">
        <v>134</v>
      </c>
      <c r="EE16" s="1" t="s">
        <v>135</v>
      </c>
      <c r="EG16" s="1" t="s">
        <v>134</v>
      </c>
      <c r="EH16" s="1" t="s">
        <v>137</v>
      </c>
      <c r="EI16" s="1" t="s">
        <v>137</v>
      </c>
      <c r="EJ16" s="1" t="s">
        <v>143</v>
      </c>
      <c r="EK16" s="1" t="s">
        <v>137</v>
      </c>
      <c r="EL16" s="1" t="s">
        <v>134</v>
      </c>
      <c r="EN16" s="1" t="s">
        <v>135</v>
      </c>
      <c r="EO16" s="1" t="s">
        <v>134</v>
      </c>
      <c r="EP16" s="1" t="s">
        <v>135</v>
      </c>
      <c r="EQ16" s="1" t="s">
        <v>134</v>
      </c>
      <c r="ER16" s="1" t="s">
        <v>134</v>
      </c>
      <c r="ES16" s="1" t="s">
        <v>135</v>
      </c>
      <c r="EU16" s="1" t="s">
        <v>140</v>
      </c>
      <c r="EV16" s="1" t="s">
        <v>140</v>
      </c>
      <c r="EW16" s="1" t="s">
        <v>147</v>
      </c>
      <c r="EX16" s="1" t="s">
        <v>147</v>
      </c>
      <c r="EY16" s="1" t="s">
        <v>363</v>
      </c>
      <c r="EZ16" s="1" t="s">
        <v>364</v>
      </c>
      <c r="FA16" s="1" t="s">
        <v>135</v>
      </c>
      <c r="FB16" s="1" t="s">
        <v>134</v>
      </c>
      <c r="FC16" s="1" t="s">
        <v>134</v>
      </c>
      <c r="FD16" s="1" t="s">
        <v>143</v>
      </c>
      <c r="FE16" s="1" t="s">
        <v>134</v>
      </c>
      <c r="FF16" s="1" t="s">
        <v>134</v>
      </c>
      <c r="FH16" s="1" t="s">
        <v>134</v>
      </c>
      <c r="FI16" s="1" t="s">
        <v>134</v>
      </c>
      <c r="FJ16" s="1" t="s">
        <v>135</v>
      </c>
      <c r="FK16" s="1" t="s">
        <v>134</v>
      </c>
      <c r="FL16" s="1" t="s">
        <v>135</v>
      </c>
      <c r="FM16" s="1" t="s">
        <v>135</v>
      </c>
      <c r="FO16" s="1" t="s">
        <v>135</v>
      </c>
      <c r="FP16" s="1" t="s">
        <v>135</v>
      </c>
      <c r="FQ16" s="1" t="s">
        <v>135</v>
      </c>
      <c r="FR16" s="1" t="s">
        <v>135</v>
      </c>
      <c r="FS16" s="1" t="s">
        <v>135</v>
      </c>
      <c r="FT16" s="1" t="s">
        <v>135</v>
      </c>
      <c r="FV16" s="1" t="s">
        <v>139</v>
      </c>
      <c r="FW16" s="1" t="s">
        <v>140</v>
      </c>
      <c r="FX16" s="1" t="s">
        <v>140</v>
      </c>
      <c r="FY16" s="1" t="s">
        <v>139</v>
      </c>
      <c r="FZ16" s="1" t="s">
        <v>365</v>
      </c>
      <c r="GA16" s="1" t="s">
        <v>366</v>
      </c>
      <c r="GC16" s="1" t="s">
        <v>367</v>
      </c>
    </row>
    <row r="17" spans="1:185">
      <c r="C17" s="2"/>
      <c r="D17" s="1"/>
      <c r="E17" s="1"/>
      <c r="F17" s="1"/>
      <c r="G17" s="1"/>
      <c r="H17" s="1"/>
      <c r="I17" s="1"/>
      <c r="J17" s="1"/>
      <c r="K17" s="1"/>
      <c r="M17" s="1"/>
      <c r="N17" s="1"/>
      <c r="O17" s="1"/>
      <c r="P17" s="1"/>
      <c r="Q17" s="1"/>
      <c r="R17" s="1"/>
      <c r="T17" s="1"/>
      <c r="U17" s="1"/>
      <c r="V17" s="1"/>
      <c r="W17" s="1"/>
      <c r="X17" s="1"/>
      <c r="Y17" s="1"/>
      <c r="AA17" s="1"/>
      <c r="AB17" s="1"/>
      <c r="AC17" s="1"/>
      <c r="AD17" s="1"/>
      <c r="AE17" s="1"/>
      <c r="AF17" s="1"/>
      <c r="AG17" s="1"/>
      <c r="AH17" s="1"/>
      <c r="AI17" s="1"/>
      <c r="AJ17" s="1"/>
      <c r="AK17" s="1"/>
      <c r="AL17" s="1"/>
      <c r="AM17" s="1"/>
      <c r="AN17" s="1"/>
      <c r="AO17" s="1"/>
      <c r="AP17" s="1"/>
      <c r="AQ17" s="1"/>
      <c r="AR17" s="1"/>
      <c r="AS17" s="1"/>
      <c r="AU17" s="1"/>
      <c r="AV17" s="1"/>
      <c r="AW17" s="1"/>
      <c r="AX17" s="1"/>
      <c r="AY17" s="1"/>
      <c r="AZ17" s="1"/>
      <c r="BB17" s="1"/>
      <c r="BC17" s="1"/>
      <c r="BD17" s="1"/>
      <c r="BE17" s="1"/>
      <c r="BF17" s="1"/>
      <c r="BG17" s="1"/>
      <c r="BH17" s="1"/>
      <c r="BI17" s="1"/>
      <c r="BJ17" s="1"/>
      <c r="BK17" s="1"/>
      <c r="BL17" s="1"/>
      <c r="BM17" s="1"/>
      <c r="BO17" s="1"/>
      <c r="BP17" s="1"/>
      <c r="BQ17" s="1"/>
      <c r="BR17" s="1"/>
      <c r="BS17" s="1"/>
      <c r="BT17" s="1"/>
      <c r="BV17" s="1"/>
      <c r="BW17" s="1"/>
      <c r="BX17" s="1"/>
      <c r="BY17" s="1"/>
      <c r="BZ17" s="1"/>
      <c r="CA17" s="1"/>
      <c r="CC17" s="1"/>
      <c r="CD17" s="1"/>
      <c r="CE17" s="1"/>
      <c r="CF17" s="1"/>
      <c r="CG17" s="1"/>
      <c r="CH17" s="1"/>
      <c r="CJ17" s="1"/>
      <c r="CK17" s="1"/>
      <c r="CL17" s="1"/>
      <c r="CM17" s="1"/>
      <c r="CN17" s="1"/>
      <c r="CO17" s="1"/>
      <c r="CQ17" s="1"/>
      <c r="CR17" s="1"/>
      <c r="CS17" s="1"/>
      <c r="CT17" s="1"/>
      <c r="CU17" s="1"/>
      <c r="CV17" s="1"/>
      <c r="CX17" s="1"/>
      <c r="CY17" s="1"/>
      <c r="CZ17" s="1"/>
      <c r="DA17" s="1"/>
      <c r="DB17" s="1"/>
      <c r="DC17" s="1"/>
      <c r="DE17" s="1"/>
      <c r="DF17" s="1"/>
      <c r="DG17" s="1"/>
      <c r="DH17" s="1"/>
      <c r="DI17" s="1"/>
      <c r="DJ17" s="1"/>
      <c r="DL17" s="1"/>
      <c r="DM17" s="1"/>
      <c r="DN17" s="1"/>
      <c r="DO17" s="1"/>
      <c r="DP17" s="1"/>
      <c r="DQ17" s="1"/>
      <c r="DS17" s="1"/>
      <c r="DT17" s="1"/>
      <c r="DU17" s="1"/>
      <c r="DV17" s="1"/>
      <c r="DW17" s="1"/>
      <c r="DX17" s="1"/>
      <c r="DZ17" s="1"/>
      <c r="EA17" s="1"/>
      <c r="EB17" s="1"/>
      <c r="EC17" s="1"/>
      <c r="ED17" s="1"/>
      <c r="EE17" s="1"/>
      <c r="EG17" s="1"/>
      <c r="EH17" s="1"/>
      <c r="EI17" s="1"/>
      <c r="EJ17" s="1"/>
      <c r="EK17" s="1"/>
      <c r="EL17" s="1"/>
      <c r="EN17" s="1"/>
      <c r="EO17" s="1"/>
      <c r="EP17" s="1"/>
      <c r="EQ17" s="1"/>
      <c r="ER17" s="1"/>
      <c r="ES17" s="1"/>
      <c r="EU17" s="1"/>
      <c r="EV17" s="1"/>
      <c r="EW17" s="1"/>
      <c r="EX17" s="1"/>
      <c r="EY17" s="1"/>
      <c r="EZ17" s="1"/>
      <c r="FA17" s="1"/>
      <c r="FB17" s="1"/>
      <c r="FC17" s="1"/>
      <c r="FD17" s="1"/>
      <c r="FE17" s="1"/>
      <c r="FF17" s="1"/>
      <c r="FH17" s="1"/>
      <c r="FI17" s="1"/>
      <c r="FJ17" s="1"/>
      <c r="FK17" s="1"/>
      <c r="FL17" s="1"/>
      <c r="FM17" s="1"/>
      <c r="FO17" s="1"/>
      <c r="FP17" s="1"/>
      <c r="FQ17" s="1"/>
      <c r="FR17" s="1"/>
      <c r="FS17" s="1"/>
      <c r="FT17" s="1"/>
      <c r="FV17" s="1"/>
      <c r="FW17" s="1"/>
      <c r="FX17" s="1"/>
      <c r="FY17" s="1"/>
      <c r="FZ17" s="1"/>
      <c r="GA17" s="1"/>
      <c r="GC17" s="1"/>
    </row>
    <row r="18" spans="1:185">
      <c r="C18" s="2"/>
      <c r="D18" s="1"/>
      <c r="E18" s="1"/>
      <c r="F18" s="1"/>
      <c r="G18" s="1"/>
      <c r="H18" s="1"/>
      <c r="I18" s="1"/>
      <c r="J18" s="1"/>
      <c r="K18" s="1"/>
      <c r="M18" s="1"/>
      <c r="N18" s="1"/>
      <c r="O18" s="1"/>
      <c r="P18" s="1"/>
      <c r="Q18" s="1"/>
      <c r="R18" s="1"/>
      <c r="T18" s="1"/>
      <c r="U18" s="1"/>
      <c r="V18" s="1"/>
      <c r="W18" s="1"/>
      <c r="X18" s="1"/>
      <c r="Y18" s="1"/>
      <c r="AA18" s="1"/>
      <c r="AB18" s="1"/>
      <c r="AC18" s="1"/>
      <c r="AD18" s="1"/>
      <c r="AE18" s="1"/>
      <c r="AF18" s="1"/>
      <c r="AG18" s="1"/>
      <c r="AH18" s="1"/>
      <c r="AI18" s="1"/>
      <c r="AJ18" s="1"/>
      <c r="AK18" s="1"/>
      <c r="AL18" s="1"/>
      <c r="AM18" s="1"/>
      <c r="AN18" s="1"/>
      <c r="AO18" s="1"/>
      <c r="AP18" s="1"/>
      <c r="AQ18" s="1"/>
      <c r="AR18" s="1"/>
      <c r="AS18" s="1"/>
      <c r="AU18" s="1"/>
      <c r="AV18" s="1"/>
      <c r="AW18" s="1"/>
      <c r="AX18" s="1"/>
      <c r="AY18" s="1"/>
      <c r="AZ18" s="1"/>
      <c r="BB18" s="1"/>
      <c r="BC18" s="1"/>
      <c r="BD18" s="1"/>
      <c r="BE18" s="1"/>
      <c r="BF18" s="1"/>
      <c r="BG18" s="1"/>
      <c r="BH18" s="1"/>
      <c r="BI18" s="1"/>
      <c r="BJ18" s="1"/>
      <c r="BK18" s="1"/>
      <c r="BL18" s="1"/>
      <c r="BM18" s="1"/>
      <c r="BO18" s="1"/>
      <c r="BP18" s="1"/>
      <c r="BQ18" s="1"/>
      <c r="BR18" s="1"/>
      <c r="BS18" s="1"/>
      <c r="BT18" s="1"/>
      <c r="BV18" s="1"/>
      <c r="BW18" s="1"/>
      <c r="BX18" s="1"/>
      <c r="BY18" s="1"/>
      <c r="BZ18" s="1"/>
      <c r="CA18" s="1"/>
      <c r="CC18" s="1"/>
      <c r="CD18" s="1"/>
      <c r="CE18" s="1"/>
      <c r="CF18" s="1"/>
      <c r="CG18" s="1"/>
      <c r="CH18" s="1"/>
      <c r="CJ18" s="1"/>
      <c r="CK18" s="1"/>
      <c r="CL18" s="1"/>
      <c r="CM18" s="1"/>
      <c r="CN18" s="1"/>
      <c r="CO18" s="1"/>
      <c r="CQ18" s="1"/>
      <c r="CR18" s="1"/>
      <c r="CS18" s="1"/>
      <c r="CT18" s="1"/>
      <c r="CU18" s="1"/>
      <c r="CV18" s="1"/>
      <c r="CX18" s="1"/>
      <c r="CY18" s="1"/>
      <c r="CZ18" s="1"/>
      <c r="DA18" s="1"/>
      <c r="DB18" s="1"/>
      <c r="DC18" s="1"/>
      <c r="DE18" s="1"/>
      <c r="DF18" s="1"/>
      <c r="DG18" s="1"/>
      <c r="DH18" s="1"/>
      <c r="DI18" s="1"/>
      <c r="DJ18" s="1"/>
      <c r="DL18" s="1"/>
      <c r="DM18" s="1"/>
      <c r="DN18" s="1"/>
      <c r="DO18" s="1"/>
      <c r="DP18" s="1"/>
      <c r="DQ18" s="1"/>
      <c r="DS18" s="1"/>
      <c r="DT18" s="1"/>
      <c r="DU18" s="1"/>
      <c r="DV18" s="1"/>
      <c r="DW18" s="1"/>
      <c r="DX18" s="1"/>
      <c r="DZ18" s="1"/>
      <c r="EA18" s="1"/>
      <c r="EB18" s="1"/>
      <c r="EC18" s="1"/>
      <c r="ED18" s="1"/>
      <c r="EE18" s="1"/>
      <c r="EG18" s="1"/>
      <c r="EH18" s="1"/>
      <c r="EI18" s="1"/>
      <c r="EJ18" s="1"/>
      <c r="EK18" s="1"/>
      <c r="EL18" s="1"/>
      <c r="EN18" s="1"/>
      <c r="EO18" s="1"/>
      <c r="EP18" s="1"/>
      <c r="EQ18" s="1"/>
      <c r="ER18" s="1"/>
      <c r="ES18" s="1"/>
      <c r="EU18" s="1"/>
      <c r="EV18" s="1"/>
      <c r="EW18" s="1"/>
      <c r="EX18" s="1"/>
      <c r="EY18" s="1"/>
      <c r="EZ18" s="1"/>
      <c r="FA18" s="1"/>
      <c r="FB18" s="1"/>
      <c r="FC18" s="1"/>
      <c r="FD18" s="1"/>
      <c r="FE18" s="1"/>
      <c r="FF18" s="1"/>
      <c r="FH18" s="1"/>
      <c r="FI18" s="1"/>
      <c r="FJ18" s="1"/>
      <c r="FK18" s="1"/>
      <c r="FL18" s="1"/>
      <c r="FM18" s="1"/>
      <c r="FO18" s="1"/>
      <c r="FP18" s="1"/>
      <c r="FQ18" s="1"/>
      <c r="FR18" s="1"/>
      <c r="FS18" s="1"/>
      <c r="FT18" s="1"/>
      <c r="FV18" s="1"/>
      <c r="FW18" s="1"/>
      <c r="FX18" s="1"/>
      <c r="FY18" s="1"/>
      <c r="FZ18" s="1"/>
      <c r="GA18" s="1"/>
      <c r="GC18" s="1"/>
    </row>
    <row r="19" spans="1:185">
      <c r="A19" t="s">
        <v>685</v>
      </c>
      <c r="B19" t="s">
        <v>677</v>
      </c>
      <c r="C19" s="2">
        <v>44929.255169224532</v>
      </c>
      <c r="D19" s="1" t="s">
        <v>205</v>
      </c>
      <c r="E19" s="33" t="s">
        <v>368</v>
      </c>
      <c r="F19" s="1" t="s">
        <v>160</v>
      </c>
      <c r="G19" s="1" t="s">
        <v>134</v>
      </c>
      <c r="H19" s="1" t="s">
        <v>137</v>
      </c>
      <c r="I19" s="1" t="s">
        <v>137</v>
      </c>
      <c r="J19" s="1" t="s">
        <v>137</v>
      </c>
      <c r="K19" s="1" t="s">
        <v>134</v>
      </c>
      <c r="M19" s="1" t="s">
        <v>137</v>
      </c>
      <c r="N19" s="1" t="s">
        <v>134</v>
      </c>
      <c r="O19" s="1" t="s">
        <v>143</v>
      </c>
      <c r="P19" s="1" t="s">
        <v>134</v>
      </c>
      <c r="Q19" s="1" t="s">
        <v>143</v>
      </c>
      <c r="R19" s="1" t="s">
        <v>137</v>
      </c>
      <c r="T19" s="1" t="s">
        <v>134</v>
      </c>
      <c r="U19" s="1" t="s">
        <v>134</v>
      </c>
      <c r="V19" s="1" t="s">
        <v>134</v>
      </c>
      <c r="W19" s="1" t="s">
        <v>134</v>
      </c>
      <c r="X19" s="1" t="s">
        <v>137</v>
      </c>
      <c r="Y19" s="1" t="s">
        <v>134</v>
      </c>
      <c r="AA19" s="1" t="s">
        <v>140</v>
      </c>
      <c r="AB19" s="1" t="s">
        <v>140</v>
      </c>
      <c r="AC19" s="1" t="s">
        <v>140</v>
      </c>
      <c r="AD19" s="1" t="s">
        <v>140</v>
      </c>
      <c r="AE19" s="1" t="s">
        <v>369</v>
      </c>
      <c r="AF19" s="1" t="s">
        <v>370</v>
      </c>
      <c r="AG19" s="1" t="s">
        <v>137</v>
      </c>
      <c r="AH19" s="1" t="s">
        <v>137</v>
      </c>
      <c r="AI19" s="1" t="s">
        <v>137</v>
      </c>
      <c r="AJ19" s="1" t="s">
        <v>137</v>
      </c>
      <c r="AK19" s="1" t="s">
        <v>137</v>
      </c>
      <c r="AL19" s="1" t="s">
        <v>143</v>
      </c>
      <c r="AN19" s="1" t="s">
        <v>143</v>
      </c>
      <c r="AO19" s="1" t="s">
        <v>225</v>
      </c>
      <c r="AP19" s="1" t="s">
        <v>143</v>
      </c>
      <c r="AQ19" s="1" t="s">
        <v>225</v>
      </c>
      <c r="AR19" s="1" t="s">
        <v>225</v>
      </c>
      <c r="AS19" s="1" t="s">
        <v>143</v>
      </c>
      <c r="AU19" s="1" t="s">
        <v>148</v>
      </c>
      <c r="AV19" s="1" t="s">
        <v>137</v>
      </c>
      <c r="AW19" s="1" t="s">
        <v>148</v>
      </c>
      <c r="AX19" s="1" t="s">
        <v>137</v>
      </c>
      <c r="AY19" s="1" t="s">
        <v>371</v>
      </c>
      <c r="AZ19" s="1" t="s">
        <v>372</v>
      </c>
      <c r="BA19" s="1" t="s">
        <v>134</v>
      </c>
      <c r="BB19" s="1" t="s">
        <v>143</v>
      </c>
      <c r="BC19" s="1" t="s">
        <v>143</v>
      </c>
      <c r="BD19" s="1" t="s">
        <v>137</v>
      </c>
      <c r="BE19" s="1" t="s">
        <v>137</v>
      </c>
      <c r="BF19" s="1" t="s">
        <v>137</v>
      </c>
      <c r="BH19" s="1" t="s">
        <v>143</v>
      </c>
      <c r="BI19" s="1" t="s">
        <v>143</v>
      </c>
      <c r="BJ19" s="1" t="s">
        <v>143</v>
      </c>
      <c r="BK19" s="1" t="s">
        <v>137</v>
      </c>
      <c r="BL19" s="1" t="s">
        <v>137</v>
      </c>
      <c r="BM19" s="1" t="s">
        <v>143</v>
      </c>
      <c r="BO19" s="1" t="s">
        <v>225</v>
      </c>
      <c r="BP19" s="1" t="s">
        <v>143</v>
      </c>
      <c r="BQ19" s="1" t="s">
        <v>143</v>
      </c>
      <c r="BR19" s="1" t="s">
        <v>143</v>
      </c>
      <c r="BS19" s="1" t="s">
        <v>143</v>
      </c>
      <c r="BT19" s="1" t="s">
        <v>137</v>
      </c>
      <c r="BV19" s="1" t="s">
        <v>134</v>
      </c>
      <c r="BW19" s="1" t="s">
        <v>143</v>
      </c>
      <c r="BX19" s="1" t="s">
        <v>143</v>
      </c>
      <c r="BY19" s="1" t="s">
        <v>143</v>
      </c>
      <c r="BZ19" s="1" t="s">
        <v>137</v>
      </c>
      <c r="CA19" s="1" t="s">
        <v>137</v>
      </c>
      <c r="CC19" s="1" t="s">
        <v>134</v>
      </c>
      <c r="CD19" s="1" t="s">
        <v>137</v>
      </c>
      <c r="CE19" s="1" t="s">
        <v>137</v>
      </c>
      <c r="CF19" s="1" t="s">
        <v>137</v>
      </c>
      <c r="CG19" s="1" t="s">
        <v>143</v>
      </c>
      <c r="CH19" s="1" t="s">
        <v>143</v>
      </c>
      <c r="CJ19" s="1" t="s">
        <v>143</v>
      </c>
      <c r="CK19" s="1" t="s">
        <v>143</v>
      </c>
      <c r="CL19" s="1" t="s">
        <v>137</v>
      </c>
      <c r="CM19" s="1" t="s">
        <v>143</v>
      </c>
      <c r="CN19" s="1" t="s">
        <v>143</v>
      </c>
      <c r="CO19" s="1" t="s">
        <v>137</v>
      </c>
      <c r="CQ19" s="1" t="s">
        <v>143</v>
      </c>
      <c r="CR19" s="1" t="s">
        <v>137</v>
      </c>
      <c r="CS19" s="1" t="s">
        <v>143</v>
      </c>
      <c r="CT19" s="1" t="s">
        <v>137</v>
      </c>
      <c r="CU19" s="1" t="s">
        <v>143</v>
      </c>
      <c r="CV19" s="1" t="s">
        <v>143</v>
      </c>
      <c r="CX19" s="1" t="s">
        <v>134</v>
      </c>
      <c r="CY19" s="1" t="s">
        <v>143</v>
      </c>
      <c r="CZ19" s="1" t="s">
        <v>134</v>
      </c>
      <c r="DA19" s="1" t="s">
        <v>137</v>
      </c>
      <c r="DB19" s="1" t="s">
        <v>137</v>
      </c>
      <c r="DC19" s="1" t="s">
        <v>143</v>
      </c>
      <c r="DE19" s="1" t="s">
        <v>137</v>
      </c>
      <c r="DF19" s="1" t="s">
        <v>147</v>
      </c>
      <c r="DG19" s="1" t="s">
        <v>147</v>
      </c>
      <c r="DH19" s="1" t="s">
        <v>137</v>
      </c>
      <c r="DI19" s="1" t="s">
        <v>373</v>
      </c>
      <c r="DJ19" s="1" t="s">
        <v>374</v>
      </c>
      <c r="DK19" s="1" t="s">
        <v>134</v>
      </c>
      <c r="DL19" s="1" t="s">
        <v>134</v>
      </c>
      <c r="DM19" s="1" t="s">
        <v>137</v>
      </c>
      <c r="DN19" s="1" t="s">
        <v>134</v>
      </c>
      <c r="DO19" s="1" t="s">
        <v>137</v>
      </c>
      <c r="DP19" s="1" t="s">
        <v>134</v>
      </c>
      <c r="DR19" s="1" t="s">
        <v>137</v>
      </c>
      <c r="DS19" s="1" t="s">
        <v>143</v>
      </c>
      <c r="DT19" s="1" t="s">
        <v>137</v>
      </c>
      <c r="DU19" s="1" t="s">
        <v>143</v>
      </c>
      <c r="DV19" s="1" t="s">
        <v>137</v>
      </c>
      <c r="DW19" s="1" t="s">
        <v>143</v>
      </c>
      <c r="DY19" s="1" t="s">
        <v>137</v>
      </c>
      <c r="DZ19" s="1" t="s">
        <v>134</v>
      </c>
      <c r="EA19" s="1" t="s">
        <v>137</v>
      </c>
      <c r="EB19" s="1" t="s">
        <v>143</v>
      </c>
      <c r="EC19" s="1" t="s">
        <v>137</v>
      </c>
      <c r="ED19" s="1" t="s">
        <v>137</v>
      </c>
      <c r="EF19" s="1" t="s">
        <v>147</v>
      </c>
      <c r="EG19" s="1" t="s">
        <v>147</v>
      </c>
      <c r="EH19" s="1" t="s">
        <v>147</v>
      </c>
      <c r="EI19" s="1" t="s">
        <v>147</v>
      </c>
      <c r="EJ19" s="1" t="s">
        <v>375</v>
      </c>
      <c r="EK19" s="1" t="s">
        <v>376</v>
      </c>
      <c r="EM19" s="1" t="s">
        <v>377</v>
      </c>
    </row>
    <row r="20" spans="1:185">
      <c r="A20" t="s">
        <v>685</v>
      </c>
      <c r="B20" t="s">
        <v>678</v>
      </c>
      <c r="C20" s="2">
        <v>44931.615210706019</v>
      </c>
      <c r="D20" s="1" t="s">
        <v>205</v>
      </c>
      <c r="E20" s="33" t="s">
        <v>378</v>
      </c>
      <c r="F20" s="1" t="s">
        <v>135</v>
      </c>
      <c r="G20" s="1" t="s">
        <v>134</v>
      </c>
      <c r="H20" s="1" t="s">
        <v>135</v>
      </c>
      <c r="I20" s="1" t="s">
        <v>135</v>
      </c>
      <c r="J20" s="1" t="s">
        <v>135</v>
      </c>
      <c r="K20" s="1" t="s">
        <v>135</v>
      </c>
      <c r="L20" s="1" t="s">
        <v>379</v>
      </c>
      <c r="M20" s="1" t="s">
        <v>134</v>
      </c>
      <c r="N20" s="1" t="s">
        <v>135</v>
      </c>
      <c r="O20" s="1" t="s">
        <v>135</v>
      </c>
      <c r="P20" s="1" t="s">
        <v>135</v>
      </c>
      <c r="Q20" s="1" t="s">
        <v>135</v>
      </c>
      <c r="R20" s="1" t="s">
        <v>135</v>
      </c>
      <c r="S20" s="1" t="s">
        <v>380</v>
      </c>
      <c r="T20" s="1" t="s">
        <v>135</v>
      </c>
      <c r="U20" s="1" t="s">
        <v>135</v>
      </c>
      <c r="V20" s="1" t="s">
        <v>135</v>
      </c>
      <c r="W20" s="1" t="s">
        <v>135</v>
      </c>
      <c r="X20" s="1" t="s">
        <v>135</v>
      </c>
      <c r="Y20" s="1" t="s">
        <v>135</v>
      </c>
      <c r="Z20" s="1" t="s">
        <v>381</v>
      </c>
      <c r="AA20" s="1" t="s">
        <v>139</v>
      </c>
      <c r="AB20" s="1" t="s">
        <v>140</v>
      </c>
      <c r="AC20" s="1" t="s">
        <v>139</v>
      </c>
      <c r="AD20" s="1" t="s">
        <v>139</v>
      </c>
      <c r="AE20" s="1" t="s">
        <v>382</v>
      </c>
      <c r="AF20" s="1" t="s">
        <v>383</v>
      </c>
      <c r="AG20" s="1" t="s">
        <v>135</v>
      </c>
      <c r="AH20" s="1" t="s">
        <v>135</v>
      </c>
      <c r="AI20" s="1" t="s">
        <v>135</v>
      </c>
      <c r="AJ20" s="1" t="s">
        <v>135</v>
      </c>
      <c r="AK20" s="1" t="s">
        <v>135</v>
      </c>
      <c r="AL20" s="1" t="s">
        <v>135</v>
      </c>
      <c r="AM20" s="1" t="s">
        <v>384</v>
      </c>
      <c r="AN20" s="1" t="s">
        <v>135</v>
      </c>
      <c r="AO20" s="1" t="s">
        <v>134</v>
      </c>
      <c r="AP20" s="1" t="s">
        <v>135</v>
      </c>
      <c r="AQ20" s="1" t="s">
        <v>135</v>
      </c>
      <c r="AR20" s="1" t="s">
        <v>135</v>
      </c>
      <c r="AS20" s="1" t="s">
        <v>135</v>
      </c>
      <c r="AT20" s="1" t="s">
        <v>385</v>
      </c>
      <c r="AU20" s="1" t="s">
        <v>139</v>
      </c>
      <c r="AV20" s="1" t="s">
        <v>140</v>
      </c>
      <c r="AW20" s="1" t="s">
        <v>139</v>
      </c>
      <c r="AX20" s="1" t="s">
        <v>139</v>
      </c>
      <c r="AY20" s="1" t="s">
        <v>386</v>
      </c>
      <c r="AZ20" s="1" t="s">
        <v>387</v>
      </c>
      <c r="BA20" s="1" t="s">
        <v>135</v>
      </c>
      <c r="BB20" s="1" t="s">
        <v>135</v>
      </c>
      <c r="BC20" s="1" t="s">
        <v>135</v>
      </c>
      <c r="BD20" s="1" t="s">
        <v>135</v>
      </c>
      <c r="BE20" s="1" t="s">
        <v>135</v>
      </c>
      <c r="BF20" s="1" t="s">
        <v>135</v>
      </c>
      <c r="BG20" s="1" t="s">
        <v>388</v>
      </c>
      <c r="BH20" s="1" t="s">
        <v>135</v>
      </c>
      <c r="BI20" s="1" t="s">
        <v>134</v>
      </c>
      <c r="BJ20" s="1" t="s">
        <v>135</v>
      </c>
      <c r="BK20" s="1" t="s">
        <v>135</v>
      </c>
      <c r="BL20" s="1" t="s">
        <v>135</v>
      </c>
      <c r="BM20" s="1" t="s">
        <v>135</v>
      </c>
      <c r="BN20" s="1" t="s">
        <v>389</v>
      </c>
      <c r="BO20" s="1" t="s">
        <v>135</v>
      </c>
      <c r="BP20" s="1" t="s">
        <v>135</v>
      </c>
      <c r="BQ20" s="1" t="s">
        <v>135</v>
      </c>
      <c r="BR20" s="1" t="s">
        <v>135</v>
      </c>
      <c r="BS20" s="1" t="s">
        <v>135</v>
      </c>
      <c r="BT20" s="1" t="s">
        <v>135</v>
      </c>
      <c r="BU20" s="1" t="s">
        <v>390</v>
      </c>
      <c r="BV20" s="1" t="s">
        <v>135</v>
      </c>
      <c r="BW20" s="1" t="s">
        <v>143</v>
      </c>
      <c r="BX20" s="1" t="s">
        <v>143</v>
      </c>
      <c r="BY20" s="1" t="s">
        <v>135</v>
      </c>
      <c r="BZ20" s="1" t="s">
        <v>143</v>
      </c>
      <c r="CA20" s="1" t="s">
        <v>135</v>
      </c>
      <c r="CB20" s="1" t="s">
        <v>391</v>
      </c>
      <c r="CC20" s="1" t="s">
        <v>135</v>
      </c>
      <c r="CD20" s="1" t="s">
        <v>137</v>
      </c>
      <c r="CE20" s="1" t="s">
        <v>137</v>
      </c>
      <c r="CF20" s="1" t="s">
        <v>135</v>
      </c>
      <c r="CG20" s="1" t="s">
        <v>137</v>
      </c>
      <c r="CH20" s="1" t="s">
        <v>135</v>
      </c>
      <c r="CI20" s="1" t="s">
        <v>392</v>
      </c>
      <c r="CJ20" s="1" t="s">
        <v>135</v>
      </c>
      <c r="CK20" s="1" t="s">
        <v>137</v>
      </c>
      <c r="CL20" s="1" t="s">
        <v>134</v>
      </c>
      <c r="CM20" s="1" t="s">
        <v>135</v>
      </c>
      <c r="CN20" s="1" t="s">
        <v>134</v>
      </c>
      <c r="CO20" s="1" t="s">
        <v>135</v>
      </c>
      <c r="CP20" s="1" t="s">
        <v>392</v>
      </c>
      <c r="CQ20" s="1" t="s">
        <v>135</v>
      </c>
      <c r="CR20" s="1" t="s">
        <v>143</v>
      </c>
      <c r="CS20" s="1" t="s">
        <v>143</v>
      </c>
      <c r="CT20" s="1" t="s">
        <v>135</v>
      </c>
      <c r="CU20" s="1" t="s">
        <v>143</v>
      </c>
      <c r="CV20" s="1" t="s">
        <v>135</v>
      </c>
      <c r="CW20" s="1" t="s">
        <v>393</v>
      </c>
      <c r="CX20" s="1" t="s">
        <v>135</v>
      </c>
      <c r="CY20" s="1" t="s">
        <v>135</v>
      </c>
      <c r="CZ20" s="1" t="s">
        <v>135</v>
      </c>
      <c r="DA20" s="1" t="s">
        <v>135</v>
      </c>
      <c r="DB20" s="1" t="s">
        <v>135</v>
      </c>
      <c r="DC20" s="1" t="s">
        <v>135</v>
      </c>
      <c r="DD20" s="1" t="s">
        <v>394</v>
      </c>
      <c r="DE20" s="1" t="s">
        <v>139</v>
      </c>
      <c r="DF20" s="1" t="s">
        <v>139</v>
      </c>
      <c r="DG20" s="1" t="s">
        <v>139</v>
      </c>
      <c r="DH20" s="1" t="s">
        <v>140</v>
      </c>
      <c r="DI20" s="1" t="s">
        <v>395</v>
      </c>
      <c r="DJ20" s="1" t="s">
        <v>396</v>
      </c>
      <c r="DK20" s="1" t="s">
        <v>135</v>
      </c>
      <c r="DL20" s="1" t="s">
        <v>134</v>
      </c>
      <c r="DM20" s="1" t="s">
        <v>135</v>
      </c>
      <c r="DN20" s="1" t="s">
        <v>135</v>
      </c>
      <c r="DO20" s="1" t="s">
        <v>135</v>
      </c>
      <c r="DP20" s="1" t="s">
        <v>135</v>
      </c>
      <c r="DQ20" s="1" t="s">
        <v>397</v>
      </c>
      <c r="DR20" s="1" t="s">
        <v>135</v>
      </c>
      <c r="DS20" s="1" t="s">
        <v>135</v>
      </c>
      <c r="DT20" s="1" t="s">
        <v>135</v>
      </c>
      <c r="DU20" s="1" t="s">
        <v>135</v>
      </c>
      <c r="DV20" s="1" t="s">
        <v>135</v>
      </c>
      <c r="DW20" s="1" t="s">
        <v>135</v>
      </c>
      <c r="DX20" s="1" t="s">
        <v>398</v>
      </c>
      <c r="DY20" s="1" t="s">
        <v>135</v>
      </c>
      <c r="DZ20" s="1" t="s">
        <v>137</v>
      </c>
      <c r="EA20" s="1" t="s">
        <v>137</v>
      </c>
      <c r="EB20" s="1" t="s">
        <v>137</v>
      </c>
      <c r="EC20" s="1" t="s">
        <v>137</v>
      </c>
      <c r="ED20" s="1" t="s">
        <v>135</v>
      </c>
      <c r="EE20" s="1" t="s">
        <v>399</v>
      </c>
      <c r="EF20" s="1" t="s">
        <v>140</v>
      </c>
      <c r="EG20" s="1" t="s">
        <v>139</v>
      </c>
      <c r="EH20" s="1" t="s">
        <v>140</v>
      </c>
      <c r="EI20" s="1" t="s">
        <v>140</v>
      </c>
      <c r="EJ20" s="1" t="s">
        <v>400</v>
      </c>
      <c r="EK20" s="1" t="s">
        <v>401</v>
      </c>
      <c r="EL20" s="1" t="s">
        <v>402</v>
      </c>
      <c r="EM20" s="1" t="s">
        <v>403</v>
      </c>
    </row>
    <row r="21" spans="1:185">
      <c r="A21" t="s">
        <v>685</v>
      </c>
      <c r="B21" t="s">
        <v>758</v>
      </c>
      <c r="C21" s="2">
        <v>44934.842245509259</v>
      </c>
      <c r="D21" s="1" t="s">
        <v>404</v>
      </c>
      <c r="E21" s="33" t="s">
        <v>405</v>
      </c>
      <c r="F21" s="1" t="s">
        <v>135</v>
      </c>
      <c r="G21" s="1" t="s">
        <v>135</v>
      </c>
      <c r="H21" s="1" t="s">
        <v>135</v>
      </c>
      <c r="I21" s="1" t="s">
        <v>135</v>
      </c>
      <c r="J21" s="1" t="s">
        <v>135</v>
      </c>
      <c r="K21" s="1" t="s">
        <v>135</v>
      </c>
      <c r="L21" s="1" t="s">
        <v>406</v>
      </c>
      <c r="M21" s="1" t="s">
        <v>134</v>
      </c>
      <c r="N21" s="1" t="s">
        <v>134</v>
      </c>
      <c r="O21" s="1" t="s">
        <v>134</v>
      </c>
      <c r="P21" s="1" t="s">
        <v>134</v>
      </c>
      <c r="Q21" s="1" t="s">
        <v>134</v>
      </c>
      <c r="R21" s="1" t="s">
        <v>134</v>
      </c>
      <c r="S21" s="1" t="s">
        <v>406</v>
      </c>
      <c r="T21" s="1" t="s">
        <v>134</v>
      </c>
      <c r="U21" s="1" t="s">
        <v>134</v>
      </c>
      <c r="V21" s="1" t="s">
        <v>134</v>
      </c>
      <c r="W21" s="1" t="s">
        <v>134</v>
      </c>
      <c r="X21" s="1" t="s">
        <v>134</v>
      </c>
      <c r="Y21" s="1" t="s">
        <v>134</v>
      </c>
      <c r="Z21" s="1" t="s">
        <v>406</v>
      </c>
      <c r="AA21" s="1" t="s">
        <v>140</v>
      </c>
      <c r="AB21" s="1" t="s">
        <v>140</v>
      </c>
      <c r="AC21" s="1" t="s">
        <v>140</v>
      </c>
      <c r="AD21" s="1" t="s">
        <v>140</v>
      </c>
      <c r="AE21" s="1" t="s">
        <v>407</v>
      </c>
      <c r="AF21" s="1" t="s">
        <v>408</v>
      </c>
      <c r="AG21" s="1" t="s">
        <v>134</v>
      </c>
      <c r="AH21" s="1" t="s">
        <v>134</v>
      </c>
      <c r="AI21" s="1" t="s">
        <v>134</v>
      </c>
      <c r="AJ21" s="1" t="s">
        <v>137</v>
      </c>
      <c r="AK21" s="1" t="s">
        <v>134</v>
      </c>
      <c r="AL21" s="1" t="s">
        <v>137</v>
      </c>
      <c r="AM21" s="1" t="s">
        <v>406</v>
      </c>
      <c r="AN21" s="1" t="s">
        <v>134</v>
      </c>
      <c r="AO21" s="1" t="s">
        <v>134</v>
      </c>
      <c r="AP21" s="1" t="s">
        <v>134</v>
      </c>
      <c r="AQ21" s="1" t="s">
        <v>134</v>
      </c>
      <c r="AR21" s="1" t="s">
        <v>134</v>
      </c>
      <c r="AS21" s="1" t="s">
        <v>134</v>
      </c>
      <c r="AT21" s="1" t="s">
        <v>409</v>
      </c>
      <c r="AU21" s="1" t="s">
        <v>140</v>
      </c>
      <c r="AV21" s="1" t="s">
        <v>140</v>
      </c>
      <c r="AW21" s="1" t="s">
        <v>140</v>
      </c>
      <c r="AX21" s="1" t="s">
        <v>140</v>
      </c>
      <c r="AY21" s="1" t="s">
        <v>409</v>
      </c>
      <c r="AZ21" s="1" t="s">
        <v>410</v>
      </c>
      <c r="BA21" s="1" t="s">
        <v>134</v>
      </c>
      <c r="BB21" s="1" t="s">
        <v>134</v>
      </c>
      <c r="BC21" s="1" t="s">
        <v>134</v>
      </c>
      <c r="BD21" s="1" t="s">
        <v>134</v>
      </c>
      <c r="BE21" s="1" t="s">
        <v>134</v>
      </c>
      <c r="BF21" s="1" t="s">
        <v>137</v>
      </c>
      <c r="BG21" s="1" t="s">
        <v>411</v>
      </c>
      <c r="BH21" s="1" t="s">
        <v>134</v>
      </c>
      <c r="BI21" s="1" t="s">
        <v>134</v>
      </c>
      <c r="BJ21" s="1" t="s">
        <v>134</v>
      </c>
      <c r="BK21" s="1" t="s">
        <v>134</v>
      </c>
      <c r="BL21" s="1" t="s">
        <v>134</v>
      </c>
      <c r="BM21" s="1" t="s">
        <v>134</v>
      </c>
      <c r="BN21" s="1" t="s">
        <v>406</v>
      </c>
      <c r="BO21" s="1" t="s">
        <v>134</v>
      </c>
      <c r="BP21" s="1" t="s">
        <v>134</v>
      </c>
      <c r="BQ21" s="1" t="s">
        <v>134</v>
      </c>
      <c r="BR21" s="1" t="s">
        <v>134</v>
      </c>
      <c r="BS21" s="1" t="s">
        <v>134</v>
      </c>
      <c r="BT21" s="1" t="s">
        <v>134</v>
      </c>
      <c r="BU21" s="1" t="s">
        <v>406</v>
      </c>
      <c r="BV21" s="1" t="s">
        <v>134</v>
      </c>
      <c r="BW21" s="1" t="s">
        <v>137</v>
      </c>
      <c r="BX21" s="1" t="s">
        <v>134</v>
      </c>
      <c r="BY21" s="1" t="s">
        <v>134</v>
      </c>
      <c r="BZ21" s="1" t="s">
        <v>134</v>
      </c>
      <c r="CA21" s="1" t="s">
        <v>137</v>
      </c>
      <c r="CB21" s="1" t="s">
        <v>412</v>
      </c>
      <c r="CC21" s="1" t="s">
        <v>134</v>
      </c>
      <c r="CD21" s="1" t="s">
        <v>137</v>
      </c>
      <c r="CE21" s="1" t="s">
        <v>134</v>
      </c>
      <c r="CF21" s="1" t="s">
        <v>134</v>
      </c>
      <c r="CG21" s="1" t="s">
        <v>134</v>
      </c>
      <c r="CH21" s="1" t="s">
        <v>134</v>
      </c>
      <c r="CJ21" s="1" t="s">
        <v>134</v>
      </c>
      <c r="CK21" s="1" t="s">
        <v>137</v>
      </c>
      <c r="CL21" s="1" t="s">
        <v>134</v>
      </c>
      <c r="CM21" s="1" t="s">
        <v>134</v>
      </c>
      <c r="CN21" s="1" t="s">
        <v>134</v>
      </c>
      <c r="CO21" s="1" t="s">
        <v>137</v>
      </c>
      <c r="CQ21" s="1" t="s">
        <v>134</v>
      </c>
      <c r="CR21" s="1" t="s">
        <v>137</v>
      </c>
      <c r="CS21" s="1" t="s">
        <v>134</v>
      </c>
      <c r="CT21" s="1" t="s">
        <v>137</v>
      </c>
      <c r="CU21" s="1" t="s">
        <v>137</v>
      </c>
      <c r="CV21" s="1" t="s">
        <v>137</v>
      </c>
      <c r="CX21" s="1" t="s">
        <v>135</v>
      </c>
      <c r="CY21" s="1" t="s">
        <v>135</v>
      </c>
      <c r="CZ21" s="1" t="s">
        <v>135</v>
      </c>
      <c r="DA21" s="1" t="s">
        <v>135</v>
      </c>
      <c r="DB21" s="1" t="s">
        <v>135</v>
      </c>
      <c r="DC21" s="1" t="s">
        <v>135</v>
      </c>
      <c r="DE21" s="1" t="s">
        <v>140</v>
      </c>
      <c r="DF21" s="1" t="s">
        <v>140</v>
      </c>
      <c r="DG21" s="1" t="s">
        <v>140</v>
      </c>
      <c r="DH21" s="1" t="s">
        <v>140</v>
      </c>
      <c r="DI21" s="1" t="s">
        <v>413</v>
      </c>
      <c r="DJ21" s="1" t="s">
        <v>414</v>
      </c>
      <c r="DK21" s="1" t="s">
        <v>135</v>
      </c>
      <c r="DL21" s="1" t="s">
        <v>134</v>
      </c>
      <c r="DM21" s="1" t="s">
        <v>134</v>
      </c>
      <c r="DN21" s="1" t="s">
        <v>134</v>
      </c>
      <c r="DO21" s="1" t="s">
        <v>134</v>
      </c>
      <c r="DP21" s="1" t="s">
        <v>134</v>
      </c>
      <c r="DR21" s="1" t="s">
        <v>134</v>
      </c>
      <c r="DS21" s="1" t="s">
        <v>134</v>
      </c>
      <c r="DT21" s="1" t="s">
        <v>134</v>
      </c>
      <c r="DU21" s="1" t="s">
        <v>134</v>
      </c>
      <c r="DV21" s="1" t="s">
        <v>134</v>
      </c>
      <c r="DW21" s="1" t="s">
        <v>134</v>
      </c>
      <c r="DY21" s="1" t="s">
        <v>134</v>
      </c>
      <c r="DZ21" s="1" t="s">
        <v>137</v>
      </c>
      <c r="EA21" s="1" t="s">
        <v>137</v>
      </c>
      <c r="EB21" s="1" t="s">
        <v>137</v>
      </c>
      <c r="EC21" s="1" t="s">
        <v>134</v>
      </c>
      <c r="ED21" s="1" t="s">
        <v>137</v>
      </c>
      <c r="EF21" s="1" t="s">
        <v>140</v>
      </c>
      <c r="EG21" s="1" t="s">
        <v>140</v>
      </c>
      <c r="EH21" s="1" t="s">
        <v>140</v>
      </c>
      <c r="EI21" s="1" t="s">
        <v>140</v>
      </c>
      <c r="EJ21" s="1" t="s">
        <v>289</v>
      </c>
      <c r="EK21" s="1" t="s">
        <v>289</v>
      </c>
      <c r="EL21" s="1" t="s">
        <v>289</v>
      </c>
      <c r="EM21" s="1" t="s">
        <v>292</v>
      </c>
    </row>
    <row r="22" spans="1:185" ht="15.75" thickBot="1"/>
    <row r="23" spans="1:185" ht="14.25" customHeight="1" thickBot="1">
      <c r="A23" t="s">
        <v>686</v>
      </c>
      <c r="B23" t="s">
        <v>681</v>
      </c>
      <c r="C23" s="24">
        <v>44958.998865740738</v>
      </c>
      <c r="D23" s="25" t="s">
        <v>132</v>
      </c>
      <c r="E23" s="25" t="s">
        <v>652</v>
      </c>
      <c r="F23" s="25" t="s">
        <v>135</v>
      </c>
      <c r="G23" s="25" t="s">
        <v>135</v>
      </c>
      <c r="H23" s="25" t="s">
        <v>135</v>
      </c>
      <c r="I23" s="25" t="s">
        <v>135</v>
      </c>
      <c r="J23" s="25" t="s">
        <v>135</v>
      </c>
      <c r="K23" s="25" t="s">
        <v>135</v>
      </c>
      <c r="L23" s="25" t="s">
        <v>476</v>
      </c>
      <c r="M23" s="25" t="s">
        <v>135</v>
      </c>
      <c r="N23" s="25" t="s">
        <v>135</v>
      </c>
      <c r="O23" s="25" t="s">
        <v>135</v>
      </c>
      <c r="P23" s="25" t="s">
        <v>135</v>
      </c>
      <c r="Q23" s="25" t="s">
        <v>135</v>
      </c>
      <c r="R23" s="25" t="s">
        <v>135</v>
      </c>
      <c r="S23" s="25" t="s">
        <v>653</v>
      </c>
      <c r="T23" s="25" t="s">
        <v>135</v>
      </c>
      <c r="U23" s="25" t="s">
        <v>135</v>
      </c>
      <c r="V23" s="25" t="s">
        <v>135</v>
      </c>
      <c r="W23" s="25" t="s">
        <v>134</v>
      </c>
      <c r="X23" s="25" t="s">
        <v>135</v>
      </c>
      <c r="Y23" s="25" t="s">
        <v>137</v>
      </c>
      <c r="Z23" s="25" t="s">
        <v>654</v>
      </c>
      <c r="AA23" s="25" t="s">
        <v>140</v>
      </c>
      <c r="AB23" s="25" t="s">
        <v>140</v>
      </c>
      <c r="AC23" s="25" t="s">
        <v>140</v>
      </c>
      <c r="AD23" s="25" t="s">
        <v>140</v>
      </c>
      <c r="AE23" s="25" t="s">
        <v>479</v>
      </c>
      <c r="AF23" s="25" t="s">
        <v>480</v>
      </c>
      <c r="AG23" s="25" t="s">
        <v>135</v>
      </c>
      <c r="AH23" s="25" t="s">
        <v>134</v>
      </c>
      <c r="AI23" s="25" t="s">
        <v>135</v>
      </c>
      <c r="AJ23" s="25" t="s">
        <v>134</v>
      </c>
      <c r="AK23" s="25" t="s">
        <v>134</v>
      </c>
      <c r="AL23" s="25" t="s">
        <v>134</v>
      </c>
      <c r="AM23" s="25" t="s">
        <v>481</v>
      </c>
      <c r="AN23" s="25" t="s">
        <v>135</v>
      </c>
      <c r="AO23" s="25" t="s">
        <v>135</v>
      </c>
      <c r="AP23" s="25" t="s">
        <v>135</v>
      </c>
      <c r="AQ23" s="25" t="s">
        <v>134</v>
      </c>
      <c r="AR23" s="25" t="s">
        <v>134</v>
      </c>
      <c r="AS23" s="25" t="s">
        <v>134</v>
      </c>
      <c r="AT23" s="25" t="s">
        <v>655</v>
      </c>
      <c r="AU23" s="25" t="s">
        <v>135</v>
      </c>
      <c r="AV23" s="25" t="s">
        <v>135</v>
      </c>
      <c r="AW23" s="25" t="s">
        <v>135</v>
      </c>
      <c r="AX23" s="25" t="s">
        <v>134</v>
      </c>
      <c r="AY23" s="25" t="s">
        <v>134</v>
      </c>
      <c r="AZ23" s="25" t="s">
        <v>134</v>
      </c>
      <c r="BA23" s="25" t="s">
        <v>656</v>
      </c>
      <c r="BB23" s="25" t="s">
        <v>139</v>
      </c>
      <c r="BC23" s="25" t="s">
        <v>140</v>
      </c>
      <c r="BD23" s="25" t="s">
        <v>139</v>
      </c>
      <c r="BE23" s="25" t="s">
        <v>140</v>
      </c>
      <c r="BF23" s="25" t="s">
        <v>484</v>
      </c>
      <c r="BG23" s="25" t="s">
        <v>485</v>
      </c>
      <c r="BH23" s="25" t="s">
        <v>135</v>
      </c>
      <c r="BI23" s="25" t="s">
        <v>134</v>
      </c>
      <c r="BJ23" s="25" t="s">
        <v>135</v>
      </c>
      <c r="BK23" s="25" t="s">
        <v>134</v>
      </c>
      <c r="BL23" s="25" t="s">
        <v>134</v>
      </c>
      <c r="BM23" s="25" t="s">
        <v>134</v>
      </c>
      <c r="BN23" s="25" t="s">
        <v>657</v>
      </c>
      <c r="BO23" s="25" t="s">
        <v>135</v>
      </c>
      <c r="BP23" s="25" t="s">
        <v>134</v>
      </c>
      <c r="BQ23" s="25" t="s">
        <v>134</v>
      </c>
      <c r="BR23" s="25" t="s">
        <v>134</v>
      </c>
      <c r="BS23" s="25" t="s">
        <v>134</v>
      </c>
      <c r="BT23" s="25" t="s">
        <v>134</v>
      </c>
      <c r="BU23" s="25" t="s">
        <v>658</v>
      </c>
      <c r="BV23" s="25" t="s">
        <v>135</v>
      </c>
      <c r="BW23" s="25" t="s">
        <v>134</v>
      </c>
      <c r="BX23" s="25" t="s">
        <v>135</v>
      </c>
      <c r="BY23" s="25" t="s">
        <v>134</v>
      </c>
      <c r="BZ23" s="25" t="s">
        <v>135</v>
      </c>
      <c r="CA23" s="25" t="s">
        <v>134</v>
      </c>
      <c r="CB23" s="25" t="s">
        <v>488</v>
      </c>
      <c r="CC23" s="25" t="s">
        <v>135</v>
      </c>
      <c r="CD23" s="25" t="s">
        <v>135</v>
      </c>
      <c r="CE23" s="25" t="s">
        <v>135</v>
      </c>
      <c r="CF23" s="25" t="s">
        <v>134</v>
      </c>
      <c r="CG23" s="25" t="s">
        <v>135</v>
      </c>
      <c r="CH23" s="25" t="s">
        <v>134</v>
      </c>
      <c r="CI23" s="25" t="s">
        <v>489</v>
      </c>
      <c r="CJ23" s="25" t="s">
        <v>135</v>
      </c>
      <c r="CK23" s="25" t="s">
        <v>137</v>
      </c>
      <c r="CL23" s="25" t="s">
        <v>137</v>
      </c>
      <c r="CM23" s="25" t="s">
        <v>137</v>
      </c>
      <c r="CN23" s="25" t="s">
        <v>135</v>
      </c>
      <c r="CO23" s="25" t="s">
        <v>137</v>
      </c>
      <c r="CP23" s="25" t="s">
        <v>490</v>
      </c>
      <c r="CQ23" s="25" t="s">
        <v>135</v>
      </c>
      <c r="CR23" s="25" t="s">
        <v>137</v>
      </c>
      <c r="CS23" s="25" t="s">
        <v>134</v>
      </c>
      <c r="CT23" s="25" t="s">
        <v>137</v>
      </c>
      <c r="CU23" s="25" t="s">
        <v>134</v>
      </c>
      <c r="CV23" s="25" t="s">
        <v>137</v>
      </c>
      <c r="CW23" s="25" t="s">
        <v>491</v>
      </c>
      <c r="CX23" s="25" t="s">
        <v>135</v>
      </c>
      <c r="CY23" s="25" t="s">
        <v>137</v>
      </c>
      <c r="CZ23" s="25" t="s">
        <v>137</v>
      </c>
      <c r="DA23" s="25" t="s">
        <v>137</v>
      </c>
      <c r="DB23" s="25" t="s">
        <v>137</v>
      </c>
      <c r="DC23" s="25" t="s">
        <v>137</v>
      </c>
      <c r="DD23" s="25" t="s">
        <v>659</v>
      </c>
      <c r="DE23" s="25" t="s">
        <v>135</v>
      </c>
      <c r="DF23" s="25" t="s">
        <v>134</v>
      </c>
      <c r="DG23" s="25" t="s">
        <v>134</v>
      </c>
      <c r="DH23" s="25" t="s">
        <v>134</v>
      </c>
      <c r="DI23" s="25" t="s">
        <v>134</v>
      </c>
      <c r="DJ23" s="25" t="s">
        <v>134</v>
      </c>
      <c r="DK23" s="25" t="s">
        <v>660</v>
      </c>
      <c r="DL23" s="25" t="s">
        <v>135</v>
      </c>
      <c r="DM23" s="25" t="s">
        <v>135</v>
      </c>
      <c r="DN23" s="25" t="s">
        <v>135</v>
      </c>
      <c r="DO23" s="25" t="s">
        <v>135</v>
      </c>
      <c r="DP23" s="25" t="s">
        <v>135</v>
      </c>
      <c r="DQ23" s="25" t="s">
        <v>135</v>
      </c>
      <c r="DR23" s="25" t="s">
        <v>494</v>
      </c>
      <c r="DS23" s="25" t="s">
        <v>135</v>
      </c>
      <c r="DT23" s="25" t="s">
        <v>137</v>
      </c>
      <c r="DU23" s="25" t="s">
        <v>137</v>
      </c>
      <c r="DV23" s="25" t="s">
        <v>137</v>
      </c>
      <c r="DW23" s="25" t="s">
        <v>135</v>
      </c>
      <c r="DX23" s="25" t="s">
        <v>137</v>
      </c>
      <c r="DY23" s="25" t="s">
        <v>661</v>
      </c>
      <c r="DZ23" s="25" t="s">
        <v>139</v>
      </c>
      <c r="EA23" s="25" t="s">
        <v>140</v>
      </c>
      <c r="EB23" s="25" t="s">
        <v>140</v>
      </c>
      <c r="EC23" s="25" t="s">
        <v>140</v>
      </c>
      <c r="ED23" s="25" t="s">
        <v>662</v>
      </c>
      <c r="EE23" s="25" t="s">
        <v>663</v>
      </c>
      <c r="EF23" s="25" t="s">
        <v>135</v>
      </c>
      <c r="EG23" s="25" t="s">
        <v>135</v>
      </c>
      <c r="EH23" s="25" t="s">
        <v>135</v>
      </c>
      <c r="EI23" s="25" t="s">
        <v>135</v>
      </c>
      <c r="EJ23" s="25" t="s">
        <v>135</v>
      </c>
      <c r="EK23" s="25" t="s">
        <v>135</v>
      </c>
      <c r="EL23" s="25" t="s">
        <v>498</v>
      </c>
      <c r="EM23" s="25" t="s">
        <v>135</v>
      </c>
      <c r="EN23" s="25" t="s">
        <v>135</v>
      </c>
      <c r="EO23" s="25" t="s">
        <v>135</v>
      </c>
      <c r="EP23" s="25" t="s">
        <v>135</v>
      </c>
      <c r="EQ23" s="25" t="s">
        <v>135</v>
      </c>
      <c r="ER23" s="25" t="s">
        <v>134</v>
      </c>
      <c r="ES23" s="25" t="s">
        <v>499</v>
      </c>
      <c r="ET23" s="25" t="s">
        <v>135</v>
      </c>
      <c r="EU23" s="25" t="s">
        <v>143</v>
      </c>
      <c r="EV23" s="25" t="s">
        <v>143</v>
      </c>
      <c r="EW23" s="25" t="s">
        <v>143</v>
      </c>
      <c r="EX23" s="25" t="s">
        <v>143</v>
      </c>
      <c r="EY23" s="25" t="s">
        <v>143</v>
      </c>
      <c r="EZ23" s="25" t="s">
        <v>664</v>
      </c>
      <c r="FA23" s="25" t="s">
        <v>147</v>
      </c>
      <c r="FB23" s="25" t="s">
        <v>147</v>
      </c>
      <c r="FC23" s="25" t="s">
        <v>147</v>
      </c>
      <c r="FD23" s="25" t="s">
        <v>147</v>
      </c>
      <c r="FE23" s="25" t="s">
        <v>501</v>
      </c>
      <c r="FF23" s="25" t="s">
        <v>502</v>
      </c>
      <c r="FG23" s="25" t="s">
        <v>665</v>
      </c>
      <c r="FH23" s="26" t="s">
        <v>292</v>
      </c>
      <c r="FI23" s="25"/>
    </row>
    <row r="24" spans="1:185" ht="16.5" customHeight="1" thickBot="1">
      <c r="B24" t="s">
        <v>674</v>
      </c>
      <c r="C24" s="24">
        <v>45017.869166666664</v>
      </c>
      <c r="D24" s="25" t="s">
        <v>666</v>
      </c>
      <c r="E24" s="25" t="s">
        <v>667</v>
      </c>
      <c r="F24" s="25" t="s">
        <v>134</v>
      </c>
      <c r="G24" s="25" t="s">
        <v>134</v>
      </c>
      <c r="H24" s="25" t="s">
        <v>134</v>
      </c>
      <c r="I24" s="25" t="s">
        <v>135</v>
      </c>
      <c r="J24" s="25" t="s">
        <v>135</v>
      </c>
      <c r="K24" s="25" t="s">
        <v>135</v>
      </c>
      <c r="L24" s="25" t="s">
        <v>504</v>
      </c>
      <c r="M24" s="25" t="s">
        <v>135</v>
      </c>
      <c r="N24" s="25" t="s">
        <v>135</v>
      </c>
      <c r="O24" s="25" t="s">
        <v>134</v>
      </c>
      <c r="P24" s="25" t="s">
        <v>135</v>
      </c>
      <c r="Q24" s="25" t="s">
        <v>135</v>
      </c>
      <c r="R24" s="25" t="s">
        <v>135</v>
      </c>
      <c r="S24" s="25" t="s">
        <v>505</v>
      </c>
      <c r="T24" s="25" t="s">
        <v>135</v>
      </c>
      <c r="U24" s="25" t="s">
        <v>135</v>
      </c>
      <c r="V24" s="25" t="s">
        <v>135</v>
      </c>
      <c r="W24" s="25" t="s">
        <v>135</v>
      </c>
      <c r="X24" s="25" t="s">
        <v>135</v>
      </c>
      <c r="Y24" s="25" t="s">
        <v>135</v>
      </c>
      <c r="Z24" s="25" t="s">
        <v>506</v>
      </c>
      <c r="AA24" s="25" t="s">
        <v>139</v>
      </c>
      <c r="AB24" s="25" t="s">
        <v>139</v>
      </c>
      <c r="AC24" s="25" t="s">
        <v>139</v>
      </c>
      <c r="AD24" s="25" t="s">
        <v>139</v>
      </c>
      <c r="AE24" s="25" t="s">
        <v>507</v>
      </c>
      <c r="AF24" s="25" t="s">
        <v>508</v>
      </c>
      <c r="AG24" s="25" t="s">
        <v>135</v>
      </c>
      <c r="AH24" s="25" t="s">
        <v>143</v>
      </c>
      <c r="AI24" s="25" t="s">
        <v>135</v>
      </c>
      <c r="AJ24" s="25" t="s">
        <v>135</v>
      </c>
      <c r="AK24" s="25" t="s">
        <v>135</v>
      </c>
      <c r="AL24" s="25" t="s">
        <v>135</v>
      </c>
      <c r="AM24" s="25" t="s">
        <v>509</v>
      </c>
      <c r="AN24" s="25" t="s">
        <v>135</v>
      </c>
      <c r="AO24" s="25" t="s">
        <v>135</v>
      </c>
      <c r="AP24" s="25" t="s">
        <v>135</v>
      </c>
      <c r="AQ24" s="25" t="s">
        <v>135</v>
      </c>
      <c r="AR24" s="25" t="s">
        <v>135</v>
      </c>
      <c r="AS24" s="25" t="s">
        <v>135</v>
      </c>
      <c r="AT24" s="25" t="s">
        <v>508</v>
      </c>
      <c r="AU24" s="25" t="s">
        <v>135</v>
      </c>
      <c r="AV24" s="25" t="s">
        <v>143</v>
      </c>
      <c r="AW24" s="25" t="s">
        <v>134</v>
      </c>
      <c r="AX24" s="25" t="s">
        <v>134</v>
      </c>
      <c r="AY24" s="25" t="s">
        <v>134</v>
      </c>
      <c r="AZ24" s="25" t="s">
        <v>135</v>
      </c>
      <c r="BA24" s="25" t="s">
        <v>510</v>
      </c>
      <c r="BB24" s="25" t="s">
        <v>139</v>
      </c>
      <c r="BC24" s="25" t="s">
        <v>139</v>
      </c>
      <c r="BD24" s="25" t="s">
        <v>140</v>
      </c>
      <c r="BE24" s="25" t="s">
        <v>139</v>
      </c>
      <c r="BF24" s="25" t="s">
        <v>511</v>
      </c>
      <c r="BG24" s="25" t="s">
        <v>512</v>
      </c>
      <c r="BH24" s="25" t="s">
        <v>135</v>
      </c>
      <c r="BI24" s="25" t="s">
        <v>143</v>
      </c>
      <c r="BJ24" s="25" t="s">
        <v>137</v>
      </c>
      <c r="BK24" s="25" t="s">
        <v>135</v>
      </c>
      <c r="BL24" s="25" t="s">
        <v>135</v>
      </c>
      <c r="BM24" s="25" t="s">
        <v>135</v>
      </c>
      <c r="BN24" s="25" t="s">
        <v>513</v>
      </c>
      <c r="BO24" s="25" t="s">
        <v>135</v>
      </c>
      <c r="BP24" s="25" t="s">
        <v>135</v>
      </c>
      <c r="BQ24" s="25" t="s">
        <v>135</v>
      </c>
      <c r="BR24" s="25" t="s">
        <v>135</v>
      </c>
      <c r="BS24" s="25" t="s">
        <v>135</v>
      </c>
      <c r="BT24" s="25" t="s">
        <v>135</v>
      </c>
      <c r="BU24" s="25" t="s">
        <v>508</v>
      </c>
      <c r="BV24" s="25" t="s">
        <v>135</v>
      </c>
      <c r="BW24" s="25" t="s">
        <v>135</v>
      </c>
      <c r="BX24" s="25" t="s">
        <v>135</v>
      </c>
      <c r="BY24" s="25" t="s">
        <v>135</v>
      </c>
      <c r="BZ24" s="25" t="s">
        <v>135</v>
      </c>
      <c r="CA24" s="25" t="s">
        <v>135</v>
      </c>
      <c r="CB24" s="25" t="s">
        <v>508</v>
      </c>
      <c r="CC24" s="25" t="s">
        <v>135</v>
      </c>
      <c r="CD24" s="25" t="s">
        <v>160</v>
      </c>
      <c r="CE24" s="25" t="s">
        <v>135</v>
      </c>
      <c r="CF24" s="25" t="s">
        <v>135</v>
      </c>
      <c r="CG24" s="25" t="s">
        <v>135</v>
      </c>
      <c r="CH24" s="25" t="s">
        <v>135</v>
      </c>
      <c r="CI24" s="25" t="s">
        <v>514</v>
      </c>
      <c r="CJ24" s="25" t="s">
        <v>135</v>
      </c>
      <c r="CK24" s="25" t="s">
        <v>135</v>
      </c>
      <c r="CL24" s="25" t="s">
        <v>135</v>
      </c>
      <c r="CM24" s="25" t="s">
        <v>135</v>
      </c>
      <c r="CN24" s="25" t="s">
        <v>135</v>
      </c>
      <c r="CO24" s="25" t="s">
        <v>135</v>
      </c>
      <c r="CP24" s="25" t="s">
        <v>508</v>
      </c>
      <c r="CQ24" s="25" t="s">
        <v>135</v>
      </c>
      <c r="CR24" s="25" t="s">
        <v>135</v>
      </c>
      <c r="CS24" s="25" t="s">
        <v>135</v>
      </c>
      <c r="CT24" s="25" t="s">
        <v>135</v>
      </c>
      <c r="CU24" s="25" t="s">
        <v>135</v>
      </c>
      <c r="CV24" s="25" t="s">
        <v>135</v>
      </c>
      <c r="CW24" s="25" t="s">
        <v>508</v>
      </c>
      <c r="CX24" s="25" t="s">
        <v>135</v>
      </c>
      <c r="CY24" s="25" t="s">
        <v>135</v>
      </c>
      <c r="CZ24" s="25" t="s">
        <v>135</v>
      </c>
      <c r="DA24" s="25" t="s">
        <v>135</v>
      </c>
      <c r="DB24" s="25" t="s">
        <v>135</v>
      </c>
      <c r="DC24" s="25" t="s">
        <v>135</v>
      </c>
      <c r="DD24" s="25" t="s">
        <v>508</v>
      </c>
      <c r="DE24" s="25" t="s">
        <v>135</v>
      </c>
      <c r="DF24" s="25" t="s">
        <v>143</v>
      </c>
      <c r="DG24" s="25" t="s">
        <v>137</v>
      </c>
      <c r="DH24" s="25" t="s">
        <v>143</v>
      </c>
      <c r="DI24" s="25" t="s">
        <v>134</v>
      </c>
      <c r="DJ24" s="25" t="s">
        <v>134</v>
      </c>
      <c r="DK24" s="25" t="s">
        <v>515</v>
      </c>
      <c r="DL24" s="25" t="s">
        <v>135</v>
      </c>
      <c r="DM24" s="25" t="s">
        <v>135</v>
      </c>
      <c r="DN24" s="25" t="s">
        <v>135</v>
      </c>
      <c r="DO24" s="25" t="s">
        <v>135</v>
      </c>
      <c r="DP24" s="25" t="s">
        <v>135</v>
      </c>
      <c r="DQ24" s="25" t="s">
        <v>135</v>
      </c>
      <c r="DR24" s="25" t="s">
        <v>508</v>
      </c>
      <c r="DS24" s="25" t="s">
        <v>135</v>
      </c>
      <c r="DT24" s="25" t="s">
        <v>135</v>
      </c>
      <c r="DU24" s="25" t="s">
        <v>135</v>
      </c>
      <c r="DV24" s="25" t="s">
        <v>135</v>
      </c>
      <c r="DW24" s="25" t="s">
        <v>135</v>
      </c>
      <c r="DX24" s="25" t="s">
        <v>135</v>
      </c>
      <c r="DY24" s="25" t="s">
        <v>508</v>
      </c>
      <c r="DZ24" s="25" t="s">
        <v>139</v>
      </c>
      <c r="EA24" s="25" t="s">
        <v>139</v>
      </c>
      <c r="EB24" s="25" t="s">
        <v>139</v>
      </c>
      <c r="EC24" s="25" t="s">
        <v>139</v>
      </c>
      <c r="ED24" s="25" t="s">
        <v>516</v>
      </c>
      <c r="EE24" s="25" t="s">
        <v>517</v>
      </c>
      <c r="EF24" s="25" t="s">
        <v>135</v>
      </c>
      <c r="EG24" s="25" t="s">
        <v>143</v>
      </c>
      <c r="EH24" s="25" t="s">
        <v>134</v>
      </c>
      <c r="EI24" s="25" t="s">
        <v>134</v>
      </c>
      <c r="EJ24" s="25" t="s">
        <v>134</v>
      </c>
      <c r="EK24" s="25" t="s">
        <v>134</v>
      </c>
      <c r="EL24" s="25" t="s">
        <v>518</v>
      </c>
      <c r="EM24" s="25" t="s">
        <v>135</v>
      </c>
      <c r="EN24" s="25" t="s">
        <v>135</v>
      </c>
      <c r="EO24" s="25" t="s">
        <v>135</v>
      </c>
      <c r="EP24" s="25" t="s">
        <v>135</v>
      </c>
      <c r="EQ24" s="25" t="s">
        <v>135</v>
      </c>
      <c r="ER24" s="25" t="s">
        <v>135</v>
      </c>
      <c r="ES24" s="25" t="s">
        <v>508</v>
      </c>
      <c r="ET24" s="25" t="s">
        <v>135</v>
      </c>
      <c r="EU24" s="25" t="s">
        <v>143</v>
      </c>
      <c r="EV24" s="25" t="s">
        <v>134</v>
      </c>
      <c r="EW24" s="25" t="s">
        <v>134</v>
      </c>
      <c r="EX24" s="25" t="s">
        <v>134</v>
      </c>
      <c r="EY24" s="25" t="s">
        <v>134</v>
      </c>
      <c r="EZ24" s="25" t="s">
        <v>519</v>
      </c>
      <c r="FA24" s="25" t="s">
        <v>139</v>
      </c>
      <c r="FB24" s="25" t="s">
        <v>139</v>
      </c>
      <c r="FC24" s="25" t="s">
        <v>139</v>
      </c>
      <c r="FD24" s="25" t="s">
        <v>139</v>
      </c>
      <c r="FE24" s="25" t="s">
        <v>520</v>
      </c>
      <c r="FF24" s="25" t="s">
        <v>508</v>
      </c>
      <c r="FG24" s="25" t="s">
        <v>508</v>
      </c>
      <c r="FH24" s="25" t="s">
        <v>521</v>
      </c>
      <c r="FI24" s="25"/>
    </row>
    <row r="29" spans="1:185">
      <c r="A29" t="s">
        <v>4920</v>
      </c>
      <c r="B29" s="1" t="s">
        <v>132</v>
      </c>
      <c r="C29" s="1">
        <v>3</v>
      </c>
      <c r="G29" t="s">
        <v>4922</v>
      </c>
      <c r="H29">
        <v>3</v>
      </c>
    </row>
    <row r="30" spans="1:185">
      <c r="B30" s="1" t="s">
        <v>151</v>
      </c>
      <c r="C30" s="1">
        <v>1</v>
      </c>
      <c r="F30" t="s">
        <v>4921</v>
      </c>
      <c r="G30" t="s">
        <v>249</v>
      </c>
      <c r="H30">
        <v>5</v>
      </c>
    </row>
    <row r="31" spans="1:185">
      <c r="B31" s="33" t="s">
        <v>187</v>
      </c>
      <c r="C31" s="1">
        <v>7</v>
      </c>
      <c r="G31" t="s">
        <v>4923</v>
      </c>
      <c r="H31">
        <v>3</v>
      </c>
    </row>
    <row r="32" spans="1:185">
      <c r="B32" s="1" t="s">
        <v>293</v>
      </c>
      <c r="C32" s="1">
        <v>1</v>
      </c>
    </row>
    <row r="33" spans="5:5">
      <c r="E33" s="1"/>
    </row>
    <row r="34" spans="5:5">
      <c r="E34" s="1"/>
    </row>
    <row r="35" spans="5:5">
      <c r="E35" s="1"/>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19"/>
  <sheetViews>
    <sheetView topLeftCell="A93" workbookViewId="0">
      <selection activeCell="K116" activeCellId="1" sqref="C116:G116 K116"/>
    </sheetView>
  </sheetViews>
  <sheetFormatPr defaultRowHeight="15"/>
  <cols>
    <col min="1" max="1" width="33.28515625" bestFit="1" customWidth="1"/>
    <col min="2" max="2" width="39" bestFit="1" customWidth="1"/>
  </cols>
  <sheetData>
    <row r="2" spans="2:11">
      <c r="B2" s="291" t="s">
        <v>699</v>
      </c>
      <c r="C2" s="220" t="s">
        <v>4839</v>
      </c>
      <c r="D2" s="220" t="s">
        <v>4840</v>
      </c>
      <c r="E2" s="220" t="s">
        <v>4841</v>
      </c>
      <c r="F2" s="220" t="s">
        <v>4842</v>
      </c>
      <c r="G2" s="220" t="s">
        <v>4843</v>
      </c>
      <c r="H2" s="220" t="s">
        <v>4873</v>
      </c>
      <c r="I2" s="220" t="s">
        <v>792</v>
      </c>
      <c r="J2" s="220" t="s">
        <v>538</v>
      </c>
      <c r="K2" s="220" t="s">
        <v>4901</v>
      </c>
    </row>
    <row r="3" spans="2:11">
      <c r="B3" s="291"/>
      <c r="C3" s="101">
        <v>5</v>
      </c>
      <c r="D3" s="101">
        <v>2</v>
      </c>
      <c r="E3" s="101">
        <v>3</v>
      </c>
      <c r="F3" s="101">
        <v>5</v>
      </c>
      <c r="G3" s="101">
        <v>5</v>
      </c>
      <c r="H3" s="42">
        <f>MEDIAN(C3:G3)</f>
        <v>5</v>
      </c>
      <c r="I3" s="42">
        <f>AVERAGE(C3:G3)</f>
        <v>4</v>
      </c>
      <c r="J3" s="42">
        <f>STDEV(C3:G3)</f>
        <v>1.4142135623730951</v>
      </c>
      <c r="K3" s="101">
        <v>5</v>
      </c>
    </row>
    <row r="4" spans="2:11">
      <c r="B4" s="291"/>
      <c r="C4" s="101">
        <v>5</v>
      </c>
      <c r="D4" s="101">
        <v>5</v>
      </c>
      <c r="E4" s="101">
        <v>5</v>
      </c>
      <c r="F4" s="101">
        <v>5</v>
      </c>
      <c r="G4" s="101">
        <v>5</v>
      </c>
      <c r="H4" s="42">
        <f t="shared" ref="H4:H67" si="0">MEDIAN(C4:G4)</f>
        <v>5</v>
      </c>
      <c r="I4" s="42">
        <f t="shared" ref="I4:I67" si="1">AVERAGE(C4:G4)</f>
        <v>5</v>
      </c>
      <c r="J4" s="42">
        <f t="shared" ref="J4:J67" si="2">STDEV(C4:G4)</f>
        <v>0</v>
      </c>
      <c r="K4" s="101">
        <v>5</v>
      </c>
    </row>
    <row r="5" spans="2:11">
      <c r="B5" s="291"/>
      <c r="C5" s="101">
        <v>5</v>
      </c>
      <c r="D5" s="101">
        <v>5</v>
      </c>
      <c r="E5" s="101">
        <v>5</v>
      </c>
      <c r="F5" s="101">
        <v>5</v>
      </c>
      <c r="G5" s="101">
        <v>5</v>
      </c>
      <c r="H5" s="42">
        <f t="shared" si="0"/>
        <v>5</v>
      </c>
      <c r="I5" s="42">
        <f t="shared" si="1"/>
        <v>5</v>
      </c>
      <c r="J5" s="42">
        <f t="shared" si="2"/>
        <v>0</v>
      </c>
      <c r="K5" s="101">
        <v>5</v>
      </c>
    </row>
    <row r="6" spans="2:11">
      <c r="B6" s="291"/>
      <c r="C6" s="101">
        <v>5</v>
      </c>
      <c r="D6" s="101">
        <v>3</v>
      </c>
      <c r="E6" s="101">
        <v>5</v>
      </c>
      <c r="F6" s="101">
        <v>5</v>
      </c>
      <c r="G6" s="101">
        <v>5</v>
      </c>
      <c r="H6" s="42">
        <f t="shared" si="0"/>
        <v>5</v>
      </c>
      <c r="I6" s="42">
        <f t="shared" si="1"/>
        <v>4.5999999999999996</v>
      </c>
      <c r="J6" s="42">
        <f t="shared" si="2"/>
        <v>0.8944271909999163</v>
      </c>
      <c r="K6" s="101">
        <v>5</v>
      </c>
    </row>
    <row r="7" spans="2:11">
      <c r="B7" s="291"/>
      <c r="C7" s="101">
        <v>5</v>
      </c>
      <c r="D7" s="101">
        <v>5</v>
      </c>
      <c r="E7" s="101">
        <v>5</v>
      </c>
      <c r="F7" s="101">
        <v>5</v>
      </c>
      <c r="G7" s="101">
        <v>5</v>
      </c>
      <c r="H7" s="42">
        <f t="shared" si="0"/>
        <v>5</v>
      </c>
      <c r="I7" s="42">
        <f t="shared" si="1"/>
        <v>5</v>
      </c>
      <c r="J7" s="42">
        <f t="shared" si="2"/>
        <v>0</v>
      </c>
      <c r="K7" s="101">
        <v>5</v>
      </c>
    </row>
    <row r="8" spans="2:11">
      <c r="B8" s="291"/>
      <c r="C8" s="101">
        <v>5</v>
      </c>
      <c r="D8" s="101">
        <v>5</v>
      </c>
      <c r="E8" s="101">
        <v>5</v>
      </c>
      <c r="F8" s="101">
        <v>5</v>
      </c>
      <c r="G8" s="101">
        <v>5</v>
      </c>
      <c r="H8" s="42">
        <f t="shared" si="0"/>
        <v>5</v>
      </c>
      <c r="I8" s="42">
        <f t="shared" si="1"/>
        <v>5</v>
      </c>
      <c r="J8" s="42">
        <f t="shared" si="2"/>
        <v>0</v>
      </c>
      <c r="K8" s="101">
        <v>5</v>
      </c>
    </row>
    <row r="9" spans="2:11">
      <c r="B9" s="291"/>
      <c r="C9" s="101">
        <v>5</v>
      </c>
      <c r="D9" s="101">
        <v>5</v>
      </c>
      <c r="E9" s="101">
        <v>5</v>
      </c>
      <c r="F9" s="101">
        <v>5</v>
      </c>
      <c r="G9" s="101">
        <v>5</v>
      </c>
      <c r="H9" s="42">
        <f t="shared" si="0"/>
        <v>5</v>
      </c>
      <c r="I9" s="42">
        <f t="shared" si="1"/>
        <v>5</v>
      </c>
      <c r="J9" s="42">
        <f t="shared" si="2"/>
        <v>0</v>
      </c>
      <c r="K9" s="101">
        <v>5</v>
      </c>
    </row>
    <row r="10" spans="2:11">
      <c r="B10" s="291"/>
      <c r="C10" s="101">
        <v>5</v>
      </c>
      <c r="D10" s="101">
        <v>2</v>
      </c>
      <c r="E10" s="101">
        <v>3</v>
      </c>
      <c r="F10" s="101">
        <v>2</v>
      </c>
      <c r="G10" s="101">
        <v>4</v>
      </c>
      <c r="H10" s="42">
        <f t="shared" si="0"/>
        <v>3</v>
      </c>
      <c r="I10" s="42">
        <f t="shared" si="1"/>
        <v>3.2</v>
      </c>
      <c r="J10" s="42">
        <f t="shared" si="2"/>
        <v>1.3038404810405295</v>
      </c>
      <c r="K10" s="101">
        <v>4</v>
      </c>
    </row>
    <row r="11" spans="2:11">
      <c r="B11" s="291"/>
      <c r="C11" s="101">
        <v>5</v>
      </c>
      <c r="D11" s="101">
        <v>5</v>
      </c>
      <c r="E11" s="101">
        <v>5</v>
      </c>
      <c r="F11" s="101">
        <v>5</v>
      </c>
      <c r="G11" s="101">
        <v>5</v>
      </c>
      <c r="H11" s="42">
        <f t="shared" si="0"/>
        <v>5</v>
      </c>
      <c r="I11" s="42">
        <f t="shared" si="1"/>
        <v>5</v>
      </c>
      <c r="J11" s="42">
        <f t="shared" si="2"/>
        <v>0</v>
      </c>
      <c r="K11" s="101">
        <v>5</v>
      </c>
    </row>
    <row r="12" spans="2:11">
      <c r="B12" s="291"/>
      <c r="C12" s="101">
        <v>5</v>
      </c>
      <c r="D12" s="101">
        <v>5</v>
      </c>
      <c r="E12" s="101">
        <v>5</v>
      </c>
      <c r="F12" s="101">
        <v>5</v>
      </c>
      <c r="G12" s="101">
        <v>5</v>
      </c>
      <c r="H12" s="42">
        <f t="shared" si="0"/>
        <v>5</v>
      </c>
      <c r="I12" s="42">
        <f t="shared" si="1"/>
        <v>5</v>
      </c>
      <c r="J12" s="42">
        <f t="shared" si="2"/>
        <v>0</v>
      </c>
      <c r="K12" s="101">
        <v>5</v>
      </c>
    </row>
    <row r="13" spans="2:11">
      <c r="B13" s="291"/>
      <c r="C13" s="17">
        <v>3</v>
      </c>
      <c r="D13" s="17">
        <v>3</v>
      </c>
      <c r="E13" s="17">
        <v>3</v>
      </c>
      <c r="F13" s="17">
        <v>4</v>
      </c>
      <c r="G13" s="17">
        <v>4</v>
      </c>
      <c r="H13" s="42">
        <f t="shared" si="0"/>
        <v>3</v>
      </c>
      <c r="I13" s="42">
        <f t="shared" si="1"/>
        <v>3.4</v>
      </c>
      <c r="J13" s="42">
        <f t="shared" si="2"/>
        <v>0.54772255750516674</v>
      </c>
      <c r="K13" s="17">
        <v>4</v>
      </c>
    </row>
    <row r="14" spans="2:11">
      <c r="B14" s="291"/>
      <c r="C14" s="17">
        <v>4</v>
      </c>
      <c r="D14" s="17">
        <v>4</v>
      </c>
      <c r="E14" s="17">
        <v>4</v>
      </c>
      <c r="F14" s="17">
        <v>4</v>
      </c>
      <c r="G14" s="17">
        <v>4</v>
      </c>
      <c r="H14" s="42">
        <f t="shared" si="0"/>
        <v>4</v>
      </c>
      <c r="I14" s="42">
        <f t="shared" si="1"/>
        <v>4</v>
      </c>
      <c r="J14" s="42">
        <f t="shared" si="2"/>
        <v>0</v>
      </c>
      <c r="K14" s="17">
        <v>4</v>
      </c>
    </row>
    <row r="15" spans="2:11">
      <c r="B15" s="291"/>
      <c r="C15" s="17">
        <v>3</v>
      </c>
      <c r="D15" s="17">
        <v>3</v>
      </c>
      <c r="E15" s="17">
        <v>3</v>
      </c>
      <c r="F15" s="17">
        <v>4</v>
      </c>
      <c r="G15" s="17">
        <v>4</v>
      </c>
      <c r="H15" s="42">
        <f t="shared" si="0"/>
        <v>3</v>
      </c>
      <c r="I15" s="42">
        <f t="shared" si="1"/>
        <v>3.4</v>
      </c>
      <c r="J15" s="42">
        <f t="shared" si="2"/>
        <v>0.54772255750516674</v>
      </c>
      <c r="K15" s="17">
        <v>4</v>
      </c>
    </row>
    <row r="16" spans="2:11">
      <c r="B16" s="291"/>
      <c r="C16" s="17">
        <v>3</v>
      </c>
      <c r="D16" s="17">
        <v>3</v>
      </c>
      <c r="E16" s="17">
        <v>3</v>
      </c>
      <c r="F16" s="17">
        <v>2</v>
      </c>
      <c r="G16" s="17">
        <v>3</v>
      </c>
      <c r="H16" s="42">
        <f t="shared" si="0"/>
        <v>3</v>
      </c>
      <c r="I16" s="42">
        <f t="shared" si="1"/>
        <v>2.8</v>
      </c>
      <c r="J16" s="42">
        <f t="shared" si="2"/>
        <v>0.44721359549995715</v>
      </c>
      <c r="K16" s="17">
        <v>3</v>
      </c>
    </row>
    <row r="17" spans="2:11">
      <c r="B17" s="291"/>
      <c r="C17" s="17">
        <v>3</v>
      </c>
      <c r="D17" s="17">
        <v>3</v>
      </c>
      <c r="E17" s="17">
        <v>3</v>
      </c>
      <c r="F17" s="17">
        <v>2</v>
      </c>
      <c r="G17" s="17">
        <v>2</v>
      </c>
      <c r="H17" s="42">
        <f t="shared" si="0"/>
        <v>3</v>
      </c>
      <c r="I17" s="42">
        <f t="shared" si="1"/>
        <v>2.6</v>
      </c>
      <c r="J17" s="42">
        <f t="shared" si="2"/>
        <v>0.54772255750516674</v>
      </c>
      <c r="K17" s="17">
        <v>3</v>
      </c>
    </row>
    <row r="18" spans="2:11">
      <c r="B18" s="291"/>
      <c r="C18" s="17">
        <v>3</v>
      </c>
      <c r="D18" s="17">
        <v>3</v>
      </c>
      <c r="E18" s="17">
        <v>3</v>
      </c>
      <c r="F18" s="17">
        <v>3</v>
      </c>
      <c r="G18" s="17">
        <v>3</v>
      </c>
      <c r="H18" s="42">
        <f t="shared" si="0"/>
        <v>3</v>
      </c>
      <c r="I18" s="42">
        <f t="shared" si="1"/>
        <v>3</v>
      </c>
      <c r="J18" s="42">
        <f t="shared" si="2"/>
        <v>0</v>
      </c>
      <c r="K18" s="17">
        <v>3</v>
      </c>
    </row>
    <row r="19" spans="2:11">
      <c r="B19" s="291"/>
      <c r="C19" s="17">
        <v>4</v>
      </c>
      <c r="D19" s="17">
        <v>4</v>
      </c>
      <c r="E19" s="17">
        <v>4</v>
      </c>
      <c r="F19" s="17">
        <v>5</v>
      </c>
      <c r="G19" s="17">
        <v>5</v>
      </c>
      <c r="H19" s="42">
        <f t="shared" si="0"/>
        <v>4</v>
      </c>
      <c r="I19" s="42">
        <f t="shared" si="1"/>
        <v>4.4000000000000004</v>
      </c>
      <c r="J19" s="42">
        <f t="shared" si="2"/>
        <v>0.54772255750516674</v>
      </c>
      <c r="K19" s="17">
        <v>5</v>
      </c>
    </row>
    <row r="20" spans="2:11">
      <c r="B20" s="291"/>
      <c r="C20" s="17">
        <v>2</v>
      </c>
      <c r="D20" s="17">
        <v>3</v>
      </c>
      <c r="E20" s="17">
        <v>3</v>
      </c>
      <c r="F20" s="17">
        <v>3</v>
      </c>
      <c r="G20" s="17">
        <v>3</v>
      </c>
      <c r="H20" s="42">
        <f t="shared" si="0"/>
        <v>3</v>
      </c>
      <c r="I20" s="42">
        <f t="shared" si="1"/>
        <v>2.8</v>
      </c>
      <c r="J20" s="42">
        <f t="shared" si="2"/>
        <v>0.44721359549995715</v>
      </c>
      <c r="K20" s="17">
        <v>3</v>
      </c>
    </row>
    <row r="21" spans="2:11">
      <c r="B21" s="291"/>
      <c r="C21" s="17">
        <v>4</v>
      </c>
      <c r="D21" s="17">
        <v>4</v>
      </c>
      <c r="E21" s="17">
        <v>4</v>
      </c>
      <c r="F21" s="17">
        <v>5</v>
      </c>
      <c r="G21" s="17">
        <v>5</v>
      </c>
      <c r="H21" s="42">
        <f t="shared" si="0"/>
        <v>4</v>
      </c>
      <c r="I21" s="42">
        <f t="shared" si="1"/>
        <v>4.4000000000000004</v>
      </c>
      <c r="J21" s="42">
        <f t="shared" si="2"/>
        <v>0.54772255750516674</v>
      </c>
      <c r="K21" s="17">
        <v>5</v>
      </c>
    </row>
    <row r="22" spans="2:11">
      <c r="B22" s="291"/>
      <c r="C22" s="17">
        <v>3</v>
      </c>
      <c r="D22" s="17">
        <v>3</v>
      </c>
      <c r="E22" s="17">
        <v>3</v>
      </c>
      <c r="F22" s="17">
        <v>3</v>
      </c>
      <c r="G22" s="17">
        <v>2</v>
      </c>
      <c r="H22" s="42">
        <f t="shared" si="0"/>
        <v>3</v>
      </c>
      <c r="I22" s="42">
        <f t="shared" si="1"/>
        <v>2.8</v>
      </c>
      <c r="J22" s="42">
        <f t="shared" si="2"/>
        <v>0.44721359549995715</v>
      </c>
      <c r="K22" s="17">
        <v>3</v>
      </c>
    </row>
    <row r="23" spans="2:11">
      <c r="B23" s="291"/>
      <c r="C23" s="102">
        <v>1</v>
      </c>
      <c r="D23" s="17">
        <v>4</v>
      </c>
      <c r="E23" s="17">
        <v>2</v>
      </c>
      <c r="F23" s="17">
        <v>5</v>
      </c>
      <c r="G23" s="17">
        <v>3</v>
      </c>
      <c r="H23" s="42">
        <f t="shared" si="0"/>
        <v>3</v>
      </c>
      <c r="I23" s="42">
        <f t="shared" si="1"/>
        <v>3</v>
      </c>
      <c r="J23" s="42">
        <f t="shared" si="2"/>
        <v>1.5811388300841898</v>
      </c>
      <c r="K23" s="17">
        <v>5</v>
      </c>
    </row>
    <row r="24" spans="2:11">
      <c r="B24" s="291"/>
      <c r="C24" s="17">
        <v>2</v>
      </c>
      <c r="D24" s="17">
        <v>4</v>
      </c>
      <c r="E24" s="17">
        <v>3</v>
      </c>
      <c r="F24" s="17">
        <v>5</v>
      </c>
      <c r="G24" s="17">
        <v>5</v>
      </c>
      <c r="H24" s="42">
        <f t="shared" si="0"/>
        <v>4</v>
      </c>
      <c r="I24" s="42">
        <f t="shared" si="1"/>
        <v>3.8</v>
      </c>
      <c r="J24" s="42">
        <f t="shared" si="2"/>
        <v>1.3038404810405295</v>
      </c>
      <c r="K24" s="17">
        <v>5</v>
      </c>
    </row>
    <row r="25" spans="2:11">
      <c r="B25" s="291"/>
      <c r="C25" s="17">
        <v>2</v>
      </c>
      <c r="D25" s="17">
        <v>4</v>
      </c>
      <c r="E25" s="17">
        <v>4</v>
      </c>
      <c r="F25" s="17">
        <v>5</v>
      </c>
      <c r="G25" s="17">
        <v>3</v>
      </c>
      <c r="H25" s="42">
        <f t="shared" si="0"/>
        <v>4</v>
      </c>
      <c r="I25" s="42">
        <f t="shared" si="1"/>
        <v>3.6</v>
      </c>
      <c r="J25" s="42">
        <f t="shared" si="2"/>
        <v>1.1401754250991383</v>
      </c>
      <c r="K25" s="17">
        <v>3</v>
      </c>
    </row>
    <row r="26" spans="2:11">
      <c r="B26" s="291"/>
      <c r="C26" s="17">
        <v>2</v>
      </c>
      <c r="D26" s="17">
        <v>4</v>
      </c>
      <c r="E26" s="17">
        <v>3</v>
      </c>
      <c r="F26" s="17">
        <v>5</v>
      </c>
      <c r="G26" s="17">
        <v>4</v>
      </c>
      <c r="H26" s="42">
        <f t="shared" si="0"/>
        <v>4</v>
      </c>
      <c r="I26" s="42">
        <f t="shared" si="1"/>
        <v>3.6</v>
      </c>
      <c r="J26" s="42">
        <f t="shared" si="2"/>
        <v>1.1401754250991383</v>
      </c>
      <c r="K26" s="17">
        <v>5</v>
      </c>
    </row>
    <row r="27" spans="2:11">
      <c r="B27" s="291"/>
      <c r="C27" s="17">
        <v>3</v>
      </c>
      <c r="D27" s="17">
        <v>2</v>
      </c>
      <c r="E27" s="17">
        <v>3</v>
      </c>
      <c r="F27" s="17">
        <v>5</v>
      </c>
      <c r="G27" s="17">
        <v>4</v>
      </c>
      <c r="H27" s="42">
        <f t="shared" si="0"/>
        <v>3</v>
      </c>
      <c r="I27" s="42">
        <f t="shared" si="1"/>
        <v>3.4</v>
      </c>
      <c r="J27" s="42">
        <f t="shared" si="2"/>
        <v>1.1401754250991383</v>
      </c>
      <c r="K27" s="17">
        <v>5</v>
      </c>
    </row>
    <row r="28" spans="2:11">
      <c r="B28" s="291"/>
      <c r="C28" s="17">
        <v>3</v>
      </c>
      <c r="D28" s="17">
        <v>4</v>
      </c>
      <c r="E28" s="17">
        <v>4</v>
      </c>
      <c r="F28" s="17">
        <v>5</v>
      </c>
      <c r="G28" s="17">
        <v>4</v>
      </c>
      <c r="H28" s="42">
        <f t="shared" si="0"/>
        <v>4</v>
      </c>
      <c r="I28" s="42">
        <f t="shared" si="1"/>
        <v>4</v>
      </c>
      <c r="J28" s="42">
        <f t="shared" si="2"/>
        <v>0.70710678118654757</v>
      </c>
      <c r="K28" s="17">
        <v>5</v>
      </c>
    </row>
    <row r="29" spans="2:11">
      <c r="B29" s="291"/>
      <c r="C29" s="17">
        <v>4</v>
      </c>
      <c r="D29" s="17">
        <v>2</v>
      </c>
      <c r="E29" s="17">
        <v>3</v>
      </c>
      <c r="F29" s="17">
        <v>5</v>
      </c>
      <c r="G29" s="17">
        <v>4</v>
      </c>
      <c r="H29" s="42">
        <f t="shared" si="0"/>
        <v>4</v>
      </c>
      <c r="I29" s="42">
        <f t="shared" si="1"/>
        <v>3.6</v>
      </c>
      <c r="J29" s="42">
        <f t="shared" si="2"/>
        <v>1.1401754250991383</v>
      </c>
      <c r="K29" s="17">
        <v>5</v>
      </c>
    </row>
    <row r="30" spans="2:11">
      <c r="B30" s="291"/>
      <c r="C30" s="17">
        <v>3</v>
      </c>
      <c r="D30" s="17">
        <v>2</v>
      </c>
      <c r="E30" s="17">
        <v>3</v>
      </c>
      <c r="F30" s="17">
        <v>5</v>
      </c>
      <c r="G30" s="17">
        <v>3</v>
      </c>
      <c r="H30" s="42">
        <f t="shared" si="0"/>
        <v>3</v>
      </c>
      <c r="I30" s="42">
        <f t="shared" si="1"/>
        <v>3.2</v>
      </c>
      <c r="J30" s="42">
        <f t="shared" si="2"/>
        <v>1.0954451150103319</v>
      </c>
      <c r="K30" s="17">
        <v>5</v>
      </c>
    </row>
    <row r="31" spans="2:11">
      <c r="B31" s="291"/>
      <c r="C31" s="17">
        <v>4</v>
      </c>
      <c r="D31" s="17">
        <v>4</v>
      </c>
      <c r="E31" s="17">
        <v>4</v>
      </c>
      <c r="F31" s="17">
        <v>5</v>
      </c>
      <c r="G31" s="17">
        <v>4</v>
      </c>
      <c r="H31" s="42">
        <f t="shared" si="0"/>
        <v>4</v>
      </c>
      <c r="I31" s="42">
        <f t="shared" si="1"/>
        <v>4.2</v>
      </c>
      <c r="J31" s="42">
        <f t="shared" si="2"/>
        <v>0.44721359549995793</v>
      </c>
      <c r="K31" s="17">
        <v>5</v>
      </c>
    </row>
    <row r="32" spans="2:11">
      <c r="B32" s="291"/>
      <c r="C32" s="17">
        <v>4</v>
      </c>
      <c r="D32" s="17">
        <v>5</v>
      </c>
      <c r="E32" s="17">
        <v>2</v>
      </c>
      <c r="F32" s="17">
        <v>5</v>
      </c>
      <c r="G32" s="17">
        <v>4</v>
      </c>
      <c r="H32" s="42">
        <f t="shared" si="0"/>
        <v>4</v>
      </c>
      <c r="I32" s="42">
        <f t="shared" si="1"/>
        <v>4</v>
      </c>
      <c r="J32" s="42">
        <f t="shared" si="2"/>
        <v>1.2247448713915889</v>
      </c>
      <c r="K32" s="17">
        <v>5</v>
      </c>
    </row>
    <row r="33" spans="2:11">
      <c r="B33" s="291"/>
      <c r="C33" s="17">
        <v>4</v>
      </c>
      <c r="D33" s="17">
        <v>4</v>
      </c>
      <c r="E33" s="17">
        <v>2</v>
      </c>
      <c r="F33" s="17">
        <v>4</v>
      </c>
      <c r="G33" s="17">
        <v>2</v>
      </c>
      <c r="H33" s="42">
        <f t="shared" si="0"/>
        <v>4</v>
      </c>
      <c r="I33" s="42">
        <f t="shared" si="1"/>
        <v>3.2</v>
      </c>
      <c r="J33" s="42">
        <f t="shared" si="2"/>
        <v>1.0954451150103319</v>
      </c>
      <c r="K33" s="17">
        <v>4</v>
      </c>
    </row>
    <row r="34" spans="2:11">
      <c r="B34" s="291"/>
      <c r="C34" s="17">
        <v>4</v>
      </c>
      <c r="D34" s="17">
        <v>5</v>
      </c>
      <c r="E34" s="17">
        <v>2</v>
      </c>
      <c r="F34" s="17">
        <v>5</v>
      </c>
      <c r="G34" s="17">
        <v>2</v>
      </c>
      <c r="H34" s="42">
        <f t="shared" si="0"/>
        <v>4</v>
      </c>
      <c r="I34" s="42">
        <f t="shared" si="1"/>
        <v>3.6</v>
      </c>
      <c r="J34" s="42">
        <f t="shared" si="2"/>
        <v>1.5165750888103104</v>
      </c>
      <c r="K34" s="17">
        <v>5</v>
      </c>
    </row>
    <row r="35" spans="2:11">
      <c r="C35" s="17">
        <v>4</v>
      </c>
      <c r="D35" s="17">
        <v>4</v>
      </c>
      <c r="E35" s="17">
        <v>2</v>
      </c>
      <c r="F35" s="17">
        <v>4</v>
      </c>
      <c r="G35" s="17">
        <v>2</v>
      </c>
      <c r="H35" s="42">
        <f t="shared" si="0"/>
        <v>4</v>
      </c>
      <c r="I35" s="42">
        <f t="shared" si="1"/>
        <v>3.2</v>
      </c>
      <c r="J35" s="42">
        <f t="shared" si="2"/>
        <v>1.0954451150103319</v>
      </c>
      <c r="K35" s="17">
        <v>4</v>
      </c>
    </row>
    <row r="36" spans="2:11">
      <c r="C36" s="17">
        <v>4</v>
      </c>
      <c r="D36" s="17">
        <v>5</v>
      </c>
      <c r="E36" s="17">
        <v>2</v>
      </c>
      <c r="F36" s="17">
        <v>4</v>
      </c>
      <c r="G36" s="17">
        <v>2</v>
      </c>
      <c r="H36" s="42">
        <f t="shared" si="0"/>
        <v>4</v>
      </c>
      <c r="I36" s="42">
        <f t="shared" si="1"/>
        <v>3.4</v>
      </c>
      <c r="J36" s="42">
        <f t="shared" si="2"/>
        <v>1.3416407864998741</v>
      </c>
      <c r="K36" s="17">
        <v>4</v>
      </c>
    </row>
    <row r="37" spans="2:11">
      <c r="C37" s="17">
        <v>4</v>
      </c>
      <c r="D37" s="17">
        <v>4</v>
      </c>
      <c r="E37" s="17">
        <v>2</v>
      </c>
      <c r="F37" s="17">
        <v>4</v>
      </c>
      <c r="G37" s="17">
        <v>2</v>
      </c>
      <c r="H37" s="42">
        <f t="shared" si="0"/>
        <v>4</v>
      </c>
      <c r="I37" s="42">
        <f t="shared" si="1"/>
        <v>3.2</v>
      </c>
      <c r="J37" s="42">
        <f t="shared" si="2"/>
        <v>1.0954451150103319</v>
      </c>
      <c r="K37" s="17">
        <v>4</v>
      </c>
    </row>
    <row r="38" spans="2:11">
      <c r="C38" s="17">
        <v>4</v>
      </c>
      <c r="D38" s="17">
        <v>4</v>
      </c>
      <c r="E38" s="17">
        <v>2</v>
      </c>
      <c r="F38" s="17">
        <v>4</v>
      </c>
      <c r="G38" s="17">
        <v>2</v>
      </c>
      <c r="H38" s="42">
        <f t="shared" si="0"/>
        <v>4</v>
      </c>
      <c r="I38" s="42">
        <f t="shared" si="1"/>
        <v>3.2</v>
      </c>
      <c r="J38" s="42">
        <f t="shared" si="2"/>
        <v>1.0954451150103319</v>
      </c>
      <c r="K38" s="17">
        <v>4</v>
      </c>
    </row>
    <row r="39" spans="2:11">
      <c r="C39" s="17">
        <v>4</v>
      </c>
      <c r="D39" s="17">
        <v>4</v>
      </c>
      <c r="E39" s="17">
        <v>2</v>
      </c>
      <c r="F39" s="17">
        <v>4</v>
      </c>
      <c r="G39" s="17">
        <v>2</v>
      </c>
      <c r="H39" s="42">
        <f t="shared" si="0"/>
        <v>4</v>
      </c>
      <c r="I39" s="42">
        <f t="shared" si="1"/>
        <v>3.2</v>
      </c>
      <c r="J39" s="42">
        <f t="shared" si="2"/>
        <v>1.0954451150103319</v>
      </c>
      <c r="K39" s="17">
        <v>4</v>
      </c>
    </row>
    <row r="40" spans="2:11">
      <c r="C40" s="17">
        <v>4</v>
      </c>
      <c r="D40" s="17">
        <v>4</v>
      </c>
      <c r="E40" s="17">
        <v>2</v>
      </c>
      <c r="F40" s="17">
        <v>4</v>
      </c>
      <c r="G40" s="17">
        <v>2</v>
      </c>
      <c r="H40" s="42">
        <f t="shared" si="0"/>
        <v>4</v>
      </c>
      <c r="I40" s="42">
        <f t="shared" si="1"/>
        <v>3.2</v>
      </c>
      <c r="J40" s="42">
        <f t="shared" si="2"/>
        <v>1.0954451150103319</v>
      </c>
      <c r="K40" s="17">
        <v>4</v>
      </c>
    </row>
    <row r="41" spans="2:11">
      <c r="C41" s="17">
        <v>4</v>
      </c>
      <c r="D41" s="17">
        <v>4</v>
      </c>
      <c r="E41" s="17">
        <v>2</v>
      </c>
      <c r="F41" s="17">
        <v>4</v>
      </c>
      <c r="G41" s="17">
        <v>2</v>
      </c>
      <c r="H41" s="42">
        <f t="shared" si="0"/>
        <v>4</v>
      </c>
      <c r="I41" s="42">
        <f t="shared" si="1"/>
        <v>3.2</v>
      </c>
      <c r="J41" s="42">
        <f t="shared" si="2"/>
        <v>1.0954451150103319</v>
      </c>
      <c r="K41" s="17">
        <v>4</v>
      </c>
    </row>
    <row r="42" spans="2:11">
      <c r="C42" s="17">
        <v>4</v>
      </c>
      <c r="D42" s="17">
        <v>4</v>
      </c>
      <c r="E42" s="17">
        <v>2</v>
      </c>
      <c r="F42" s="17">
        <v>4</v>
      </c>
      <c r="G42" s="17">
        <v>2</v>
      </c>
      <c r="H42" s="42">
        <f t="shared" si="0"/>
        <v>4</v>
      </c>
      <c r="I42" s="42">
        <f t="shared" si="1"/>
        <v>3.2</v>
      </c>
      <c r="J42" s="42">
        <f t="shared" si="2"/>
        <v>1.0954451150103319</v>
      </c>
      <c r="K42" s="17">
        <v>4</v>
      </c>
    </row>
    <row r="43" spans="2:11">
      <c r="C43" s="17">
        <v>3</v>
      </c>
      <c r="D43" s="17">
        <v>3</v>
      </c>
      <c r="E43" s="17">
        <v>3</v>
      </c>
      <c r="F43" s="17">
        <v>5</v>
      </c>
      <c r="G43" s="17">
        <v>5</v>
      </c>
      <c r="H43" s="42">
        <f t="shared" si="0"/>
        <v>3</v>
      </c>
      <c r="I43" s="42">
        <f t="shared" si="1"/>
        <v>3.8</v>
      </c>
      <c r="J43" s="42">
        <f t="shared" si="2"/>
        <v>1.0954451150103319</v>
      </c>
      <c r="K43" s="17">
        <v>4</v>
      </c>
    </row>
    <row r="44" spans="2:11">
      <c r="C44" s="17">
        <v>5</v>
      </c>
      <c r="D44" s="17">
        <v>4</v>
      </c>
      <c r="E44" s="17">
        <v>5</v>
      </c>
      <c r="F44" s="17">
        <v>5</v>
      </c>
      <c r="G44" s="17">
        <v>5</v>
      </c>
      <c r="H44" s="42">
        <f t="shared" si="0"/>
        <v>5</v>
      </c>
      <c r="I44" s="42">
        <f t="shared" si="1"/>
        <v>4.8</v>
      </c>
      <c r="J44" s="42">
        <f t="shared" si="2"/>
        <v>0.44721359549995787</v>
      </c>
      <c r="K44" s="17">
        <v>5</v>
      </c>
    </row>
    <row r="45" spans="2:11">
      <c r="C45" s="17">
        <v>3</v>
      </c>
      <c r="D45" s="17">
        <v>2</v>
      </c>
      <c r="E45" s="17">
        <v>2</v>
      </c>
      <c r="F45" s="17">
        <v>5</v>
      </c>
      <c r="G45" s="17">
        <v>4</v>
      </c>
      <c r="H45" s="42">
        <f t="shared" si="0"/>
        <v>3</v>
      </c>
      <c r="I45" s="42">
        <f t="shared" si="1"/>
        <v>3.2</v>
      </c>
      <c r="J45" s="42">
        <f t="shared" si="2"/>
        <v>1.3038404810405295</v>
      </c>
      <c r="K45" s="17">
        <v>5</v>
      </c>
    </row>
    <row r="46" spans="2:11">
      <c r="C46" s="17">
        <v>5</v>
      </c>
      <c r="D46" s="17">
        <v>4</v>
      </c>
      <c r="E46" s="17">
        <v>4</v>
      </c>
      <c r="F46" s="17">
        <v>5</v>
      </c>
      <c r="G46" s="17">
        <v>5</v>
      </c>
      <c r="H46" s="42">
        <f t="shared" si="0"/>
        <v>5</v>
      </c>
      <c r="I46" s="42">
        <f t="shared" si="1"/>
        <v>4.5999999999999996</v>
      </c>
      <c r="J46" s="42">
        <f t="shared" si="2"/>
        <v>0.54772255750516674</v>
      </c>
      <c r="K46" s="17">
        <v>5</v>
      </c>
    </row>
    <row r="47" spans="2:11">
      <c r="C47" s="17">
        <v>2</v>
      </c>
      <c r="D47" s="17">
        <v>2</v>
      </c>
      <c r="E47" s="17">
        <v>2</v>
      </c>
      <c r="F47" s="17">
        <v>2</v>
      </c>
      <c r="G47" s="17">
        <v>2</v>
      </c>
      <c r="H47" s="42">
        <f t="shared" si="0"/>
        <v>2</v>
      </c>
      <c r="I47" s="42">
        <f t="shared" si="1"/>
        <v>2</v>
      </c>
      <c r="J47" s="42">
        <f t="shared" si="2"/>
        <v>0</v>
      </c>
      <c r="K47" s="17">
        <v>2</v>
      </c>
    </row>
    <row r="48" spans="2:11">
      <c r="C48" s="17">
        <v>4</v>
      </c>
      <c r="D48" s="17">
        <v>5</v>
      </c>
      <c r="E48" s="17">
        <v>4</v>
      </c>
      <c r="F48" s="17">
        <v>5</v>
      </c>
      <c r="G48" s="17">
        <v>5</v>
      </c>
      <c r="H48" s="42">
        <f t="shared" si="0"/>
        <v>5</v>
      </c>
      <c r="I48" s="42">
        <f t="shared" si="1"/>
        <v>4.5999999999999996</v>
      </c>
      <c r="J48" s="42">
        <f t="shared" si="2"/>
        <v>0.54772255750516674</v>
      </c>
      <c r="K48" s="17">
        <v>5</v>
      </c>
    </row>
    <row r="49" spans="3:11">
      <c r="C49" s="17">
        <v>5</v>
      </c>
      <c r="D49" s="17">
        <v>5</v>
      </c>
      <c r="E49" s="17">
        <v>5</v>
      </c>
      <c r="F49" s="17">
        <v>5</v>
      </c>
      <c r="G49" s="17">
        <v>5</v>
      </c>
      <c r="H49" s="42">
        <f t="shared" si="0"/>
        <v>5</v>
      </c>
      <c r="I49" s="42">
        <f t="shared" si="1"/>
        <v>5</v>
      </c>
      <c r="J49" s="42">
        <f t="shared" si="2"/>
        <v>0</v>
      </c>
      <c r="K49" s="17">
        <v>5</v>
      </c>
    </row>
    <row r="50" spans="3:11">
      <c r="C50" s="17">
        <v>5</v>
      </c>
      <c r="D50" s="17">
        <v>2</v>
      </c>
      <c r="E50" s="17">
        <v>2</v>
      </c>
      <c r="F50" s="17">
        <v>3</v>
      </c>
      <c r="G50" s="17">
        <v>3</v>
      </c>
      <c r="H50" s="42">
        <f t="shared" si="0"/>
        <v>3</v>
      </c>
      <c r="I50" s="42">
        <f t="shared" si="1"/>
        <v>3</v>
      </c>
      <c r="J50" s="42">
        <f t="shared" si="2"/>
        <v>1.2247448713915889</v>
      </c>
      <c r="K50" s="17">
        <v>3</v>
      </c>
    </row>
    <row r="51" spans="3:11">
      <c r="C51" s="17">
        <v>5</v>
      </c>
      <c r="D51" s="17">
        <v>5</v>
      </c>
      <c r="E51" s="17">
        <v>5</v>
      </c>
      <c r="F51" s="17">
        <v>5</v>
      </c>
      <c r="G51" s="17">
        <v>5</v>
      </c>
      <c r="H51" s="42">
        <f t="shared" si="0"/>
        <v>5</v>
      </c>
      <c r="I51" s="42">
        <f t="shared" si="1"/>
        <v>5</v>
      </c>
      <c r="J51" s="42">
        <f t="shared" si="2"/>
        <v>0</v>
      </c>
      <c r="K51" s="17">
        <v>5</v>
      </c>
    </row>
    <row r="52" spans="3:11">
      <c r="C52" s="17">
        <v>5</v>
      </c>
      <c r="D52" s="17">
        <v>5</v>
      </c>
      <c r="E52" s="17">
        <v>5</v>
      </c>
      <c r="F52" s="17">
        <v>5</v>
      </c>
      <c r="G52" s="17">
        <v>5</v>
      </c>
      <c r="H52" s="42">
        <f t="shared" si="0"/>
        <v>5</v>
      </c>
      <c r="I52" s="42">
        <f t="shared" si="1"/>
        <v>5</v>
      </c>
      <c r="J52" s="42">
        <f t="shared" si="2"/>
        <v>0</v>
      </c>
      <c r="K52" s="17">
        <v>5</v>
      </c>
    </row>
    <row r="53" spans="3:11">
      <c r="C53" s="17">
        <v>4</v>
      </c>
      <c r="D53" s="17">
        <v>5</v>
      </c>
      <c r="E53" s="17">
        <v>5</v>
      </c>
      <c r="F53" s="17">
        <v>5</v>
      </c>
      <c r="G53" s="17">
        <v>4</v>
      </c>
      <c r="H53" s="42">
        <f t="shared" si="0"/>
        <v>5</v>
      </c>
      <c r="I53" s="42">
        <f t="shared" si="1"/>
        <v>4.5999999999999996</v>
      </c>
      <c r="J53" s="42">
        <f t="shared" si="2"/>
        <v>0.54772255750516674</v>
      </c>
      <c r="K53" s="17">
        <v>5</v>
      </c>
    </row>
    <row r="54" spans="3:11">
      <c r="C54" s="17">
        <v>5</v>
      </c>
      <c r="D54" s="17">
        <v>3</v>
      </c>
      <c r="E54" s="17">
        <v>5</v>
      </c>
      <c r="F54" s="17">
        <v>5</v>
      </c>
      <c r="G54" s="17">
        <v>5</v>
      </c>
      <c r="H54" s="42">
        <f t="shared" si="0"/>
        <v>5</v>
      </c>
      <c r="I54" s="42">
        <f t="shared" si="1"/>
        <v>4.5999999999999996</v>
      </c>
      <c r="J54" s="42">
        <f t="shared" si="2"/>
        <v>0.8944271909999163</v>
      </c>
      <c r="K54" s="17">
        <v>5</v>
      </c>
    </row>
    <row r="55" spans="3:11">
      <c r="C55" s="17">
        <v>5</v>
      </c>
      <c r="D55" s="17">
        <v>1</v>
      </c>
      <c r="E55" s="17">
        <v>2</v>
      </c>
      <c r="F55" s="17">
        <v>1</v>
      </c>
      <c r="G55" s="17">
        <v>2</v>
      </c>
      <c r="H55" s="42">
        <f t="shared" si="0"/>
        <v>2</v>
      </c>
      <c r="I55" s="42">
        <f t="shared" si="1"/>
        <v>2.2000000000000002</v>
      </c>
      <c r="J55" s="42">
        <f t="shared" si="2"/>
        <v>1.6431676725154984</v>
      </c>
      <c r="K55" s="17">
        <v>3</v>
      </c>
    </row>
    <row r="56" spans="3:11">
      <c r="C56" s="17">
        <v>5</v>
      </c>
      <c r="D56" s="17">
        <v>2</v>
      </c>
      <c r="E56" s="17">
        <v>4</v>
      </c>
      <c r="F56" s="17">
        <v>4</v>
      </c>
      <c r="G56" s="17">
        <v>4</v>
      </c>
      <c r="H56" s="42">
        <f t="shared" si="0"/>
        <v>4</v>
      </c>
      <c r="I56" s="42">
        <f t="shared" si="1"/>
        <v>3.8</v>
      </c>
      <c r="J56" s="42">
        <f t="shared" si="2"/>
        <v>1.0954451150103319</v>
      </c>
      <c r="K56" s="17">
        <v>4</v>
      </c>
    </row>
    <row r="57" spans="3:11">
      <c r="C57" s="17">
        <v>5</v>
      </c>
      <c r="D57" s="17">
        <v>2</v>
      </c>
      <c r="E57" s="17">
        <v>3</v>
      </c>
      <c r="F57" s="17">
        <v>2</v>
      </c>
      <c r="G57" s="17">
        <v>4</v>
      </c>
      <c r="H57" s="42">
        <f t="shared" si="0"/>
        <v>3</v>
      </c>
      <c r="I57" s="42">
        <f t="shared" si="1"/>
        <v>3.2</v>
      </c>
      <c r="J57" s="42">
        <f t="shared" si="2"/>
        <v>1.3038404810405295</v>
      </c>
      <c r="K57" s="17">
        <v>3</v>
      </c>
    </row>
    <row r="58" spans="3:11">
      <c r="C58" s="17">
        <v>2</v>
      </c>
      <c r="D58" s="17">
        <v>3</v>
      </c>
      <c r="E58" s="17">
        <v>3</v>
      </c>
      <c r="F58" s="17">
        <v>4</v>
      </c>
      <c r="G58" s="17">
        <v>3</v>
      </c>
      <c r="H58" s="42">
        <f t="shared" si="0"/>
        <v>3</v>
      </c>
      <c r="I58" s="42">
        <f t="shared" si="1"/>
        <v>3</v>
      </c>
      <c r="J58" s="42">
        <f t="shared" si="2"/>
        <v>0.70710678118654757</v>
      </c>
      <c r="K58" s="17">
        <v>4</v>
      </c>
    </row>
    <row r="59" spans="3:11">
      <c r="C59" s="17">
        <v>4</v>
      </c>
      <c r="D59" s="17">
        <v>3</v>
      </c>
      <c r="E59" s="17">
        <v>3</v>
      </c>
      <c r="F59" s="17">
        <v>3</v>
      </c>
      <c r="G59" s="17">
        <v>4</v>
      </c>
      <c r="H59" s="42">
        <f t="shared" si="0"/>
        <v>3</v>
      </c>
      <c r="I59" s="42">
        <f t="shared" si="1"/>
        <v>3.4</v>
      </c>
      <c r="J59" s="42">
        <f t="shared" si="2"/>
        <v>0.54772255750516674</v>
      </c>
      <c r="K59" s="17">
        <v>3</v>
      </c>
    </row>
    <row r="60" spans="3:11">
      <c r="C60" s="17">
        <v>5</v>
      </c>
      <c r="D60" s="17">
        <v>4</v>
      </c>
      <c r="E60" s="17">
        <v>4</v>
      </c>
      <c r="F60" s="17">
        <v>5</v>
      </c>
      <c r="G60" s="17">
        <v>5</v>
      </c>
      <c r="H60" s="42">
        <f t="shared" si="0"/>
        <v>5</v>
      </c>
      <c r="I60" s="42">
        <f t="shared" si="1"/>
        <v>4.5999999999999996</v>
      </c>
      <c r="J60" s="42">
        <f t="shared" si="2"/>
        <v>0.54772255750516674</v>
      </c>
      <c r="K60" s="17">
        <v>5</v>
      </c>
    </row>
    <row r="61" spans="3:11">
      <c r="C61" s="17">
        <v>4</v>
      </c>
      <c r="D61" s="17">
        <v>3</v>
      </c>
      <c r="E61" s="17">
        <v>4</v>
      </c>
      <c r="F61" s="17">
        <v>5</v>
      </c>
      <c r="G61" s="17">
        <v>4</v>
      </c>
      <c r="H61" s="42">
        <f t="shared" si="0"/>
        <v>4</v>
      </c>
      <c r="I61" s="42">
        <f t="shared" si="1"/>
        <v>4</v>
      </c>
      <c r="J61" s="42">
        <f t="shared" si="2"/>
        <v>0.70710678118654757</v>
      </c>
      <c r="K61" s="17">
        <v>4</v>
      </c>
    </row>
    <row r="62" spans="3:11">
      <c r="C62" s="17">
        <v>4</v>
      </c>
      <c r="D62" s="17">
        <v>3</v>
      </c>
      <c r="E62" s="17">
        <v>4</v>
      </c>
      <c r="F62" s="17">
        <v>4</v>
      </c>
      <c r="G62" s="17">
        <v>4</v>
      </c>
      <c r="H62" s="42">
        <f t="shared" si="0"/>
        <v>4</v>
      </c>
      <c r="I62" s="42">
        <f t="shared" si="1"/>
        <v>3.8</v>
      </c>
      <c r="J62" s="42">
        <f t="shared" si="2"/>
        <v>0.44721359549995715</v>
      </c>
      <c r="K62" s="17">
        <v>4</v>
      </c>
    </row>
    <row r="63" spans="3:11">
      <c r="C63" s="17">
        <v>4</v>
      </c>
      <c r="D63" s="17">
        <v>3</v>
      </c>
      <c r="E63" s="17">
        <v>4</v>
      </c>
      <c r="F63" s="17">
        <v>3</v>
      </c>
      <c r="G63" s="17">
        <v>4</v>
      </c>
      <c r="H63" s="42">
        <f t="shared" si="0"/>
        <v>4</v>
      </c>
      <c r="I63" s="42">
        <f t="shared" si="1"/>
        <v>3.6</v>
      </c>
      <c r="J63" s="42">
        <f t="shared" si="2"/>
        <v>0.54772255750516674</v>
      </c>
      <c r="K63" s="17">
        <v>4</v>
      </c>
    </row>
    <row r="64" spans="3:11">
      <c r="C64" s="17">
        <v>5</v>
      </c>
      <c r="D64" s="17">
        <v>5</v>
      </c>
      <c r="E64" s="17">
        <v>4</v>
      </c>
      <c r="F64" s="17">
        <v>5</v>
      </c>
      <c r="G64" s="17">
        <v>5</v>
      </c>
      <c r="H64" s="42">
        <f t="shared" si="0"/>
        <v>5</v>
      </c>
      <c r="I64" s="42">
        <f t="shared" si="1"/>
        <v>4.8</v>
      </c>
      <c r="J64" s="42">
        <f t="shared" si="2"/>
        <v>0.44721359549995793</v>
      </c>
      <c r="K64" s="17">
        <v>5</v>
      </c>
    </row>
    <row r="65" spans="3:11">
      <c r="C65" s="17">
        <v>3</v>
      </c>
      <c r="D65" s="17">
        <v>2</v>
      </c>
      <c r="E65" s="17">
        <v>3</v>
      </c>
      <c r="F65" s="17">
        <v>3</v>
      </c>
      <c r="G65" s="17">
        <v>3</v>
      </c>
      <c r="H65" s="42">
        <f t="shared" si="0"/>
        <v>3</v>
      </c>
      <c r="I65" s="42">
        <f t="shared" si="1"/>
        <v>2.8</v>
      </c>
      <c r="J65" s="42">
        <f t="shared" si="2"/>
        <v>0.44721359549995715</v>
      </c>
      <c r="K65" s="17">
        <v>4</v>
      </c>
    </row>
    <row r="66" spans="3:11">
      <c r="C66" s="17">
        <v>4</v>
      </c>
      <c r="D66" s="17">
        <v>3</v>
      </c>
      <c r="E66" s="17">
        <v>4</v>
      </c>
      <c r="F66" s="17">
        <v>4</v>
      </c>
      <c r="G66" s="17">
        <v>4</v>
      </c>
      <c r="H66" s="42">
        <f t="shared" si="0"/>
        <v>4</v>
      </c>
      <c r="I66" s="42">
        <f t="shared" si="1"/>
        <v>3.8</v>
      </c>
      <c r="J66" s="42">
        <f t="shared" si="2"/>
        <v>0.44721359549995715</v>
      </c>
      <c r="K66" s="17">
        <v>5</v>
      </c>
    </row>
    <row r="67" spans="3:11">
      <c r="C67" s="17">
        <v>4</v>
      </c>
      <c r="D67" s="17">
        <v>3</v>
      </c>
      <c r="E67" s="17">
        <v>3</v>
      </c>
      <c r="F67" s="17">
        <v>4</v>
      </c>
      <c r="G67" s="17">
        <v>4</v>
      </c>
      <c r="H67" s="42">
        <f t="shared" si="0"/>
        <v>4</v>
      </c>
      <c r="I67" s="42">
        <f t="shared" si="1"/>
        <v>3.6</v>
      </c>
      <c r="J67" s="42">
        <f t="shared" si="2"/>
        <v>0.54772255750516674</v>
      </c>
      <c r="K67" s="17">
        <v>4</v>
      </c>
    </row>
    <row r="68" spans="3:11">
      <c r="C68" s="17">
        <v>4</v>
      </c>
      <c r="D68" s="17">
        <v>3</v>
      </c>
      <c r="E68" s="17">
        <v>4</v>
      </c>
      <c r="F68" s="17">
        <v>3</v>
      </c>
      <c r="G68" s="17">
        <v>4</v>
      </c>
      <c r="H68" s="42">
        <f t="shared" ref="H68:H114" si="3">MEDIAN(C68:G68)</f>
        <v>4</v>
      </c>
      <c r="I68" s="42">
        <f t="shared" ref="I68:I114" si="4">AVERAGE(C68:G68)</f>
        <v>3.6</v>
      </c>
      <c r="J68" s="42">
        <f t="shared" ref="J68:J114" si="5">STDEV(C68:G68)</f>
        <v>0.54772255750516674</v>
      </c>
      <c r="K68" s="17">
        <v>5</v>
      </c>
    </row>
    <row r="69" spans="3:11">
      <c r="C69" s="17">
        <v>5</v>
      </c>
      <c r="D69" s="17">
        <v>5</v>
      </c>
      <c r="E69" s="17">
        <v>5</v>
      </c>
      <c r="F69" s="17">
        <v>4</v>
      </c>
      <c r="G69" s="17">
        <v>5</v>
      </c>
      <c r="H69" s="42">
        <f t="shared" si="3"/>
        <v>5</v>
      </c>
      <c r="I69" s="42">
        <f t="shared" si="4"/>
        <v>4.8</v>
      </c>
      <c r="J69" s="42">
        <f t="shared" si="5"/>
        <v>0.44721359549995793</v>
      </c>
      <c r="K69" s="17">
        <v>5</v>
      </c>
    </row>
    <row r="70" spans="3:11">
      <c r="C70" s="17">
        <v>4</v>
      </c>
      <c r="D70" s="17">
        <v>3</v>
      </c>
      <c r="E70" s="17">
        <v>4</v>
      </c>
      <c r="F70" s="17">
        <v>3</v>
      </c>
      <c r="G70" s="17">
        <v>4</v>
      </c>
      <c r="H70" s="42">
        <f t="shared" si="3"/>
        <v>4</v>
      </c>
      <c r="I70" s="42">
        <f t="shared" si="4"/>
        <v>3.6</v>
      </c>
      <c r="J70" s="42">
        <f t="shared" si="5"/>
        <v>0.54772255750516674</v>
      </c>
      <c r="K70" s="17">
        <v>5</v>
      </c>
    </row>
    <row r="71" spans="3:11">
      <c r="C71" s="17">
        <v>4</v>
      </c>
      <c r="D71" s="17">
        <v>3</v>
      </c>
      <c r="E71" s="17">
        <v>4</v>
      </c>
      <c r="F71" s="17">
        <v>4</v>
      </c>
      <c r="G71" s="17">
        <v>4</v>
      </c>
      <c r="H71" s="42">
        <f t="shared" si="3"/>
        <v>4</v>
      </c>
      <c r="I71" s="42">
        <f t="shared" si="4"/>
        <v>3.8</v>
      </c>
      <c r="J71" s="42">
        <f t="shared" si="5"/>
        <v>0.44721359549995715</v>
      </c>
      <c r="K71" s="17">
        <v>5</v>
      </c>
    </row>
    <row r="72" spans="3:11">
      <c r="C72" s="17">
        <v>4</v>
      </c>
      <c r="D72" s="17">
        <v>3</v>
      </c>
      <c r="E72" s="17">
        <v>3</v>
      </c>
      <c r="F72" s="17">
        <v>3</v>
      </c>
      <c r="G72" s="17">
        <v>4</v>
      </c>
      <c r="H72" s="42">
        <f t="shared" si="3"/>
        <v>3</v>
      </c>
      <c r="I72" s="42">
        <f t="shared" si="4"/>
        <v>3.4</v>
      </c>
      <c r="J72" s="42">
        <f t="shared" si="5"/>
        <v>0.54772255750516674</v>
      </c>
      <c r="K72" s="17">
        <v>4</v>
      </c>
    </row>
    <row r="73" spans="3:11">
      <c r="C73" s="7">
        <v>3</v>
      </c>
      <c r="D73" s="7">
        <v>2</v>
      </c>
      <c r="E73" s="7">
        <v>3</v>
      </c>
      <c r="F73" s="7">
        <v>2</v>
      </c>
      <c r="G73" s="7">
        <v>2</v>
      </c>
      <c r="H73" s="42">
        <f t="shared" si="3"/>
        <v>2</v>
      </c>
      <c r="I73" s="42">
        <f t="shared" si="4"/>
        <v>2.4</v>
      </c>
      <c r="J73" s="42">
        <f t="shared" si="5"/>
        <v>0.54772255750516596</v>
      </c>
      <c r="K73" s="7">
        <v>3</v>
      </c>
    </row>
    <row r="74" spans="3:11">
      <c r="C74" s="7">
        <v>4</v>
      </c>
      <c r="D74" s="7">
        <v>2</v>
      </c>
      <c r="E74" s="7">
        <v>4</v>
      </c>
      <c r="F74" s="7">
        <v>2</v>
      </c>
      <c r="G74" s="7">
        <v>4</v>
      </c>
      <c r="H74" s="42">
        <f t="shared" si="3"/>
        <v>4</v>
      </c>
      <c r="I74" s="42">
        <f t="shared" si="4"/>
        <v>3.2</v>
      </c>
      <c r="J74" s="42">
        <f t="shared" si="5"/>
        <v>1.0954451150103319</v>
      </c>
      <c r="K74" s="7">
        <v>3</v>
      </c>
    </row>
    <row r="75" spans="3:11">
      <c r="C75" s="7">
        <v>4</v>
      </c>
      <c r="D75" s="7">
        <v>2</v>
      </c>
      <c r="E75" s="7">
        <v>4</v>
      </c>
      <c r="F75" s="7">
        <v>2</v>
      </c>
      <c r="G75" s="7">
        <v>4</v>
      </c>
      <c r="H75" s="42">
        <f t="shared" si="3"/>
        <v>4</v>
      </c>
      <c r="I75" s="42">
        <f t="shared" si="4"/>
        <v>3.2</v>
      </c>
      <c r="J75" s="42">
        <f t="shared" si="5"/>
        <v>1.0954451150103319</v>
      </c>
      <c r="K75" s="7">
        <v>4</v>
      </c>
    </row>
    <row r="76" spans="3:11">
      <c r="C76" s="7">
        <v>4</v>
      </c>
      <c r="D76" s="7">
        <v>2</v>
      </c>
      <c r="E76" s="7">
        <v>4</v>
      </c>
      <c r="F76" s="7">
        <v>4</v>
      </c>
      <c r="G76" s="7">
        <v>4</v>
      </c>
      <c r="H76" s="42">
        <f t="shared" si="3"/>
        <v>4</v>
      </c>
      <c r="I76" s="42">
        <f t="shared" si="4"/>
        <v>3.6</v>
      </c>
      <c r="J76" s="42">
        <f t="shared" si="5"/>
        <v>0.8944271909999163</v>
      </c>
      <c r="K76" s="7">
        <v>5</v>
      </c>
    </row>
    <row r="77" spans="3:11">
      <c r="C77" s="7">
        <v>4</v>
      </c>
      <c r="D77" s="7">
        <v>2</v>
      </c>
      <c r="E77" s="7">
        <v>2</v>
      </c>
      <c r="F77" s="7">
        <v>2</v>
      </c>
      <c r="G77" s="7">
        <v>4</v>
      </c>
      <c r="H77" s="42">
        <f t="shared" si="3"/>
        <v>2</v>
      </c>
      <c r="I77" s="42">
        <f t="shared" si="4"/>
        <v>2.8</v>
      </c>
      <c r="J77" s="42">
        <f t="shared" si="5"/>
        <v>1.0954451150103319</v>
      </c>
      <c r="K77" s="7">
        <v>2</v>
      </c>
    </row>
    <row r="78" spans="3:11">
      <c r="C78" s="7">
        <v>2</v>
      </c>
      <c r="D78" s="7">
        <v>2</v>
      </c>
      <c r="E78" s="7">
        <v>2</v>
      </c>
      <c r="F78" s="7">
        <v>2</v>
      </c>
      <c r="G78" s="7">
        <v>3</v>
      </c>
      <c r="H78" s="42">
        <f t="shared" si="3"/>
        <v>2</v>
      </c>
      <c r="I78" s="42">
        <f t="shared" si="4"/>
        <v>2.2000000000000002</v>
      </c>
      <c r="J78" s="42">
        <f t="shared" si="5"/>
        <v>0.44721359549995815</v>
      </c>
      <c r="K78" s="7">
        <v>2</v>
      </c>
    </row>
    <row r="79" spans="3:11">
      <c r="C79" s="7">
        <v>4</v>
      </c>
      <c r="D79" s="7">
        <v>4</v>
      </c>
      <c r="E79" s="7">
        <v>4</v>
      </c>
      <c r="F79" s="7">
        <v>4</v>
      </c>
      <c r="G79" s="7">
        <v>4</v>
      </c>
      <c r="H79" s="42">
        <f t="shared" si="3"/>
        <v>4</v>
      </c>
      <c r="I79" s="42">
        <f t="shared" si="4"/>
        <v>4</v>
      </c>
      <c r="J79" s="42">
        <f t="shared" si="5"/>
        <v>0</v>
      </c>
      <c r="K79" s="7">
        <v>4</v>
      </c>
    </row>
    <row r="80" spans="3:11">
      <c r="C80" s="7">
        <v>2</v>
      </c>
      <c r="D80" s="7">
        <v>2</v>
      </c>
      <c r="E80" s="7">
        <v>2</v>
      </c>
      <c r="F80" s="7">
        <v>2</v>
      </c>
      <c r="G80" s="7">
        <v>2</v>
      </c>
      <c r="H80" s="42">
        <f t="shared" si="3"/>
        <v>2</v>
      </c>
      <c r="I80" s="42">
        <f t="shared" si="4"/>
        <v>2</v>
      </c>
      <c r="J80" s="42">
        <f t="shared" si="5"/>
        <v>0</v>
      </c>
      <c r="K80" s="7">
        <v>2</v>
      </c>
    </row>
    <row r="81" spans="3:11">
      <c r="C81" s="7">
        <v>2</v>
      </c>
      <c r="D81" s="7">
        <v>2</v>
      </c>
      <c r="E81" s="7">
        <v>2</v>
      </c>
      <c r="F81" s="7">
        <v>2</v>
      </c>
      <c r="G81" s="7">
        <v>2</v>
      </c>
      <c r="H81" s="42">
        <f t="shared" si="3"/>
        <v>2</v>
      </c>
      <c r="I81" s="42">
        <f t="shared" si="4"/>
        <v>2</v>
      </c>
      <c r="J81" s="42">
        <f t="shared" si="5"/>
        <v>0</v>
      </c>
      <c r="K81" s="7">
        <v>2</v>
      </c>
    </row>
    <row r="82" spans="3:11">
      <c r="C82" s="7">
        <v>2</v>
      </c>
      <c r="D82" s="7">
        <v>2</v>
      </c>
      <c r="E82" s="7">
        <v>2</v>
      </c>
      <c r="F82" s="7">
        <v>2</v>
      </c>
      <c r="G82" s="7">
        <v>2</v>
      </c>
      <c r="H82" s="42">
        <f t="shared" si="3"/>
        <v>2</v>
      </c>
      <c r="I82" s="42">
        <f t="shared" si="4"/>
        <v>2</v>
      </c>
      <c r="J82" s="42">
        <f t="shared" si="5"/>
        <v>0</v>
      </c>
      <c r="K82" s="7">
        <v>3</v>
      </c>
    </row>
    <row r="83" spans="3:11">
      <c r="C83" s="7">
        <v>2</v>
      </c>
      <c r="D83" s="7">
        <v>2</v>
      </c>
      <c r="E83" s="7">
        <v>2</v>
      </c>
      <c r="F83" s="7">
        <v>2</v>
      </c>
      <c r="G83" s="7">
        <v>2</v>
      </c>
      <c r="H83" s="42">
        <f t="shared" si="3"/>
        <v>2</v>
      </c>
      <c r="I83" s="42">
        <f t="shared" si="4"/>
        <v>2</v>
      </c>
      <c r="J83" s="42">
        <f t="shared" si="5"/>
        <v>0</v>
      </c>
      <c r="K83" s="7">
        <v>2</v>
      </c>
    </row>
    <row r="84" spans="3:11">
      <c r="C84" s="7">
        <v>4</v>
      </c>
      <c r="D84" s="7">
        <v>4</v>
      </c>
      <c r="E84" s="7">
        <v>4</v>
      </c>
      <c r="F84" s="7">
        <v>3</v>
      </c>
      <c r="G84" s="7">
        <v>4</v>
      </c>
      <c r="H84" s="42">
        <f t="shared" si="3"/>
        <v>4</v>
      </c>
      <c r="I84" s="42">
        <f t="shared" si="4"/>
        <v>3.8</v>
      </c>
      <c r="J84" s="42">
        <f t="shared" si="5"/>
        <v>0.44721359549995715</v>
      </c>
      <c r="K84" s="7">
        <v>4</v>
      </c>
    </row>
    <row r="85" spans="3:11">
      <c r="C85" s="7">
        <v>4</v>
      </c>
      <c r="D85" s="7">
        <v>4</v>
      </c>
      <c r="E85" s="7">
        <v>4</v>
      </c>
      <c r="F85" s="7">
        <v>3</v>
      </c>
      <c r="G85" s="7">
        <v>4</v>
      </c>
      <c r="H85" s="42">
        <f t="shared" si="3"/>
        <v>4</v>
      </c>
      <c r="I85" s="42">
        <f t="shared" si="4"/>
        <v>3.8</v>
      </c>
      <c r="J85" s="42">
        <f t="shared" si="5"/>
        <v>0.44721359549995715</v>
      </c>
      <c r="K85" s="7">
        <v>4</v>
      </c>
    </row>
    <row r="86" spans="3:11">
      <c r="C86" s="7">
        <v>3</v>
      </c>
      <c r="D86" s="7">
        <v>2</v>
      </c>
      <c r="E86" s="7">
        <v>3</v>
      </c>
      <c r="F86" s="7">
        <v>1</v>
      </c>
      <c r="G86" s="7">
        <v>3</v>
      </c>
      <c r="H86" s="42">
        <f t="shared" si="3"/>
        <v>3</v>
      </c>
      <c r="I86" s="42">
        <f t="shared" si="4"/>
        <v>2.4</v>
      </c>
      <c r="J86" s="42">
        <f t="shared" si="5"/>
        <v>0.89442719099991574</v>
      </c>
      <c r="K86" s="7">
        <v>2</v>
      </c>
    </row>
    <row r="87" spans="3:11">
      <c r="C87" s="7">
        <v>2</v>
      </c>
      <c r="D87" s="7">
        <v>2</v>
      </c>
      <c r="E87" s="7">
        <v>3</v>
      </c>
      <c r="F87" s="7">
        <v>3</v>
      </c>
      <c r="G87" s="7">
        <v>3</v>
      </c>
      <c r="H87" s="42">
        <f t="shared" si="3"/>
        <v>3</v>
      </c>
      <c r="I87" s="42">
        <f t="shared" si="4"/>
        <v>2.6</v>
      </c>
      <c r="J87" s="42">
        <f t="shared" si="5"/>
        <v>0.54772255750516674</v>
      </c>
      <c r="K87" s="7">
        <v>3</v>
      </c>
    </row>
    <row r="88" spans="3:11">
      <c r="C88" s="7">
        <v>5</v>
      </c>
      <c r="D88" s="7">
        <v>4</v>
      </c>
      <c r="E88" s="7">
        <v>4</v>
      </c>
      <c r="F88" s="7">
        <v>4</v>
      </c>
      <c r="G88" s="7">
        <v>5</v>
      </c>
      <c r="H88" s="42">
        <f t="shared" si="3"/>
        <v>4</v>
      </c>
      <c r="I88" s="42">
        <f t="shared" si="4"/>
        <v>4.4000000000000004</v>
      </c>
      <c r="J88" s="42">
        <f t="shared" si="5"/>
        <v>0.54772255750516674</v>
      </c>
      <c r="K88" s="7">
        <v>4</v>
      </c>
    </row>
    <row r="89" spans="3:11">
      <c r="C89" s="7">
        <v>5</v>
      </c>
      <c r="D89" s="7">
        <v>4</v>
      </c>
      <c r="E89" s="7">
        <v>4</v>
      </c>
      <c r="F89" s="7">
        <v>4</v>
      </c>
      <c r="G89" s="7">
        <v>5</v>
      </c>
      <c r="H89" s="42">
        <f t="shared" si="3"/>
        <v>4</v>
      </c>
      <c r="I89" s="42">
        <f t="shared" si="4"/>
        <v>4.4000000000000004</v>
      </c>
      <c r="J89" s="42">
        <f t="shared" si="5"/>
        <v>0.54772255750516674</v>
      </c>
      <c r="K89" s="7">
        <v>5</v>
      </c>
    </row>
    <row r="90" spans="3:11">
      <c r="C90" s="7">
        <v>4</v>
      </c>
      <c r="D90" s="7">
        <v>4</v>
      </c>
      <c r="E90" s="7">
        <v>5</v>
      </c>
      <c r="F90" s="7">
        <v>4</v>
      </c>
      <c r="G90" s="7">
        <v>4</v>
      </c>
      <c r="H90" s="42">
        <f t="shared" si="3"/>
        <v>4</v>
      </c>
      <c r="I90" s="42">
        <f t="shared" si="4"/>
        <v>4.2</v>
      </c>
      <c r="J90" s="42">
        <f t="shared" si="5"/>
        <v>0.44721359549995793</v>
      </c>
      <c r="K90" s="7">
        <v>5</v>
      </c>
    </row>
    <row r="91" spans="3:11">
      <c r="C91" s="7">
        <v>4</v>
      </c>
      <c r="D91" s="7">
        <v>3</v>
      </c>
      <c r="E91" s="7">
        <v>4</v>
      </c>
      <c r="F91" s="7">
        <v>4</v>
      </c>
      <c r="G91" s="7">
        <v>4</v>
      </c>
      <c r="H91" s="42">
        <f t="shared" si="3"/>
        <v>4</v>
      </c>
      <c r="I91" s="42">
        <f t="shared" si="4"/>
        <v>3.8</v>
      </c>
      <c r="J91" s="42">
        <f t="shared" si="5"/>
        <v>0.44721359549995715</v>
      </c>
      <c r="K91" s="7">
        <v>3</v>
      </c>
    </row>
    <row r="92" spans="3:11">
      <c r="C92" s="7">
        <v>5</v>
      </c>
      <c r="D92" s="7">
        <v>5</v>
      </c>
      <c r="E92" s="7">
        <v>5</v>
      </c>
      <c r="F92" s="7">
        <v>4</v>
      </c>
      <c r="G92" s="7">
        <v>5</v>
      </c>
      <c r="H92" s="42">
        <f t="shared" si="3"/>
        <v>5</v>
      </c>
      <c r="I92" s="42">
        <f t="shared" si="4"/>
        <v>4.8</v>
      </c>
      <c r="J92" s="42">
        <f t="shared" si="5"/>
        <v>0.44721359549995793</v>
      </c>
      <c r="K92" s="7">
        <v>4</v>
      </c>
    </row>
    <row r="93" spans="3:11">
      <c r="C93" s="7">
        <v>4</v>
      </c>
      <c r="D93" s="7">
        <v>3</v>
      </c>
      <c r="E93" s="7">
        <v>3</v>
      </c>
      <c r="F93" s="7">
        <v>4</v>
      </c>
      <c r="G93" s="7">
        <v>3</v>
      </c>
      <c r="H93" s="42">
        <f t="shared" si="3"/>
        <v>3</v>
      </c>
      <c r="I93" s="42">
        <f t="shared" si="4"/>
        <v>3.4</v>
      </c>
      <c r="J93" s="42">
        <f t="shared" si="5"/>
        <v>0.54772255750516674</v>
      </c>
      <c r="K93" s="7">
        <v>4</v>
      </c>
    </row>
    <row r="94" spans="3:11">
      <c r="C94" s="7">
        <v>5</v>
      </c>
      <c r="D94" s="7">
        <v>4</v>
      </c>
      <c r="E94" s="7">
        <v>4</v>
      </c>
      <c r="F94" s="7">
        <v>4</v>
      </c>
      <c r="G94" s="7">
        <v>5</v>
      </c>
      <c r="H94" s="42">
        <f t="shared" si="3"/>
        <v>4</v>
      </c>
      <c r="I94" s="42">
        <f t="shared" si="4"/>
        <v>4.4000000000000004</v>
      </c>
      <c r="J94" s="42">
        <f t="shared" si="5"/>
        <v>0.54772255750516674</v>
      </c>
      <c r="K94" s="7">
        <v>5</v>
      </c>
    </row>
    <row r="95" spans="3:11">
      <c r="C95" s="7">
        <v>4</v>
      </c>
      <c r="D95" s="7">
        <v>4</v>
      </c>
      <c r="E95" s="7">
        <v>4</v>
      </c>
      <c r="F95" s="7">
        <v>4</v>
      </c>
      <c r="G95" s="7">
        <v>4</v>
      </c>
      <c r="H95" s="42">
        <f t="shared" si="3"/>
        <v>4</v>
      </c>
      <c r="I95" s="42">
        <f t="shared" si="4"/>
        <v>4</v>
      </c>
      <c r="J95" s="42">
        <f t="shared" si="5"/>
        <v>0</v>
      </c>
      <c r="K95" s="7">
        <v>5</v>
      </c>
    </row>
    <row r="96" spans="3:11">
      <c r="C96" s="7">
        <v>4</v>
      </c>
      <c r="D96" s="7">
        <v>4</v>
      </c>
      <c r="E96" s="7">
        <v>4</v>
      </c>
      <c r="F96" s="7">
        <v>4</v>
      </c>
      <c r="G96" s="7">
        <v>4</v>
      </c>
      <c r="H96" s="42">
        <f t="shared" si="3"/>
        <v>4</v>
      </c>
      <c r="I96" s="42">
        <f t="shared" si="4"/>
        <v>4</v>
      </c>
      <c r="J96" s="42">
        <f t="shared" si="5"/>
        <v>0</v>
      </c>
      <c r="K96" s="7">
        <v>5</v>
      </c>
    </row>
    <row r="97" spans="3:11">
      <c r="C97" s="7">
        <v>4</v>
      </c>
      <c r="D97" s="7">
        <v>3</v>
      </c>
      <c r="E97" s="7">
        <v>3</v>
      </c>
      <c r="F97" s="7">
        <v>2</v>
      </c>
      <c r="G97" s="7">
        <v>3</v>
      </c>
      <c r="H97" s="42">
        <f t="shared" si="3"/>
        <v>3</v>
      </c>
      <c r="I97" s="42">
        <f t="shared" si="4"/>
        <v>3</v>
      </c>
      <c r="J97" s="42">
        <f t="shared" si="5"/>
        <v>0.70710678118654757</v>
      </c>
      <c r="K97" s="7">
        <v>4</v>
      </c>
    </row>
    <row r="98" spans="3:11">
      <c r="C98" s="7">
        <v>5</v>
      </c>
      <c r="D98" s="7">
        <v>4</v>
      </c>
      <c r="E98" s="7">
        <v>5</v>
      </c>
      <c r="F98" s="7">
        <v>4</v>
      </c>
      <c r="G98" s="7">
        <v>4</v>
      </c>
      <c r="H98" s="42">
        <f t="shared" si="3"/>
        <v>4</v>
      </c>
      <c r="I98" s="42">
        <f t="shared" si="4"/>
        <v>4.4000000000000004</v>
      </c>
      <c r="J98" s="42">
        <f t="shared" si="5"/>
        <v>0.54772255750516674</v>
      </c>
      <c r="K98" s="7">
        <v>5</v>
      </c>
    </row>
    <row r="99" spans="3:11">
      <c r="C99" s="7">
        <v>4</v>
      </c>
      <c r="D99" s="7">
        <v>2</v>
      </c>
      <c r="E99" s="7">
        <v>2</v>
      </c>
      <c r="F99" s="7">
        <v>3</v>
      </c>
      <c r="G99" s="7">
        <v>3</v>
      </c>
      <c r="H99" s="42">
        <f t="shared" si="3"/>
        <v>3</v>
      </c>
      <c r="I99" s="42">
        <f t="shared" si="4"/>
        <v>2.8</v>
      </c>
      <c r="J99" s="42">
        <f t="shared" si="5"/>
        <v>0.83666002653407512</v>
      </c>
      <c r="K99" s="7">
        <v>3</v>
      </c>
    </row>
    <row r="100" spans="3:11">
      <c r="C100" s="7">
        <v>2</v>
      </c>
      <c r="D100" s="7">
        <v>2</v>
      </c>
      <c r="E100" s="7">
        <v>2</v>
      </c>
      <c r="F100" s="7">
        <v>3</v>
      </c>
      <c r="G100" s="7">
        <v>3</v>
      </c>
      <c r="H100" s="42">
        <f t="shared" si="3"/>
        <v>2</v>
      </c>
      <c r="I100" s="42">
        <f t="shared" si="4"/>
        <v>2.4</v>
      </c>
      <c r="J100" s="42">
        <f t="shared" si="5"/>
        <v>0.54772255750516596</v>
      </c>
      <c r="K100" s="7">
        <v>2</v>
      </c>
    </row>
    <row r="101" spans="3:11">
      <c r="C101" s="7">
        <v>1</v>
      </c>
      <c r="D101" s="7">
        <v>2</v>
      </c>
      <c r="E101" s="7">
        <v>2</v>
      </c>
      <c r="F101" s="7">
        <v>2</v>
      </c>
      <c r="G101" s="7">
        <v>2</v>
      </c>
      <c r="H101" s="42">
        <f t="shared" si="3"/>
        <v>2</v>
      </c>
      <c r="I101" s="42">
        <f t="shared" si="4"/>
        <v>1.8</v>
      </c>
      <c r="J101" s="42">
        <f t="shared" si="5"/>
        <v>0.44721359549995815</v>
      </c>
      <c r="K101" s="7">
        <v>3</v>
      </c>
    </row>
    <row r="102" spans="3:11">
      <c r="C102" s="7">
        <v>4</v>
      </c>
      <c r="D102" s="7">
        <v>2</v>
      </c>
      <c r="E102" s="7">
        <v>2</v>
      </c>
      <c r="F102" s="7">
        <v>2</v>
      </c>
      <c r="G102" s="7">
        <v>3</v>
      </c>
      <c r="H102" s="42">
        <f t="shared" si="3"/>
        <v>2</v>
      </c>
      <c r="I102" s="42">
        <f t="shared" si="4"/>
        <v>2.6</v>
      </c>
      <c r="J102" s="42">
        <f t="shared" si="5"/>
        <v>0.8944271909999163</v>
      </c>
      <c r="K102" s="7">
        <v>3</v>
      </c>
    </row>
    <row r="103" spans="3:11">
      <c r="C103" s="7">
        <v>4</v>
      </c>
      <c r="D103" s="7">
        <v>3</v>
      </c>
      <c r="E103" s="7">
        <v>3</v>
      </c>
      <c r="F103" s="7">
        <v>3</v>
      </c>
      <c r="G103" s="7">
        <v>2</v>
      </c>
      <c r="H103" s="42">
        <f t="shared" si="3"/>
        <v>3</v>
      </c>
      <c r="I103" s="42">
        <f t="shared" si="4"/>
        <v>3</v>
      </c>
      <c r="J103" s="42">
        <f t="shared" si="5"/>
        <v>0.70710678118654757</v>
      </c>
      <c r="K103" s="7">
        <v>2</v>
      </c>
    </row>
    <row r="104" spans="3:11">
      <c r="C104" s="7">
        <v>2</v>
      </c>
      <c r="D104" s="7">
        <v>2</v>
      </c>
      <c r="E104" s="7">
        <v>3</v>
      </c>
      <c r="F104" s="7">
        <v>2</v>
      </c>
      <c r="G104" s="7">
        <v>2</v>
      </c>
      <c r="H104" s="42">
        <f t="shared" si="3"/>
        <v>2</v>
      </c>
      <c r="I104" s="42">
        <f t="shared" si="4"/>
        <v>2.2000000000000002</v>
      </c>
      <c r="J104" s="42">
        <f t="shared" si="5"/>
        <v>0.44721359549995815</v>
      </c>
      <c r="K104" s="7">
        <v>3</v>
      </c>
    </row>
    <row r="105" spans="3:11">
      <c r="C105" s="7">
        <v>2</v>
      </c>
      <c r="D105" s="7">
        <v>3</v>
      </c>
      <c r="E105" s="7">
        <v>2</v>
      </c>
      <c r="F105" s="7">
        <v>3</v>
      </c>
      <c r="G105" s="7">
        <v>2</v>
      </c>
      <c r="H105" s="42">
        <f t="shared" si="3"/>
        <v>2</v>
      </c>
      <c r="I105" s="42">
        <f t="shared" si="4"/>
        <v>2.4</v>
      </c>
      <c r="J105" s="42">
        <f t="shared" si="5"/>
        <v>0.54772255750516596</v>
      </c>
      <c r="K105" s="7">
        <v>2</v>
      </c>
    </row>
    <row r="106" spans="3:11">
      <c r="C106" s="7">
        <v>4</v>
      </c>
      <c r="D106" s="7">
        <v>2</v>
      </c>
      <c r="E106" s="7">
        <v>4</v>
      </c>
      <c r="F106" s="7">
        <v>3</v>
      </c>
      <c r="G106" s="7">
        <v>3</v>
      </c>
      <c r="H106" s="42">
        <f t="shared" si="3"/>
        <v>3</v>
      </c>
      <c r="I106" s="42">
        <f t="shared" si="4"/>
        <v>3.2</v>
      </c>
      <c r="J106" s="42">
        <f t="shared" si="5"/>
        <v>0.83666002653407512</v>
      </c>
      <c r="K106" s="7">
        <v>2</v>
      </c>
    </row>
    <row r="107" spans="3:11">
      <c r="C107" s="7">
        <v>5</v>
      </c>
      <c r="D107" s="7">
        <v>5</v>
      </c>
      <c r="E107" s="7">
        <v>5</v>
      </c>
      <c r="F107" s="7">
        <v>5</v>
      </c>
      <c r="G107" s="7">
        <v>5</v>
      </c>
      <c r="H107" s="42">
        <f t="shared" si="3"/>
        <v>5</v>
      </c>
      <c r="I107" s="42">
        <f t="shared" si="4"/>
        <v>5</v>
      </c>
      <c r="J107" s="42">
        <f t="shared" si="5"/>
        <v>0</v>
      </c>
      <c r="K107" s="7">
        <v>5</v>
      </c>
    </row>
    <row r="108" spans="3:11">
      <c r="C108" s="7">
        <v>5</v>
      </c>
      <c r="D108" s="7">
        <v>4</v>
      </c>
      <c r="E108" s="7">
        <v>5</v>
      </c>
      <c r="F108" s="7">
        <v>5</v>
      </c>
      <c r="G108" s="7">
        <v>5</v>
      </c>
      <c r="H108" s="42">
        <f t="shared" si="3"/>
        <v>5</v>
      </c>
      <c r="I108" s="42">
        <f t="shared" si="4"/>
        <v>4.8</v>
      </c>
      <c r="J108" s="42">
        <f t="shared" si="5"/>
        <v>0.44721359549995787</v>
      </c>
      <c r="K108" s="7">
        <v>5</v>
      </c>
    </row>
    <row r="109" spans="3:11">
      <c r="C109" s="7">
        <v>5</v>
      </c>
      <c r="D109" s="7">
        <v>5</v>
      </c>
      <c r="E109" s="7">
        <v>5</v>
      </c>
      <c r="F109" s="7">
        <v>5</v>
      </c>
      <c r="G109" s="7">
        <v>5</v>
      </c>
      <c r="H109" s="42">
        <f t="shared" si="3"/>
        <v>5</v>
      </c>
      <c r="I109" s="42">
        <f t="shared" si="4"/>
        <v>5</v>
      </c>
      <c r="J109" s="42">
        <f t="shared" si="5"/>
        <v>0</v>
      </c>
      <c r="K109" s="7">
        <v>5</v>
      </c>
    </row>
    <row r="110" spans="3:11">
      <c r="C110" s="7">
        <v>5</v>
      </c>
      <c r="D110" s="7">
        <v>2</v>
      </c>
      <c r="E110" s="7">
        <v>2</v>
      </c>
      <c r="F110" s="7">
        <v>5</v>
      </c>
      <c r="G110" s="7">
        <v>2</v>
      </c>
      <c r="H110" s="42">
        <f t="shared" si="3"/>
        <v>2</v>
      </c>
      <c r="I110" s="42">
        <f t="shared" si="4"/>
        <v>3.2</v>
      </c>
      <c r="J110" s="42">
        <f t="shared" si="5"/>
        <v>1.6431676725154982</v>
      </c>
      <c r="K110" s="7">
        <v>5</v>
      </c>
    </row>
    <row r="111" spans="3:11">
      <c r="C111" s="7">
        <v>5</v>
      </c>
      <c r="D111" s="7">
        <v>3</v>
      </c>
      <c r="E111" s="7">
        <v>3</v>
      </c>
      <c r="F111" s="7">
        <v>5</v>
      </c>
      <c r="G111" s="7">
        <v>3</v>
      </c>
      <c r="H111" s="42">
        <f t="shared" si="3"/>
        <v>3</v>
      </c>
      <c r="I111" s="42">
        <f t="shared" si="4"/>
        <v>3.8</v>
      </c>
      <c r="J111" s="42">
        <f t="shared" si="5"/>
        <v>1.0954451150103319</v>
      </c>
      <c r="K111" s="7">
        <v>5</v>
      </c>
    </row>
    <row r="112" spans="3:11">
      <c r="C112" s="7">
        <v>5</v>
      </c>
      <c r="D112" s="7">
        <v>3</v>
      </c>
      <c r="E112" s="7">
        <v>4</v>
      </c>
      <c r="F112" s="7">
        <v>5</v>
      </c>
      <c r="G112" s="7">
        <v>4</v>
      </c>
      <c r="H112" s="42">
        <f t="shared" si="3"/>
        <v>4</v>
      </c>
      <c r="I112" s="42">
        <f t="shared" si="4"/>
        <v>4.2</v>
      </c>
      <c r="J112" s="42">
        <f t="shared" si="5"/>
        <v>0.83666002653407512</v>
      </c>
      <c r="K112" s="7">
        <v>5</v>
      </c>
    </row>
    <row r="113" spans="1:11">
      <c r="C113" s="7">
        <v>5</v>
      </c>
      <c r="D113" s="7">
        <v>2</v>
      </c>
      <c r="E113" s="7">
        <v>2</v>
      </c>
      <c r="F113" s="7">
        <v>5</v>
      </c>
      <c r="G113" s="7">
        <v>2</v>
      </c>
      <c r="H113" s="42">
        <f t="shared" si="3"/>
        <v>2</v>
      </c>
      <c r="I113" s="42">
        <f t="shared" si="4"/>
        <v>3.2</v>
      </c>
      <c r="J113" s="42">
        <f t="shared" si="5"/>
        <v>1.6431676725154982</v>
      </c>
      <c r="K113" s="7">
        <v>5</v>
      </c>
    </row>
    <row r="114" spans="1:11">
      <c r="C114" s="7">
        <v>5</v>
      </c>
      <c r="D114" s="7">
        <v>5</v>
      </c>
      <c r="E114" s="7">
        <v>5</v>
      </c>
      <c r="F114" s="7">
        <v>5</v>
      </c>
      <c r="G114" s="7">
        <v>5</v>
      </c>
      <c r="H114" s="42">
        <f t="shared" si="3"/>
        <v>5</v>
      </c>
      <c r="I114" s="42">
        <f t="shared" si="4"/>
        <v>5</v>
      </c>
      <c r="J114" s="42">
        <f t="shared" si="5"/>
        <v>0</v>
      </c>
      <c r="K114" s="7">
        <v>5</v>
      </c>
    </row>
    <row r="115" spans="1:11">
      <c r="A115" t="s">
        <v>4902</v>
      </c>
      <c r="B115" t="s">
        <v>4873</v>
      </c>
      <c r="C115" s="42">
        <f>MEDIAN(C3:C114)</f>
        <v>4</v>
      </c>
      <c r="D115" s="42">
        <f t="shared" ref="D115:G115" si="6">MEDIAN(D3:D114)</f>
        <v>3</v>
      </c>
      <c r="E115" s="42">
        <f t="shared" si="6"/>
        <v>3</v>
      </c>
      <c r="F115" s="42">
        <f t="shared" si="6"/>
        <v>4</v>
      </c>
      <c r="G115" s="42">
        <f t="shared" si="6"/>
        <v>4</v>
      </c>
      <c r="K115" s="42">
        <f>MEDIAN(K3:K114)</f>
        <v>4</v>
      </c>
    </row>
    <row r="116" spans="1:11">
      <c r="B116" t="s">
        <v>792</v>
      </c>
      <c r="C116" s="42">
        <f>AVERAGE(C3:C114)</f>
        <v>3.875</v>
      </c>
      <c r="D116" s="42">
        <f t="shared" ref="D116:G116" si="7">AVERAGE(D3:D114)</f>
        <v>3.3571428571428572</v>
      </c>
      <c r="E116" s="42">
        <f t="shared" si="7"/>
        <v>3.4196428571428572</v>
      </c>
      <c r="F116" s="42">
        <f t="shared" si="7"/>
        <v>3.8482142857142856</v>
      </c>
      <c r="G116" s="42">
        <f t="shared" si="7"/>
        <v>3.6607142857142856</v>
      </c>
      <c r="K116" s="42">
        <f>AVERAGE(K3:K114)</f>
        <v>4.0982142857142856</v>
      </c>
    </row>
    <row r="117" spans="1:11">
      <c r="B117" t="s">
        <v>538</v>
      </c>
      <c r="C117" s="42">
        <f>STDEV(C3:C114)</f>
        <v>1.0664836554712818</v>
      </c>
      <c r="D117" s="42">
        <f t="shared" ref="D117:G117" si="8">STDEV(D3:D114)</f>
        <v>1.1057356025068665</v>
      </c>
      <c r="E117" s="42">
        <f t="shared" si="8"/>
        <v>1.0791921641467417</v>
      </c>
      <c r="F117" s="42">
        <f t="shared" si="8"/>
        <v>1.1563364128202052</v>
      </c>
      <c r="G117" s="42">
        <f t="shared" si="8"/>
        <v>1.1113952875550108</v>
      </c>
      <c r="K117" s="42">
        <f>STDEV(K3:K114)</f>
        <v>1.0130661818475084</v>
      </c>
    </row>
    <row r="119" spans="1:11">
      <c r="B119" t="s">
        <v>4903</v>
      </c>
      <c r="H119" s="42">
        <f>AVERAGE(H3:H114)</f>
        <v>3.6964285714285716</v>
      </c>
      <c r="I119" s="42">
        <f t="shared" ref="I119:J119" si="9">AVERAGE(I3:I114)</f>
        <v>3.6321428571428553</v>
      </c>
      <c r="J119" s="42">
        <f t="shared" si="9"/>
        <v>0.64328182686132629</v>
      </c>
    </row>
  </sheetData>
  <mergeCells count="1">
    <mergeCell ref="B2:B3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C2" sqref="C2:C34"/>
    </sheetView>
  </sheetViews>
  <sheetFormatPr defaultRowHeight="15"/>
  <cols>
    <col min="1" max="1" width="33.28515625" bestFit="1" customWidth="1"/>
    <col min="2" max="2" width="39" bestFit="1" customWidth="1"/>
    <col min="10" max="10" width="11.5703125" bestFit="1" customWidth="1"/>
  </cols>
  <sheetData>
    <row r="1" spans="3:11">
      <c r="C1" s="220" t="s">
        <v>4839</v>
      </c>
      <c r="D1" s="220" t="s">
        <v>4840</v>
      </c>
      <c r="E1" s="220" t="s">
        <v>4841</v>
      </c>
      <c r="F1" s="220" t="s">
        <v>4842</v>
      </c>
      <c r="G1" s="220" t="s">
        <v>4843</v>
      </c>
      <c r="H1" s="220" t="s">
        <v>4873</v>
      </c>
      <c r="I1" s="220" t="s">
        <v>792</v>
      </c>
      <c r="J1" s="220" t="s">
        <v>538</v>
      </c>
      <c r="K1" s="220" t="s">
        <v>4901</v>
      </c>
    </row>
    <row r="2" spans="3:11">
      <c r="C2" s="70">
        <v>4</v>
      </c>
      <c r="D2" s="70">
        <v>4</v>
      </c>
      <c r="E2" s="70">
        <v>4</v>
      </c>
      <c r="F2" s="70">
        <v>5</v>
      </c>
      <c r="G2" s="70">
        <v>5</v>
      </c>
      <c r="H2" s="129">
        <f>MEDIAN(C2:G2)</f>
        <v>4</v>
      </c>
      <c r="I2" s="129">
        <f>AVERAGE(C2:G2)</f>
        <v>4.4000000000000004</v>
      </c>
      <c r="J2" s="129">
        <f>STDEV(C2:G2)</f>
        <v>0.54772255750516674</v>
      </c>
      <c r="K2" s="70">
        <v>5</v>
      </c>
    </row>
    <row r="3" spans="3:11">
      <c r="C3" s="70">
        <v>5</v>
      </c>
      <c r="D3" s="70">
        <v>5</v>
      </c>
      <c r="E3" s="70">
        <v>4</v>
      </c>
      <c r="F3" s="70">
        <v>5</v>
      </c>
      <c r="G3" s="70">
        <v>5</v>
      </c>
      <c r="H3" s="129">
        <f t="shared" ref="H3:H34" si="0">MEDIAN(C3:G3)</f>
        <v>5</v>
      </c>
      <c r="I3" s="129">
        <f t="shared" ref="I3:I34" si="1">AVERAGE(C3:G3)</f>
        <v>4.8</v>
      </c>
      <c r="J3" s="129">
        <f t="shared" ref="J3:J34" si="2">STDEV(C3:G3)</f>
        <v>0.44721359549995793</v>
      </c>
      <c r="K3" s="70">
        <v>5</v>
      </c>
    </row>
    <row r="4" spans="3:11">
      <c r="C4" s="70">
        <v>5</v>
      </c>
      <c r="D4" s="70">
        <v>5</v>
      </c>
      <c r="E4" s="70">
        <v>5</v>
      </c>
      <c r="F4" s="70">
        <v>5</v>
      </c>
      <c r="G4" s="70">
        <v>5</v>
      </c>
      <c r="H4" s="129">
        <f t="shared" si="0"/>
        <v>5</v>
      </c>
      <c r="I4" s="129">
        <f t="shared" si="1"/>
        <v>5</v>
      </c>
      <c r="J4" s="129">
        <f t="shared" si="2"/>
        <v>0</v>
      </c>
      <c r="K4" s="70">
        <v>5</v>
      </c>
    </row>
    <row r="5" spans="3:11">
      <c r="C5" s="69">
        <v>4</v>
      </c>
      <c r="D5" s="69">
        <v>4</v>
      </c>
      <c r="E5" s="69">
        <v>4</v>
      </c>
      <c r="F5" s="69">
        <v>5</v>
      </c>
      <c r="G5" s="69">
        <v>5</v>
      </c>
      <c r="H5" s="129">
        <f t="shared" si="0"/>
        <v>4</v>
      </c>
      <c r="I5" s="129">
        <f t="shared" si="1"/>
        <v>4.4000000000000004</v>
      </c>
      <c r="J5" s="129">
        <f t="shared" si="2"/>
        <v>0.54772255750516674</v>
      </c>
      <c r="K5" s="69">
        <v>5</v>
      </c>
    </row>
    <row r="6" spans="3:11">
      <c r="C6" s="69">
        <v>3</v>
      </c>
      <c r="D6" s="69">
        <v>3</v>
      </c>
      <c r="E6" s="69">
        <v>4</v>
      </c>
      <c r="F6" s="69">
        <v>5</v>
      </c>
      <c r="G6" s="69">
        <v>5</v>
      </c>
      <c r="H6" s="129">
        <f t="shared" si="0"/>
        <v>4</v>
      </c>
      <c r="I6" s="129">
        <f t="shared" si="1"/>
        <v>4</v>
      </c>
      <c r="J6" s="129">
        <f t="shared" si="2"/>
        <v>1</v>
      </c>
      <c r="K6" s="69">
        <v>5</v>
      </c>
    </row>
    <row r="7" spans="3:11">
      <c r="C7" s="69">
        <v>3</v>
      </c>
      <c r="D7" s="69">
        <v>4</v>
      </c>
      <c r="E7" s="69">
        <v>3</v>
      </c>
      <c r="F7" s="69">
        <v>4</v>
      </c>
      <c r="G7" s="69">
        <v>5</v>
      </c>
      <c r="H7" s="129">
        <f t="shared" si="0"/>
        <v>4</v>
      </c>
      <c r="I7" s="129">
        <f t="shared" si="1"/>
        <v>3.8</v>
      </c>
      <c r="J7" s="129">
        <f t="shared" si="2"/>
        <v>0.83666002653407512</v>
      </c>
      <c r="K7" s="69">
        <v>5</v>
      </c>
    </row>
    <row r="8" spans="3:11">
      <c r="C8" s="107">
        <v>3</v>
      </c>
      <c r="D8" s="69">
        <v>4</v>
      </c>
      <c r="E8" s="69">
        <v>2</v>
      </c>
      <c r="F8" s="69">
        <v>5</v>
      </c>
      <c r="G8" s="69">
        <v>4</v>
      </c>
      <c r="H8" s="129">
        <f t="shared" si="0"/>
        <v>4</v>
      </c>
      <c r="I8" s="129">
        <f t="shared" si="1"/>
        <v>3.6</v>
      </c>
      <c r="J8" s="129">
        <f t="shared" si="2"/>
        <v>1.1401754250991383</v>
      </c>
      <c r="K8" s="69">
        <v>5</v>
      </c>
    </row>
    <row r="9" spans="3:11">
      <c r="C9" s="69">
        <v>4</v>
      </c>
      <c r="D9" s="69">
        <v>2</v>
      </c>
      <c r="E9" s="69">
        <v>3</v>
      </c>
      <c r="F9" s="69">
        <v>5</v>
      </c>
      <c r="G9" s="69">
        <v>5</v>
      </c>
      <c r="H9" s="129">
        <f t="shared" si="0"/>
        <v>4</v>
      </c>
      <c r="I9" s="129">
        <f t="shared" si="1"/>
        <v>3.8</v>
      </c>
      <c r="J9" s="129">
        <f t="shared" si="2"/>
        <v>1.3038404810405295</v>
      </c>
      <c r="K9" s="69">
        <v>5</v>
      </c>
    </row>
    <row r="10" spans="3:11">
      <c r="C10" s="69">
        <v>4</v>
      </c>
      <c r="D10" s="69">
        <v>4</v>
      </c>
      <c r="E10" s="69">
        <v>4</v>
      </c>
      <c r="F10" s="69">
        <v>5</v>
      </c>
      <c r="G10" s="69">
        <v>5</v>
      </c>
      <c r="H10" s="129">
        <f t="shared" si="0"/>
        <v>4</v>
      </c>
      <c r="I10" s="129">
        <f t="shared" si="1"/>
        <v>4.4000000000000004</v>
      </c>
      <c r="J10" s="129">
        <f t="shared" si="2"/>
        <v>0.54772255750516674</v>
      </c>
      <c r="K10" s="69">
        <v>5</v>
      </c>
    </row>
    <row r="11" spans="3:11">
      <c r="C11" s="69">
        <v>4</v>
      </c>
      <c r="D11" s="69">
        <v>4</v>
      </c>
      <c r="E11" s="69">
        <v>2</v>
      </c>
      <c r="F11" s="69">
        <v>4</v>
      </c>
      <c r="G11" s="69">
        <v>2</v>
      </c>
      <c r="H11" s="129">
        <f t="shared" si="0"/>
        <v>4</v>
      </c>
      <c r="I11" s="129">
        <f t="shared" si="1"/>
        <v>3.2</v>
      </c>
      <c r="J11" s="129">
        <f t="shared" si="2"/>
        <v>1.0954451150103319</v>
      </c>
      <c r="K11" s="69">
        <v>4</v>
      </c>
    </row>
    <row r="12" spans="3:11">
      <c r="C12" s="69">
        <v>4</v>
      </c>
      <c r="D12" s="69">
        <v>3</v>
      </c>
      <c r="E12" s="69">
        <v>2</v>
      </c>
      <c r="F12" s="69">
        <v>2</v>
      </c>
      <c r="G12" s="69">
        <v>2</v>
      </c>
      <c r="H12" s="129">
        <f t="shared" si="0"/>
        <v>2</v>
      </c>
      <c r="I12" s="129">
        <f t="shared" si="1"/>
        <v>2.6</v>
      </c>
      <c r="J12" s="129">
        <f t="shared" si="2"/>
        <v>0.8944271909999163</v>
      </c>
      <c r="K12" s="69">
        <v>2</v>
      </c>
    </row>
    <row r="13" spans="3:11">
      <c r="C13" s="69">
        <v>4</v>
      </c>
      <c r="D13" s="69">
        <v>4</v>
      </c>
      <c r="E13" s="69">
        <v>2</v>
      </c>
      <c r="F13" s="69">
        <v>4</v>
      </c>
      <c r="G13" s="69">
        <v>2</v>
      </c>
      <c r="H13" s="129">
        <f t="shared" si="0"/>
        <v>4</v>
      </c>
      <c r="I13" s="129">
        <f t="shared" si="1"/>
        <v>3.2</v>
      </c>
      <c r="J13" s="129">
        <f t="shared" si="2"/>
        <v>1.0954451150103319</v>
      </c>
      <c r="K13" s="69">
        <v>4</v>
      </c>
    </row>
    <row r="14" spans="3:11">
      <c r="C14" s="69">
        <v>5</v>
      </c>
      <c r="D14" s="69">
        <v>5</v>
      </c>
      <c r="E14" s="69">
        <v>2</v>
      </c>
      <c r="F14" s="69">
        <v>5</v>
      </c>
      <c r="G14" s="69">
        <v>5</v>
      </c>
      <c r="H14" s="129">
        <f t="shared" si="0"/>
        <v>5</v>
      </c>
      <c r="I14" s="129">
        <f t="shared" si="1"/>
        <v>4.4000000000000004</v>
      </c>
      <c r="J14" s="129">
        <f t="shared" si="2"/>
        <v>1.3416407864998741</v>
      </c>
      <c r="K14" s="69">
        <v>5</v>
      </c>
    </row>
    <row r="15" spans="3:11">
      <c r="C15" s="69">
        <v>2</v>
      </c>
      <c r="D15" s="69">
        <v>4</v>
      </c>
      <c r="E15" s="69">
        <v>4</v>
      </c>
      <c r="F15" s="69">
        <v>5</v>
      </c>
      <c r="G15" s="69">
        <v>5</v>
      </c>
      <c r="H15" s="129">
        <f t="shared" si="0"/>
        <v>4</v>
      </c>
      <c r="I15" s="129">
        <f t="shared" si="1"/>
        <v>4</v>
      </c>
      <c r="J15" s="129">
        <f t="shared" si="2"/>
        <v>1.2247448713915889</v>
      </c>
      <c r="K15" s="69">
        <v>5</v>
      </c>
    </row>
    <row r="16" spans="3:11">
      <c r="C16" s="69">
        <v>5</v>
      </c>
      <c r="D16" s="69">
        <v>5</v>
      </c>
      <c r="E16" s="69">
        <v>5</v>
      </c>
      <c r="F16" s="69">
        <v>5</v>
      </c>
      <c r="G16" s="69">
        <v>5</v>
      </c>
      <c r="H16" s="129">
        <f t="shared" si="0"/>
        <v>5</v>
      </c>
      <c r="I16" s="129">
        <f t="shared" si="1"/>
        <v>5</v>
      </c>
      <c r="J16" s="129">
        <f t="shared" si="2"/>
        <v>0</v>
      </c>
      <c r="K16" s="69">
        <v>5</v>
      </c>
    </row>
    <row r="17" spans="3:11">
      <c r="C17" s="107">
        <v>4</v>
      </c>
      <c r="D17" s="69">
        <v>5</v>
      </c>
      <c r="E17" s="69">
        <v>4</v>
      </c>
      <c r="F17" s="69">
        <v>5</v>
      </c>
      <c r="G17" s="69">
        <v>5</v>
      </c>
      <c r="H17" s="129">
        <f t="shared" si="0"/>
        <v>5</v>
      </c>
      <c r="I17" s="129">
        <f t="shared" si="1"/>
        <v>4.5999999999999996</v>
      </c>
      <c r="J17" s="129">
        <f t="shared" si="2"/>
        <v>0.54772255750516674</v>
      </c>
      <c r="K17" s="69">
        <v>5</v>
      </c>
    </row>
    <row r="18" spans="3:11">
      <c r="C18" s="69">
        <v>5</v>
      </c>
      <c r="D18" s="69">
        <v>5</v>
      </c>
      <c r="E18" s="69">
        <v>4</v>
      </c>
      <c r="F18" s="69">
        <v>5</v>
      </c>
      <c r="G18" s="69">
        <v>5</v>
      </c>
      <c r="H18" s="129">
        <f t="shared" si="0"/>
        <v>5</v>
      </c>
      <c r="I18" s="129">
        <f t="shared" si="1"/>
        <v>4.8</v>
      </c>
      <c r="J18" s="129">
        <f t="shared" si="2"/>
        <v>0.44721359549995793</v>
      </c>
      <c r="K18" s="69">
        <v>5</v>
      </c>
    </row>
    <row r="19" spans="3:11">
      <c r="C19" s="69">
        <v>5</v>
      </c>
      <c r="D19" s="69">
        <v>5</v>
      </c>
      <c r="E19" s="69">
        <v>5</v>
      </c>
      <c r="F19" s="69">
        <v>5</v>
      </c>
      <c r="G19" s="69">
        <v>4</v>
      </c>
      <c r="H19" s="129">
        <f t="shared" si="0"/>
        <v>5</v>
      </c>
      <c r="I19" s="129">
        <f t="shared" si="1"/>
        <v>4.8</v>
      </c>
      <c r="J19" s="129">
        <f t="shared" si="2"/>
        <v>0.44721359549995793</v>
      </c>
      <c r="K19" s="69">
        <v>5</v>
      </c>
    </row>
    <row r="20" spans="3:11">
      <c r="C20" s="69">
        <v>4</v>
      </c>
      <c r="D20" s="69">
        <v>4</v>
      </c>
      <c r="E20" s="69">
        <v>4</v>
      </c>
      <c r="F20" s="69">
        <v>3</v>
      </c>
      <c r="G20" s="69">
        <v>4</v>
      </c>
      <c r="H20" s="129">
        <f t="shared" si="0"/>
        <v>4</v>
      </c>
      <c r="I20" s="129">
        <f t="shared" si="1"/>
        <v>3.8</v>
      </c>
      <c r="J20" s="129">
        <f t="shared" si="2"/>
        <v>0.44721359549995715</v>
      </c>
      <c r="K20" s="69">
        <v>5</v>
      </c>
    </row>
    <row r="21" spans="3:11">
      <c r="C21" s="69">
        <v>5</v>
      </c>
      <c r="D21" s="69">
        <v>4</v>
      </c>
      <c r="E21" s="69">
        <v>4</v>
      </c>
      <c r="F21" s="69">
        <v>3</v>
      </c>
      <c r="G21" s="69">
        <v>4</v>
      </c>
      <c r="H21" s="129">
        <f t="shared" si="0"/>
        <v>4</v>
      </c>
      <c r="I21" s="129">
        <f t="shared" si="1"/>
        <v>4</v>
      </c>
      <c r="J21" s="129">
        <f t="shared" si="2"/>
        <v>0.70710678118654757</v>
      </c>
      <c r="K21" s="69">
        <v>5</v>
      </c>
    </row>
    <row r="22" spans="3:11">
      <c r="C22" s="69">
        <v>5</v>
      </c>
      <c r="D22" s="69">
        <v>4</v>
      </c>
      <c r="E22" s="69">
        <v>4</v>
      </c>
      <c r="F22" s="69">
        <v>5</v>
      </c>
      <c r="G22" s="69">
        <v>5</v>
      </c>
      <c r="H22" s="129">
        <f t="shared" si="0"/>
        <v>5</v>
      </c>
      <c r="I22" s="129">
        <f t="shared" si="1"/>
        <v>4.5999999999999996</v>
      </c>
      <c r="J22" s="129">
        <f t="shared" si="2"/>
        <v>0.54772255750516674</v>
      </c>
      <c r="K22" s="69">
        <v>5</v>
      </c>
    </row>
    <row r="23" spans="3:11">
      <c r="C23" s="33">
        <v>4</v>
      </c>
      <c r="D23" s="33">
        <v>4</v>
      </c>
      <c r="E23" s="33">
        <v>3</v>
      </c>
      <c r="F23" s="33">
        <v>3</v>
      </c>
      <c r="G23" s="33">
        <v>4</v>
      </c>
      <c r="H23" s="129">
        <f t="shared" si="0"/>
        <v>4</v>
      </c>
      <c r="I23" s="129">
        <f t="shared" si="1"/>
        <v>3.6</v>
      </c>
      <c r="J23" s="129">
        <f t="shared" si="2"/>
        <v>0.54772255750516674</v>
      </c>
      <c r="K23" s="33">
        <v>4</v>
      </c>
    </row>
    <row r="24" spans="3:11">
      <c r="C24" s="33">
        <v>4</v>
      </c>
      <c r="D24" s="33">
        <v>5</v>
      </c>
      <c r="E24" s="33">
        <v>4</v>
      </c>
      <c r="F24" s="33">
        <v>5</v>
      </c>
      <c r="G24" s="33">
        <v>4</v>
      </c>
      <c r="H24" s="129">
        <f t="shared" si="0"/>
        <v>4</v>
      </c>
      <c r="I24" s="129">
        <f t="shared" si="1"/>
        <v>4.4000000000000004</v>
      </c>
      <c r="J24" s="129">
        <f t="shared" si="2"/>
        <v>0.54772255750516674</v>
      </c>
      <c r="K24" s="33">
        <v>5</v>
      </c>
    </row>
    <row r="25" spans="3:11">
      <c r="C25" s="33">
        <v>3</v>
      </c>
      <c r="D25" s="33">
        <v>4</v>
      </c>
      <c r="E25" s="33">
        <v>4</v>
      </c>
      <c r="F25" s="33">
        <v>5</v>
      </c>
      <c r="G25" s="33">
        <v>4</v>
      </c>
      <c r="H25" s="129">
        <f t="shared" si="0"/>
        <v>4</v>
      </c>
      <c r="I25" s="129">
        <f t="shared" si="1"/>
        <v>4</v>
      </c>
      <c r="J25" s="129">
        <f t="shared" si="2"/>
        <v>0.70710678118654757</v>
      </c>
      <c r="K25" s="33">
        <v>5</v>
      </c>
    </row>
    <row r="26" spans="3:11">
      <c r="C26" s="33">
        <v>5</v>
      </c>
      <c r="D26" s="33">
        <v>5</v>
      </c>
      <c r="E26" s="33">
        <v>4</v>
      </c>
      <c r="F26" s="33">
        <v>5</v>
      </c>
      <c r="G26" s="33">
        <v>4</v>
      </c>
      <c r="H26" s="129">
        <f t="shared" si="0"/>
        <v>5</v>
      </c>
      <c r="I26" s="129">
        <f t="shared" si="1"/>
        <v>4.5999999999999996</v>
      </c>
      <c r="J26" s="129">
        <f t="shared" si="2"/>
        <v>0.54772255750516674</v>
      </c>
      <c r="K26" s="33">
        <v>5</v>
      </c>
    </row>
    <row r="27" spans="3:11">
      <c r="C27" s="33">
        <v>5</v>
      </c>
      <c r="D27" s="33">
        <v>4</v>
      </c>
      <c r="E27" s="33">
        <v>4</v>
      </c>
      <c r="F27" s="33">
        <v>5</v>
      </c>
      <c r="G27" s="33">
        <v>5</v>
      </c>
      <c r="H27" s="129">
        <f t="shared" si="0"/>
        <v>5</v>
      </c>
      <c r="I27" s="129">
        <f t="shared" si="1"/>
        <v>4.5999999999999996</v>
      </c>
      <c r="J27" s="129">
        <f t="shared" si="2"/>
        <v>0.54772255750516674</v>
      </c>
      <c r="K27" s="33">
        <v>5</v>
      </c>
    </row>
    <row r="28" spans="3:11">
      <c r="C28" s="33">
        <v>4</v>
      </c>
      <c r="D28" s="33">
        <v>4</v>
      </c>
      <c r="E28" s="33">
        <v>2</v>
      </c>
      <c r="F28" s="33">
        <v>4</v>
      </c>
      <c r="G28" s="33">
        <v>3</v>
      </c>
      <c r="H28" s="129">
        <f t="shared" si="0"/>
        <v>4</v>
      </c>
      <c r="I28" s="129">
        <f t="shared" si="1"/>
        <v>3.4</v>
      </c>
      <c r="J28" s="129">
        <f t="shared" si="2"/>
        <v>0.8944271909999163</v>
      </c>
      <c r="K28" s="33">
        <v>4</v>
      </c>
    </row>
    <row r="29" spans="3:11">
      <c r="C29" s="33">
        <v>3</v>
      </c>
      <c r="D29" s="33">
        <v>4</v>
      </c>
      <c r="E29" s="33">
        <v>3</v>
      </c>
      <c r="F29" s="33">
        <v>3</v>
      </c>
      <c r="G29" s="33">
        <v>3</v>
      </c>
      <c r="H29" s="129">
        <f t="shared" si="0"/>
        <v>3</v>
      </c>
      <c r="I29" s="129">
        <f t="shared" si="1"/>
        <v>3.2</v>
      </c>
      <c r="J29" s="129">
        <f t="shared" si="2"/>
        <v>0.44721359549995715</v>
      </c>
      <c r="K29" s="33">
        <v>4</v>
      </c>
    </row>
    <row r="30" spans="3:11">
      <c r="C30" s="33">
        <v>3</v>
      </c>
      <c r="D30" s="33">
        <v>4</v>
      </c>
      <c r="E30" s="33">
        <v>2</v>
      </c>
      <c r="F30" s="33">
        <v>4</v>
      </c>
      <c r="G30" s="33">
        <v>2</v>
      </c>
      <c r="H30" s="129">
        <f t="shared" si="0"/>
        <v>3</v>
      </c>
      <c r="I30" s="129">
        <f t="shared" si="1"/>
        <v>3</v>
      </c>
      <c r="J30" s="129">
        <f t="shared" si="2"/>
        <v>1</v>
      </c>
      <c r="K30" s="33">
        <v>3</v>
      </c>
    </row>
    <row r="31" spans="3:11">
      <c r="C31" s="33">
        <v>4</v>
      </c>
      <c r="D31" s="33">
        <v>4</v>
      </c>
      <c r="E31" s="33">
        <v>4</v>
      </c>
      <c r="F31" s="33">
        <v>4</v>
      </c>
      <c r="G31" s="33">
        <v>3</v>
      </c>
      <c r="H31" s="129">
        <f t="shared" si="0"/>
        <v>4</v>
      </c>
      <c r="I31" s="129">
        <f t="shared" si="1"/>
        <v>3.8</v>
      </c>
      <c r="J31" s="129">
        <f t="shared" si="2"/>
        <v>0.44721359549995715</v>
      </c>
      <c r="K31" s="33">
        <v>4</v>
      </c>
    </row>
    <row r="32" spans="3:11">
      <c r="C32" s="33">
        <v>5</v>
      </c>
      <c r="D32" s="33">
        <v>4</v>
      </c>
      <c r="E32" s="33">
        <v>5</v>
      </c>
      <c r="F32" s="33">
        <v>5</v>
      </c>
      <c r="G32" s="33">
        <v>5</v>
      </c>
      <c r="H32" s="129">
        <f t="shared" si="0"/>
        <v>5</v>
      </c>
      <c r="I32" s="129">
        <f t="shared" si="1"/>
        <v>4.8</v>
      </c>
      <c r="J32" s="129">
        <f t="shared" si="2"/>
        <v>0.44721359549995787</v>
      </c>
      <c r="K32" s="33">
        <v>5</v>
      </c>
    </row>
    <row r="33" spans="1:11">
      <c r="C33" s="33">
        <v>4</v>
      </c>
      <c r="D33" s="33">
        <v>5</v>
      </c>
      <c r="E33" s="33">
        <v>5</v>
      </c>
      <c r="F33" s="33">
        <v>5</v>
      </c>
      <c r="G33" s="33">
        <v>5</v>
      </c>
      <c r="H33" s="129">
        <f t="shared" si="0"/>
        <v>5</v>
      </c>
      <c r="I33" s="129">
        <f t="shared" si="1"/>
        <v>4.8</v>
      </c>
      <c r="J33" s="129">
        <f t="shared" si="2"/>
        <v>0.44721359549995787</v>
      </c>
      <c r="K33" s="33">
        <v>5</v>
      </c>
    </row>
    <row r="34" spans="1:11">
      <c r="C34" s="33">
        <v>5</v>
      </c>
      <c r="D34" s="33">
        <v>5</v>
      </c>
      <c r="E34" s="33">
        <v>5</v>
      </c>
      <c r="F34" s="33">
        <v>5</v>
      </c>
      <c r="G34" s="33">
        <v>5</v>
      </c>
      <c r="H34" s="129">
        <f t="shared" si="0"/>
        <v>5</v>
      </c>
      <c r="I34" s="129">
        <f t="shared" si="1"/>
        <v>5</v>
      </c>
      <c r="J34" s="129">
        <f t="shared" si="2"/>
        <v>0</v>
      </c>
      <c r="K34" s="33">
        <v>5</v>
      </c>
    </row>
    <row r="35" spans="1:11">
      <c r="A35" t="s">
        <v>4902</v>
      </c>
      <c r="B35" t="s">
        <v>4873</v>
      </c>
      <c r="C35">
        <f>MEDIAN(C2:C34)</f>
        <v>4</v>
      </c>
      <c r="D35">
        <f t="shared" ref="D35:K35" si="3">MEDIAN(D2:D34)</f>
        <v>4</v>
      </c>
      <c r="E35">
        <f t="shared" si="3"/>
        <v>4</v>
      </c>
      <c r="F35">
        <f t="shared" si="3"/>
        <v>5</v>
      </c>
      <c r="G35">
        <f t="shared" si="3"/>
        <v>5</v>
      </c>
      <c r="K35">
        <f t="shared" si="3"/>
        <v>5</v>
      </c>
    </row>
    <row r="36" spans="1:11">
      <c r="B36" t="s">
        <v>792</v>
      </c>
      <c r="C36" s="42">
        <f>AVERAGE(C2:C34)</f>
        <v>4.1212121212121211</v>
      </c>
      <c r="D36" s="42">
        <f t="shared" ref="D36:K36" si="4">AVERAGE(D2:D34)</f>
        <v>4.2121212121212119</v>
      </c>
      <c r="E36" s="42">
        <f t="shared" si="4"/>
        <v>3.6363636363636362</v>
      </c>
      <c r="F36" s="42">
        <f t="shared" si="4"/>
        <v>4.4848484848484844</v>
      </c>
      <c r="G36" s="42">
        <f t="shared" si="4"/>
        <v>4.2121212121212119</v>
      </c>
      <c r="H36" s="42"/>
      <c r="I36" s="42"/>
      <c r="J36" s="42"/>
      <c r="K36" s="42">
        <f t="shared" si="4"/>
        <v>4.666666666666667</v>
      </c>
    </row>
    <row r="37" spans="1:11">
      <c r="B37" t="s">
        <v>538</v>
      </c>
      <c r="C37" s="42">
        <f>STDEV(C2:C34)</f>
        <v>0.81996858772058112</v>
      </c>
      <c r="D37" s="42">
        <f t="shared" ref="D37:K37" si="5">STDEV(D2:D34)</f>
        <v>0.69631062382279107</v>
      </c>
      <c r="E37" s="42">
        <f t="shared" si="5"/>
        <v>1.0252494153309053</v>
      </c>
      <c r="F37" s="42">
        <f t="shared" si="5"/>
        <v>0.83371203516307579</v>
      </c>
      <c r="G37" s="42">
        <f t="shared" si="5"/>
        <v>1.0534934669225455</v>
      </c>
      <c r="H37" s="42"/>
      <c r="I37" s="42"/>
      <c r="J37" s="42"/>
      <c r="K37" s="42">
        <f t="shared" si="5"/>
        <v>0.69221865524317372</v>
      </c>
    </row>
    <row r="38" spans="1:11">
      <c r="C38" s="42"/>
      <c r="D38" s="42"/>
      <c r="E38" s="42"/>
      <c r="F38" s="42"/>
      <c r="G38" s="42"/>
      <c r="H38" s="42"/>
      <c r="I38" s="42"/>
      <c r="J38" s="42"/>
      <c r="K38" s="42"/>
    </row>
    <row r="39" spans="1:11">
      <c r="B39" t="s">
        <v>4903</v>
      </c>
      <c r="C39" s="42"/>
      <c r="D39" s="42"/>
      <c r="E39" s="42"/>
      <c r="F39" s="42"/>
      <c r="G39" s="42"/>
      <c r="H39" s="42">
        <f>AVERAGE(H2:H34)</f>
        <v>4.2727272727272725</v>
      </c>
      <c r="I39" s="42">
        <f t="shared" ref="I39:J39" si="6">AVERAGE(I2:I34)</f>
        <v>4.1333333333333329</v>
      </c>
      <c r="J39" s="42">
        <f t="shared" si="6"/>
        <v>0.65903731959105927</v>
      </c>
      <c r="K39" s="4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7" workbookViewId="0">
      <selection activeCell="C2" sqref="C2:C32"/>
    </sheetView>
  </sheetViews>
  <sheetFormatPr defaultRowHeight="15"/>
  <cols>
    <col min="1" max="1" width="33.28515625" bestFit="1" customWidth="1"/>
    <col min="2" max="2" width="39" bestFit="1" customWidth="1"/>
  </cols>
  <sheetData>
    <row r="1" spans="3:11">
      <c r="C1" s="220" t="s">
        <v>4839</v>
      </c>
      <c r="D1" s="220" t="s">
        <v>4840</v>
      </c>
      <c r="E1" s="220" t="s">
        <v>4841</v>
      </c>
      <c r="F1" s="220" t="s">
        <v>4842</v>
      </c>
      <c r="G1" s="220" t="s">
        <v>4843</v>
      </c>
      <c r="H1" s="220" t="s">
        <v>4873</v>
      </c>
      <c r="I1" s="220" t="s">
        <v>792</v>
      </c>
      <c r="J1" s="220" t="s">
        <v>538</v>
      </c>
      <c r="K1" s="220" t="s">
        <v>4901</v>
      </c>
    </row>
    <row r="2" spans="3:11">
      <c r="C2" s="110">
        <v>5</v>
      </c>
      <c r="D2" s="110">
        <v>2</v>
      </c>
      <c r="E2" s="110">
        <v>5</v>
      </c>
      <c r="F2" s="110">
        <v>5</v>
      </c>
      <c r="G2" s="110">
        <v>5</v>
      </c>
      <c r="H2" s="42">
        <f>MEDIAN(C2:G2)</f>
        <v>5</v>
      </c>
      <c r="I2" s="42">
        <f>AVERAGE(C2:G2)</f>
        <v>4.4000000000000004</v>
      </c>
      <c r="J2" s="42">
        <f>STDEV(C2:G2)</f>
        <v>1.3416407864998741</v>
      </c>
      <c r="K2" s="110">
        <v>5</v>
      </c>
    </row>
    <row r="3" spans="3:11">
      <c r="C3" s="110">
        <v>5</v>
      </c>
      <c r="D3" s="110">
        <v>5</v>
      </c>
      <c r="E3" s="110">
        <v>5</v>
      </c>
      <c r="F3" s="110">
        <v>5</v>
      </c>
      <c r="G3" s="110">
        <v>5</v>
      </c>
      <c r="H3" s="42">
        <f t="shared" ref="H3:H32" si="0">MEDIAN(C3:G3)</f>
        <v>5</v>
      </c>
      <c r="I3" s="42">
        <f t="shared" ref="I3:I32" si="1">AVERAGE(C3:G3)</f>
        <v>5</v>
      </c>
      <c r="J3" s="42">
        <f t="shared" ref="J3:J32" si="2">STDEV(C3:G3)</f>
        <v>0</v>
      </c>
      <c r="K3" s="110">
        <v>5</v>
      </c>
    </row>
    <row r="4" spans="3:11">
      <c r="C4" s="110">
        <v>5</v>
      </c>
      <c r="D4" s="110">
        <v>2</v>
      </c>
      <c r="E4" s="110">
        <v>4</v>
      </c>
      <c r="F4" s="110">
        <v>4</v>
      </c>
      <c r="G4" s="110">
        <v>4</v>
      </c>
      <c r="H4" s="42">
        <f t="shared" si="0"/>
        <v>4</v>
      </c>
      <c r="I4" s="42">
        <f t="shared" si="1"/>
        <v>3.8</v>
      </c>
      <c r="J4" s="42">
        <f t="shared" si="2"/>
        <v>1.0954451150103319</v>
      </c>
      <c r="K4" s="110">
        <v>5</v>
      </c>
    </row>
    <row r="5" spans="3:11">
      <c r="C5" s="111">
        <v>3</v>
      </c>
      <c r="D5" s="111">
        <v>3</v>
      </c>
      <c r="E5" s="111">
        <v>3</v>
      </c>
      <c r="F5" s="111">
        <v>4</v>
      </c>
      <c r="G5" s="111">
        <v>3</v>
      </c>
      <c r="H5" s="42">
        <f t="shared" si="0"/>
        <v>3</v>
      </c>
      <c r="I5" s="42">
        <f t="shared" si="1"/>
        <v>3.2</v>
      </c>
      <c r="J5" s="42">
        <f t="shared" si="2"/>
        <v>0.44721359549995715</v>
      </c>
      <c r="K5" s="111">
        <v>4</v>
      </c>
    </row>
    <row r="6" spans="3:11">
      <c r="C6" s="111">
        <v>2</v>
      </c>
      <c r="D6" s="111">
        <v>3</v>
      </c>
      <c r="E6" s="111">
        <v>3</v>
      </c>
      <c r="F6" s="111">
        <v>2</v>
      </c>
      <c r="G6" s="111">
        <v>2</v>
      </c>
      <c r="H6" s="42">
        <f t="shared" si="0"/>
        <v>2</v>
      </c>
      <c r="I6" s="42">
        <f t="shared" si="1"/>
        <v>2.4</v>
      </c>
      <c r="J6" s="42">
        <f t="shared" si="2"/>
        <v>0.54772255750516596</v>
      </c>
      <c r="K6" s="111">
        <v>3</v>
      </c>
    </row>
    <row r="7" spans="3:11">
      <c r="C7" s="111">
        <v>3</v>
      </c>
      <c r="D7" s="111">
        <v>4</v>
      </c>
      <c r="E7" s="111">
        <v>4</v>
      </c>
      <c r="F7" s="111">
        <v>5</v>
      </c>
      <c r="G7" s="111">
        <v>5</v>
      </c>
      <c r="H7" s="42">
        <f t="shared" si="0"/>
        <v>4</v>
      </c>
      <c r="I7" s="42">
        <f t="shared" si="1"/>
        <v>4.2</v>
      </c>
      <c r="J7" s="42">
        <f t="shared" si="2"/>
        <v>0.83666002653407512</v>
      </c>
      <c r="K7" s="111">
        <v>5</v>
      </c>
    </row>
    <row r="8" spans="3:11">
      <c r="C8" s="122">
        <v>2</v>
      </c>
      <c r="D8" s="122">
        <v>3</v>
      </c>
      <c r="E8" s="111">
        <v>2</v>
      </c>
      <c r="F8" s="111">
        <v>5</v>
      </c>
      <c r="G8" s="111">
        <v>5</v>
      </c>
      <c r="H8" s="42">
        <f t="shared" si="0"/>
        <v>3</v>
      </c>
      <c r="I8" s="42">
        <f t="shared" si="1"/>
        <v>3.4</v>
      </c>
      <c r="J8" s="42">
        <f t="shared" si="2"/>
        <v>1.5165750888103104</v>
      </c>
      <c r="K8" s="111">
        <v>5</v>
      </c>
    </row>
    <row r="9" spans="3:11">
      <c r="C9" s="111">
        <v>5</v>
      </c>
      <c r="D9" s="111">
        <v>5</v>
      </c>
      <c r="E9" s="111">
        <v>5</v>
      </c>
      <c r="F9" s="111">
        <v>5</v>
      </c>
      <c r="G9" s="111">
        <v>5</v>
      </c>
      <c r="H9" s="42">
        <f t="shared" si="0"/>
        <v>5</v>
      </c>
      <c r="I9" s="42">
        <f t="shared" si="1"/>
        <v>5</v>
      </c>
      <c r="J9" s="42">
        <f t="shared" si="2"/>
        <v>0</v>
      </c>
      <c r="K9" s="111">
        <v>5</v>
      </c>
    </row>
    <row r="10" spans="3:11">
      <c r="C10" s="111">
        <v>4</v>
      </c>
      <c r="D10" s="111">
        <v>4</v>
      </c>
      <c r="E10" s="111">
        <v>3</v>
      </c>
      <c r="F10" s="111">
        <v>5</v>
      </c>
      <c r="G10" s="111">
        <v>3</v>
      </c>
      <c r="H10" s="42">
        <f t="shared" si="0"/>
        <v>4</v>
      </c>
      <c r="I10" s="42">
        <f t="shared" si="1"/>
        <v>3.8</v>
      </c>
      <c r="J10" s="42">
        <f t="shared" si="2"/>
        <v>0.83666002653407512</v>
      </c>
      <c r="K10" s="111">
        <v>5</v>
      </c>
    </row>
    <row r="11" spans="3:11">
      <c r="C11" s="111">
        <v>3</v>
      </c>
      <c r="D11" s="111">
        <v>4</v>
      </c>
      <c r="E11" s="111">
        <v>2</v>
      </c>
      <c r="F11" s="111">
        <v>4</v>
      </c>
      <c r="G11" s="111">
        <v>2</v>
      </c>
      <c r="H11" s="42">
        <f t="shared" si="0"/>
        <v>3</v>
      </c>
      <c r="I11" s="42">
        <f t="shared" si="1"/>
        <v>3</v>
      </c>
      <c r="J11" s="42">
        <f t="shared" si="2"/>
        <v>1</v>
      </c>
      <c r="K11" s="111">
        <v>4</v>
      </c>
    </row>
    <row r="12" spans="3:11">
      <c r="C12" s="111">
        <v>4</v>
      </c>
      <c r="D12" s="111">
        <v>2</v>
      </c>
      <c r="E12" s="111">
        <v>2</v>
      </c>
      <c r="F12" s="111">
        <v>3</v>
      </c>
      <c r="G12" s="111">
        <v>2</v>
      </c>
      <c r="H12" s="42">
        <f t="shared" si="0"/>
        <v>2</v>
      </c>
      <c r="I12" s="42">
        <f t="shared" si="1"/>
        <v>2.6</v>
      </c>
      <c r="J12" s="42">
        <f t="shared" si="2"/>
        <v>0.8944271909999163</v>
      </c>
      <c r="K12" s="111">
        <v>3</v>
      </c>
    </row>
    <row r="13" spans="3:11">
      <c r="C13" s="111">
        <v>4</v>
      </c>
      <c r="D13" s="111">
        <v>4</v>
      </c>
      <c r="E13" s="111">
        <v>2</v>
      </c>
      <c r="F13" s="111">
        <v>3</v>
      </c>
      <c r="G13" s="111">
        <v>2</v>
      </c>
      <c r="H13" s="42">
        <f t="shared" si="0"/>
        <v>3</v>
      </c>
      <c r="I13" s="42">
        <f t="shared" si="1"/>
        <v>3</v>
      </c>
      <c r="J13" s="42">
        <f t="shared" si="2"/>
        <v>1</v>
      </c>
      <c r="K13" s="111">
        <v>4</v>
      </c>
    </row>
    <row r="14" spans="3:11">
      <c r="C14" s="111">
        <v>4</v>
      </c>
      <c r="D14" s="111">
        <v>4</v>
      </c>
      <c r="E14" s="111">
        <v>4</v>
      </c>
      <c r="F14" s="111">
        <v>5</v>
      </c>
      <c r="G14" s="111">
        <v>5</v>
      </c>
      <c r="H14" s="42">
        <f t="shared" si="0"/>
        <v>4</v>
      </c>
      <c r="I14" s="42">
        <f t="shared" si="1"/>
        <v>4.4000000000000004</v>
      </c>
      <c r="J14" s="42">
        <f t="shared" si="2"/>
        <v>0.54772255750516674</v>
      </c>
      <c r="K14" s="111">
        <v>5</v>
      </c>
    </row>
    <row r="15" spans="3:11">
      <c r="C15" s="111">
        <v>5</v>
      </c>
      <c r="D15" s="111">
        <v>5</v>
      </c>
      <c r="E15" s="111">
        <v>5</v>
      </c>
      <c r="F15" s="111">
        <v>5</v>
      </c>
      <c r="G15" s="111">
        <v>5</v>
      </c>
      <c r="H15" s="42">
        <f t="shared" si="0"/>
        <v>5</v>
      </c>
      <c r="I15" s="42">
        <f t="shared" si="1"/>
        <v>5</v>
      </c>
      <c r="J15" s="42">
        <f t="shared" si="2"/>
        <v>0</v>
      </c>
      <c r="K15" s="111">
        <v>5</v>
      </c>
    </row>
    <row r="16" spans="3:11">
      <c r="C16" s="111">
        <v>5</v>
      </c>
      <c r="D16" s="111">
        <v>4</v>
      </c>
      <c r="E16" s="111">
        <v>5</v>
      </c>
      <c r="F16" s="111">
        <v>5</v>
      </c>
      <c r="G16" s="111">
        <v>5</v>
      </c>
      <c r="H16" s="42">
        <f t="shared" si="0"/>
        <v>5</v>
      </c>
      <c r="I16" s="42">
        <f t="shared" si="1"/>
        <v>4.8</v>
      </c>
      <c r="J16" s="42">
        <f t="shared" si="2"/>
        <v>0.44721359549995787</v>
      </c>
      <c r="K16" s="111">
        <v>5</v>
      </c>
    </row>
    <row r="17" spans="3:11">
      <c r="C17" s="111">
        <v>5</v>
      </c>
      <c r="D17" s="111">
        <v>4</v>
      </c>
      <c r="E17" s="111">
        <v>5</v>
      </c>
      <c r="F17" s="111">
        <v>4</v>
      </c>
      <c r="G17" s="111">
        <v>5</v>
      </c>
      <c r="H17" s="42">
        <f t="shared" si="0"/>
        <v>5</v>
      </c>
      <c r="I17" s="42">
        <f t="shared" si="1"/>
        <v>4.5999999999999996</v>
      </c>
      <c r="J17" s="42">
        <f t="shared" si="2"/>
        <v>0.54772255750516674</v>
      </c>
      <c r="K17" s="111">
        <v>5</v>
      </c>
    </row>
    <row r="18" spans="3:11">
      <c r="C18" s="111">
        <v>5</v>
      </c>
      <c r="D18" s="111">
        <v>5</v>
      </c>
      <c r="E18" s="111">
        <v>5</v>
      </c>
      <c r="F18" s="111">
        <v>5</v>
      </c>
      <c r="G18" s="111">
        <v>5</v>
      </c>
      <c r="H18" s="42">
        <f t="shared" si="0"/>
        <v>5</v>
      </c>
      <c r="I18" s="42">
        <f t="shared" si="1"/>
        <v>5</v>
      </c>
      <c r="J18" s="42">
        <f t="shared" si="2"/>
        <v>0</v>
      </c>
      <c r="K18" s="111">
        <v>5</v>
      </c>
    </row>
    <row r="19" spans="3:11">
      <c r="C19" s="111">
        <v>4</v>
      </c>
      <c r="D19" s="111">
        <v>5</v>
      </c>
      <c r="E19" s="111">
        <v>4</v>
      </c>
      <c r="F19" s="111">
        <v>5</v>
      </c>
      <c r="G19" s="111">
        <v>4</v>
      </c>
      <c r="H19" s="42">
        <f t="shared" si="0"/>
        <v>4</v>
      </c>
      <c r="I19" s="42">
        <f t="shared" si="1"/>
        <v>4.4000000000000004</v>
      </c>
      <c r="J19" s="42">
        <f t="shared" si="2"/>
        <v>0.54772255750516674</v>
      </c>
      <c r="K19" s="111">
        <v>5</v>
      </c>
    </row>
    <row r="20" spans="3:11">
      <c r="C20" s="111">
        <v>4</v>
      </c>
      <c r="D20" s="111">
        <v>3</v>
      </c>
      <c r="E20" s="111">
        <v>4</v>
      </c>
      <c r="F20" s="111">
        <v>4</v>
      </c>
      <c r="G20" s="111">
        <v>4</v>
      </c>
      <c r="H20" s="42">
        <f t="shared" si="0"/>
        <v>4</v>
      </c>
      <c r="I20" s="42">
        <f t="shared" si="1"/>
        <v>3.8</v>
      </c>
      <c r="J20" s="42">
        <f t="shared" si="2"/>
        <v>0.44721359549995715</v>
      </c>
      <c r="K20" s="111">
        <v>5</v>
      </c>
    </row>
    <row r="21" spans="3:11">
      <c r="C21" s="111">
        <v>4</v>
      </c>
      <c r="D21" s="111">
        <v>3</v>
      </c>
      <c r="E21" s="111">
        <v>4</v>
      </c>
      <c r="F21" s="111">
        <v>3</v>
      </c>
      <c r="G21" s="111">
        <v>3</v>
      </c>
      <c r="H21" s="42">
        <f t="shared" si="0"/>
        <v>3</v>
      </c>
      <c r="I21" s="42">
        <f t="shared" si="1"/>
        <v>3.4</v>
      </c>
      <c r="J21" s="42">
        <f t="shared" si="2"/>
        <v>0.54772255750516674</v>
      </c>
      <c r="K21" s="111">
        <v>4</v>
      </c>
    </row>
    <row r="22" spans="3:11">
      <c r="C22" s="111">
        <v>3</v>
      </c>
      <c r="D22" s="111">
        <v>2</v>
      </c>
      <c r="E22" s="111">
        <v>3</v>
      </c>
      <c r="F22" s="111">
        <v>3</v>
      </c>
      <c r="G22" s="111">
        <v>3</v>
      </c>
      <c r="H22" s="42">
        <f t="shared" si="0"/>
        <v>3</v>
      </c>
      <c r="I22" s="42">
        <f t="shared" si="1"/>
        <v>2.8</v>
      </c>
      <c r="J22" s="42">
        <f t="shared" si="2"/>
        <v>0.44721359549995715</v>
      </c>
      <c r="K22" s="111">
        <v>4</v>
      </c>
    </row>
    <row r="23" spans="3:11">
      <c r="C23" s="113">
        <v>4</v>
      </c>
      <c r="D23" s="113">
        <v>5</v>
      </c>
      <c r="E23" s="113">
        <v>4</v>
      </c>
      <c r="F23" s="113">
        <v>5</v>
      </c>
      <c r="G23" s="113">
        <v>5</v>
      </c>
      <c r="H23" s="42">
        <f t="shared" si="0"/>
        <v>5</v>
      </c>
      <c r="I23" s="42">
        <f t="shared" si="1"/>
        <v>4.5999999999999996</v>
      </c>
      <c r="J23" s="42">
        <f t="shared" si="2"/>
        <v>0.54772255750516674</v>
      </c>
      <c r="K23" s="113">
        <v>5</v>
      </c>
    </row>
    <row r="24" spans="3:11">
      <c r="C24" s="113">
        <v>4</v>
      </c>
      <c r="D24" s="113">
        <v>5</v>
      </c>
      <c r="E24" s="113">
        <v>5</v>
      </c>
      <c r="F24" s="113">
        <v>5</v>
      </c>
      <c r="G24" s="113">
        <v>5</v>
      </c>
      <c r="H24" s="42">
        <f t="shared" si="0"/>
        <v>5</v>
      </c>
      <c r="I24" s="42">
        <f t="shared" si="1"/>
        <v>4.8</v>
      </c>
      <c r="J24" s="42">
        <f t="shared" si="2"/>
        <v>0.44721359549995787</v>
      </c>
      <c r="K24" s="113">
        <v>5</v>
      </c>
    </row>
    <row r="25" spans="3:11">
      <c r="C25" s="113">
        <v>4</v>
      </c>
      <c r="D25" s="113">
        <v>4</v>
      </c>
      <c r="E25" s="113">
        <v>4</v>
      </c>
      <c r="F25" s="113">
        <v>5</v>
      </c>
      <c r="G25" s="113">
        <v>5</v>
      </c>
      <c r="H25" s="42">
        <f t="shared" si="0"/>
        <v>4</v>
      </c>
      <c r="I25" s="42">
        <f t="shared" si="1"/>
        <v>4.4000000000000004</v>
      </c>
      <c r="J25" s="42">
        <f t="shared" si="2"/>
        <v>0.54772255750516674</v>
      </c>
      <c r="K25" s="113">
        <v>5</v>
      </c>
    </row>
    <row r="26" spans="3:11">
      <c r="C26" s="113">
        <v>4</v>
      </c>
      <c r="D26" s="113">
        <v>2</v>
      </c>
      <c r="E26" s="113">
        <v>3</v>
      </c>
      <c r="F26" s="113">
        <v>2</v>
      </c>
      <c r="G26" s="113">
        <v>3</v>
      </c>
      <c r="H26" s="42">
        <f t="shared" si="0"/>
        <v>3</v>
      </c>
      <c r="I26" s="42">
        <f t="shared" si="1"/>
        <v>2.8</v>
      </c>
      <c r="J26" s="42">
        <f t="shared" si="2"/>
        <v>0.83666002653407512</v>
      </c>
      <c r="K26" s="113">
        <v>3</v>
      </c>
    </row>
    <row r="27" spans="3:11">
      <c r="C27" s="113">
        <v>5</v>
      </c>
      <c r="D27" s="113">
        <v>5</v>
      </c>
      <c r="E27" s="113">
        <v>4</v>
      </c>
      <c r="F27" s="113">
        <v>5</v>
      </c>
      <c r="G27" s="113">
        <v>4</v>
      </c>
      <c r="H27" s="42">
        <f t="shared" si="0"/>
        <v>5</v>
      </c>
      <c r="I27" s="42">
        <f t="shared" si="1"/>
        <v>4.5999999999999996</v>
      </c>
      <c r="J27" s="42">
        <f t="shared" si="2"/>
        <v>0.54772255750516674</v>
      </c>
      <c r="K27" s="113">
        <v>5</v>
      </c>
    </row>
    <row r="28" spans="3:11">
      <c r="C28" s="113">
        <v>2</v>
      </c>
      <c r="D28" s="113">
        <v>1</v>
      </c>
      <c r="E28" s="113">
        <v>2</v>
      </c>
      <c r="F28" s="113">
        <v>2</v>
      </c>
      <c r="G28" s="113">
        <v>3</v>
      </c>
      <c r="H28" s="42">
        <f t="shared" si="0"/>
        <v>2</v>
      </c>
      <c r="I28" s="42">
        <f t="shared" si="1"/>
        <v>2</v>
      </c>
      <c r="J28" s="42">
        <f t="shared" si="2"/>
        <v>0.70710678118654757</v>
      </c>
      <c r="K28" s="113">
        <v>2</v>
      </c>
    </row>
    <row r="29" spans="3:11">
      <c r="C29" s="113">
        <v>3</v>
      </c>
      <c r="D29" s="113">
        <v>3</v>
      </c>
      <c r="E29" s="113">
        <v>3</v>
      </c>
      <c r="F29" s="113">
        <v>3</v>
      </c>
      <c r="G29" s="113">
        <v>3</v>
      </c>
      <c r="H29" s="42">
        <f t="shared" si="0"/>
        <v>3</v>
      </c>
      <c r="I29" s="42">
        <f t="shared" si="1"/>
        <v>3</v>
      </c>
      <c r="J29" s="42">
        <f t="shared" si="2"/>
        <v>0</v>
      </c>
      <c r="K29" s="113">
        <v>2</v>
      </c>
    </row>
    <row r="30" spans="3:11">
      <c r="C30" s="113">
        <v>2</v>
      </c>
      <c r="D30" s="113">
        <v>1</v>
      </c>
      <c r="E30" s="113">
        <v>2</v>
      </c>
      <c r="F30" s="113">
        <v>1</v>
      </c>
      <c r="G30" s="113">
        <v>1</v>
      </c>
      <c r="H30" s="42">
        <f t="shared" si="0"/>
        <v>1</v>
      </c>
      <c r="I30" s="42">
        <f t="shared" si="1"/>
        <v>1.4</v>
      </c>
      <c r="J30" s="42">
        <f t="shared" si="2"/>
        <v>0.54772255750516596</v>
      </c>
      <c r="K30" s="113">
        <v>2</v>
      </c>
    </row>
    <row r="31" spans="3:11">
      <c r="C31" s="113">
        <v>5</v>
      </c>
      <c r="D31" s="113">
        <v>5</v>
      </c>
      <c r="E31" s="113">
        <v>5</v>
      </c>
      <c r="F31" s="113">
        <v>5</v>
      </c>
      <c r="G31" s="113">
        <v>5</v>
      </c>
      <c r="H31" s="42">
        <f t="shared" si="0"/>
        <v>5</v>
      </c>
      <c r="I31" s="42">
        <f t="shared" si="1"/>
        <v>5</v>
      </c>
      <c r="J31" s="42">
        <f t="shared" si="2"/>
        <v>0</v>
      </c>
      <c r="K31" s="113">
        <v>5</v>
      </c>
    </row>
    <row r="32" spans="3:11">
      <c r="C32" s="113">
        <v>5</v>
      </c>
      <c r="D32" s="113">
        <v>4</v>
      </c>
      <c r="E32" s="113">
        <v>5</v>
      </c>
      <c r="F32" s="113">
        <v>5</v>
      </c>
      <c r="G32" s="113">
        <v>5</v>
      </c>
      <c r="H32" s="42">
        <f t="shared" si="0"/>
        <v>5</v>
      </c>
      <c r="I32" s="42">
        <f t="shared" si="1"/>
        <v>4.8</v>
      </c>
      <c r="J32" s="42">
        <f t="shared" si="2"/>
        <v>0.44721359549995787</v>
      </c>
      <c r="K32" s="113">
        <v>5</v>
      </c>
    </row>
    <row r="33" spans="1:11">
      <c r="A33" t="s">
        <v>4902</v>
      </c>
      <c r="B33" t="s">
        <v>4873</v>
      </c>
      <c r="C33" s="42">
        <f>MEDIAN(C2:C32)</f>
        <v>4</v>
      </c>
      <c r="D33" s="42">
        <f t="shared" ref="D33:K33" si="3">MEDIAN(D2:D32)</f>
        <v>4</v>
      </c>
      <c r="E33" s="42">
        <f t="shared" si="3"/>
        <v>4</v>
      </c>
      <c r="F33" s="42">
        <f t="shared" si="3"/>
        <v>5</v>
      </c>
      <c r="G33" s="42">
        <f t="shared" si="3"/>
        <v>4</v>
      </c>
      <c r="H33" s="42"/>
      <c r="I33" s="42"/>
      <c r="J33" s="42"/>
      <c r="K33" s="42">
        <f t="shared" si="3"/>
        <v>5</v>
      </c>
    </row>
    <row r="34" spans="1:11">
      <c r="B34" t="s">
        <v>792</v>
      </c>
      <c r="C34" s="42">
        <f>AVERAGE(C2:C32)</f>
        <v>3.935483870967742</v>
      </c>
      <c r="D34" s="42">
        <f t="shared" ref="D34:K34" si="4">AVERAGE(D2:D32)</f>
        <v>3.5806451612903225</v>
      </c>
      <c r="E34" s="42">
        <f t="shared" si="4"/>
        <v>3.7419354838709675</v>
      </c>
      <c r="F34" s="42">
        <f t="shared" si="4"/>
        <v>4.096774193548387</v>
      </c>
      <c r="G34" s="42">
        <f t="shared" si="4"/>
        <v>3.903225806451613</v>
      </c>
      <c r="H34" s="42"/>
      <c r="I34" s="42"/>
      <c r="J34" s="42"/>
      <c r="K34" s="42">
        <f t="shared" si="4"/>
        <v>4.354838709677419</v>
      </c>
    </row>
    <row r="35" spans="1:11">
      <c r="B35" t="s">
        <v>538</v>
      </c>
      <c r="C35" s="42">
        <f>STDEV(C2:C32)</f>
        <v>1.0307112065937043</v>
      </c>
      <c r="D35" s="42">
        <f t="shared" ref="D35:K35" si="5">STDEV(D2:D32)</f>
        <v>1.258946478830272</v>
      </c>
      <c r="E35" s="42">
        <f t="shared" si="5"/>
        <v>1.1245070604634984</v>
      </c>
      <c r="F35" s="42">
        <f t="shared" si="5"/>
        <v>1.1931705301332647</v>
      </c>
      <c r="G35" s="42">
        <f t="shared" si="5"/>
        <v>1.2477937519124813</v>
      </c>
      <c r="H35" s="42"/>
      <c r="I35" s="42"/>
      <c r="J35" s="42"/>
      <c r="K35" s="42">
        <f t="shared" si="5"/>
        <v>1.0181154845030829</v>
      </c>
    </row>
    <row r="36" spans="1:11">
      <c r="C36" s="42"/>
      <c r="D36" s="42"/>
      <c r="E36" s="42"/>
      <c r="F36" s="42"/>
      <c r="G36" s="42"/>
      <c r="H36" s="42"/>
      <c r="I36" s="42"/>
      <c r="J36" s="42"/>
      <c r="K36" s="42"/>
    </row>
    <row r="37" spans="1:11">
      <c r="B37" t="s">
        <v>4903</v>
      </c>
      <c r="C37" s="42"/>
      <c r="D37" s="42"/>
      <c r="E37" s="42"/>
      <c r="F37" s="42"/>
      <c r="G37" s="42"/>
      <c r="H37" s="42">
        <f>AVERAGE(H2:H32)</f>
        <v>3.838709677419355</v>
      </c>
      <c r="I37" s="42">
        <f t="shared" ref="I37:J37" si="6">AVERAGE(I2:I32)</f>
        <v>3.851612903225806</v>
      </c>
      <c r="J37" s="42">
        <f t="shared" si="6"/>
        <v>0.57025676234372413</v>
      </c>
      <c r="K37" s="42"/>
    </row>
    <row r="38" spans="1:11">
      <c r="C38" s="42"/>
      <c r="D38" s="42"/>
      <c r="E38" s="42"/>
      <c r="F38" s="42"/>
      <c r="G38" s="42"/>
      <c r="H38" s="42"/>
      <c r="I38" s="42"/>
      <c r="J38" s="42"/>
      <c r="K38" s="4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9"/>
  <sheetViews>
    <sheetView topLeftCell="A202" workbookViewId="0">
      <selection activeCell="H215" sqref="H215:J215"/>
    </sheetView>
  </sheetViews>
  <sheetFormatPr defaultRowHeight="15"/>
  <cols>
    <col min="1" max="1" width="33.28515625" bestFit="1" customWidth="1"/>
    <col min="2" max="2" width="39" bestFit="1" customWidth="1"/>
    <col min="8" max="10" width="9.140625" style="42"/>
    <col min="14" max="14" width="19.85546875" bestFit="1" customWidth="1"/>
  </cols>
  <sheetData>
    <row r="1" spans="3:15">
      <c r="C1" s="220" t="s">
        <v>4839</v>
      </c>
      <c r="D1" s="220" t="s">
        <v>4840</v>
      </c>
      <c r="E1" s="220" t="s">
        <v>4841</v>
      </c>
      <c r="F1" s="220" t="s">
        <v>4842</v>
      </c>
      <c r="G1" s="220" t="s">
        <v>4843</v>
      </c>
      <c r="H1" s="226" t="s">
        <v>4873</v>
      </c>
      <c r="I1" s="225" t="s">
        <v>792</v>
      </c>
      <c r="J1" s="225" t="s">
        <v>538</v>
      </c>
      <c r="K1" s="220" t="s">
        <v>4901</v>
      </c>
      <c r="O1" t="s">
        <v>4904</v>
      </c>
    </row>
    <row r="2" spans="3:15" ht="23.25">
      <c r="C2" s="117">
        <v>5</v>
      </c>
      <c r="D2" s="117">
        <v>2</v>
      </c>
      <c r="E2" s="117">
        <v>4</v>
      </c>
      <c r="F2" s="117">
        <v>4</v>
      </c>
      <c r="G2" s="117">
        <v>4</v>
      </c>
      <c r="H2" s="42">
        <f>MEDIAN(C2:G2)</f>
        <v>4</v>
      </c>
      <c r="I2" s="42">
        <f>AVERAGE(C2:G2)</f>
        <v>3.8</v>
      </c>
      <c r="J2" s="42">
        <f>STDEV(C2:G2)</f>
        <v>1.0954451150103319</v>
      </c>
      <c r="K2" s="117">
        <v>4</v>
      </c>
      <c r="N2" s="227" t="s">
        <v>4839</v>
      </c>
    </row>
    <row r="3" spans="3:15">
      <c r="C3" s="117">
        <v>5</v>
      </c>
      <c r="D3" s="117">
        <v>5</v>
      </c>
      <c r="E3" s="117">
        <v>5</v>
      </c>
      <c r="F3" s="117">
        <v>5</v>
      </c>
      <c r="G3" s="117">
        <v>5</v>
      </c>
      <c r="H3" s="42">
        <f t="shared" ref="H3:H66" si="0">MEDIAN(C3:G3)</f>
        <v>5</v>
      </c>
      <c r="I3" s="42">
        <f t="shared" ref="I3:I66" si="1">AVERAGE(C3:G3)</f>
        <v>5</v>
      </c>
      <c r="J3" s="42">
        <f t="shared" ref="J3:J66" si="2">STDEV(C3:G3)</f>
        <v>0</v>
      </c>
      <c r="K3" s="117">
        <v>5</v>
      </c>
    </row>
    <row r="4" spans="3:15">
      <c r="C4" s="117">
        <v>5</v>
      </c>
      <c r="D4" s="117">
        <v>2</v>
      </c>
      <c r="E4" s="117">
        <v>4</v>
      </c>
      <c r="F4" s="117">
        <v>4</v>
      </c>
      <c r="G4" s="117">
        <v>4</v>
      </c>
      <c r="H4" s="42">
        <f t="shared" si="0"/>
        <v>4</v>
      </c>
      <c r="I4" s="42">
        <f t="shared" si="1"/>
        <v>3.8</v>
      </c>
      <c r="J4" s="42">
        <f t="shared" si="2"/>
        <v>1.0954451150103319</v>
      </c>
      <c r="K4" s="117">
        <v>4</v>
      </c>
    </row>
    <row r="5" spans="3:15">
      <c r="C5" s="118">
        <v>3</v>
      </c>
      <c r="D5" s="118">
        <v>3</v>
      </c>
      <c r="E5" s="118">
        <v>3</v>
      </c>
      <c r="F5" s="118">
        <v>2</v>
      </c>
      <c r="G5" s="118">
        <v>2</v>
      </c>
      <c r="H5" s="42">
        <f t="shared" si="0"/>
        <v>3</v>
      </c>
      <c r="I5" s="42">
        <f t="shared" si="1"/>
        <v>2.6</v>
      </c>
      <c r="J5" s="42">
        <f t="shared" si="2"/>
        <v>0.54772255750516674</v>
      </c>
      <c r="K5" s="118">
        <v>2</v>
      </c>
    </row>
    <row r="6" spans="3:15">
      <c r="C6" s="118">
        <v>3</v>
      </c>
      <c r="D6" s="118">
        <v>3</v>
      </c>
      <c r="E6" s="118">
        <v>3</v>
      </c>
      <c r="F6" s="118">
        <v>2</v>
      </c>
      <c r="G6" s="118">
        <v>2</v>
      </c>
      <c r="H6" s="42">
        <f t="shared" si="0"/>
        <v>3</v>
      </c>
      <c r="I6" s="42">
        <f t="shared" si="1"/>
        <v>2.6</v>
      </c>
      <c r="J6" s="42">
        <f t="shared" si="2"/>
        <v>0.54772255750516674</v>
      </c>
      <c r="K6" s="118">
        <v>2</v>
      </c>
    </row>
    <row r="7" spans="3:15">
      <c r="C7" s="118">
        <v>3</v>
      </c>
      <c r="D7" s="118">
        <v>3</v>
      </c>
      <c r="E7" s="118">
        <v>4</v>
      </c>
      <c r="F7" s="118">
        <v>5</v>
      </c>
      <c r="G7" s="118">
        <v>5</v>
      </c>
      <c r="H7" s="42">
        <f t="shared" si="0"/>
        <v>4</v>
      </c>
      <c r="I7" s="42">
        <f t="shared" si="1"/>
        <v>4</v>
      </c>
      <c r="J7" s="42">
        <f t="shared" si="2"/>
        <v>1</v>
      </c>
      <c r="K7" s="118">
        <v>5</v>
      </c>
    </row>
    <row r="8" spans="3:15">
      <c r="C8" s="118">
        <v>5</v>
      </c>
      <c r="D8" s="118">
        <v>2</v>
      </c>
      <c r="E8" s="118">
        <v>3</v>
      </c>
      <c r="F8" s="118">
        <v>3</v>
      </c>
      <c r="G8" s="118">
        <v>3</v>
      </c>
      <c r="H8" s="42">
        <f t="shared" si="0"/>
        <v>3</v>
      </c>
      <c r="I8" s="42">
        <f t="shared" si="1"/>
        <v>3.2</v>
      </c>
      <c r="J8" s="42">
        <f t="shared" si="2"/>
        <v>1.0954451150103319</v>
      </c>
      <c r="K8" s="118">
        <v>5</v>
      </c>
    </row>
    <row r="9" spans="3:15">
      <c r="C9" s="118">
        <v>5</v>
      </c>
      <c r="D9" s="118">
        <v>4</v>
      </c>
      <c r="E9" s="118">
        <v>5</v>
      </c>
      <c r="F9" s="118">
        <v>5</v>
      </c>
      <c r="G9" s="118">
        <v>4</v>
      </c>
      <c r="H9" s="42">
        <f t="shared" si="0"/>
        <v>5</v>
      </c>
      <c r="I9" s="42">
        <f t="shared" si="1"/>
        <v>4.5999999999999996</v>
      </c>
      <c r="J9" s="42">
        <f t="shared" si="2"/>
        <v>0.54772255750516674</v>
      </c>
      <c r="K9" s="118">
        <v>5</v>
      </c>
    </row>
    <row r="10" spans="3:15">
      <c r="C10" s="118">
        <v>5</v>
      </c>
      <c r="D10" s="118">
        <v>3</v>
      </c>
      <c r="E10" s="118">
        <v>4</v>
      </c>
      <c r="F10" s="118">
        <v>5</v>
      </c>
      <c r="G10" s="118">
        <v>5</v>
      </c>
      <c r="H10" s="42">
        <f t="shared" si="0"/>
        <v>5</v>
      </c>
      <c r="I10" s="42">
        <f t="shared" si="1"/>
        <v>4.4000000000000004</v>
      </c>
      <c r="J10" s="42">
        <f t="shared" si="2"/>
        <v>0.8944271909999163</v>
      </c>
      <c r="K10" s="118">
        <v>5</v>
      </c>
    </row>
    <row r="11" spans="3:15">
      <c r="C11" s="118">
        <v>4</v>
      </c>
      <c r="D11" s="118">
        <v>2</v>
      </c>
      <c r="E11" s="118">
        <v>4</v>
      </c>
      <c r="F11" s="118">
        <v>4</v>
      </c>
      <c r="G11" s="118">
        <v>2</v>
      </c>
      <c r="H11" s="42">
        <f t="shared" si="0"/>
        <v>4</v>
      </c>
      <c r="I11" s="42">
        <f t="shared" si="1"/>
        <v>3.2</v>
      </c>
      <c r="J11" s="42">
        <f t="shared" si="2"/>
        <v>1.0954451150103319</v>
      </c>
      <c r="K11" s="118">
        <v>4</v>
      </c>
    </row>
    <row r="12" spans="3:15">
      <c r="C12" s="118">
        <v>4</v>
      </c>
      <c r="D12" s="118">
        <v>4</v>
      </c>
      <c r="E12" s="118">
        <v>2</v>
      </c>
      <c r="F12" s="118">
        <v>4</v>
      </c>
      <c r="G12" s="118">
        <v>2</v>
      </c>
      <c r="H12" s="42">
        <f t="shared" si="0"/>
        <v>4</v>
      </c>
      <c r="I12" s="42">
        <f t="shared" si="1"/>
        <v>3.2</v>
      </c>
      <c r="J12" s="42">
        <f t="shared" si="2"/>
        <v>1.0954451150103319</v>
      </c>
      <c r="K12" s="118">
        <v>4</v>
      </c>
    </row>
    <row r="13" spans="3:15" ht="23.25">
      <c r="C13" s="118">
        <v>4</v>
      </c>
      <c r="D13" s="118">
        <v>4</v>
      </c>
      <c r="E13" s="118">
        <v>2</v>
      </c>
      <c r="F13" s="118">
        <v>4</v>
      </c>
      <c r="G13" s="118">
        <v>2</v>
      </c>
      <c r="H13" s="42">
        <f t="shared" si="0"/>
        <v>4</v>
      </c>
      <c r="I13" s="42">
        <f t="shared" si="1"/>
        <v>3.2</v>
      </c>
      <c r="J13" s="42">
        <f t="shared" si="2"/>
        <v>1.0954451150103319</v>
      </c>
      <c r="K13" s="118">
        <v>4</v>
      </c>
      <c r="N13" s="227" t="s">
        <v>4840</v>
      </c>
    </row>
    <row r="14" spans="3:15">
      <c r="C14" s="118">
        <v>4</v>
      </c>
      <c r="D14" s="118">
        <v>1</v>
      </c>
      <c r="E14" s="118">
        <v>2</v>
      </c>
      <c r="F14" s="118">
        <v>4</v>
      </c>
      <c r="G14" s="118">
        <v>3</v>
      </c>
      <c r="H14" s="42">
        <f t="shared" si="0"/>
        <v>3</v>
      </c>
      <c r="I14" s="42">
        <f t="shared" si="1"/>
        <v>2.8</v>
      </c>
      <c r="J14" s="42">
        <f t="shared" si="2"/>
        <v>1.3038404810405295</v>
      </c>
      <c r="K14" s="118">
        <v>3</v>
      </c>
    </row>
    <row r="15" spans="3:15">
      <c r="C15" s="118">
        <v>5</v>
      </c>
      <c r="D15" s="118">
        <v>5</v>
      </c>
      <c r="E15" s="118">
        <v>5</v>
      </c>
      <c r="F15" s="118">
        <v>5</v>
      </c>
      <c r="G15" s="118">
        <v>5</v>
      </c>
      <c r="H15" s="42">
        <f t="shared" si="0"/>
        <v>5</v>
      </c>
      <c r="I15" s="42">
        <f t="shared" si="1"/>
        <v>5</v>
      </c>
      <c r="J15" s="42">
        <f t="shared" si="2"/>
        <v>0</v>
      </c>
      <c r="K15" s="118">
        <v>5</v>
      </c>
    </row>
    <row r="16" spans="3:15">
      <c r="C16" s="118">
        <v>5</v>
      </c>
      <c r="D16" s="118">
        <v>5</v>
      </c>
      <c r="E16" s="118">
        <v>5</v>
      </c>
      <c r="F16" s="118">
        <v>5</v>
      </c>
      <c r="G16" s="118">
        <v>5</v>
      </c>
      <c r="H16" s="42">
        <f t="shared" si="0"/>
        <v>5</v>
      </c>
      <c r="I16" s="42">
        <f t="shared" si="1"/>
        <v>5</v>
      </c>
      <c r="J16" s="42">
        <f t="shared" si="2"/>
        <v>0</v>
      </c>
      <c r="K16" s="118">
        <v>5</v>
      </c>
    </row>
    <row r="17" spans="3:14">
      <c r="C17" s="118">
        <v>5</v>
      </c>
      <c r="D17" s="118">
        <v>5</v>
      </c>
      <c r="E17" s="118">
        <v>5</v>
      </c>
      <c r="F17" s="118">
        <v>5</v>
      </c>
      <c r="G17" s="118">
        <v>5</v>
      </c>
      <c r="H17" s="42">
        <f t="shared" si="0"/>
        <v>5</v>
      </c>
      <c r="I17" s="42">
        <f t="shared" si="1"/>
        <v>5</v>
      </c>
      <c r="J17" s="42">
        <f t="shared" si="2"/>
        <v>0</v>
      </c>
      <c r="K17" s="118">
        <v>5</v>
      </c>
    </row>
    <row r="18" spans="3:14">
      <c r="C18" s="118">
        <v>5</v>
      </c>
      <c r="D18" s="118">
        <v>5</v>
      </c>
      <c r="E18" s="118">
        <v>5</v>
      </c>
      <c r="F18" s="118">
        <v>5</v>
      </c>
      <c r="G18" s="118">
        <v>5</v>
      </c>
      <c r="H18" s="42">
        <f t="shared" si="0"/>
        <v>5</v>
      </c>
      <c r="I18" s="42">
        <f t="shared" si="1"/>
        <v>5</v>
      </c>
      <c r="J18" s="42">
        <f t="shared" si="2"/>
        <v>0</v>
      </c>
      <c r="K18" s="118">
        <v>5</v>
      </c>
    </row>
    <row r="19" spans="3:14">
      <c r="C19" s="118">
        <v>5</v>
      </c>
      <c r="D19" s="118">
        <v>4</v>
      </c>
      <c r="E19" s="118">
        <v>5</v>
      </c>
      <c r="F19" s="118">
        <v>5</v>
      </c>
      <c r="G19" s="118">
        <v>4</v>
      </c>
      <c r="H19" s="42">
        <f t="shared" si="0"/>
        <v>5</v>
      </c>
      <c r="I19" s="42">
        <f t="shared" si="1"/>
        <v>4.5999999999999996</v>
      </c>
      <c r="J19" s="42">
        <f t="shared" si="2"/>
        <v>0.54772255750516674</v>
      </c>
      <c r="K19" s="118">
        <v>5</v>
      </c>
    </row>
    <row r="20" spans="3:14">
      <c r="C20" s="118">
        <v>5</v>
      </c>
      <c r="D20" s="118">
        <v>4</v>
      </c>
      <c r="E20" s="118">
        <v>4</v>
      </c>
      <c r="F20" s="118">
        <v>4</v>
      </c>
      <c r="G20" s="118">
        <v>5</v>
      </c>
      <c r="H20" s="42">
        <f t="shared" si="0"/>
        <v>4</v>
      </c>
      <c r="I20" s="42">
        <f t="shared" si="1"/>
        <v>4.4000000000000004</v>
      </c>
      <c r="J20" s="42">
        <f t="shared" si="2"/>
        <v>0.54772255750516674</v>
      </c>
      <c r="K20" s="118">
        <v>5</v>
      </c>
    </row>
    <row r="21" spans="3:14">
      <c r="C21" s="118">
        <v>5</v>
      </c>
      <c r="D21" s="118">
        <v>4</v>
      </c>
      <c r="E21" s="118">
        <v>5</v>
      </c>
      <c r="F21" s="118">
        <v>5</v>
      </c>
      <c r="G21" s="118">
        <v>5</v>
      </c>
      <c r="H21" s="42">
        <f t="shared" si="0"/>
        <v>5</v>
      </c>
      <c r="I21" s="42">
        <f t="shared" si="1"/>
        <v>4.8</v>
      </c>
      <c r="J21" s="42">
        <f t="shared" si="2"/>
        <v>0.44721359549995787</v>
      </c>
      <c r="K21" s="118">
        <v>5</v>
      </c>
    </row>
    <row r="22" spans="3:14">
      <c r="C22" s="118">
        <v>3</v>
      </c>
      <c r="D22" s="118">
        <v>2</v>
      </c>
      <c r="E22" s="118">
        <v>3</v>
      </c>
      <c r="F22" s="118">
        <v>4</v>
      </c>
      <c r="G22" s="118">
        <v>3</v>
      </c>
      <c r="H22" s="42">
        <f t="shared" si="0"/>
        <v>3</v>
      </c>
      <c r="I22" s="42">
        <f t="shared" si="1"/>
        <v>3</v>
      </c>
      <c r="J22" s="42">
        <f t="shared" si="2"/>
        <v>0.70710678118654757</v>
      </c>
      <c r="K22" s="118">
        <v>4</v>
      </c>
    </row>
    <row r="23" spans="3:14" ht="23.25">
      <c r="C23" s="31">
        <v>4</v>
      </c>
      <c r="D23" s="31">
        <v>4</v>
      </c>
      <c r="E23" s="31">
        <v>4</v>
      </c>
      <c r="F23" s="31">
        <v>2</v>
      </c>
      <c r="G23" s="31">
        <v>4</v>
      </c>
      <c r="H23" s="42">
        <f t="shared" si="0"/>
        <v>4</v>
      </c>
      <c r="I23" s="42">
        <f t="shared" si="1"/>
        <v>3.6</v>
      </c>
      <c r="J23" s="42">
        <f t="shared" si="2"/>
        <v>0.8944271909999163</v>
      </c>
      <c r="K23" s="31">
        <v>4</v>
      </c>
      <c r="N23" s="227" t="s">
        <v>4841</v>
      </c>
    </row>
    <row r="24" spans="3:14">
      <c r="C24" s="31">
        <v>4</v>
      </c>
      <c r="D24" s="31">
        <v>4</v>
      </c>
      <c r="E24" s="31">
        <v>4</v>
      </c>
      <c r="F24" s="31">
        <v>4</v>
      </c>
      <c r="G24" s="31">
        <v>4</v>
      </c>
      <c r="H24" s="42">
        <f t="shared" si="0"/>
        <v>4</v>
      </c>
      <c r="I24" s="42">
        <f t="shared" si="1"/>
        <v>4</v>
      </c>
      <c r="J24" s="42">
        <f t="shared" si="2"/>
        <v>0</v>
      </c>
      <c r="K24" s="31">
        <v>4</v>
      </c>
    </row>
    <row r="25" spans="3:14">
      <c r="C25" s="31">
        <v>5</v>
      </c>
      <c r="D25" s="31">
        <v>5</v>
      </c>
      <c r="E25" s="31">
        <v>5</v>
      </c>
      <c r="F25" s="31">
        <v>5</v>
      </c>
      <c r="G25" s="31">
        <v>5</v>
      </c>
      <c r="H25" s="42">
        <f t="shared" si="0"/>
        <v>5</v>
      </c>
      <c r="I25" s="42">
        <f t="shared" si="1"/>
        <v>5</v>
      </c>
      <c r="J25" s="42">
        <f t="shared" si="2"/>
        <v>0</v>
      </c>
      <c r="K25" s="31">
        <v>5</v>
      </c>
    </row>
    <row r="26" spans="3:14">
      <c r="C26" s="31">
        <v>5</v>
      </c>
      <c r="D26" s="31">
        <v>4</v>
      </c>
      <c r="E26" s="31">
        <v>4</v>
      </c>
      <c r="F26" s="31">
        <v>2</v>
      </c>
      <c r="G26" s="31">
        <v>4</v>
      </c>
      <c r="H26" s="42">
        <f t="shared" si="0"/>
        <v>4</v>
      </c>
      <c r="I26" s="42">
        <f t="shared" si="1"/>
        <v>3.8</v>
      </c>
      <c r="J26" s="42">
        <f t="shared" si="2"/>
        <v>1.0954451150103319</v>
      </c>
      <c r="K26" s="31">
        <v>4</v>
      </c>
    </row>
    <row r="27" spans="3:14">
      <c r="C27" s="31">
        <v>4</v>
      </c>
      <c r="D27" s="31">
        <v>4</v>
      </c>
      <c r="E27" s="31">
        <v>5</v>
      </c>
      <c r="F27" s="31">
        <v>4</v>
      </c>
      <c r="G27" s="31">
        <v>5</v>
      </c>
      <c r="H27" s="42">
        <f t="shared" si="0"/>
        <v>4</v>
      </c>
      <c r="I27" s="42">
        <f t="shared" si="1"/>
        <v>4.4000000000000004</v>
      </c>
      <c r="J27" s="42">
        <f t="shared" si="2"/>
        <v>0.54772255750516674</v>
      </c>
      <c r="K27" s="31">
        <v>5</v>
      </c>
    </row>
    <row r="28" spans="3:14">
      <c r="C28" s="31">
        <v>5</v>
      </c>
      <c r="D28" s="31">
        <v>5</v>
      </c>
      <c r="E28" s="31">
        <v>5</v>
      </c>
      <c r="F28" s="31">
        <v>5</v>
      </c>
      <c r="G28" s="31">
        <v>5</v>
      </c>
      <c r="H28" s="42">
        <f t="shared" si="0"/>
        <v>5</v>
      </c>
      <c r="I28" s="42">
        <f t="shared" si="1"/>
        <v>5</v>
      </c>
      <c r="J28" s="42">
        <f t="shared" si="2"/>
        <v>0</v>
      </c>
      <c r="K28" s="31">
        <v>5</v>
      </c>
    </row>
    <row r="29" spans="3:14">
      <c r="C29" s="31">
        <v>4</v>
      </c>
      <c r="D29" s="31">
        <v>4</v>
      </c>
      <c r="E29" s="31">
        <v>3</v>
      </c>
      <c r="F29" s="31">
        <v>4</v>
      </c>
      <c r="G29" s="31">
        <v>3</v>
      </c>
      <c r="H29" s="42">
        <f t="shared" si="0"/>
        <v>4</v>
      </c>
      <c r="I29" s="42">
        <f t="shared" si="1"/>
        <v>3.6</v>
      </c>
      <c r="J29" s="42">
        <f t="shared" si="2"/>
        <v>0.54772255750516674</v>
      </c>
      <c r="K29" s="31">
        <v>4</v>
      </c>
    </row>
    <row r="30" spans="3:14">
      <c r="C30" s="31">
        <v>3</v>
      </c>
      <c r="D30" s="31">
        <v>2</v>
      </c>
      <c r="E30" s="31">
        <v>3</v>
      </c>
      <c r="F30" s="31">
        <v>2</v>
      </c>
      <c r="G30" s="31">
        <v>3</v>
      </c>
      <c r="H30" s="42">
        <f t="shared" si="0"/>
        <v>3</v>
      </c>
      <c r="I30" s="42">
        <f t="shared" si="1"/>
        <v>2.6</v>
      </c>
      <c r="J30" s="42">
        <f t="shared" si="2"/>
        <v>0.54772255750516674</v>
      </c>
      <c r="K30" s="31">
        <v>2</v>
      </c>
    </row>
    <row r="31" spans="3:14">
      <c r="C31" s="31">
        <v>3</v>
      </c>
      <c r="D31" s="31">
        <v>4</v>
      </c>
      <c r="E31" s="31">
        <v>3</v>
      </c>
      <c r="F31" s="31">
        <v>2</v>
      </c>
      <c r="G31" s="31">
        <v>3</v>
      </c>
      <c r="H31" s="42">
        <f t="shared" si="0"/>
        <v>3</v>
      </c>
      <c r="I31" s="42">
        <f t="shared" si="1"/>
        <v>3</v>
      </c>
      <c r="J31" s="42">
        <f t="shared" si="2"/>
        <v>0.70710678118654757</v>
      </c>
      <c r="K31" s="31">
        <v>3</v>
      </c>
    </row>
    <row r="32" spans="3:14" ht="23.25">
      <c r="C32" s="31">
        <v>5</v>
      </c>
      <c r="D32" s="31">
        <v>4</v>
      </c>
      <c r="E32" s="31">
        <v>5</v>
      </c>
      <c r="F32" s="31">
        <v>5</v>
      </c>
      <c r="G32" s="31">
        <v>5</v>
      </c>
      <c r="H32" s="42">
        <f t="shared" si="0"/>
        <v>5</v>
      </c>
      <c r="I32" s="42">
        <f t="shared" si="1"/>
        <v>4.8</v>
      </c>
      <c r="J32" s="42">
        <f t="shared" si="2"/>
        <v>0.44721359549995787</v>
      </c>
      <c r="K32" s="31">
        <v>5</v>
      </c>
      <c r="N32" s="227" t="s">
        <v>4842</v>
      </c>
    </row>
    <row r="33" spans="3:14">
      <c r="C33" s="31">
        <v>5</v>
      </c>
      <c r="D33" s="31">
        <v>5</v>
      </c>
      <c r="E33" s="31">
        <v>5</v>
      </c>
      <c r="F33" s="31">
        <v>5</v>
      </c>
      <c r="G33" s="31">
        <v>5</v>
      </c>
      <c r="H33" s="42">
        <f t="shared" si="0"/>
        <v>5</v>
      </c>
      <c r="I33" s="42">
        <f t="shared" si="1"/>
        <v>5</v>
      </c>
      <c r="J33" s="42">
        <f t="shared" si="2"/>
        <v>0</v>
      </c>
      <c r="K33" s="31">
        <v>5</v>
      </c>
    </row>
    <row r="34" spans="3:14">
      <c r="C34" s="31">
        <v>5</v>
      </c>
      <c r="D34" s="31">
        <v>3</v>
      </c>
      <c r="E34" s="31">
        <v>3</v>
      </c>
      <c r="F34" s="31">
        <v>3</v>
      </c>
      <c r="G34" s="31">
        <v>3</v>
      </c>
      <c r="H34" s="42">
        <f t="shared" si="0"/>
        <v>3</v>
      </c>
      <c r="I34" s="42">
        <f t="shared" si="1"/>
        <v>3.4</v>
      </c>
      <c r="J34" s="42">
        <f t="shared" si="2"/>
        <v>0.8944271909999163</v>
      </c>
      <c r="K34" s="31">
        <v>5</v>
      </c>
    </row>
    <row r="35" spans="3:14">
      <c r="C35" s="101">
        <v>5</v>
      </c>
      <c r="D35" s="101">
        <v>2</v>
      </c>
      <c r="E35" s="101">
        <v>3</v>
      </c>
      <c r="F35" s="101">
        <v>5</v>
      </c>
      <c r="G35" s="101">
        <v>5</v>
      </c>
      <c r="H35" s="42">
        <f t="shared" si="0"/>
        <v>5</v>
      </c>
      <c r="I35" s="42">
        <f t="shared" si="1"/>
        <v>4</v>
      </c>
      <c r="J35" s="42">
        <f t="shared" si="2"/>
        <v>1.4142135623730951</v>
      </c>
      <c r="K35" s="101">
        <v>5</v>
      </c>
    </row>
    <row r="36" spans="3:14">
      <c r="C36" s="101">
        <v>5</v>
      </c>
      <c r="D36" s="101">
        <v>5</v>
      </c>
      <c r="E36" s="101">
        <v>5</v>
      </c>
      <c r="F36" s="101">
        <v>5</v>
      </c>
      <c r="G36" s="101">
        <v>5</v>
      </c>
      <c r="H36" s="42">
        <f t="shared" si="0"/>
        <v>5</v>
      </c>
      <c r="I36" s="42">
        <f t="shared" si="1"/>
        <v>5</v>
      </c>
      <c r="J36" s="42">
        <f t="shared" si="2"/>
        <v>0</v>
      </c>
      <c r="K36" s="101">
        <v>5</v>
      </c>
    </row>
    <row r="37" spans="3:14">
      <c r="C37" s="101">
        <v>5</v>
      </c>
      <c r="D37" s="101">
        <v>5</v>
      </c>
      <c r="E37" s="101">
        <v>5</v>
      </c>
      <c r="F37" s="101">
        <v>5</v>
      </c>
      <c r="G37" s="101">
        <v>5</v>
      </c>
      <c r="H37" s="42">
        <f t="shared" si="0"/>
        <v>5</v>
      </c>
      <c r="I37" s="42">
        <f t="shared" si="1"/>
        <v>5</v>
      </c>
      <c r="J37" s="42">
        <f t="shared" si="2"/>
        <v>0</v>
      </c>
      <c r="K37" s="101">
        <v>5</v>
      </c>
    </row>
    <row r="38" spans="3:14">
      <c r="C38" s="101">
        <v>5</v>
      </c>
      <c r="D38" s="101">
        <v>3</v>
      </c>
      <c r="E38" s="101">
        <v>5</v>
      </c>
      <c r="F38" s="101">
        <v>5</v>
      </c>
      <c r="G38" s="101">
        <v>5</v>
      </c>
      <c r="H38" s="42">
        <f t="shared" si="0"/>
        <v>5</v>
      </c>
      <c r="I38" s="42">
        <f t="shared" si="1"/>
        <v>4.5999999999999996</v>
      </c>
      <c r="J38" s="42">
        <f t="shared" si="2"/>
        <v>0.8944271909999163</v>
      </c>
      <c r="K38" s="101">
        <v>5</v>
      </c>
    </row>
    <row r="39" spans="3:14">
      <c r="C39" s="101">
        <v>5</v>
      </c>
      <c r="D39" s="101">
        <v>5</v>
      </c>
      <c r="E39" s="101">
        <v>5</v>
      </c>
      <c r="F39" s="101">
        <v>5</v>
      </c>
      <c r="G39" s="101">
        <v>5</v>
      </c>
      <c r="H39" s="42">
        <f t="shared" si="0"/>
        <v>5</v>
      </c>
      <c r="I39" s="42">
        <f t="shared" si="1"/>
        <v>5</v>
      </c>
      <c r="J39" s="42">
        <f t="shared" si="2"/>
        <v>0</v>
      </c>
      <c r="K39" s="101">
        <v>5</v>
      </c>
    </row>
    <row r="40" spans="3:14">
      <c r="C40" s="101">
        <v>5</v>
      </c>
      <c r="D40" s="101">
        <v>5</v>
      </c>
      <c r="E40" s="101">
        <v>5</v>
      </c>
      <c r="F40" s="101">
        <v>5</v>
      </c>
      <c r="G40" s="101">
        <v>5</v>
      </c>
      <c r="H40" s="42">
        <f t="shared" si="0"/>
        <v>5</v>
      </c>
      <c r="I40" s="42">
        <f t="shared" si="1"/>
        <v>5</v>
      </c>
      <c r="J40" s="42">
        <f t="shared" si="2"/>
        <v>0</v>
      </c>
      <c r="K40" s="101">
        <v>5</v>
      </c>
    </row>
    <row r="41" spans="3:14" ht="23.25">
      <c r="C41" s="101">
        <v>5</v>
      </c>
      <c r="D41" s="101">
        <v>5</v>
      </c>
      <c r="E41" s="101">
        <v>5</v>
      </c>
      <c r="F41" s="101">
        <v>5</v>
      </c>
      <c r="G41" s="101">
        <v>5</v>
      </c>
      <c r="H41" s="42">
        <f t="shared" si="0"/>
        <v>5</v>
      </c>
      <c r="I41" s="42">
        <f t="shared" si="1"/>
        <v>5</v>
      </c>
      <c r="J41" s="42">
        <f t="shared" si="2"/>
        <v>0</v>
      </c>
      <c r="K41" s="101">
        <v>5</v>
      </c>
      <c r="N41" s="227" t="s">
        <v>4843</v>
      </c>
    </row>
    <row r="42" spans="3:14">
      <c r="C42" s="101">
        <v>5</v>
      </c>
      <c r="D42" s="101">
        <v>2</v>
      </c>
      <c r="E42" s="101">
        <v>3</v>
      </c>
      <c r="F42" s="101">
        <v>2</v>
      </c>
      <c r="G42" s="101">
        <v>4</v>
      </c>
      <c r="H42" s="42">
        <f t="shared" si="0"/>
        <v>3</v>
      </c>
      <c r="I42" s="42">
        <f t="shared" si="1"/>
        <v>3.2</v>
      </c>
      <c r="J42" s="42">
        <f t="shared" si="2"/>
        <v>1.3038404810405295</v>
      </c>
      <c r="K42" s="101">
        <v>4</v>
      </c>
    </row>
    <row r="43" spans="3:14">
      <c r="C43" s="101">
        <v>5</v>
      </c>
      <c r="D43" s="101">
        <v>5</v>
      </c>
      <c r="E43" s="101">
        <v>5</v>
      </c>
      <c r="F43" s="101">
        <v>5</v>
      </c>
      <c r="G43" s="101">
        <v>5</v>
      </c>
      <c r="H43" s="42">
        <f t="shared" si="0"/>
        <v>5</v>
      </c>
      <c r="I43" s="42">
        <f t="shared" si="1"/>
        <v>5</v>
      </c>
      <c r="J43" s="42">
        <f t="shared" si="2"/>
        <v>0</v>
      </c>
      <c r="K43" s="101">
        <v>5</v>
      </c>
    </row>
    <row r="44" spans="3:14">
      <c r="C44" s="101">
        <v>5</v>
      </c>
      <c r="D44" s="101">
        <v>5</v>
      </c>
      <c r="E44" s="101">
        <v>5</v>
      </c>
      <c r="F44" s="101">
        <v>5</v>
      </c>
      <c r="G44" s="101">
        <v>5</v>
      </c>
      <c r="H44" s="42">
        <f t="shared" si="0"/>
        <v>5</v>
      </c>
      <c r="I44" s="42">
        <f t="shared" si="1"/>
        <v>5</v>
      </c>
      <c r="J44" s="42">
        <f t="shared" si="2"/>
        <v>0</v>
      </c>
      <c r="K44" s="101">
        <v>5</v>
      </c>
    </row>
    <row r="45" spans="3:14">
      <c r="C45" s="17">
        <v>3</v>
      </c>
      <c r="D45" s="17">
        <v>3</v>
      </c>
      <c r="E45" s="17">
        <v>3</v>
      </c>
      <c r="F45" s="17">
        <v>4</v>
      </c>
      <c r="G45" s="17">
        <v>4</v>
      </c>
      <c r="H45" s="42">
        <f t="shared" si="0"/>
        <v>3</v>
      </c>
      <c r="I45" s="42">
        <f t="shared" si="1"/>
        <v>3.4</v>
      </c>
      <c r="J45" s="42">
        <f t="shared" si="2"/>
        <v>0.54772255750516674</v>
      </c>
      <c r="K45" s="17">
        <v>4</v>
      </c>
    </row>
    <row r="46" spans="3:14">
      <c r="C46" s="17">
        <v>4</v>
      </c>
      <c r="D46" s="17">
        <v>4</v>
      </c>
      <c r="E46" s="17">
        <v>4</v>
      </c>
      <c r="F46" s="17">
        <v>4</v>
      </c>
      <c r="G46" s="17">
        <v>4</v>
      </c>
      <c r="H46" s="42">
        <f t="shared" si="0"/>
        <v>4</v>
      </c>
      <c r="I46" s="42">
        <f t="shared" si="1"/>
        <v>4</v>
      </c>
      <c r="J46" s="42">
        <f t="shared" si="2"/>
        <v>0</v>
      </c>
      <c r="K46" s="17">
        <v>4</v>
      </c>
    </row>
    <row r="47" spans="3:14">
      <c r="C47" s="17">
        <v>3</v>
      </c>
      <c r="D47" s="17">
        <v>3</v>
      </c>
      <c r="E47" s="17">
        <v>3</v>
      </c>
      <c r="F47" s="17">
        <v>4</v>
      </c>
      <c r="G47" s="17">
        <v>4</v>
      </c>
      <c r="H47" s="42">
        <f t="shared" si="0"/>
        <v>3</v>
      </c>
      <c r="I47" s="42">
        <f t="shared" si="1"/>
        <v>3.4</v>
      </c>
      <c r="J47" s="42">
        <f t="shared" si="2"/>
        <v>0.54772255750516674</v>
      </c>
      <c r="K47" s="17">
        <v>4</v>
      </c>
    </row>
    <row r="48" spans="3:14">
      <c r="C48" s="17">
        <v>3</v>
      </c>
      <c r="D48" s="17">
        <v>3</v>
      </c>
      <c r="E48" s="17">
        <v>3</v>
      </c>
      <c r="F48" s="17">
        <v>2</v>
      </c>
      <c r="G48" s="17">
        <v>3</v>
      </c>
      <c r="H48" s="42">
        <f t="shared" si="0"/>
        <v>3</v>
      </c>
      <c r="I48" s="42">
        <f t="shared" si="1"/>
        <v>2.8</v>
      </c>
      <c r="J48" s="42">
        <f t="shared" si="2"/>
        <v>0.44721359549995715</v>
      </c>
      <c r="K48" s="17">
        <v>3</v>
      </c>
    </row>
    <row r="49" spans="3:15">
      <c r="C49" s="17">
        <v>3</v>
      </c>
      <c r="D49" s="17">
        <v>3</v>
      </c>
      <c r="E49" s="17">
        <v>3</v>
      </c>
      <c r="F49" s="17">
        <v>2</v>
      </c>
      <c r="G49" s="17">
        <v>2</v>
      </c>
      <c r="H49" s="42">
        <f t="shared" si="0"/>
        <v>3</v>
      </c>
      <c r="I49" s="42">
        <f t="shared" si="1"/>
        <v>2.6</v>
      </c>
      <c r="J49" s="42">
        <f t="shared" si="2"/>
        <v>0.54772255750516674</v>
      </c>
      <c r="K49" s="17">
        <v>3</v>
      </c>
    </row>
    <row r="50" spans="3:15">
      <c r="C50" s="17">
        <v>3</v>
      </c>
      <c r="D50" s="17">
        <v>3</v>
      </c>
      <c r="E50" s="17">
        <v>3</v>
      </c>
      <c r="F50" s="17">
        <v>3</v>
      </c>
      <c r="G50" s="17">
        <v>3</v>
      </c>
      <c r="H50" s="42">
        <f t="shared" si="0"/>
        <v>3</v>
      </c>
      <c r="I50" s="42">
        <f t="shared" si="1"/>
        <v>3</v>
      </c>
      <c r="J50" s="42">
        <f t="shared" si="2"/>
        <v>0</v>
      </c>
      <c r="K50" s="17">
        <v>3</v>
      </c>
    </row>
    <row r="51" spans="3:15" ht="23.25">
      <c r="C51" s="17">
        <v>4</v>
      </c>
      <c r="D51" s="17">
        <v>4</v>
      </c>
      <c r="E51" s="17">
        <v>4</v>
      </c>
      <c r="F51" s="17">
        <v>5</v>
      </c>
      <c r="G51" s="17">
        <v>5</v>
      </c>
      <c r="H51" s="42">
        <f t="shared" si="0"/>
        <v>4</v>
      </c>
      <c r="I51" s="42">
        <f t="shared" si="1"/>
        <v>4.4000000000000004</v>
      </c>
      <c r="J51" s="42">
        <f t="shared" si="2"/>
        <v>0.54772255750516674</v>
      </c>
      <c r="K51" s="17">
        <v>5</v>
      </c>
      <c r="N51" s="227" t="s">
        <v>4905</v>
      </c>
    </row>
    <row r="52" spans="3:15">
      <c r="C52" s="17">
        <v>2</v>
      </c>
      <c r="D52" s="17">
        <v>3</v>
      </c>
      <c r="E52" s="17">
        <v>3</v>
      </c>
      <c r="F52" s="17">
        <v>3</v>
      </c>
      <c r="G52" s="17">
        <v>3</v>
      </c>
      <c r="H52" s="42">
        <f t="shared" si="0"/>
        <v>3</v>
      </c>
      <c r="I52" s="42">
        <f t="shared" si="1"/>
        <v>2.8</v>
      </c>
      <c r="J52" s="42">
        <f t="shared" si="2"/>
        <v>0.44721359549995715</v>
      </c>
      <c r="K52" s="17">
        <v>3</v>
      </c>
    </row>
    <row r="53" spans="3:15">
      <c r="C53" s="17">
        <v>4</v>
      </c>
      <c r="D53" s="17">
        <v>4</v>
      </c>
      <c r="E53" s="17">
        <v>4</v>
      </c>
      <c r="F53" s="17">
        <v>5</v>
      </c>
      <c r="G53" s="17">
        <v>5</v>
      </c>
      <c r="H53" s="42">
        <f t="shared" si="0"/>
        <v>4</v>
      </c>
      <c r="I53" s="42">
        <f t="shared" si="1"/>
        <v>4.4000000000000004</v>
      </c>
      <c r="J53" s="42">
        <f t="shared" si="2"/>
        <v>0.54772255750516674</v>
      </c>
      <c r="K53" s="17">
        <v>5</v>
      </c>
    </row>
    <row r="54" spans="3:15">
      <c r="C54" s="17">
        <v>3</v>
      </c>
      <c r="D54" s="17">
        <v>3</v>
      </c>
      <c r="E54" s="17">
        <v>3</v>
      </c>
      <c r="F54" s="17">
        <v>3</v>
      </c>
      <c r="G54" s="17">
        <v>2</v>
      </c>
      <c r="H54" s="42">
        <f t="shared" si="0"/>
        <v>3</v>
      </c>
      <c r="I54" s="42">
        <f t="shared" si="1"/>
        <v>2.8</v>
      </c>
      <c r="J54" s="42">
        <f t="shared" si="2"/>
        <v>0.44721359549995715</v>
      </c>
      <c r="K54" s="17">
        <v>3</v>
      </c>
    </row>
    <row r="55" spans="3:15">
      <c r="C55" s="102">
        <v>1</v>
      </c>
      <c r="D55" s="17">
        <v>4</v>
      </c>
      <c r="E55" s="17">
        <v>2</v>
      </c>
      <c r="F55" s="17">
        <v>5</v>
      </c>
      <c r="G55" s="17">
        <v>3</v>
      </c>
      <c r="H55" s="42">
        <f t="shared" si="0"/>
        <v>3</v>
      </c>
      <c r="I55" s="42">
        <f t="shared" si="1"/>
        <v>3</v>
      </c>
      <c r="J55" s="42">
        <f t="shared" si="2"/>
        <v>1.5811388300841898</v>
      </c>
      <c r="K55" s="17">
        <v>5</v>
      </c>
    </row>
    <row r="56" spans="3:15">
      <c r="C56" s="17">
        <v>2</v>
      </c>
      <c r="D56" s="17">
        <v>4</v>
      </c>
      <c r="E56" s="17">
        <v>3</v>
      </c>
      <c r="F56" s="17">
        <v>5</v>
      </c>
      <c r="G56" s="17">
        <v>5</v>
      </c>
      <c r="H56" s="42">
        <f t="shared" si="0"/>
        <v>4</v>
      </c>
      <c r="I56" s="42">
        <f t="shared" si="1"/>
        <v>3.8</v>
      </c>
      <c r="J56" s="42">
        <f t="shared" si="2"/>
        <v>1.3038404810405295</v>
      </c>
      <c r="K56" s="17">
        <v>5</v>
      </c>
    </row>
    <row r="57" spans="3:15">
      <c r="C57" s="17">
        <v>2</v>
      </c>
      <c r="D57" s="17">
        <v>4</v>
      </c>
      <c r="E57" s="17">
        <v>4</v>
      </c>
      <c r="F57" s="17">
        <v>5</v>
      </c>
      <c r="G57" s="17">
        <v>3</v>
      </c>
      <c r="H57" s="42">
        <f t="shared" si="0"/>
        <v>4</v>
      </c>
      <c r="I57" s="42">
        <f t="shared" si="1"/>
        <v>3.6</v>
      </c>
      <c r="J57" s="42">
        <f t="shared" si="2"/>
        <v>1.1401754250991383</v>
      </c>
      <c r="K57" s="17">
        <v>3</v>
      </c>
    </row>
    <row r="58" spans="3:15">
      <c r="C58" s="17">
        <v>2</v>
      </c>
      <c r="D58" s="17">
        <v>4</v>
      </c>
      <c r="E58" s="17">
        <v>3</v>
      </c>
      <c r="F58" s="17">
        <v>5</v>
      </c>
      <c r="G58" s="17">
        <v>4</v>
      </c>
      <c r="H58" s="42">
        <f t="shared" si="0"/>
        <v>4</v>
      </c>
      <c r="I58" s="42">
        <f t="shared" si="1"/>
        <v>3.6</v>
      </c>
      <c r="J58" s="42">
        <f t="shared" si="2"/>
        <v>1.1401754250991383</v>
      </c>
      <c r="K58" s="17">
        <v>5</v>
      </c>
    </row>
    <row r="59" spans="3:15">
      <c r="C59" s="17">
        <v>3</v>
      </c>
      <c r="D59" s="17">
        <v>2</v>
      </c>
      <c r="E59" s="17">
        <v>3</v>
      </c>
      <c r="F59" s="17">
        <v>5</v>
      </c>
      <c r="G59" s="17">
        <v>4</v>
      </c>
      <c r="H59" s="42">
        <f t="shared" si="0"/>
        <v>3</v>
      </c>
      <c r="I59" s="42">
        <f t="shared" si="1"/>
        <v>3.4</v>
      </c>
      <c r="J59" s="42">
        <f t="shared" si="2"/>
        <v>1.1401754250991383</v>
      </c>
      <c r="K59" s="17">
        <v>5</v>
      </c>
    </row>
    <row r="60" spans="3:15">
      <c r="C60" s="17">
        <v>3</v>
      </c>
      <c r="D60" s="17">
        <v>4</v>
      </c>
      <c r="E60" s="17">
        <v>4</v>
      </c>
      <c r="F60" s="17">
        <v>5</v>
      </c>
      <c r="G60" s="17">
        <v>4</v>
      </c>
      <c r="H60" s="42">
        <f t="shared" si="0"/>
        <v>4</v>
      </c>
      <c r="I60" s="42">
        <f t="shared" si="1"/>
        <v>4</v>
      </c>
      <c r="J60" s="42">
        <f t="shared" si="2"/>
        <v>0.70710678118654757</v>
      </c>
      <c r="K60" s="17">
        <v>5</v>
      </c>
    </row>
    <row r="61" spans="3:15">
      <c r="C61" s="17">
        <v>4</v>
      </c>
      <c r="D61" s="17">
        <v>2</v>
      </c>
      <c r="E61" s="17">
        <v>3</v>
      </c>
      <c r="F61" s="17">
        <v>5</v>
      </c>
      <c r="G61" s="17">
        <v>4</v>
      </c>
      <c r="H61" s="42">
        <f t="shared" si="0"/>
        <v>4</v>
      </c>
      <c r="I61" s="42">
        <f t="shared" si="1"/>
        <v>3.6</v>
      </c>
      <c r="J61" s="42">
        <f t="shared" si="2"/>
        <v>1.1401754250991383</v>
      </c>
      <c r="K61" s="17">
        <v>5</v>
      </c>
    </row>
    <row r="62" spans="3:15">
      <c r="C62" s="17">
        <v>3</v>
      </c>
      <c r="D62" s="17">
        <v>2</v>
      </c>
      <c r="E62" s="17">
        <v>3</v>
      </c>
      <c r="F62" s="17">
        <v>5</v>
      </c>
      <c r="G62" s="17">
        <v>3</v>
      </c>
      <c r="H62" s="42">
        <f t="shared" si="0"/>
        <v>3</v>
      </c>
      <c r="I62" s="42">
        <f t="shared" si="1"/>
        <v>3.2</v>
      </c>
      <c r="J62" s="42">
        <f t="shared" si="2"/>
        <v>1.0954451150103319</v>
      </c>
      <c r="K62" s="17">
        <v>5</v>
      </c>
    </row>
    <row r="63" spans="3:15" ht="23.25">
      <c r="C63" s="17">
        <v>4</v>
      </c>
      <c r="D63" s="17">
        <v>4</v>
      </c>
      <c r="E63" s="17">
        <v>4</v>
      </c>
      <c r="F63" s="17">
        <v>5</v>
      </c>
      <c r="G63" s="17">
        <v>4</v>
      </c>
      <c r="H63" s="42">
        <f t="shared" si="0"/>
        <v>4</v>
      </c>
      <c r="I63" s="42">
        <f t="shared" si="1"/>
        <v>4.2</v>
      </c>
      <c r="J63" s="42">
        <f t="shared" si="2"/>
        <v>0.44721359549995793</v>
      </c>
      <c r="K63" s="17">
        <v>5</v>
      </c>
      <c r="O63" s="228" t="s">
        <v>4906</v>
      </c>
    </row>
    <row r="64" spans="3:15" ht="23.25">
      <c r="C64" s="17">
        <v>4</v>
      </c>
      <c r="D64" s="17">
        <v>5</v>
      </c>
      <c r="E64" s="17">
        <v>2</v>
      </c>
      <c r="F64" s="17">
        <v>5</v>
      </c>
      <c r="G64" s="17">
        <v>4</v>
      </c>
      <c r="H64" s="42">
        <f t="shared" si="0"/>
        <v>4</v>
      </c>
      <c r="I64" s="42">
        <f t="shared" si="1"/>
        <v>4</v>
      </c>
      <c r="J64" s="42">
        <f t="shared" si="2"/>
        <v>1.2247448713915889</v>
      </c>
      <c r="K64" s="17">
        <v>5</v>
      </c>
      <c r="N64" s="227" t="s">
        <v>4907</v>
      </c>
    </row>
    <row r="65" spans="3:14">
      <c r="C65" s="17">
        <v>4</v>
      </c>
      <c r="D65" s="17">
        <v>4</v>
      </c>
      <c r="E65" s="17">
        <v>2</v>
      </c>
      <c r="F65" s="17">
        <v>4</v>
      </c>
      <c r="G65" s="17">
        <v>2</v>
      </c>
      <c r="H65" s="42">
        <f t="shared" si="0"/>
        <v>4</v>
      </c>
      <c r="I65" s="42">
        <f t="shared" si="1"/>
        <v>3.2</v>
      </c>
      <c r="J65" s="42">
        <f t="shared" si="2"/>
        <v>1.0954451150103319</v>
      </c>
      <c r="K65" s="17">
        <v>4</v>
      </c>
    </row>
    <row r="66" spans="3:14">
      <c r="C66" s="17">
        <v>4</v>
      </c>
      <c r="D66" s="17">
        <v>5</v>
      </c>
      <c r="E66" s="17">
        <v>2</v>
      </c>
      <c r="F66" s="17">
        <v>5</v>
      </c>
      <c r="G66" s="17">
        <v>2</v>
      </c>
      <c r="H66" s="42">
        <f t="shared" si="0"/>
        <v>4</v>
      </c>
      <c r="I66" s="42">
        <f t="shared" si="1"/>
        <v>3.6</v>
      </c>
      <c r="J66" s="42">
        <f t="shared" si="2"/>
        <v>1.5165750888103104</v>
      </c>
      <c r="K66" s="17">
        <v>5</v>
      </c>
    </row>
    <row r="67" spans="3:14">
      <c r="C67" s="17">
        <v>4</v>
      </c>
      <c r="D67" s="17">
        <v>4</v>
      </c>
      <c r="E67" s="17">
        <v>2</v>
      </c>
      <c r="F67" s="17">
        <v>4</v>
      </c>
      <c r="G67" s="17">
        <v>2</v>
      </c>
      <c r="H67" s="42">
        <f t="shared" ref="H67:H130" si="3">MEDIAN(C67:G67)</f>
        <v>4</v>
      </c>
      <c r="I67" s="42">
        <f t="shared" ref="I67:I130" si="4">AVERAGE(C67:G67)</f>
        <v>3.2</v>
      </c>
      <c r="J67" s="42">
        <f t="shared" ref="J67:J130" si="5">STDEV(C67:G67)</f>
        <v>1.0954451150103319</v>
      </c>
      <c r="K67" s="17">
        <v>4</v>
      </c>
    </row>
    <row r="68" spans="3:14">
      <c r="C68" s="17">
        <v>4</v>
      </c>
      <c r="D68" s="17">
        <v>5</v>
      </c>
      <c r="E68" s="17">
        <v>2</v>
      </c>
      <c r="F68" s="17">
        <v>4</v>
      </c>
      <c r="G68" s="17">
        <v>2</v>
      </c>
      <c r="H68" s="42">
        <f t="shared" si="3"/>
        <v>4</v>
      </c>
      <c r="I68" s="42">
        <f t="shared" si="4"/>
        <v>3.4</v>
      </c>
      <c r="J68" s="42">
        <f t="shared" si="5"/>
        <v>1.3416407864998741</v>
      </c>
      <c r="K68" s="17">
        <v>4</v>
      </c>
    </row>
    <row r="69" spans="3:14">
      <c r="C69" s="17">
        <v>4</v>
      </c>
      <c r="D69" s="17">
        <v>4</v>
      </c>
      <c r="E69" s="17">
        <v>2</v>
      </c>
      <c r="F69" s="17">
        <v>4</v>
      </c>
      <c r="G69" s="17">
        <v>2</v>
      </c>
      <c r="H69" s="42">
        <f t="shared" si="3"/>
        <v>4</v>
      </c>
      <c r="I69" s="42">
        <f t="shared" si="4"/>
        <v>3.2</v>
      </c>
      <c r="J69" s="42">
        <f t="shared" si="5"/>
        <v>1.0954451150103319</v>
      </c>
      <c r="K69" s="17">
        <v>4</v>
      </c>
    </row>
    <row r="70" spans="3:14">
      <c r="C70" s="17">
        <v>4</v>
      </c>
      <c r="D70" s="17">
        <v>4</v>
      </c>
      <c r="E70" s="17">
        <v>2</v>
      </c>
      <c r="F70" s="17">
        <v>4</v>
      </c>
      <c r="G70" s="17">
        <v>2</v>
      </c>
      <c r="H70" s="42">
        <f t="shared" si="3"/>
        <v>4</v>
      </c>
      <c r="I70" s="42">
        <f t="shared" si="4"/>
        <v>3.2</v>
      </c>
      <c r="J70" s="42">
        <f t="shared" si="5"/>
        <v>1.0954451150103319</v>
      </c>
      <c r="K70" s="17">
        <v>4</v>
      </c>
    </row>
    <row r="71" spans="3:14">
      <c r="C71" s="17">
        <v>4</v>
      </c>
      <c r="D71" s="17">
        <v>4</v>
      </c>
      <c r="E71" s="17">
        <v>2</v>
      </c>
      <c r="F71" s="17">
        <v>4</v>
      </c>
      <c r="G71" s="17">
        <v>2</v>
      </c>
      <c r="H71" s="42">
        <f t="shared" si="3"/>
        <v>4</v>
      </c>
      <c r="I71" s="42">
        <f t="shared" si="4"/>
        <v>3.2</v>
      </c>
      <c r="J71" s="42">
        <f t="shared" si="5"/>
        <v>1.0954451150103319</v>
      </c>
      <c r="K71" s="17">
        <v>4</v>
      </c>
    </row>
    <row r="72" spans="3:14" ht="23.25">
      <c r="C72" s="17">
        <v>4</v>
      </c>
      <c r="D72" s="17">
        <v>4</v>
      </c>
      <c r="E72" s="17">
        <v>2</v>
      </c>
      <c r="F72" s="17">
        <v>4</v>
      </c>
      <c r="G72" s="17">
        <v>2</v>
      </c>
      <c r="H72" s="42">
        <f t="shared" si="3"/>
        <v>4</v>
      </c>
      <c r="I72" s="42">
        <f t="shared" si="4"/>
        <v>3.2</v>
      </c>
      <c r="J72" s="42">
        <f t="shared" si="5"/>
        <v>1.0954451150103319</v>
      </c>
      <c r="K72" s="17">
        <v>4</v>
      </c>
      <c r="N72" s="227" t="s">
        <v>4908</v>
      </c>
    </row>
    <row r="73" spans="3:14">
      <c r="C73" s="17">
        <v>4</v>
      </c>
      <c r="D73" s="17">
        <v>4</v>
      </c>
      <c r="E73" s="17">
        <v>2</v>
      </c>
      <c r="F73" s="17">
        <v>4</v>
      </c>
      <c r="G73" s="17">
        <v>2</v>
      </c>
      <c r="H73" s="42">
        <f t="shared" si="3"/>
        <v>4</v>
      </c>
      <c r="I73" s="42">
        <f t="shared" si="4"/>
        <v>3.2</v>
      </c>
      <c r="J73" s="42">
        <f t="shared" si="5"/>
        <v>1.0954451150103319</v>
      </c>
      <c r="K73" s="17">
        <v>4</v>
      </c>
    </row>
    <row r="74" spans="3:14">
      <c r="C74" s="17">
        <v>4</v>
      </c>
      <c r="D74" s="17">
        <v>4</v>
      </c>
      <c r="E74" s="17">
        <v>2</v>
      </c>
      <c r="F74" s="17">
        <v>4</v>
      </c>
      <c r="G74" s="17">
        <v>2</v>
      </c>
      <c r="H74" s="42">
        <f t="shared" si="3"/>
        <v>4</v>
      </c>
      <c r="I74" s="42">
        <f t="shared" si="4"/>
        <v>3.2</v>
      </c>
      <c r="J74" s="42">
        <f t="shared" si="5"/>
        <v>1.0954451150103319</v>
      </c>
      <c r="K74" s="17">
        <v>4</v>
      </c>
    </row>
    <row r="75" spans="3:14">
      <c r="C75" s="17">
        <v>3</v>
      </c>
      <c r="D75" s="17">
        <v>3</v>
      </c>
      <c r="E75" s="17">
        <v>3</v>
      </c>
      <c r="F75" s="17">
        <v>5</v>
      </c>
      <c r="G75" s="17">
        <v>5</v>
      </c>
      <c r="H75" s="42">
        <f t="shared" si="3"/>
        <v>3</v>
      </c>
      <c r="I75" s="42">
        <f t="shared" si="4"/>
        <v>3.8</v>
      </c>
      <c r="J75" s="42">
        <f t="shared" si="5"/>
        <v>1.0954451150103319</v>
      </c>
      <c r="K75" s="17">
        <v>4</v>
      </c>
    </row>
    <row r="76" spans="3:14">
      <c r="C76" s="17">
        <v>5</v>
      </c>
      <c r="D76" s="17">
        <v>4</v>
      </c>
      <c r="E76" s="17">
        <v>5</v>
      </c>
      <c r="F76" s="17">
        <v>5</v>
      </c>
      <c r="G76" s="17">
        <v>5</v>
      </c>
      <c r="H76" s="42">
        <f t="shared" si="3"/>
        <v>5</v>
      </c>
      <c r="I76" s="42">
        <f t="shared" si="4"/>
        <v>4.8</v>
      </c>
      <c r="J76" s="42">
        <f t="shared" si="5"/>
        <v>0.44721359549995787</v>
      </c>
      <c r="K76" s="17">
        <v>5</v>
      </c>
    </row>
    <row r="77" spans="3:14">
      <c r="C77" s="17">
        <v>3</v>
      </c>
      <c r="D77" s="17">
        <v>2</v>
      </c>
      <c r="E77" s="17">
        <v>2</v>
      </c>
      <c r="F77" s="17">
        <v>5</v>
      </c>
      <c r="G77" s="17">
        <v>4</v>
      </c>
      <c r="H77" s="42">
        <f t="shared" si="3"/>
        <v>3</v>
      </c>
      <c r="I77" s="42">
        <f t="shared" si="4"/>
        <v>3.2</v>
      </c>
      <c r="J77" s="42">
        <f t="shared" si="5"/>
        <v>1.3038404810405295</v>
      </c>
      <c r="K77" s="17">
        <v>5</v>
      </c>
    </row>
    <row r="78" spans="3:14">
      <c r="C78" s="17">
        <v>5</v>
      </c>
      <c r="D78" s="17">
        <v>4</v>
      </c>
      <c r="E78" s="17">
        <v>4</v>
      </c>
      <c r="F78" s="17">
        <v>5</v>
      </c>
      <c r="G78" s="17">
        <v>5</v>
      </c>
      <c r="H78" s="42">
        <f t="shared" si="3"/>
        <v>5</v>
      </c>
      <c r="I78" s="42">
        <f t="shared" si="4"/>
        <v>4.5999999999999996</v>
      </c>
      <c r="J78" s="42">
        <f t="shared" si="5"/>
        <v>0.54772255750516674</v>
      </c>
      <c r="K78" s="17">
        <v>5</v>
      </c>
    </row>
    <row r="79" spans="3:14">
      <c r="C79" s="17">
        <v>2</v>
      </c>
      <c r="D79" s="17">
        <v>2</v>
      </c>
      <c r="E79" s="17">
        <v>2</v>
      </c>
      <c r="F79" s="17">
        <v>2</v>
      </c>
      <c r="G79" s="17">
        <v>2</v>
      </c>
      <c r="H79" s="42">
        <f t="shared" si="3"/>
        <v>2</v>
      </c>
      <c r="I79" s="42">
        <f t="shared" si="4"/>
        <v>2</v>
      </c>
      <c r="J79" s="42">
        <f t="shared" si="5"/>
        <v>0</v>
      </c>
      <c r="K79" s="17">
        <v>2</v>
      </c>
    </row>
    <row r="80" spans="3:14" ht="23.25">
      <c r="C80" s="17">
        <v>4</v>
      </c>
      <c r="D80" s="17">
        <v>5</v>
      </c>
      <c r="E80" s="17">
        <v>4</v>
      </c>
      <c r="F80" s="17">
        <v>5</v>
      </c>
      <c r="G80" s="17">
        <v>5</v>
      </c>
      <c r="H80" s="42">
        <f t="shared" si="3"/>
        <v>5</v>
      </c>
      <c r="I80" s="42">
        <f t="shared" si="4"/>
        <v>4.5999999999999996</v>
      </c>
      <c r="J80" s="42">
        <f t="shared" si="5"/>
        <v>0.54772255750516674</v>
      </c>
      <c r="K80" s="17">
        <v>5</v>
      </c>
      <c r="N80" s="227" t="s">
        <v>4909</v>
      </c>
    </row>
    <row r="81" spans="3:14">
      <c r="C81" s="17">
        <v>5</v>
      </c>
      <c r="D81" s="17">
        <v>5</v>
      </c>
      <c r="E81" s="17">
        <v>5</v>
      </c>
      <c r="F81" s="17">
        <v>5</v>
      </c>
      <c r="G81" s="17">
        <v>5</v>
      </c>
      <c r="H81" s="42">
        <f t="shared" si="3"/>
        <v>5</v>
      </c>
      <c r="I81" s="42">
        <f t="shared" si="4"/>
        <v>5</v>
      </c>
      <c r="J81" s="42">
        <f t="shared" si="5"/>
        <v>0</v>
      </c>
      <c r="K81" s="17">
        <v>5</v>
      </c>
    </row>
    <row r="82" spans="3:14">
      <c r="C82" s="17">
        <v>5</v>
      </c>
      <c r="D82" s="17">
        <v>2</v>
      </c>
      <c r="E82" s="17">
        <v>2</v>
      </c>
      <c r="F82" s="17">
        <v>3</v>
      </c>
      <c r="G82" s="17">
        <v>3</v>
      </c>
      <c r="H82" s="42">
        <f t="shared" si="3"/>
        <v>3</v>
      </c>
      <c r="I82" s="42">
        <f t="shared" si="4"/>
        <v>3</v>
      </c>
      <c r="J82" s="42">
        <f t="shared" si="5"/>
        <v>1.2247448713915889</v>
      </c>
      <c r="K82" s="17">
        <v>3</v>
      </c>
    </row>
    <row r="83" spans="3:14">
      <c r="C83" s="17">
        <v>5</v>
      </c>
      <c r="D83" s="17">
        <v>5</v>
      </c>
      <c r="E83" s="17">
        <v>5</v>
      </c>
      <c r="F83" s="17">
        <v>5</v>
      </c>
      <c r="G83" s="17">
        <v>5</v>
      </c>
      <c r="H83" s="42">
        <f t="shared" si="3"/>
        <v>5</v>
      </c>
      <c r="I83" s="42">
        <f t="shared" si="4"/>
        <v>5</v>
      </c>
      <c r="J83" s="42">
        <f t="shared" si="5"/>
        <v>0</v>
      </c>
      <c r="K83" s="17">
        <v>5</v>
      </c>
    </row>
    <row r="84" spans="3:14">
      <c r="C84" s="17">
        <v>5</v>
      </c>
      <c r="D84" s="17">
        <v>5</v>
      </c>
      <c r="E84" s="17">
        <v>5</v>
      </c>
      <c r="F84" s="17">
        <v>5</v>
      </c>
      <c r="G84" s="17">
        <v>5</v>
      </c>
      <c r="H84" s="42">
        <f t="shared" si="3"/>
        <v>5</v>
      </c>
      <c r="I84" s="42">
        <f t="shared" si="4"/>
        <v>5</v>
      </c>
      <c r="J84" s="42">
        <f t="shared" si="5"/>
        <v>0</v>
      </c>
      <c r="K84" s="17">
        <v>5</v>
      </c>
    </row>
    <row r="85" spans="3:14">
      <c r="C85" s="17">
        <v>4</v>
      </c>
      <c r="D85" s="17">
        <v>5</v>
      </c>
      <c r="E85" s="17">
        <v>5</v>
      </c>
      <c r="F85" s="17">
        <v>5</v>
      </c>
      <c r="G85" s="17">
        <v>4</v>
      </c>
      <c r="H85" s="42">
        <f t="shared" si="3"/>
        <v>5</v>
      </c>
      <c r="I85" s="42">
        <f t="shared" si="4"/>
        <v>4.5999999999999996</v>
      </c>
      <c r="J85" s="42">
        <f t="shared" si="5"/>
        <v>0.54772255750516674</v>
      </c>
      <c r="K85" s="17">
        <v>5</v>
      </c>
    </row>
    <row r="86" spans="3:14">
      <c r="C86" s="17">
        <v>5</v>
      </c>
      <c r="D86" s="17">
        <v>3</v>
      </c>
      <c r="E86" s="17">
        <v>5</v>
      </c>
      <c r="F86" s="17">
        <v>5</v>
      </c>
      <c r="G86" s="17">
        <v>5</v>
      </c>
      <c r="H86" s="42">
        <f t="shared" si="3"/>
        <v>5</v>
      </c>
      <c r="I86" s="42">
        <f t="shared" si="4"/>
        <v>4.5999999999999996</v>
      </c>
      <c r="J86" s="42">
        <f t="shared" si="5"/>
        <v>0.8944271909999163</v>
      </c>
      <c r="K86" s="17">
        <v>5</v>
      </c>
    </row>
    <row r="87" spans="3:14" ht="23.25">
      <c r="C87" s="17">
        <v>5</v>
      </c>
      <c r="D87" s="17">
        <v>1</v>
      </c>
      <c r="E87" s="17">
        <v>2</v>
      </c>
      <c r="F87" s="17">
        <v>1</v>
      </c>
      <c r="G87" s="17">
        <v>2</v>
      </c>
      <c r="H87" s="42">
        <f t="shared" si="3"/>
        <v>2</v>
      </c>
      <c r="I87" s="42">
        <f t="shared" si="4"/>
        <v>2.2000000000000002</v>
      </c>
      <c r="J87" s="42">
        <f t="shared" si="5"/>
        <v>1.6431676725154984</v>
      </c>
      <c r="K87" s="17">
        <v>3</v>
      </c>
      <c r="N87" s="227" t="s">
        <v>4910</v>
      </c>
    </row>
    <row r="88" spans="3:14">
      <c r="C88" s="17">
        <v>5</v>
      </c>
      <c r="D88" s="17">
        <v>2</v>
      </c>
      <c r="E88" s="17">
        <v>4</v>
      </c>
      <c r="F88" s="17">
        <v>4</v>
      </c>
      <c r="G88" s="17">
        <v>4</v>
      </c>
      <c r="H88" s="42">
        <f t="shared" si="3"/>
        <v>4</v>
      </c>
      <c r="I88" s="42">
        <f t="shared" si="4"/>
        <v>3.8</v>
      </c>
      <c r="J88" s="42">
        <f t="shared" si="5"/>
        <v>1.0954451150103319</v>
      </c>
      <c r="K88" s="17">
        <v>4</v>
      </c>
    </row>
    <row r="89" spans="3:14">
      <c r="C89" s="17">
        <v>5</v>
      </c>
      <c r="D89" s="17">
        <v>2</v>
      </c>
      <c r="E89" s="17">
        <v>3</v>
      </c>
      <c r="F89" s="17">
        <v>2</v>
      </c>
      <c r="G89" s="17">
        <v>4</v>
      </c>
      <c r="H89" s="42">
        <f t="shared" si="3"/>
        <v>3</v>
      </c>
      <c r="I89" s="42">
        <f t="shared" si="4"/>
        <v>3.2</v>
      </c>
      <c r="J89" s="42">
        <f t="shared" si="5"/>
        <v>1.3038404810405295</v>
      </c>
      <c r="K89" s="17">
        <v>3</v>
      </c>
    </row>
    <row r="90" spans="3:14">
      <c r="C90" s="17">
        <v>2</v>
      </c>
      <c r="D90" s="17">
        <v>3</v>
      </c>
      <c r="E90" s="17">
        <v>3</v>
      </c>
      <c r="F90" s="17">
        <v>4</v>
      </c>
      <c r="G90" s="17">
        <v>3</v>
      </c>
      <c r="H90" s="42">
        <f t="shared" si="3"/>
        <v>3</v>
      </c>
      <c r="I90" s="42">
        <f t="shared" si="4"/>
        <v>3</v>
      </c>
      <c r="J90" s="42">
        <f t="shared" si="5"/>
        <v>0.70710678118654757</v>
      </c>
      <c r="K90" s="17">
        <v>4</v>
      </c>
    </row>
    <row r="91" spans="3:14">
      <c r="C91" s="17">
        <v>4</v>
      </c>
      <c r="D91" s="17">
        <v>3</v>
      </c>
      <c r="E91" s="17">
        <v>3</v>
      </c>
      <c r="F91" s="17">
        <v>3</v>
      </c>
      <c r="G91" s="17">
        <v>4</v>
      </c>
      <c r="H91" s="42">
        <f t="shared" si="3"/>
        <v>3</v>
      </c>
      <c r="I91" s="42">
        <f t="shared" si="4"/>
        <v>3.4</v>
      </c>
      <c r="J91" s="42">
        <f t="shared" si="5"/>
        <v>0.54772255750516674</v>
      </c>
      <c r="K91" s="17">
        <v>3</v>
      </c>
    </row>
    <row r="92" spans="3:14">
      <c r="C92" s="17">
        <v>5</v>
      </c>
      <c r="D92" s="17">
        <v>4</v>
      </c>
      <c r="E92" s="17">
        <v>4</v>
      </c>
      <c r="F92" s="17">
        <v>5</v>
      </c>
      <c r="G92" s="17">
        <v>5</v>
      </c>
      <c r="H92" s="42">
        <f t="shared" si="3"/>
        <v>5</v>
      </c>
      <c r="I92" s="42">
        <f t="shared" si="4"/>
        <v>4.5999999999999996</v>
      </c>
      <c r="J92" s="42">
        <f t="shared" si="5"/>
        <v>0.54772255750516674</v>
      </c>
      <c r="K92" s="17">
        <v>5</v>
      </c>
    </row>
    <row r="93" spans="3:14">
      <c r="C93" s="17">
        <v>4</v>
      </c>
      <c r="D93" s="17">
        <v>3</v>
      </c>
      <c r="E93" s="17">
        <v>4</v>
      </c>
      <c r="F93" s="17">
        <v>5</v>
      </c>
      <c r="G93" s="17">
        <v>4</v>
      </c>
      <c r="H93" s="42">
        <f t="shared" si="3"/>
        <v>4</v>
      </c>
      <c r="I93" s="42">
        <f t="shared" si="4"/>
        <v>4</v>
      </c>
      <c r="J93" s="42">
        <f t="shared" si="5"/>
        <v>0.70710678118654757</v>
      </c>
      <c r="K93" s="17">
        <v>4</v>
      </c>
    </row>
    <row r="94" spans="3:14" ht="23.25">
      <c r="C94" s="17">
        <v>4</v>
      </c>
      <c r="D94" s="17">
        <v>3</v>
      </c>
      <c r="E94" s="17">
        <v>4</v>
      </c>
      <c r="F94" s="17">
        <v>4</v>
      </c>
      <c r="G94" s="17">
        <v>4</v>
      </c>
      <c r="H94" s="42">
        <f t="shared" si="3"/>
        <v>4</v>
      </c>
      <c r="I94" s="42">
        <f t="shared" si="4"/>
        <v>3.8</v>
      </c>
      <c r="J94" s="42">
        <f t="shared" si="5"/>
        <v>0.44721359549995715</v>
      </c>
      <c r="K94" s="17">
        <v>4</v>
      </c>
      <c r="N94" s="227" t="s">
        <v>4911</v>
      </c>
    </row>
    <row r="95" spans="3:14">
      <c r="C95" s="17">
        <v>4</v>
      </c>
      <c r="D95" s="17">
        <v>3</v>
      </c>
      <c r="E95" s="17">
        <v>4</v>
      </c>
      <c r="F95" s="17">
        <v>3</v>
      </c>
      <c r="G95" s="17">
        <v>4</v>
      </c>
      <c r="H95" s="42">
        <f t="shared" si="3"/>
        <v>4</v>
      </c>
      <c r="I95" s="42">
        <f t="shared" si="4"/>
        <v>3.6</v>
      </c>
      <c r="J95" s="42">
        <f t="shared" si="5"/>
        <v>0.54772255750516674</v>
      </c>
      <c r="K95" s="17">
        <v>4</v>
      </c>
    </row>
    <row r="96" spans="3:14">
      <c r="C96" s="17">
        <v>5</v>
      </c>
      <c r="D96" s="17">
        <v>5</v>
      </c>
      <c r="E96" s="17">
        <v>4</v>
      </c>
      <c r="F96" s="17">
        <v>5</v>
      </c>
      <c r="G96" s="17">
        <v>5</v>
      </c>
      <c r="H96" s="42">
        <f t="shared" si="3"/>
        <v>5</v>
      </c>
      <c r="I96" s="42">
        <f t="shared" si="4"/>
        <v>4.8</v>
      </c>
      <c r="J96" s="42">
        <f t="shared" si="5"/>
        <v>0.44721359549995793</v>
      </c>
      <c r="K96" s="17">
        <v>5</v>
      </c>
    </row>
    <row r="97" spans="3:14">
      <c r="C97" s="17">
        <v>3</v>
      </c>
      <c r="D97" s="17">
        <v>2</v>
      </c>
      <c r="E97" s="17">
        <v>3</v>
      </c>
      <c r="F97" s="17">
        <v>3</v>
      </c>
      <c r="G97" s="17">
        <v>3</v>
      </c>
      <c r="H97" s="42">
        <f t="shared" si="3"/>
        <v>3</v>
      </c>
      <c r="I97" s="42">
        <f t="shared" si="4"/>
        <v>2.8</v>
      </c>
      <c r="J97" s="42">
        <f t="shared" si="5"/>
        <v>0.44721359549995715</v>
      </c>
      <c r="K97" s="17">
        <v>4</v>
      </c>
    </row>
    <row r="98" spans="3:14">
      <c r="C98" s="17">
        <v>4</v>
      </c>
      <c r="D98" s="17">
        <v>3</v>
      </c>
      <c r="E98" s="17">
        <v>4</v>
      </c>
      <c r="F98" s="17">
        <v>4</v>
      </c>
      <c r="G98" s="17">
        <v>4</v>
      </c>
      <c r="H98" s="42">
        <f t="shared" si="3"/>
        <v>4</v>
      </c>
      <c r="I98" s="42">
        <f t="shared" si="4"/>
        <v>3.8</v>
      </c>
      <c r="J98" s="42">
        <f t="shared" si="5"/>
        <v>0.44721359549995715</v>
      </c>
      <c r="K98" s="17">
        <v>5</v>
      </c>
    </row>
    <row r="99" spans="3:14">
      <c r="C99" s="17">
        <v>4</v>
      </c>
      <c r="D99" s="17">
        <v>3</v>
      </c>
      <c r="E99" s="17">
        <v>3</v>
      </c>
      <c r="F99" s="17">
        <v>4</v>
      </c>
      <c r="G99" s="17">
        <v>4</v>
      </c>
      <c r="H99" s="42">
        <f t="shared" si="3"/>
        <v>4</v>
      </c>
      <c r="I99" s="42">
        <f t="shared" si="4"/>
        <v>3.6</v>
      </c>
      <c r="J99" s="42">
        <f t="shared" si="5"/>
        <v>0.54772255750516674</v>
      </c>
      <c r="K99" s="17">
        <v>4</v>
      </c>
    </row>
    <row r="100" spans="3:14">
      <c r="C100" s="17">
        <v>4</v>
      </c>
      <c r="D100" s="17">
        <v>3</v>
      </c>
      <c r="E100" s="17">
        <v>4</v>
      </c>
      <c r="F100" s="17">
        <v>3</v>
      </c>
      <c r="G100" s="17">
        <v>4</v>
      </c>
      <c r="H100" s="42">
        <f t="shared" si="3"/>
        <v>4</v>
      </c>
      <c r="I100" s="42">
        <f t="shared" si="4"/>
        <v>3.6</v>
      </c>
      <c r="J100" s="42">
        <f t="shared" si="5"/>
        <v>0.54772255750516674</v>
      </c>
      <c r="K100" s="17">
        <v>5</v>
      </c>
    </row>
    <row r="101" spans="3:14">
      <c r="C101" s="17">
        <v>5</v>
      </c>
      <c r="D101" s="17">
        <v>5</v>
      </c>
      <c r="E101" s="17">
        <v>5</v>
      </c>
      <c r="F101" s="17">
        <v>4</v>
      </c>
      <c r="G101" s="17">
        <v>5</v>
      </c>
      <c r="H101" s="42">
        <f t="shared" si="3"/>
        <v>5</v>
      </c>
      <c r="I101" s="42">
        <f t="shared" si="4"/>
        <v>4.8</v>
      </c>
      <c r="J101" s="42">
        <f t="shared" si="5"/>
        <v>0.44721359549995793</v>
      </c>
      <c r="K101" s="17">
        <v>5</v>
      </c>
    </row>
    <row r="102" spans="3:14" ht="23.25">
      <c r="C102" s="17">
        <v>4</v>
      </c>
      <c r="D102" s="17">
        <v>3</v>
      </c>
      <c r="E102" s="17">
        <v>4</v>
      </c>
      <c r="F102" s="17">
        <v>3</v>
      </c>
      <c r="G102" s="17">
        <v>4</v>
      </c>
      <c r="H102" s="42">
        <f t="shared" si="3"/>
        <v>4</v>
      </c>
      <c r="I102" s="42">
        <f t="shared" si="4"/>
        <v>3.6</v>
      </c>
      <c r="J102" s="42">
        <f t="shared" si="5"/>
        <v>0.54772255750516674</v>
      </c>
      <c r="K102" s="17">
        <v>5</v>
      </c>
      <c r="N102" s="227" t="s">
        <v>4912</v>
      </c>
    </row>
    <row r="103" spans="3:14">
      <c r="C103" s="17">
        <v>4</v>
      </c>
      <c r="D103" s="17">
        <v>3</v>
      </c>
      <c r="E103" s="17">
        <v>4</v>
      </c>
      <c r="F103" s="17">
        <v>4</v>
      </c>
      <c r="G103" s="17">
        <v>4</v>
      </c>
      <c r="H103" s="42">
        <f t="shared" si="3"/>
        <v>4</v>
      </c>
      <c r="I103" s="42">
        <f t="shared" si="4"/>
        <v>3.8</v>
      </c>
      <c r="J103" s="42">
        <f t="shared" si="5"/>
        <v>0.44721359549995715</v>
      </c>
      <c r="K103" s="17">
        <v>5</v>
      </c>
    </row>
    <row r="104" spans="3:14">
      <c r="C104" s="17">
        <v>4</v>
      </c>
      <c r="D104" s="17">
        <v>3</v>
      </c>
      <c r="E104" s="17">
        <v>3</v>
      </c>
      <c r="F104" s="17">
        <v>3</v>
      </c>
      <c r="G104" s="17">
        <v>4</v>
      </c>
      <c r="H104" s="42">
        <f t="shared" si="3"/>
        <v>3</v>
      </c>
      <c r="I104" s="42">
        <f t="shared" si="4"/>
        <v>3.4</v>
      </c>
      <c r="J104" s="42">
        <f t="shared" si="5"/>
        <v>0.54772255750516674</v>
      </c>
      <c r="K104" s="17">
        <v>4</v>
      </c>
    </row>
    <row r="105" spans="3:14">
      <c r="C105" s="7">
        <v>3</v>
      </c>
      <c r="D105" s="7">
        <v>2</v>
      </c>
      <c r="E105" s="7">
        <v>3</v>
      </c>
      <c r="F105" s="7">
        <v>2</v>
      </c>
      <c r="G105" s="7">
        <v>2</v>
      </c>
      <c r="H105" s="42">
        <f t="shared" si="3"/>
        <v>2</v>
      </c>
      <c r="I105" s="42">
        <f t="shared" si="4"/>
        <v>2.4</v>
      </c>
      <c r="J105" s="42">
        <f t="shared" si="5"/>
        <v>0.54772255750516596</v>
      </c>
      <c r="K105" s="7">
        <v>3</v>
      </c>
    </row>
    <row r="106" spans="3:14">
      <c r="C106" s="7">
        <v>4</v>
      </c>
      <c r="D106" s="7">
        <v>2</v>
      </c>
      <c r="E106" s="7">
        <v>4</v>
      </c>
      <c r="F106" s="7">
        <v>2</v>
      </c>
      <c r="G106" s="7">
        <v>4</v>
      </c>
      <c r="H106" s="42">
        <f t="shared" si="3"/>
        <v>4</v>
      </c>
      <c r="I106" s="42">
        <f t="shared" si="4"/>
        <v>3.2</v>
      </c>
      <c r="J106" s="42">
        <f t="shared" si="5"/>
        <v>1.0954451150103319</v>
      </c>
      <c r="K106" s="7">
        <v>3</v>
      </c>
    </row>
    <row r="107" spans="3:14">
      <c r="C107" s="7">
        <v>4</v>
      </c>
      <c r="D107" s="7">
        <v>2</v>
      </c>
      <c r="E107" s="7">
        <v>4</v>
      </c>
      <c r="F107" s="7">
        <v>2</v>
      </c>
      <c r="G107" s="7">
        <v>4</v>
      </c>
      <c r="H107" s="42">
        <f t="shared" si="3"/>
        <v>4</v>
      </c>
      <c r="I107" s="42">
        <f t="shared" si="4"/>
        <v>3.2</v>
      </c>
      <c r="J107" s="42">
        <f t="shared" si="5"/>
        <v>1.0954451150103319</v>
      </c>
      <c r="K107" s="7">
        <v>4</v>
      </c>
    </row>
    <row r="108" spans="3:14">
      <c r="C108" s="7">
        <v>4</v>
      </c>
      <c r="D108" s="7">
        <v>2</v>
      </c>
      <c r="E108" s="7">
        <v>4</v>
      </c>
      <c r="F108" s="7">
        <v>4</v>
      </c>
      <c r="G108" s="7">
        <v>4</v>
      </c>
      <c r="H108" s="42">
        <f t="shared" si="3"/>
        <v>4</v>
      </c>
      <c r="I108" s="42">
        <f t="shared" si="4"/>
        <v>3.6</v>
      </c>
      <c r="J108" s="42">
        <f t="shared" si="5"/>
        <v>0.8944271909999163</v>
      </c>
      <c r="K108" s="7">
        <v>5</v>
      </c>
    </row>
    <row r="109" spans="3:14">
      <c r="C109" s="7">
        <v>4</v>
      </c>
      <c r="D109" s="7">
        <v>2</v>
      </c>
      <c r="E109" s="7">
        <v>2</v>
      </c>
      <c r="F109" s="7">
        <v>2</v>
      </c>
      <c r="G109" s="7">
        <v>4</v>
      </c>
      <c r="H109" s="42">
        <f t="shared" si="3"/>
        <v>2</v>
      </c>
      <c r="I109" s="42">
        <f t="shared" si="4"/>
        <v>2.8</v>
      </c>
      <c r="J109" s="42">
        <f t="shared" si="5"/>
        <v>1.0954451150103319</v>
      </c>
      <c r="K109" s="7">
        <v>2</v>
      </c>
    </row>
    <row r="110" spans="3:14">
      <c r="C110" s="7">
        <v>2</v>
      </c>
      <c r="D110" s="7">
        <v>2</v>
      </c>
      <c r="E110" s="7">
        <v>2</v>
      </c>
      <c r="F110" s="7">
        <v>2</v>
      </c>
      <c r="G110" s="7">
        <v>3</v>
      </c>
      <c r="H110" s="42">
        <f t="shared" si="3"/>
        <v>2</v>
      </c>
      <c r="I110" s="42">
        <f t="shared" si="4"/>
        <v>2.2000000000000002</v>
      </c>
      <c r="J110" s="42">
        <f t="shared" si="5"/>
        <v>0.44721359549995815</v>
      </c>
      <c r="K110" s="7">
        <v>2</v>
      </c>
    </row>
    <row r="111" spans="3:14">
      <c r="C111" s="7">
        <v>4</v>
      </c>
      <c r="D111" s="7">
        <v>4</v>
      </c>
      <c r="E111" s="7">
        <v>4</v>
      </c>
      <c r="F111" s="7">
        <v>4</v>
      </c>
      <c r="G111" s="7">
        <v>4</v>
      </c>
      <c r="H111" s="42">
        <f t="shared" si="3"/>
        <v>4</v>
      </c>
      <c r="I111" s="42">
        <f t="shared" si="4"/>
        <v>4</v>
      </c>
      <c r="J111" s="42">
        <f t="shared" si="5"/>
        <v>0</v>
      </c>
      <c r="K111" s="7">
        <v>4</v>
      </c>
    </row>
    <row r="112" spans="3:14">
      <c r="C112" s="7">
        <v>2</v>
      </c>
      <c r="D112" s="7">
        <v>2</v>
      </c>
      <c r="E112" s="7">
        <v>2</v>
      </c>
      <c r="F112" s="7">
        <v>2</v>
      </c>
      <c r="G112" s="7">
        <v>2</v>
      </c>
      <c r="H112" s="42">
        <f t="shared" si="3"/>
        <v>2</v>
      </c>
      <c r="I112" s="42">
        <f t="shared" si="4"/>
        <v>2</v>
      </c>
      <c r="J112" s="42">
        <f t="shared" si="5"/>
        <v>0</v>
      </c>
      <c r="K112" s="7">
        <v>2</v>
      </c>
    </row>
    <row r="113" spans="3:11">
      <c r="C113" s="7">
        <v>2</v>
      </c>
      <c r="D113" s="7">
        <v>2</v>
      </c>
      <c r="E113" s="7">
        <v>2</v>
      </c>
      <c r="F113" s="7">
        <v>2</v>
      </c>
      <c r="G113" s="7">
        <v>2</v>
      </c>
      <c r="H113" s="42">
        <f t="shared" si="3"/>
        <v>2</v>
      </c>
      <c r="I113" s="42">
        <f t="shared" si="4"/>
        <v>2</v>
      </c>
      <c r="J113" s="42">
        <f t="shared" si="5"/>
        <v>0</v>
      </c>
      <c r="K113" s="7">
        <v>2</v>
      </c>
    </row>
    <row r="114" spans="3:11">
      <c r="C114" s="7">
        <v>2</v>
      </c>
      <c r="D114" s="7">
        <v>2</v>
      </c>
      <c r="E114" s="7">
        <v>2</v>
      </c>
      <c r="F114" s="7">
        <v>2</v>
      </c>
      <c r="G114" s="7">
        <v>2</v>
      </c>
      <c r="H114" s="42">
        <f t="shared" si="3"/>
        <v>2</v>
      </c>
      <c r="I114" s="42">
        <f t="shared" si="4"/>
        <v>2</v>
      </c>
      <c r="J114" s="42">
        <f t="shared" si="5"/>
        <v>0</v>
      </c>
      <c r="K114" s="7">
        <v>3</v>
      </c>
    </row>
    <row r="115" spans="3:11">
      <c r="C115" s="7">
        <v>2</v>
      </c>
      <c r="D115" s="7">
        <v>2</v>
      </c>
      <c r="E115" s="7">
        <v>2</v>
      </c>
      <c r="F115" s="7">
        <v>2</v>
      </c>
      <c r="G115" s="7">
        <v>2</v>
      </c>
      <c r="H115" s="42">
        <f t="shared" si="3"/>
        <v>2</v>
      </c>
      <c r="I115" s="42">
        <f t="shared" si="4"/>
        <v>2</v>
      </c>
      <c r="J115" s="42">
        <f t="shared" si="5"/>
        <v>0</v>
      </c>
      <c r="K115" s="7">
        <v>2</v>
      </c>
    </row>
    <row r="116" spans="3:11">
      <c r="C116" s="7">
        <v>4</v>
      </c>
      <c r="D116" s="7">
        <v>4</v>
      </c>
      <c r="E116" s="7">
        <v>4</v>
      </c>
      <c r="F116" s="7">
        <v>3</v>
      </c>
      <c r="G116" s="7">
        <v>4</v>
      </c>
      <c r="H116" s="42">
        <f t="shared" si="3"/>
        <v>4</v>
      </c>
      <c r="I116" s="42">
        <f t="shared" si="4"/>
        <v>3.8</v>
      </c>
      <c r="J116" s="42">
        <f t="shared" si="5"/>
        <v>0.44721359549995715</v>
      </c>
      <c r="K116" s="7">
        <v>4</v>
      </c>
    </row>
    <row r="117" spans="3:11">
      <c r="C117" s="7">
        <v>4</v>
      </c>
      <c r="D117" s="7">
        <v>4</v>
      </c>
      <c r="E117" s="7">
        <v>4</v>
      </c>
      <c r="F117" s="7">
        <v>3</v>
      </c>
      <c r="G117" s="7">
        <v>4</v>
      </c>
      <c r="H117" s="42">
        <f t="shared" si="3"/>
        <v>4</v>
      </c>
      <c r="I117" s="42">
        <f t="shared" si="4"/>
        <v>3.8</v>
      </c>
      <c r="J117" s="42">
        <f t="shared" si="5"/>
        <v>0.44721359549995715</v>
      </c>
      <c r="K117" s="7">
        <v>4</v>
      </c>
    </row>
    <row r="118" spans="3:11">
      <c r="C118" s="7">
        <v>3</v>
      </c>
      <c r="D118" s="7">
        <v>2</v>
      </c>
      <c r="E118" s="7">
        <v>3</v>
      </c>
      <c r="F118" s="7">
        <v>1</v>
      </c>
      <c r="G118" s="7">
        <v>3</v>
      </c>
      <c r="H118" s="42">
        <f t="shared" si="3"/>
        <v>3</v>
      </c>
      <c r="I118" s="42">
        <f t="shared" si="4"/>
        <v>2.4</v>
      </c>
      <c r="J118" s="42">
        <f t="shared" si="5"/>
        <v>0.89442719099991574</v>
      </c>
      <c r="K118" s="7">
        <v>2</v>
      </c>
    </row>
    <row r="119" spans="3:11">
      <c r="C119" s="7">
        <v>2</v>
      </c>
      <c r="D119" s="7">
        <v>2</v>
      </c>
      <c r="E119" s="7">
        <v>3</v>
      </c>
      <c r="F119" s="7">
        <v>3</v>
      </c>
      <c r="G119" s="7">
        <v>3</v>
      </c>
      <c r="H119" s="42">
        <f t="shared" si="3"/>
        <v>3</v>
      </c>
      <c r="I119" s="42">
        <f t="shared" si="4"/>
        <v>2.6</v>
      </c>
      <c r="J119" s="42">
        <f t="shared" si="5"/>
        <v>0.54772255750516674</v>
      </c>
      <c r="K119" s="7">
        <v>3</v>
      </c>
    </row>
    <row r="120" spans="3:11">
      <c r="C120" s="7">
        <v>5</v>
      </c>
      <c r="D120" s="7">
        <v>4</v>
      </c>
      <c r="E120" s="7">
        <v>4</v>
      </c>
      <c r="F120" s="7">
        <v>4</v>
      </c>
      <c r="G120" s="7">
        <v>5</v>
      </c>
      <c r="H120" s="42">
        <f t="shared" si="3"/>
        <v>4</v>
      </c>
      <c r="I120" s="42">
        <f t="shared" si="4"/>
        <v>4.4000000000000004</v>
      </c>
      <c r="J120" s="42">
        <f t="shared" si="5"/>
        <v>0.54772255750516674</v>
      </c>
      <c r="K120" s="7">
        <v>4</v>
      </c>
    </row>
    <row r="121" spans="3:11">
      <c r="C121" s="7">
        <v>5</v>
      </c>
      <c r="D121" s="7">
        <v>4</v>
      </c>
      <c r="E121" s="7">
        <v>4</v>
      </c>
      <c r="F121" s="7">
        <v>4</v>
      </c>
      <c r="G121" s="7">
        <v>5</v>
      </c>
      <c r="H121" s="42">
        <f t="shared" si="3"/>
        <v>4</v>
      </c>
      <c r="I121" s="42">
        <f t="shared" si="4"/>
        <v>4.4000000000000004</v>
      </c>
      <c r="J121" s="42">
        <f t="shared" si="5"/>
        <v>0.54772255750516674</v>
      </c>
      <c r="K121" s="7">
        <v>5</v>
      </c>
    </row>
    <row r="122" spans="3:11">
      <c r="C122" s="7">
        <v>4</v>
      </c>
      <c r="D122" s="7">
        <v>4</v>
      </c>
      <c r="E122" s="7">
        <v>5</v>
      </c>
      <c r="F122" s="7">
        <v>4</v>
      </c>
      <c r="G122" s="7">
        <v>4</v>
      </c>
      <c r="H122" s="42">
        <f t="shared" si="3"/>
        <v>4</v>
      </c>
      <c r="I122" s="42">
        <f t="shared" si="4"/>
        <v>4.2</v>
      </c>
      <c r="J122" s="42">
        <f t="shared" si="5"/>
        <v>0.44721359549995793</v>
      </c>
      <c r="K122" s="7">
        <v>5</v>
      </c>
    </row>
    <row r="123" spans="3:11">
      <c r="C123" s="7">
        <v>4</v>
      </c>
      <c r="D123" s="7">
        <v>3</v>
      </c>
      <c r="E123" s="7">
        <v>4</v>
      </c>
      <c r="F123" s="7">
        <v>4</v>
      </c>
      <c r="G123" s="7">
        <v>4</v>
      </c>
      <c r="H123" s="42">
        <f t="shared" si="3"/>
        <v>4</v>
      </c>
      <c r="I123" s="42">
        <f t="shared" si="4"/>
        <v>3.8</v>
      </c>
      <c r="J123" s="42">
        <f t="shared" si="5"/>
        <v>0.44721359549995715</v>
      </c>
      <c r="K123" s="7">
        <v>3</v>
      </c>
    </row>
    <row r="124" spans="3:11">
      <c r="C124" s="7">
        <v>5</v>
      </c>
      <c r="D124" s="7">
        <v>5</v>
      </c>
      <c r="E124" s="7">
        <v>5</v>
      </c>
      <c r="F124" s="7">
        <v>4</v>
      </c>
      <c r="G124" s="7">
        <v>5</v>
      </c>
      <c r="H124" s="42">
        <f t="shared" si="3"/>
        <v>5</v>
      </c>
      <c r="I124" s="42">
        <f t="shared" si="4"/>
        <v>4.8</v>
      </c>
      <c r="J124" s="42">
        <f t="shared" si="5"/>
        <v>0.44721359549995793</v>
      </c>
      <c r="K124" s="7">
        <v>4</v>
      </c>
    </row>
    <row r="125" spans="3:11">
      <c r="C125" s="7">
        <v>4</v>
      </c>
      <c r="D125" s="7">
        <v>3</v>
      </c>
      <c r="E125" s="7">
        <v>3</v>
      </c>
      <c r="F125" s="7">
        <v>4</v>
      </c>
      <c r="G125" s="7">
        <v>3</v>
      </c>
      <c r="H125" s="42">
        <f t="shared" si="3"/>
        <v>3</v>
      </c>
      <c r="I125" s="42">
        <f t="shared" si="4"/>
        <v>3.4</v>
      </c>
      <c r="J125" s="42">
        <f t="shared" si="5"/>
        <v>0.54772255750516674</v>
      </c>
      <c r="K125" s="7">
        <v>4</v>
      </c>
    </row>
    <row r="126" spans="3:11">
      <c r="C126" s="7">
        <v>5</v>
      </c>
      <c r="D126" s="7">
        <v>4</v>
      </c>
      <c r="E126" s="7">
        <v>4</v>
      </c>
      <c r="F126" s="7">
        <v>4</v>
      </c>
      <c r="G126" s="7">
        <v>5</v>
      </c>
      <c r="H126" s="42">
        <f t="shared" si="3"/>
        <v>4</v>
      </c>
      <c r="I126" s="42">
        <f t="shared" si="4"/>
        <v>4.4000000000000004</v>
      </c>
      <c r="J126" s="42">
        <f t="shared" si="5"/>
        <v>0.54772255750516674</v>
      </c>
      <c r="K126" s="7">
        <v>5</v>
      </c>
    </row>
    <row r="127" spans="3:11">
      <c r="C127" s="7">
        <v>4</v>
      </c>
      <c r="D127" s="7">
        <v>4</v>
      </c>
      <c r="E127" s="7">
        <v>4</v>
      </c>
      <c r="F127" s="7">
        <v>4</v>
      </c>
      <c r="G127" s="7">
        <v>4</v>
      </c>
      <c r="H127" s="42">
        <f t="shared" si="3"/>
        <v>4</v>
      </c>
      <c r="I127" s="42">
        <f t="shared" si="4"/>
        <v>4</v>
      </c>
      <c r="J127" s="42">
        <f t="shared" si="5"/>
        <v>0</v>
      </c>
      <c r="K127" s="7">
        <v>5</v>
      </c>
    </row>
    <row r="128" spans="3:11">
      <c r="C128" s="7">
        <v>4</v>
      </c>
      <c r="D128" s="7">
        <v>4</v>
      </c>
      <c r="E128" s="7">
        <v>4</v>
      </c>
      <c r="F128" s="7">
        <v>4</v>
      </c>
      <c r="G128" s="7">
        <v>4</v>
      </c>
      <c r="H128" s="42">
        <f t="shared" si="3"/>
        <v>4</v>
      </c>
      <c r="I128" s="42">
        <f t="shared" si="4"/>
        <v>4</v>
      </c>
      <c r="J128" s="42">
        <f t="shared" si="5"/>
        <v>0</v>
      </c>
      <c r="K128" s="7">
        <v>5</v>
      </c>
    </row>
    <row r="129" spans="3:11">
      <c r="C129" s="7">
        <v>4</v>
      </c>
      <c r="D129" s="7">
        <v>3</v>
      </c>
      <c r="E129" s="7">
        <v>3</v>
      </c>
      <c r="F129" s="7">
        <v>2</v>
      </c>
      <c r="G129" s="7">
        <v>3</v>
      </c>
      <c r="H129" s="42">
        <f t="shared" si="3"/>
        <v>3</v>
      </c>
      <c r="I129" s="42">
        <f t="shared" si="4"/>
        <v>3</v>
      </c>
      <c r="J129" s="42">
        <f t="shared" si="5"/>
        <v>0.70710678118654757</v>
      </c>
      <c r="K129" s="7">
        <v>4</v>
      </c>
    </row>
    <row r="130" spans="3:11">
      <c r="C130" s="7">
        <v>5</v>
      </c>
      <c r="D130" s="7">
        <v>4</v>
      </c>
      <c r="E130" s="7">
        <v>5</v>
      </c>
      <c r="F130" s="7">
        <v>4</v>
      </c>
      <c r="G130" s="7">
        <v>4</v>
      </c>
      <c r="H130" s="42">
        <f t="shared" si="3"/>
        <v>4</v>
      </c>
      <c r="I130" s="42">
        <f t="shared" si="4"/>
        <v>4.4000000000000004</v>
      </c>
      <c r="J130" s="42">
        <f t="shared" si="5"/>
        <v>0.54772255750516674</v>
      </c>
      <c r="K130" s="7">
        <v>5</v>
      </c>
    </row>
    <row r="131" spans="3:11">
      <c r="C131" s="7">
        <v>4</v>
      </c>
      <c r="D131" s="7">
        <v>2</v>
      </c>
      <c r="E131" s="7">
        <v>2</v>
      </c>
      <c r="F131" s="7">
        <v>3</v>
      </c>
      <c r="G131" s="7">
        <v>3</v>
      </c>
      <c r="H131" s="42">
        <f t="shared" ref="H131:H194" si="6">MEDIAN(C131:G131)</f>
        <v>3</v>
      </c>
      <c r="I131" s="42">
        <f t="shared" ref="I131:I194" si="7">AVERAGE(C131:G131)</f>
        <v>2.8</v>
      </c>
      <c r="J131" s="42">
        <f t="shared" ref="J131:J194" si="8">STDEV(C131:G131)</f>
        <v>0.83666002653407512</v>
      </c>
      <c r="K131" s="7">
        <v>3</v>
      </c>
    </row>
    <row r="132" spans="3:11">
      <c r="C132" s="7">
        <v>2</v>
      </c>
      <c r="D132" s="7">
        <v>2</v>
      </c>
      <c r="E132" s="7">
        <v>2</v>
      </c>
      <c r="F132" s="7">
        <v>3</v>
      </c>
      <c r="G132" s="7">
        <v>3</v>
      </c>
      <c r="H132" s="42">
        <f t="shared" si="6"/>
        <v>2</v>
      </c>
      <c r="I132" s="42">
        <f t="shared" si="7"/>
        <v>2.4</v>
      </c>
      <c r="J132" s="42">
        <f t="shared" si="8"/>
        <v>0.54772255750516596</v>
      </c>
      <c r="K132" s="7">
        <v>2</v>
      </c>
    </row>
    <row r="133" spans="3:11">
      <c r="C133" s="7">
        <v>1</v>
      </c>
      <c r="D133" s="7">
        <v>2</v>
      </c>
      <c r="E133" s="7">
        <v>2</v>
      </c>
      <c r="F133" s="7">
        <v>2</v>
      </c>
      <c r="G133" s="7">
        <v>2</v>
      </c>
      <c r="H133" s="42">
        <f t="shared" si="6"/>
        <v>2</v>
      </c>
      <c r="I133" s="42">
        <f t="shared" si="7"/>
        <v>1.8</v>
      </c>
      <c r="J133" s="42">
        <f t="shared" si="8"/>
        <v>0.44721359549995815</v>
      </c>
      <c r="K133" s="7">
        <v>3</v>
      </c>
    </row>
    <row r="134" spans="3:11">
      <c r="C134" s="7">
        <v>4</v>
      </c>
      <c r="D134" s="7">
        <v>2</v>
      </c>
      <c r="E134" s="7">
        <v>2</v>
      </c>
      <c r="F134" s="7">
        <v>2</v>
      </c>
      <c r="G134" s="7">
        <v>3</v>
      </c>
      <c r="H134" s="42">
        <f t="shared" si="6"/>
        <v>2</v>
      </c>
      <c r="I134" s="42">
        <f t="shared" si="7"/>
        <v>2.6</v>
      </c>
      <c r="J134" s="42">
        <f t="shared" si="8"/>
        <v>0.8944271909999163</v>
      </c>
      <c r="K134" s="7">
        <v>3</v>
      </c>
    </row>
    <row r="135" spans="3:11">
      <c r="C135" s="7">
        <v>4</v>
      </c>
      <c r="D135" s="7">
        <v>3</v>
      </c>
      <c r="E135" s="7">
        <v>3</v>
      </c>
      <c r="F135" s="7">
        <v>3</v>
      </c>
      <c r="G135" s="7">
        <v>2</v>
      </c>
      <c r="H135" s="42">
        <f t="shared" si="6"/>
        <v>3</v>
      </c>
      <c r="I135" s="42">
        <f t="shared" si="7"/>
        <v>3</v>
      </c>
      <c r="J135" s="42">
        <f t="shared" si="8"/>
        <v>0.70710678118654757</v>
      </c>
      <c r="K135" s="7">
        <v>2</v>
      </c>
    </row>
    <row r="136" spans="3:11">
      <c r="C136" s="7">
        <v>2</v>
      </c>
      <c r="D136" s="7">
        <v>2</v>
      </c>
      <c r="E136" s="7">
        <v>3</v>
      </c>
      <c r="F136" s="7">
        <v>2</v>
      </c>
      <c r="G136" s="7">
        <v>2</v>
      </c>
      <c r="H136" s="42">
        <f t="shared" si="6"/>
        <v>2</v>
      </c>
      <c r="I136" s="42">
        <f t="shared" si="7"/>
        <v>2.2000000000000002</v>
      </c>
      <c r="J136" s="42">
        <f t="shared" si="8"/>
        <v>0.44721359549995815</v>
      </c>
      <c r="K136" s="7">
        <v>3</v>
      </c>
    </row>
    <row r="137" spans="3:11">
      <c r="C137" s="7">
        <v>2</v>
      </c>
      <c r="D137" s="7">
        <v>3</v>
      </c>
      <c r="E137" s="7">
        <v>2</v>
      </c>
      <c r="F137" s="7">
        <v>3</v>
      </c>
      <c r="G137" s="7">
        <v>2</v>
      </c>
      <c r="H137" s="42">
        <f t="shared" si="6"/>
        <v>2</v>
      </c>
      <c r="I137" s="42">
        <f t="shared" si="7"/>
        <v>2.4</v>
      </c>
      <c r="J137" s="42">
        <f t="shared" si="8"/>
        <v>0.54772255750516596</v>
      </c>
      <c r="K137" s="7">
        <v>2</v>
      </c>
    </row>
    <row r="138" spans="3:11">
      <c r="C138" s="7">
        <v>4</v>
      </c>
      <c r="D138" s="7">
        <v>2</v>
      </c>
      <c r="E138" s="7">
        <v>4</v>
      </c>
      <c r="F138" s="7">
        <v>3</v>
      </c>
      <c r="G138" s="7">
        <v>3</v>
      </c>
      <c r="H138" s="42">
        <f t="shared" si="6"/>
        <v>3</v>
      </c>
      <c r="I138" s="42">
        <f t="shared" si="7"/>
        <v>3.2</v>
      </c>
      <c r="J138" s="42">
        <f t="shared" si="8"/>
        <v>0.83666002653407512</v>
      </c>
      <c r="K138" s="7">
        <v>2</v>
      </c>
    </row>
    <row r="139" spans="3:11">
      <c r="C139" s="7">
        <v>5</v>
      </c>
      <c r="D139" s="7">
        <v>5</v>
      </c>
      <c r="E139" s="7">
        <v>5</v>
      </c>
      <c r="F139" s="7">
        <v>5</v>
      </c>
      <c r="G139" s="7">
        <v>5</v>
      </c>
      <c r="H139" s="42">
        <f t="shared" si="6"/>
        <v>5</v>
      </c>
      <c r="I139" s="42">
        <f t="shared" si="7"/>
        <v>5</v>
      </c>
      <c r="J139" s="42">
        <f t="shared" si="8"/>
        <v>0</v>
      </c>
      <c r="K139" s="7">
        <v>5</v>
      </c>
    </row>
    <row r="140" spans="3:11">
      <c r="C140" s="7">
        <v>5</v>
      </c>
      <c r="D140" s="7">
        <v>4</v>
      </c>
      <c r="E140" s="7">
        <v>5</v>
      </c>
      <c r="F140" s="7">
        <v>5</v>
      </c>
      <c r="G140" s="7">
        <v>5</v>
      </c>
      <c r="H140" s="42">
        <f t="shared" si="6"/>
        <v>5</v>
      </c>
      <c r="I140" s="42">
        <f t="shared" si="7"/>
        <v>4.8</v>
      </c>
      <c r="J140" s="42">
        <f t="shared" si="8"/>
        <v>0.44721359549995787</v>
      </c>
      <c r="K140" s="7">
        <v>5</v>
      </c>
    </row>
    <row r="141" spans="3:11">
      <c r="C141" s="7">
        <v>5</v>
      </c>
      <c r="D141" s="7">
        <v>5</v>
      </c>
      <c r="E141" s="7">
        <v>5</v>
      </c>
      <c r="F141" s="7">
        <v>5</v>
      </c>
      <c r="G141" s="7">
        <v>5</v>
      </c>
      <c r="H141" s="42">
        <f t="shared" si="6"/>
        <v>5</v>
      </c>
      <c r="I141" s="42">
        <f t="shared" si="7"/>
        <v>5</v>
      </c>
      <c r="J141" s="42">
        <f t="shared" si="8"/>
        <v>0</v>
      </c>
      <c r="K141" s="7">
        <v>5</v>
      </c>
    </row>
    <row r="142" spans="3:11">
      <c r="C142" s="7">
        <v>5</v>
      </c>
      <c r="D142" s="7">
        <v>2</v>
      </c>
      <c r="E142" s="7">
        <v>2</v>
      </c>
      <c r="F142" s="7">
        <v>5</v>
      </c>
      <c r="G142" s="7">
        <v>2</v>
      </c>
      <c r="H142" s="42">
        <f t="shared" si="6"/>
        <v>2</v>
      </c>
      <c r="I142" s="42">
        <f t="shared" si="7"/>
        <v>3.2</v>
      </c>
      <c r="J142" s="42">
        <f t="shared" si="8"/>
        <v>1.6431676725154982</v>
      </c>
      <c r="K142" s="7">
        <v>5</v>
      </c>
    </row>
    <row r="143" spans="3:11">
      <c r="C143" s="7">
        <v>5</v>
      </c>
      <c r="D143" s="7">
        <v>3</v>
      </c>
      <c r="E143" s="7">
        <v>3</v>
      </c>
      <c r="F143" s="7">
        <v>5</v>
      </c>
      <c r="G143" s="7">
        <v>3</v>
      </c>
      <c r="H143" s="42">
        <f t="shared" si="6"/>
        <v>3</v>
      </c>
      <c r="I143" s="42">
        <f t="shared" si="7"/>
        <v>3.8</v>
      </c>
      <c r="J143" s="42">
        <f t="shared" si="8"/>
        <v>1.0954451150103319</v>
      </c>
      <c r="K143" s="7">
        <v>5</v>
      </c>
    </row>
    <row r="144" spans="3:11">
      <c r="C144" s="7">
        <v>5</v>
      </c>
      <c r="D144" s="7">
        <v>3</v>
      </c>
      <c r="E144" s="7">
        <v>4</v>
      </c>
      <c r="F144" s="7">
        <v>5</v>
      </c>
      <c r="G144" s="7">
        <v>4</v>
      </c>
      <c r="H144" s="42">
        <f t="shared" si="6"/>
        <v>4</v>
      </c>
      <c r="I144" s="42">
        <f t="shared" si="7"/>
        <v>4.2</v>
      </c>
      <c r="J144" s="42">
        <f t="shared" si="8"/>
        <v>0.83666002653407512</v>
      </c>
      <c r="K144" s="7">
        <v>5</v>
      </c>
    </row>
    <row r="145" spans="3:11">
      <c r="C145" s="7">
        <v>5</v>
      </c>
      <c r="D145" s="7">
        <v>2</v>
      </c>
      <c r="E145" s="7">
        <v>2</v>
      </c>
      <c r="F145" s="7">
        <v>5</v>
      </c>
      <c r="G145" s="7">
        <v>2</v>
      </c>
      <c r="H145" s="42">
        <f t="shared" si="6"/>
        <v>2</v>
      </c>
      <c r="I145" s="42">
        <f t="shared" si="7"/>
        <v>3.2</v>
      </c>
      <c r="J145" s="42">
        <f t="shared" si="8"/>
        <v>1.6431676725154982</v>
      </c>
      <c r="K145" s="7">
        <v>5</v>
      </c>
    </row>
    <row r="146" spans="3:11">
      <c r="C146" s="7">
        <v>5</v>
      </c>
      <c r="D146" s="7">
        <v>5</v>
      </c>
      <c r="E146" s="7">
        <v>5</v>
      </c>
      <c r="F146" s="7">
        <v>5</v>
      </c>
      <c r="G146" s="7">
        <v>5</v>
      </c>
      <c r="H146" s="42">
        <f t="shared" si="6"/>
        <v>5</v>
      </c>
      <c r="I146" s="42">
        <f t="shared" si="7"/>
        <v>5</v>
      </c>
      <c r="J146" s="42">
        <f t="shared" si="8"/>
        <v>0</v>
      </c>
      <c r="K146" s="7">
        <v>5</v>
      </c>
    </row>
    <row r="147" spans="3:11">
      <c r="C147" s="70">
        <v>4</v>
      </c>
      <c r="D147" s="70">
        <v>4</v>
      </c>
      <c r="E147" s="70">
        <v>4</v>
      </c>
      <c r="F147" s="70">
        <v>5</v>
      </c>
      <c r="G147" s="70">
        <v>5</v>
      </c>
      <c r="H147" s="42">
        <f t="shared" si="6"/>
        <v>4</v>
      </c>
      <c r="I147" s="42">
        <f t="shared" si="7"/>
        <v>4.4000000000000004</v>
      </c>
      <c r="J147" s="42">
        <f t="shared" si="8"/>
        <v>0.54772255750516674</v>
      </c>
      <c r="K147" s="70">
        <v>5</v>
      </c>
    </row>
    <row r="148" spans="3:11">
      <c r="C148" s="70">
        <v>5</v>
      </c>
      <c r="D148" s="70">
        <v>5</v>
      </c>
      <c r="E148" s="70">
        <v>4</v>
      </c>
      <c r="F148" s="70">
        <v>5</v>
      </c>
      <c r="G148" s="70">
        <v>5</v>
      </c>
      <c r="H148" s="42">
        <f t="shared" si="6"/>
        <v>5</v>
      </c>
      <c r="I148" s="42">
        <f t="shared" si="7"/>
        <v>4.8</v>
      </c>
      <c r="J148" s="42">
        <f t="shared" si="8"/>
        <v>0.44721359549995793</v>
      </c>
      <c r="K148" s="70">
        <v>5</v>
      </c>
    </row>
    <row r="149" spans="3:11">
      <c r="C149" s="70">
        <v>5</v>
      </c>
      <c r="D149" s="70">
        <v>5</v>
      </c>
      <c r="E149" s="70">
        <v>5</v>
      </c>
      <c r="F149" s="70">
        <v>5</v>
      </c>
      <c r="G149" s="70">
        <v>5</v>
      </c>
      <c r="H149" s="42">
        <f t="shared" si="6"/>
        <v>5</v>
      </c>
      <c r="I149" s="42">
        <f t="shared" si="7"/>
        <v>5</v>
      </c>
      <c r="J149" s="42">
        <f t="shared" si="8"/>
        <v>0</v>
      </c>
      <c r="K149" s="70">
        <v>5</v>
      </c>
    </row>
    <row r="150" spans="3:11">
      <c r="C150" s="69">
        <v>4</v>
      </c>
      <c r="D150" s="69">
        <v>4</v>
      </c>
      <c r="E150" s="69">
        <v>4</v>
      </c>
      <c r="F150" s="69">
        <v>5</v>
      </c>
      <c r="G150" s="69">
        <v>5</v>
      </c>
      <c r="H150" s="42">
        <f t="shared" si="6"/>
        <v>4</v>
      </c>
      <c r="I150" s="42">
        <f t="shared" si="7"/>
        <v>4.4000000000000004</v>
      </c>
      <c r="J150" s="42">
        <f t="shared" si="8"/>
        <v>0.54772255750516674</v>
      </c>
      <c r="K150" s="69">
        <v>5</v>
      </c>
    </row>
    <row r="151" spans="3:11">
      <c r="C151" s="69">
        <v>3</v>
      </c>
      <c r="D151" s="69">
        <v>3</v>
      </c>
      <c r="E151" s="69">
        <v>4</v>
      </c>
      <c r="F151" s="69">
        <v>5</v>
      </c>
      <c r="G151" s="69">
        <v>5</v>
      </c>
      <c r="H151" s="42">
        <f t="shared" si="6"/>
        <v>4</v>
      </c>
      <c r="I151" s="42">
        <f t="shared" si="7"/>
        <v>4</v>
      </c>
      <c r="J151" s="42">
        <f t="shared" si="8"/>
        <v>1</v>
      </c>
      <c r="K151" s="69">
        <v>5</v>
      </c>
    </row>
    <row r="152" spans="3:11">
      <c r="C152" s="69">
        <v>3</v>
      </c>
      <c r="D152" s="69">
        <v>4</v>
      </c>
      <c r="E152" s="69">
        <v>3</v>
      </c>
      <c r="F152" s="69">
        <v>4</v>
      </c>
      <c r="G152" s="69">
        <v>5</v>
      </c>
      <c r="H152" s="42">
        <f t="shared" si="6"/>
        <v>4</v>
      </c>
      <c r="I152" s="42">
        <f t="shared" si="7"/>
        <v>3.8</v>
      </c>
      <c r="J152" s="42">
        <f t="shared" si="8"/>
        <v>0.83666002653407512</v>
      </c>
      <c r="K152" s="69">
        <v>5</v>
      </c>
    </row>
    <row r="153" spans="3:11">
      <c r="C153" s="107">
        <v>3</v>
      </c>
      <c r="D153" s="69">
        <v>4</v>
      </c>
      <c r="E153" s="69">
        <v>2</v>
      </c>
      <c r="F153" s="69">
        <v>5</v>
      </c>
      <c r="G153" s="69">
        <v>4</v>
      </c>
      <c r="H153" s="42">
        <f t="shared" si="6"/>
        <v>4</v>
      </c>
      <c r="I153" s="42">
        <f t="shared" si="7"/>
        <v>3.6</v>
      </c>
      <c r="J153" s="42">
        <f t="shared" si="8"/>
        <v>1.1401754250991383</v>
      </c>
      <c r="K153" s="69">
        <v>5</v>
      </c>
    </row>
    <row r="154" spans="3:11">
      <c r="C154" s="69">
        <v>4</v>
      </c>
      <c r="D154" s="69">
        <v>2</v>
      </c>
      <c r="E154" s="69">
        <v>3</v>
      </c>
      <c r="F154" s="69">
        <v>5</v>
      </c>
      <c r="G154" s="69">
        <v>5</v>
      </c>
      <c r="H154" s="42">
        <f t="shared" si="6"/>
        <v>4</v>
      </c>
      <c r="I154" s="42">
        <f t="shared" si="7"/>
        <v>3.8</v>
      </c>
      <c r="J154" s="42">
        <f t="shared" si="8"/>
        <v>1.3038404810405295</v>
      </c>
      <c r="K154" s="69">
        <v>5</v>
      </c>
    </row>
    <row r="155" spans="3:11">
      <c r="C155" s="69">
        <v>4</v>
      </c>
      <c r="D155" s="69">
        <v>4</v>
      </c>
      <c r="E155" s="69">
        <v>4</v>
      </c>
      <c r="F155" s="69">
        <v>5</v>
      </c>
      <c r="G155" s="69">
        <v>5</v>
      </c>
      <c r="H155" s="42">
        <f t="shared" si="6"/>
        <v>4</v>
      </c>
      <c r="I155" s="42">
        <f t="shared" si="7"/>
        <v>4.4000000000000004</v>
      </c>
      <c r="J155" s="42">
        <f t="shared" si="8"/>
        <v>0.54772255750516674</v>
      </c>
      <c r="K155" s="69">
        <v>5</v>
      </c>
    </row>
    <row r="156" spans="3:11">
      <c r="C156" s="69">
        <v>4</v>
      </c>
      <c r="D156" s="69">
        <v>4</v>
      </c>
      <c r="E156" s="69">
        <v>2</v>
      </c>
      <c r="F156" s="69">
        <v>4</v>
      </c>
      <c r="G156" s="69">
        <v>2</v>
      </c>
      <c r="H156" s="42">
        <f t="shared" si="6"/>
        <v>4</v>
      </c>
      <c r="I156" s="42">
        <f t="shared" si="7"/>
        <v>3.2</v>
      </c>
      <c r="J156" s="42">
        <f t="shared" si="8"/>
        <v>1.0954451150103319</v>
      </c>
      <c r="K156" s="69">
        <v>4</v>
      </c>
    </row>
    <row r="157" spans="3:11">
      <c r="C157" s="69">
        <v>4</v>
      </c>
      <c r="D157" s="69">
        <v>3</v>
      </c>
      <c r="E157" s="69">
        <v>2</v>
      </c>
      <c r="F157" s="69">
        <v>2</v>
      </c>
      <c r="G157" s="69">
        <v>2</v>
      </c>
      <c r="H157" s="42">
        <f t="shared" si="6"/>
        <v>2</v>
      </c>
      <c r="I157" s="42">
        <f t="shared" si="7"/>
        <v>2.6</v>
      </c>
      <c r="J157" s="42">
        <f t="shared" si="8"/>
        <v>0.8944271909999163</v>
      </c>
      <c r="K157" s="69">
        <v>2</v>
      </c>
    </row>
    <row r="158" spans="3:11">
      <c r="C158" s="69">
        <v>4</v>
      </c>
      <c r="D158" s="69">
        <v>4</v>
      </c>
      <c r="E158" s="69">
        <v>2</v>
      </c>
      <c r="F158" s="69">
        <v>4</v>
      </c>
      <c r="G158" s="69">
        <v>2</v>
      </c>
      <c r="H158" s="42">
        <f t="shared" si="6"/>
        <v>4</v>
      </c>
      <c r="I158" s="42">
        <f t="shared" si="7"/>
        <v>3.2</v>
      </c>
      <c r="J158" s="42">
        <f t="shared" si="8"/>
        <v>1.0954451150103319</v>
      </c>
      <c r="K158" s="69">
        <v>4</v>
      </c>
    </row>
    <row r="159" spans="3:11">
      <c r="C159" s="69">
        <v>5</v>
      </c>
      <c r="D159" s="69">
        <v>5</v>
      </c>
      <c r="E159" s="69">
        <v>2</v>
      </c>
      <c r="F159" s="69">
        <v>5</v>
      </c>
      <c r="G159" s="69">
        <v>5</v>
      </c>
      <c r="H159" s="42">
        <f t="shared" si="6"/>
        <v>5</v>
      </c>
      <c r="I159" s="42">
        <f t="shared" si="7"/>
        <v>4.4000000000000004</v>
      </c>
      <c r="J159" s="42">
        <f t="shared" si="8"/>
        <v>1.3416407864998741</v>
      </c>
      <c r="K159" s="69">
        <v>5</v>
      </c>
    </row>
    <row r="160" spans="3:11">
      <c r="C160" s="69">
        <v>2</v>
      </c>
      <c r="D160" s="69">
        <v>4</v>
      </c>
      <c r="E160" s="69">
        <v>4</v>
      </c>
      <c r="F160" s="69">
        <v>5</v>
      </c>
      <c r="G160" s="69">
        <v>5</v>
      </c>
      <c r="H160" s="42">
        <f t="shared" si="6"/>
        <v>4</v>
      </c>
      <c r="I160" s="42">
        <f t="shared" si="7"/>
        <v>4</v>
      </c>
      <c r="J160" s="42">
        <f t="shared" si="8"/>
        <v>1.2247448713915889</v>
      </c>
      <c r="K160" s="69">
        <v>5</v>
      </c>
    </row>
    <row r="161" spans="3:11">
      <c r="C161" s="69">
        <v>5</v>
      </c>
      <c r="D161" s="69">
        <v>5</v>
      </c>
      <c r="E161" s="69">
        <v>5</v>
      </c>
      <c r="F161" s="69">
        <v>5</v>
      </c>
      <c r="G161" s="69">
        <v>5</v>
      </c>
      <c r="H161" s="42">
        <f t="shared" si="6"/>
        <v>5</v>
      </c>
      <c r="I161" s="42">
        <f t="shared" si="7"/>
        <v>5</v>
      </c>
      <c r="J161" s="42">
        <f t="shared" si="8"/>
        <v>0</v>
      </c>
      <c r="K161" s="69">
        <v>5</v>
      </c>
    </row>
    <row r="162" spans="3:11">
      <c r="C162" s="107">
        <v>4</v>
      </c>
      <c r="D162" s="69">
        <v>5</v>
      </c>
      <c r="E162" s="69">
        <v>4</v>
      </c>
      <c r="F162" s="69">
        <v>5</v>
      </c>
      <c r="G162" s="69">
        <v>5</v>
      </c>
      <c r="H162" s="42">
        <f t="shared" si="6"/>
        <v>5</v>
      </c>
      <c r="I162" s="42">
        <f t="shared" si="7"/>
        <v>4.5999999999999996</v>
      </c>
      <c r="J162" s="42">
        <f t="shared" si="8"/>
        <v>0.54772255750516674</v>
      </c>
      <c r="K162" s="69">
        <v>5</v>
      </c>
    </row>
    <row r="163" spans="3:11">
      <c r="C163" s="69">
        <v>5</v>
      </c>
      <c r="D163" s="69">
        <v>5</v>
      </c>
      <c r="E163" s="69">
        <v>4</v>
      </c>
      <c r="F163" s="69">
        <v>5</v>
      </c>
      <c r="G163" s="69">
        <v>5</v>
      </c>
      <c r="H163" s="42">
        <f t="shared" si="6"/>
        <v>5</v>
      </c>
      <c r="I163" s="42">
        <f t="shared" si="7"/>
        <v>4.8</v>
      </c>
      <c r="J163" s="42">
        <f t="shared" si="8"/>
        <v>0.44721359549995793</v>
      </c>
      <c r="K163" s="69">
        <v>5</v>
      </c>
    </row>
    <row r="164" spans="3:11">
      <c r="C164" s="69">
        <v>5</v>
      </c>
      <c r="D164" s="69">
        <v>5</v>
      </c>
      <c r="E164" s="69">
        <v>5</v>
      </c>
      <c r="F164" s="69">
        <v>5</v>
      </c>
      <c r="G164" s="69">
        <v>4</v>
      </c>
      <c r="H164" s="42">
        <f t="shared" si="6"/>
        <v>5</v>
      </c>
      <c r="I164" s="42">
        <f t="shared" si="7"/>
        <v>4.8</v>
      </c>
      <c r="J164" s="42">
        <f t="shared" si="8"/>
        <v>0.44721359549995793</v>
      </c>
      <c r="K164" s="69">
        <v>5</v>
      </c>
    </row>
    <row r="165" spans="3:11">
      <c r="C165" s="69">
        <v>4</v>
      </c>
      <c r="D165" s="69">
        <v>4</v>
      </c>
      <c r="E165" s="69">
        <v>4</v>
      </c>
      <c r="F165" s="69">
        <v>3</v>
      </c>
      <c r="G165" s="69">
        <v>4</v>
      </c>
      <c r="H165" s="42">
        <f t="shared" si="6"/>
        <v>4</v>
      </c>
      <c r="I165" s="42">
        <f t="shared" si="7"/>
        <v>3.8</v>
      </c>
      <c r="J165" s="42">
        <f t="shared" si="8"/>
        <v>0.44721359549995715</v>
      </c>
      <c r="K165" s="69">
        <v>5</v>
      </c>
    </row>
    <row r="166" spans="3:11">
      <c r="C166" s="69">
        <v>5</v>
      </c>
      <c r="D166" s="69">
        <v>4</v>
      </c>
      <c r="E166" s="69">
        <v>4</v>
      </c>
      <c r="F166" s="69">
        <v>3</v>
      </c>
      <c r="G166" s="69">
        <v>4</v>
      </c>
      <c r="H166" s="42">
        <f t="shared" si="6"/>
        <v>4</v>
      </c>
      <c r="I166" s="42">
        <f t="shared" si="7"/>
        <v>4</v>
      </c>
      <c r="J166" s="42">
        <f t="shared" si="8"/>
        <v>0.70710678118654757</v>
      </c>
      <c r="K166" s="69">
        <v>5</v>
      </c>
    </row>
    <row r="167" spans="3:11">
      <c r="C167" s="69">
        <v>5</v>
      </c>
      <c r="D167" s="69">
        <v>4</v>
      </c>
      <c r="E167" s="69">
        <v>4</v>
      </c>
      <c r="F167" s="69">
        <v>5</v>
      </c>
      <c r="G167" s="69">
        <v>5</v>
      </c>
      <c r="H167" s="42">
        <f t="shared" si="6"/>
        <v>5</v>
      </c>
      <c r="I167" s="42">
        <f t="shared" si="7"/>
        <v>4.5999999999999996</v>
      </c>
      <c r="J167" s="42">
        <f t="shared" si="8"/>
        <v>0.54772255750516674</v>
      </c>
      <c r="K167" s="69">
        <v>5</v>
      </c>
    </row>
    <row r="168" spans="3:11">
      <c r="C168" s="33">
        <v>4</v>
      </c>
      <c r="D168" s="33">
        <v>4</v>
      </c>
      <c r="E168" s="33">
        <v>3</v>
      </c>
      <c r="F168" s="33">
        <v>3</v>
      </c>
      <c r="G168" s="33">
        <v>4</v>
      </c>
      <c r="H168" s="42">
        <f t="shared" si="6"/>
        <v>4</v>
      </c>
      <c r="I168" s="42">
        <f t="shared" si="7"/>
        <v>3.6</v>
      </c>
      <c r="J168" s="42">
        <f t="shared" si="8"/>
        <v>0.54772255750516674</v>
      </c>
      <c r="K168" s="33">
        <v>4</v>
      </c>
    </row>
    <row r="169" spans="3:11">
      <c r="C169" s="33">
        <v>4</v>
      </c>
      <c r="D169" s="33">
        <v>5</v>
      </c>
      <c r="E169" s="33">
        <v>4</v>
      </c>
      <c r="F169" s="33">
        <v>5</v>
      </c>
      <c r="G169" s="33">
        <v>4</v>
      </c>
      <c r="H169" s="42">
        <f t="shared" si="6"/>
        <v>4</v>
      </c>
      <c r="I169" s="42">
        <f t="shared" si="7"/>
        <v>4.4000000000000004</v>
      </c>
      <c r="J169" s="42">
        <f t="shared" si="8"/>
        <v>0.54772255750516674</v>
      </c>
      <c r="K169" s="33">
        <v>5</v>
      </c>
    </row>
    <row r="170" spans="3:11">
      <c r="C170" s="33">
        <v>3</v>
      </c>
      <c r="D170" s="33">
        <v>4</v>
      </c>
      <c r="E170" s="33">
        <v>4</v>
      </c>
      <c r="F170" s="33">
        <v>5</v>
      </c>
      <c r="G170" s="33">
        <v>4</v>
      </c>
      <c r="H170" s="42">
        <f t="shared" si="6"/>
        <v>4</v>
      </c>
      <c r="I170" s="42">
        <f t="shared" si="7"/>
        <v>4</v>
      </c>
      <c r="J170" s="42">
        <f t="shared" si="8"/>
        <v>0.70710678118654757</v>
      </c>
      <c r="K170" s="33">
        <v>5</v>
      </c>
    </row>
    <row r="171" spans="3:11">
      <c r="C171" s="33">
        <v>5</v>
      </c>
      <c r="D171" s="33">
        <v>5</v>
      </c>
      <c r="E171" s="33">
        <v>4</v>
      </c>
      <c r="F171" s="33">
        <v>5</v>
      </c>
      <c r="G171" s="33">
        <v>4</v>
      </c>
      <c r="H171" s="42">
        <f t="shared" si="6"/>
        <v>5</v>
      </c>
      <c r="I171" s="42">
        <f t="shared" si="7"/>
        <v>4.5999999999999996</v>
      </c>
      <c r="J171" s="42">
        <f t="shared" si="8"/>
        <v>0.54772255750516674</v>
      </c>
      <c r="K171" s="33">
        <v>5</v>
      </c>
    </row>
    <row r="172" spans="3:11">
      <c r="C172" s="33">
        <v>5</v>
      </c>
      <c r="D172" s="33">
        <v>4</v>
      </c>
      <c r="E172" s="33">
        <v>4</v>
      </c>
      <c r="F172" s="33">
        <v>5</v>
      </c>
      <c r="G172" s="33">
        <v>5</v>
      </c>
      <c r="H172" s="42">
        <f t="shared" si="6"/>
        <v>5</v>
      </c>
      <c r="I172" s="42">
        <f t="shared" si="7"/>
        <v>4.5999999999999996</v>
      </c>
      <c r="J172" s="42">
        <f t="shared" si="8"/>
        <v>0.54772255750516674</v>
      </c>
      <c r="K172" s="33">
        <v>5</v>
      </c>
    </row>
    <row r="173" spans="3:11">
      <c r="C173" s="33">
        <v>4</v>
      </c>
      <c r="D173" s="33">
        <v>4</v>
      </c>
      <c r="E173" s="33">
        <v>2</v>
      </c>
      <c r="F173" s="33">
        <v>4</v>
      </c>
      <c r="G173" s="33">
        <v>3</v>
      </c>
      <c r="H173" s="42">
        <f t="shared" si="6"/>
        <v>4</v>
      </c>
      <c r="I173" s="42">
        <f t="shared" si="7"/>
        <v>3.4</v>
      </c>
      <c r="J173" s="42">
        <f t="shared" si="8"/>
        <v>0.8944271909999163</v>
      </c>
      <c r="K173" s="33">
        <v>4</v>
      </c>
    </row>
    <row r="174" spans="3:11">
      <c r="C174" s="33">
        <v>3</v>
      </c>
      <c r="D174" s="33">
        <v>4</v>
      </c>
      <c r="E174" s="33">
        <v>3</v>
      </c>
      <c r="F174" s="33">
        <v>3</v>
      </c>
      <c r="G174" s="33">
        <v>3</v>
      </c>
      <c r="H174" s="42">
        <f t="shared" si="6"/>
        <v>3</v>
      </c>
      <c r="I174" s="42">
        <f t="shared" si="7"/>
        <v>3.2</v>
      </c>
      <c r="J174" s="42">
        <f t="shared" si="8"/>
        <v>0.44721359549995715</v>
      </c>
      <c r="K174" s="33">
        <v>4</v>
      </c>
    </row>
    <row r="175" spans="3:11">
      <c r="C175" s="33">
        <v>3</v>
      </c>
      <c r="D175" s="33">
        <v>4</v>
      </c>
      <c r="E175" s="33">
        <v>2</v>
      </c>
      <c r="F175" s="33">
        <v>4</v>
      </c>
      <c r="G175" s="33">
        <v>2</v>
      </c>
      <c r="H175" s="42">
        <f t="shared" si="6"/>
        <v>3</v>
      </c>
      <c r="I175" s="42">
        <f t="shared" si="7"/>
        <v>3</v>
      </c>
      <c r="J175" s="42">
        <f t="shared" si="8"/>
        <v>1</v>
      </c>
      <c r="K175" s="33">
        <v>3</v>
      </c>
    </row>
    <row r="176" spans="3:11">
      <c r="C176" s="33">
        <v>4</v>
      </c>
      <c r="D176" s="33">
        <v>4</v>
      </c>
      <c r="E176" s="33">
        <v>4</v>
      </c>
      <c r="F176" s="33">
        <v>4</v>
      </c>
      <c r="G176" s="33">
        <v>3</v>
      </c>
      <c r="H176" s="42">
        <f t="shared" si="6"/>
        <v>4</v>
      </c>
      <c r="I176" s="42">
        <f t="shared" si="7"/>
        <v>3.8</v>
      </c>
      <c r="J176" s="42">
        <f t="shared" si="8"/>
        <v>0.44721359549995715</v>
      </c>
      <c r="K176" s="33">
        <v>4</v>
      </c>
    </row>
    <row r="177" spans="3:11">
      <c r="C177" s="33">
        <v>5</v>
      </c>
      <c r="D177" s="33">
        <v>4</v>
      </c>
      <c r="E177" s="33">
        <v>5</v>
      </c>
      <c r="F177" s="33">
        <v>5</v>
      </c>
      <c r="G177" s="33">
        <v>5</v>
      </c>
      <c r="H177" s="42">
        <f t="shared" si="6"/>
        <v>5</v>
      </c>
      <c r="I177" s="42">
        <f t="shared" si="7"/>
        <v>4.8</v>
      </c>
      <c r="J177" s="42">
        <f t="shared" si="8"/>
        <v>0.44721359549995787</v>
      </c>
      <c r="K177" s="33">
        <v>5</v>
      </c>
    </row>
    <row r="178" spans="3:11">
      <c r="C178" s="33">
        <v>4</v>
      </c>
      <c r="D178" s="33">
        <v>5</v>
      </c>
      <c r="E178" s="33">
        <v>5</v>
      </c>
      <c r="F178" s="33">
        <v>5</v>
      </c>
      <c r="G178" s="33">
        <v>5</v>
      </c>
      <c r="H178" s="42">
        <f t="shared" si="6"/>
        <v>5</v>
      </c>
      <c r="I178" s="42">
        <f t="shared" si="7"/>
        <v>4.8</v>
      </c>
      <c r="J178" s="42">
        <f t="shared" si="8"/>
        <v>0.44721359549995787</v>
      </c>
      <c r="K178" s="33">
        <v>5</v>
      </c>
    </row>
    <row r="179" spans="3:11">
      <c r="C179" s="33">
        <v>5</v>
      </c>
      <c r="D179" s="33">
        <v>5</v>
      </c>
      <c r="E179" s="33">
        <v>5</v>
      </c>
      <c r="F179" s="33">
        <v>5</v>
      </c>
      <c r="G179" s="33">
        <v>5</v>
      </c>
      <c r="H179" s="42">
        <f t="shared" si="6"/>
        <v>5</v>
      </c>
      <c r="I179" s="42">
        <f t="shared" si="7"/>
        <v>5</v>
      </c>
      <c r="J179" s="42">
        <f t="shared" si="8"/>
        <v>0</v>
      </c>
      <c r="K179" s="33">
        <v>5</v>
      </c>
    </row>
    <row r="180" spans="3:11">
      <c r="C180" s="110">
        <v>5</v>
      </c>
      <c r="D180" s="110">
        <v>2</v>
      </c>
      <c r="E180" s="110">
        <v>5</v>
      </c>
      <c r="F180" s="110">
        <v>5</v>
      </c>
      <c r="G180" s="110">
        <v>5</v>
      </c>
      <c r="H180" s="42">
        <f t="shared" si="6"/>
        <v>5</v>
      </c>
      <c r="I180" s="42">
        <f t="shared" si="7"/>
        <v>4.4000000000000004</v>
      </c>
      <c r="J180" s="42">
        <f t="shared" si="8"/>
        <v>1.3416407864998741</v>
      </c>
      <c r="K180" s="110">
        <v>5</v>
      </c>
    </row>
    <row r="181" spans="3:11">
      <c r="C181" s="110">
        <v>5</v>
      </c>
      <c r="D181" s="110">
        <v>5</v>
      </c>
      <c r="E181" s="110">
        <v>5</v>
      </c>
      <c r="F181" s="110">
        <v>5</v>
      </c>
      <c r="G181" s="110">
        <v>5</v>
      </c>
      <c r="H181" s="42">
        <f t="shared" si="6"/>
        <v>5</v>
      </c>
      <c r="I181" s="42">
        <f t="shared" si="7"/>
        <v>5</v>
      </c>
      <c r="J181" s="42">
        <f t="shared" si="8"/>
        <v>0</v>
      </c>
      <c r="K181" s="110">
        <v>5</v>
      </c>
    </row>
    <row r="182" spans="3:11">
      <c r="C182" s="110">
        <v>5</v>
      </c>
      <c r="D182" s="110">
        <v>2</v>
      </c>
      <c r="E182" s="110">
        <v>4</v>
      </c>
      <c r="F182" s="110">
        <v>4</v>
      </c>
      <c r="G182" s="110">
        <v>4</v>
      </c>
      <c r="H182" s="42">
        <f t="shared" si="6"/>
        <v>4</v>
      </c>
      <c r="I182" s="42">
        <f t="shared" si="7"/>
        <v>3.8</v>
      </c>
      <c r="J182" s="42">
        <f t="shared" si="8"/>
        <v>1.0954451150103319</v>
      </c>
      <c r="K182" s="110">
        <v>5</v>
      </c>
    </row>
    <row r="183" spans="3:11">
      <c r="C183" s="111">
        <v>3</v>
      </c>
      <c r="D183" s="111">
        <v>3</v>
      </c>
      <c r="E183" s="111">
        <v>3</v>
      </c>
      <c r="F183" s="111">
        <v>4</v>
      </c>
      <c r="G183" s="111">
        <v>3</v>
      </c>
      <c r="H183" s="42">
        <f t="shared" si="6"/>
        <v>3</v>
      </c>
      <c r="I183" s="42">
        <f t="shared" si="7"/>
        <v>3.2</v>
      </c>
      <c r="J183" s="42">
        <f t="shared" si="8"/>
        <v>0.44721359549995715</v>
      </c>
      <c r="K183" s="111">
        <v>4</v>
      </c>
    </row>
    <row r="184" spans="3:11">
      <c r="C184" s="111">
        <v>2</v>
      </c>
      <c r="D184" s="111">
        <v>3</v>
      </c>
      <c r="E184" s="111">
        <v>3</v>
      </c>
      <c r="F184" s="111">
        <v>2</v>
      </c>
      <c r="G184" s="111">
        <v>2</v>
      </c>
      <c r="H184" s="42">
        <f t="shared" si="6"/>
        <v>2</v>
      </c>
      <c r="I184" s="42">
        <f t="shared" si="7"/>
        <v>2.4</v>
      </c>
      <c r="J184" s="42">
        <f t="shared" si="8"/>
        <v>0.54772255750516596</v>
      </c>
      <c r="K184" s="111">
        <v>3</v>
      </c>
    </row>
    <row r="185" spans="3:11">
      <c r="C185" s="111">
        <v>3</v>
      </c>
      <c r="D185" s="111">
        <v>4</v>
      </c>
      <c r="E185" s="111">
        <v>4</v>
      </c>
      <c r="F185" s="111">
        <v>5</v>
      </c>
      <c r="G185" s="111">
        <v>5</v>
      </c>
      <c r="H185" s="42">
        <f t="shared" si="6"/>
        <v>4</v>
      </c>
      <c r="I185" s="42">
        <f t="shared" si="7"/>
        <v>4.2</v>
      </c>
      <c r="J185" s="42">
        <f t="shared" si="8"/>
        <v>0.83666002653407512</v>
      </c>
      <c r="K185" s="111">
        <v>5</v>
      </c>
    </row>
    <row r="186" spans="3:11">
      <c r="C186" s="122">
        <v>2</v>
      </c>
      <c r="D186" s="122">
        <v>3</v>
      </c>
      <c r="E186" s="111">
        <v>2</v>
      </c>
      <c r="F186" s="111">
        <v>5</v>
      </c>
      <c r="G186" s="111">
        <v>5</v>
      </c>
      <c r="H186" s="42">
        <f t="shared" si="6"/>
        <v>3</v>
      </c>
      <c r="I186" s="42">
        <f t="shared" si="7"/>
        <v>3.4</v>
      </c>
      <c r="J186" s="42">
        <f t="shared" si="8"/>
        <v>1.5165750888103104</v>
      </c>
      <c r="K186" s="111">
        <v>5</v>
      </c>
    </row>
    <row r="187" spans="3:11">
      <c r="C187" s="111">
        <v>5</v>
      </c>
      <c r="D187" s="111">
        <v>5</v>
      </c>
      <c r="E187" s="111">
        <v>5</v>
      </c>
      <c r="F187" s="111">
        <v>5</v>
      </c>
      <c r="G187" s="111">
        <v>5</v>
      </c>
      <c r="H187" s="42">
        <f t="shared" si="6"/>
        <v>5</v>
      </c>
      <c r="I187" s="42">
        <f t="shared" si="7"/>
        <v>5</v>
      </c>
      <c r="J187" s="42">
        <f t="shared" si="8"/>
        <v>0</v>
      </c>
      <c r="K187" s="111">
        <v>5</v>
      </c>
    </row>
    <row r="188" spans="3:11">
      <c r="C188" s="111">
        <v>4</v>
      </c>
      <c r="D188" s="111">
        <v>4</v>
      </c>
      <c r="E188" s="111">
        <v>3</v>
      </c>
      <c r="F188" s="111">
        <v>5</v>
      </c>
      <c r="G188" s="111">
        <v>3</v>
      </c>
      <c r="H188" s="42">
        <f t="shared" si="6"/>
        <v>4</v>
      </c>
      <c r="I188" s="42">
        <f t="shared" si="7"/>
        <v>3.8</v>
      </c>
      <c r="J188" s="42">
        <f t="shared" si="8"/>
        <v>0.83666002653407512</v>
      </c>
      <c r="K188" s="111">
        <v>5</v>
      </c>
    </row>
    <row r="189" spans="3:11">
      <c r="C189" s="111">
        <v>3</v>
      </c>
      <c r="D189" s="111">
        <v>4</v>
      </c>
      <c r="E189" s="111">
        <v>2</v>
      </c>
      <c r="F189" s="111">
        <v>4</v>
      </c>
      <c r="G189" s="111">
        <v>2</v>
      </c>
      <c r="H189" s="42">
        <f t="shared" si="6"/>
        <v>3</v>
      </c>
      <c r="I189" s="42">
        <f t="shared" si="7"/>
        <v>3</v>
      </c>
      <c r="J189" s="42">
        <f t="shared" si="8"/>
        <v>1</v>
      </c>
      <c r="K189" s="111">
        <v>4</v>
      </c>
    </row>
    <row r="190" spans="3:11">
      <c r="C190" s="111">
        <v>4</v>
      </c>
      <c r="D190" s="111">
        <v>2</v>
      </c>
      <c r="E190" s="111">
        <v>2</v>
      </c>
      <c r="F190" s="111">
        <v>3</v>
      </c>
      <c r="G190" s="111">
        <v>2</v>
      </c>
      <c r="H190" s="42">
        <f t="shared" si="6"/>
        <v>2</v>
      </c>
      <c r="I190" s="42">
        <f t="shared" si="7"/>
        <v>2.6</v>
      </c>
      <c r="J190" s="42">
        <f t="shared" si="8"/>
        <v>0.8944271909999163</v>
      </c>
      <c r="K190" s="111">
        <v>3</v>
      </c>
    </row>
    <row r="191" spans="3:11">
      <c r="C191" s="111">
        <v>4</v>
      </c>
      <c r="D191" s="111">
        <v>4</v>
      </c>
      <c r="E191" s="111">
        <v>2</v>
      </c>
      <c r="F191" s="111">
        <v>3</v>
      </c>
      <c r="G191" s="111">
        <v>2</v>
      </c>
      <c r="H191" s="42">
        <f t="shared" si="6"/>
        <v>3</v>
      </c>
      <c r="I191" s="42">
        <f t="shared" si="7"/>
        <v>3</v>
      </c>
      <c r="J191" s="42">
        <f t="shared" si="8"/>
        <v>1</v>
      </c>
      <c r="K191" s="111">
        <v>4</v>
      </c>
    </row>
    <row r="192" spans="3:11">
      <c r="C192" s="111">
        <v>4</v>
      </c>
      <c r="D192" s="111">
        <v>4</v>
      </c>
      <c r="E192" s="111">
        <v>4</v>
      </c>
      <c r="F192" s="111">
        <v>5</v>
      </c>
      <c r="G192" s="111">
        <v>5</v>
      </c>
      <c r="H192" s="42">
        <f t="shared" si="6"/>
        <v>4</v>
      </c>
      <c r="I192" s="42">
        <f t="shared" si="7"/>
        <v>4.4000000000000004</v>
      </c>
      <c r="J192" s="42">
        <f t="shared" si="8"/>
        <v>0.54772255750516674</v>
      </c>
      <c r="K192" s="111">
        <v>5</v>
      </c>
    </row>
    <row r="193" spans="3:11">
      <c r="C193" s="111">
        <v>5</v>
      </c>
      <c r="D193" s="111">
        <v>5</v>
      </c>
      <c r="E193" s="111">
        <v>5</v>
      </c>
      <c r="F193" s="111">
        <v>5</v>
      </c>
      <c r="G193" s="111">
        <v>5</v>
      </c>
      <c r="H193" s="42">
        <f t="shared" si="6"/>
        <v>5</v>
      </c>
      <c r="I193" s="42">
        <f t="shared" si="7"/>
        <v>5</v>
      </c>
      <c r="J193" s="42">
        <f t="shared" si="8"/>
        <v>0</v>
      </c>
      <c r="K193" s="111">
        <v>5</v>
      </c>
    </row>
    <row r="194" spans="3:11">
      <c r="C194" s="111">
        <v>5</v>
      </c>
      <c r="D194" s="111">
        <v>4</v>
      </c>
      <c r="E194" s="111">
        <v>5</v>
      </c>
      <c r="F194" s="111">
        <v>5</v>
      </c>
      <c r="G194" s="111">
        <v>5</v>
      </c>
      <c r="H194" s="42">
        <f t="shared" si="6"/>
        <v>5</v>
      </c>
      <c r="I194" s="42">
        <f t="shared" si="7"/>
        <v>4.8</v>
      </c>
      <c r="J194" s="42">
        <f t="shared" si="8"/>
        <v>0.44721359549995787</v>
      </c>
      <c r="K194" s="111">
        <v>5</v>
      </c>
    </row>
    <row r="195" spans="3:11">
      <c r="C195" s="111">
        <v>5</v>
      </c>
      <c r="D195" s="111">
        <v>4</v>
      </c>
      <c r="E195" s="111">
        <v>5</v>
      </c>
      <c r="F195" s="111">
        <v>4</v>
      </c>
      <c r="G195" s="111">
        <v>5</v>
      </c>
      <c r="H195" s="42">
        <f t="shared" ref="H195:H210" si="9">MEDIAN(C195:G195)</f>
        <v>5</v>
      </c>
      <c r="I195" s="42">
        <f t="shared" ref="I195:I210" si="10">AVERAGE(C195:G195)</f>
        <v>4.5999999999999996</v>
      </c>
      <c r="J195" s="42">
        <f t="shared" ref="J195:J210" si="11">STDEV(C195:G195)</f>
        <v>0.54772255750516674</v>
      </c>
      <c r="K195" s="111">
        <v>5</v>
      </c>
    </row>
    <row r="196" spans="3:11">
      <c r="C196" s="111">
        <v>5</v>
      </c>
      <c r="D196" s="111">
        <v>5</v>
      </c>
      <c r="E196" s="111">
        <v>5</v>
      </c>
      <c r="F196" s="111">
        <v>5</v>
      </c>
      <c r="G196" s="111">
        <v>5</v>
      </c>
      <c r="H196" s="42">
        <f t="shared" si="9"/>
        <v>5</v>
      </c>
      <c r="I196" s="42">
        <f t="shared" si="10"/>
        <v>5</v>
      </c>
      <c r="J196" s="42">
        <f t="shared" si="11"/>
        <v>0</v>
      </c>
      <c r="K196" s="111">
        <v>5</v>
      </c>
    </row>
    <row r="197" spans="3:11">
      <c r="C197" s="111">
        <v>4</v>
      </c>
      <c r="D197" s="111">
        <v>5</v>
      </c>
      <c r="E197" s="111">
        <v>4</v>
      </c>
      <c r="F197" s="111">
        <v>5</v>
      </c>
      <c r="G197" s="111">
        <v>4</v>
      </c>
      <c r="H197" s="42">
        <f t="shared" si="9"/>
        <v>4</v>
      </c>
      <c r="I197" s="42">
        <f t="shared" si="10"/>
        <v>4.4000000000000004</v>
      </c>
      <c r="J197" s="42">
        <f t="shared" si="11"/>
        <v>0.54772255750516674</v>
      </c>
      <c r="K197" s="111">
        <v>5</v>
      </c>
    </row>
    <row r="198" spans="3:11">
      <c r="C198" s="111">
        <v>4</v>
      </c>
      <c r="D198" s="111">
        <v>3</v>
      </c>
      <c r="E198" s="111">
        <v>4</v>
      </c>
      <c r="F198" s="111">
        <v>4</v>
      </c>
      <c r="G198" s="111">
        <v>4</v>
      </c>
      <c r="H198" s="42">
        <f t="shared" si="9"/>
        <v>4</v>
      </c>
      <c r="I198" s="42">
        <f t="shared" si="10"/>
        <v>3.8</v>
      </c>
      <c r="J198" s="42">
        <f t="shared" si="11"/>
        <v>0.44721359549995715</v>
      </c>
      <c r="K198" s="111">
        <v>5</v>
      </c>
    </row>
    <row r="199" spans="3:11">
      <c r="C199" s="111">
        <v>4</v>
      </c>
      <c r="D199" s="111">
        <v>3</v>
      </c>
      <c r="E199" s="111">
        <v>4</v>
      </c>
      <c r="F199" s="111">
        <v>3</v>
      </c>
      <c r="G199" s="111">
        <v>3</v>
      </c>
      <c r="H199" s="42">
        <f t="shared" si="9"/>
        <v>3</v>
      </c>
      <c r="I199" s="42">
        <f t="shared" si="10"/>
        <v>3.4</v>
      </c>
      <c r="J199" s="42">
        <f t="shared" si="11"/>
        <v>0.54772255750516674</v>
      </c>
      <c r="K199" s="111">
        <v>4</v>
      </c>
    </row>
    <row r="200" spans="3:11">
      <c r="C200" s="111">
        <v>3</v>
      </c>
      <c r="D200" s="111">
        <v>2</v>
      </c>
      <c r="E200" s="111">
        <v>3</v>
      </c>
      <c r="F200" s="111">
        <v>3</v>
      </c>
      <c r="G200" s="111">
        <v>3</v>
      </c>
      <c r="H200" s="42">
        <f t="shared" si="9"/>
        <v>3</v>
      </c>
      <c r="I200" s="42">
        <f t="shared" si="10"/>
        <v>2.8</v>
      </c>
      <c r="J200" s="42">
        <f t="shared" si="11"/>
        <v>0.44721359549995715</v>
      </c>
      <c r="K200" s="111">
        <v>4</v>
      </c>
    </row>
    <row r="201" spans="3:11">
      <c r="C201" s="113">
        <v>4</v>
      </c>
      <c r="D201" s="113">
        <v>5</v>
      </c>
      <c r="E201" s="113">
        <v>4</v>
      </c>
      <c r="F201" s="113">
        <v>5</v>
      </c>
      <c r="G201" s="113">
        <v>5</v>
      </c>
      <c r="H201" s="42">
        <f t="shared" si="9"/>
        <v>5</v>
      </c>
      <c r="I201" s="42">
        <f t="shared" si="10"/>
        <v>4.5999999999999996</v>
      </c>
      <c r="J201" s="42">
        <f t="shared" si="11"/>
        <v>0.54772255750516674</v>
      </c>
      <c r="K201" s="113">
        <v>5</v>
      </c>
    </row>
    <row r="202" spans="3:11">
      <c r="C202" s="113">
        <v>4</v>
      </c>
      <c r="D202" s="113">
        <v>5</v>
      </c>
      <c r="E202" s="113">
        <v>5</v>
      </c>
      <c r="F202" s="113">
        <v>5</v>
      </c>
      <c r="G202" s="113">
        <v>5</v>
      </c>
      <c r="H202" s="42">
        <f t="shared" si="9"/>
        <v>5</v>
      </c>
      <c r="I202" s="42">
        <f t="shared" si="10"/>
        <v>4.8</v>
      </c>
      <c r="J202" s="42">
        <f t="shared" si="11"/>
        <v>0.44721359549995787</v>
      </c>
      <c r="K202" s="113">
        <v>5</v>
      </c>
    </row>
    <row r="203" spans="3:11">
      <c r="C203" s="113">
        <v>4</v>
      </c>
      <c r="D203" s="113">
        <v>4</v>
      </c>
      <c r="E203" s="113">
        <v>4</v>
      </c>
      <c r="F203" s="113">
        <v>5</v>
      </c>
      <c r="G203" s="113">
        <v>5</v>
      </c>
      <c r="H203" s="42">
        <f t="shared" si="9"/>
        <v>4</v>
      </c>
      <c r="I203" s="42">
        <f t="shared" si="10"/>
        <v>4.4000000000000004</v>
      </c>
      <c r="J203" s="42">
        <f t="shared" si="11"/>
        <v>0.54772255750516674</v>
      </c>
      <c r="K203" s="113">
        <v>5</v>
      </c>
    </row>
    <row r="204" spans="3:11">
      <c r="C204" s="113">
        <v>4</v>
      </c>
      <c r="D204" s="113">
        <v>2</v>
      </c>
      <c r="E204" s="113">
        <v>3</v>
      </c>
      <c r="F204" s="113">
        <v>2</v>
      </c>
      <c r="G204" s="113">
        <v>3</v>
      </c>
      <c r="H204" s="42">
        <f t="shared" si="9"/>
        <v>3</v>
      </c>
      <c r="I204" s="42">
        <f t="shared" si="10"/>
        <v>2.8</v>
      </c>
      <c r="J204" s="42">
        <f t="shared" si="11"/>
        <v>0.83666002653407512</v>
      </c>
      <c r="K204" s="113">
        <v>3</v>
      </c>
    </row>
    <row r="205" spans="3:11">
      <c r="C205" s="113">
        <v>5</v>
      </c>
      <c r="D205" s="113">
        <v>5</v>
      </c>
      <c r="E205" s="113">
        <v>4</v>
      </c>
      <c r="F205" s="113">
        <v>5</v>
      </c>
      <c r="G205" s="113">
        <v>4</v>
      </c>
      <c r="H205" s="42">
        <f t="shared" si="9"/>
        <v>5</v>
      </c>
      <c r="I205" s="42">
        <f t="shared" si="10"/>
        <v>4.5999999999999996</v>
      </c>
      <c r="J205" s="42">
        <f t="shared" si="11"/>
        <v>0.54772255750516674</v>
      </c>
      <c r="K205" s="113">
        <v>5</v>
      </c>
    </row>
    <row r="206" spans="3:11">
      <c r="C206" s="113">
        <v>2</v>
      </c>
      <c r="D206" s="113">
        <v>1</v>
      </c>
      <c r="E206" s="113">
        <v>2</v>
      </c>
      <c r="F206" s="113">
        <v>2</v>
      </c>
      <c r="G206" s="113">
        <v>3</v>
      </c>
      <c r="H206" s="42">
        <f t="shared" si="9"/>
        <v>2</v>
      </c>
      <c r="I206" s="42">
        <f t="shared" si="10"/>
        <v>2</v>
      </c>
      <c r="J206" s="42">
        <f t="shared" si="11"/>
        <v>0.70710678118654757</v>
      </c>
      <c r="K206" s="113">
        <v>2</v>
      </c>
    </row>
    <row r="207" spans="3:11">
      <c r="C207" s="113">
        <v>3</v>
      </c>
      <c r="D207" s="113">
        <v>3</v>
      </c>
      <c r="E207" s="113">
        <v>3</v>
      </c>
      <c r="F207" s="113">
        <v>3</v>
      </c>
      <c r="G207" s="113">
        <v>3</v>
      </c>
      <c r="H207" s="42">
        <f t="shared" si="9"/>
        <v>3</v>
      </c>
      <c r="I207" s="42">
        <f t="shared" si="10"/>
        <v>3</v>
      </c>
      <c r="J207" s="42">
        <f t="shared" si="11"/>
        <v>0</v>
      </c>
      <c r="K207" s="113">
        <v>2</v>
      </c>
    </row>
    <row r="208" spans="3:11">
      <c r="C208" s="113">
        <v>2</v>
      </c>
      <c r="D208" s="113">
        <v>1</v>
      </c>
      <c r="E208" s="113">
        <v>2</v>
      </c>
      <c r="F208" s="113">
        <v>1</v>
      </c>
      <c r="G208" s="113">
        <v>1</v>
      </c>
      <c r="H208" s="42">
        <f t="shared" si="9"/>
        <v>1</v>
      </c>
      <c r="I208" s="42">
        <f t="shared" si="10"/>
        <v>1.4</v>
      </c>
      <c r="J208" s="42">
        <f t="shared" si="11"/>
        <v>0.54772255750516596</v>
      </c>
      <c r="K208" s="113">
        <v>2</v>
      </c>
    </row>
    <row r="209" spans="1:12">
      <c r="C209" s="113">
        <v>5</v>
      </c>
      <c r="D209" s="113">
        <v>5</v>
      </c>
      <c r="E209" s="113">
        <v>5</v>
      </c>
      <c r="F209" s="113">
        <v>5</v>
      </c>
      <c r="G209" s="113">
        <v>5</v>
      </c>
      <c r="H209" s="42">
        <f t="shared" si="9"/>
        <v>5</v>
      </c>
      <c r="I209" s="42">
        <f t="shared" si="10"/>
        <v>5</v>
      </c>
      <c r="J209" s="42">
        <f t="shared" si="11"/>
        <v>0</v>
      </c>
      <c r="K209" s="113">
        <v>5</v>
      </c>
    </row>
    <row r="210" spans="1:12">
      <c r="C210" s="113">
        <v>5</v>
      </c>
      <c r="D210" s="113">
        <v>4</v>
      </c>
      <c r="E210" s="113">
        <v>5</v>
      </c>
      <c r="F210" s="113">
        <v>5</v>
      </c>
      <c r="G210" s="113">
        <v>5</v>
      </c>
      <c r="H210" s="42">
        <f t="shared" si="9"/>
        <v>5</v>
      </c>
      <c r="I210" s="42">
        <f t="shared" si="10"/>
        <v>4.8</v>
      </c>
      <c r="J210" s="42">
        <f t="shared" si="11"/>
        <v>0.44721359549995787</v>
      </c>
      <c r="K210" s="113">
        <v>5</v>
      </c>
    </row>
    <row r="211" spans="1:12">
      <c r="A211" t="s">
        <v>4902</v>
      </c>
      <c r="B211" t="s">
        <v>4873</v>
      </c>
      <c r="C211" s="42">
        <f>MEDIAN(C2:C210)</f>
        <v>4</v>
      </c>
      <c r="D211" s="42">
        <f t="shared" ref="D211:K211" si="12">MEDIAN(D2:D210)</f>
        <v>4</v>
      </c>
      <c r="E211" s="42">
        <f t="shared" si="12"/>
        <v>4</v>
      </c>
      <c r="F211" s="42">
        <f t="shared" si="12"/>
        <v>4</v>
      </c>
      <c r="G211" s="42">
        <f t="shared" si="12"/>
        <v>4</v>
      </c>
      <c r="K211" s="42">
        <f t="shared" si="12"/>
        <v>5</v>
      </c>
      <c r="L211" s="42"/>
    </row>
    <row r="212" spans="1:12">
      <c r="B212" t="s">
        <v>792</v>
      </c>
      <c r="C212" s="42">
        <f>AVERAGE(C2:C210)</f>
        <v>4.0047846889952154</v>
      </c>
      <c r="D212" s="42">
        <f t="shared" ref="D212:K212" si="13">AVERAGE(D2:D210)</f>
        <v>3.5693779904306222</v>
      </c>
      <c r="E212" s="42">
        <f t="shared" si="13"/>
        <v>3.5885167464114831</v>
      </c>
      <c r="F212" s="42">
        <f t="shared" si="13"/>
        <v>4.0095693779904309</v>
      </c>
      <c r="G212" s="42">
        <f t="shared" si="13"/>
        <v>3.8229665071770333</v>
      </c>
      <c r="K212" s="42">
        <f t="shared" si="13"/>
        <v>4.258373205741627</v>
      </c>
      <c r="L212" s="42"/>
    </row>
    <row r="213" spans="1:12">
      <c r="B213" t="s">
        <v>538</v>
      </c>
      <c r="C213" s="42">
        <f>STDEV(C2:C210)</f>
        <v>0.99758172817059498</v>
      </c>
      <c r="D213" s="42">
        <f t="shared" ref="D213:K213" si="14">STDEV(D2:D210)</f>
        <v>1.1164073972473643</v>
      </c>
      <c r="E213" s="42">
        <f t="shared" si="14"/>
        <v>1.0800027603939695</v>
      </c>
      <c r="F213" s="42">
        <f t="shared" si="14"/>
        <v>1.1265605869108246</v>
      </c>
      <c r="G213" s="42">
        <f t="shared" si="14"/>
        <v>1.1360562705404942</v>
      </c>
      <c r="K213" s="42">
        <f t="shared" si="14"/>
        <v>0.97578333150748575</v>
      </c>
      <c r="L213" s="42"/>
    </row>
    <row r="214" spans="1:12">
      <c r="C214" s="42"/>
      <c r="D214" s="42"/>
      <c r="E214" s="42"/>
      <c r="F214" s="42"/>
      <c r="G214" s="42"/>
      <c r="K214" s="42"/>
      <c r="L214" s="42"/>
    </row>
    <row r="215" spans="1:12">
      <c r="C215" s="42"/>
      <c r="D215" s="42"/>
      <c r="E215" s="42"/>
      <c r="F215" s="42"/>
      <c r="G215" s="42"/>
      <c r="K215" s="42"/>
      <c r="L215" s="42"/>
    </row>
    <row r="216" spans="1:12">
      <c r="C216" s="42"/>
      <c r="D216" s="42"/>
      <c r="E216" s="42"/>
      <c r="F216" s="42"/>
      <c r="G216" s="42"/>
      <c r="K216" s="42"/>
      <c r="L216" s="42"/>
    </row>
    <row r="217" spans="1:12">
      <c r="B217" t="s">
        <v>4924</v>
      </c>
      <c r="H217" s="42">
        <f>AVERAGE(C211:G211)</f>
        <v>4</v>
      </c>
    </row>
    <row r="218" spans="1:12">
      <c r="B218" t="s">
        <v>792</v>
      </c>
      <c r="H218" s="42">
        <f>AVERAGE(C212:G212)</f>
        <v>3.799043062200957</v>
      </c>
    </row>
    <row r="219" spans="1:12">
      <c r="B219" t="s">
        <v>538</v>
      </c>
      <c r="H219" s="42">
        <f>AVERAGE(C213:G213)</f>
        <v>1.0913217486526494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topLeftCell="A37" workbookViewId="0">
      <selection activeCell="D47" sqref="D47"/>
    </sheetView>
  </sheetViews>
  <sheetFormatPr defaultRowHeight="15"/>
  <cols>
    <col min="1" max="1" width="73" bestFit="1" customWidth="1"/>
    <col min="2" max="2" width="29.140625" bestFit="1" customWidth="1"/>
    <col min="3" max="3" width="26.5703125" customWidth="1"/>
    <col min="4" max="4" width="18.42578125" bestFit="1" customWidth="1"/>
    <col min="5" max="5" width="10.85546875" bestFit="1" customWidth="1"/>
    <col min="6" max="6" width="10.140625" bestFit="1" customWidth="1"/>
    <col min="7" max="7" width="14.5703125" bestFit="1" customWidth="1"/>
    <col min="11" max="11" width="9.140625" style="6"/>
    <col min="13" max="13" width="59.140625" customWidth="1"/>
    <col min="14" max="14" width="14.140625" bestFit="1" customWidth="1"/>
    <col min="15" max="15" width="15.28515625" customWidth="1"/>
    <col min="16" max="16" width="14.140625" customWidth="1"/>
    <col min="17" max="17" width="14.5703125" bestFit="1" customWidth="1"/>
    <col min="19" max="19" width="45.42578125" bestFit="1" customWidth="1"/>
    <col min="20" max="20" width="8.28515625" bestFit="1" customWidth="1"/>
    <col min="21" max="21" width="5.5703125" bestFit="1" customWidth="1"/>
  </cols>
  <sheetData>
    <row r="1" spans="1:21" s="8" customFormat="1" ht="30">
      <c r="A1" t="s">
        <v>4779</v>
      </c>
      <c r="B1" t="s">
        <v>4760</v>
      </c>
      <c r="C1" t="s">
        <v>4715</v>
      </c>
      <c r="D1" t="s">
        <v>4761</v>
      </c>
      <c r="E1" t="s">
        <v>4762</v>
      </c>
      <c r="F1" t="s">
        <v>4763</v>
      </c>
      <c r="G1" t="s">
        <v>4764</v>
      </c>
      <c r="H1" t="s">
        <v>4765</v>
      </c>
      <c r="I1" t="s">
        <v>4837</v>
      </c>
      <c r="J1" s="8" t="s">
        <v>4838</v>
      </c>
      <c r="K1" s="6" t="s">
        <v>4836</v>
      </c>
      <c r="L1" t="s">
        <v>4874</v>
      </c>
      <c r="M1"/>
    </row>
    <row r="2" spans="1:21">
      <c r="A2" s="40" t="s">
        <v>736</v>
      </c>
      <c r="B2" s="8" t="s">
        <v>668</v>
      </c>
      <c r="C2" s="8" t="s">
        <v>700</v>
      </c>
      <c r="D2" s="14">
        <v>3</v>
      </c>
      <c r="E2" s="14">
        <v>3</v>
      </c>
      <c r="F2" s="14">
        <v>3</v>
      </c>
      <c r="G2" s="14">
        <v>2</v>
      </c>
      <c r="H2" s="14">
        <v>2</v>
      </c>
      <c r="I2" s="14">
        <v>2</v>
      </c>
      <c r="J2" s="14">
        <f t="shared" ref="J2:J46" si="0">AVERAGE(D2:H2)</f>
        <v>2.6</v>
      </c>
      <c r="K2" s="190">
        <f t="shared" ref="K2:K46" si="1">AVERAGE(D2:I2)</f>
        <v>2.5</v>
      </c>
      <c r="L2" s="48">
        <f t="shared" ref="L2:L46" si="2">STDEV(D2:K2)</f>
        <v>0.46425824094539575</v>
      </c>
      <c r="S2" s="40"/>
      <c r="T2" s="48"/>
      <c r="U2" s="48"/>
    </row>
    <row r="3" spans="1:21" s="8" customFormat="1">
      <c r="A3" s="40" t="s">
        <v>735</v>
      </c>
      <c r="B3" s="8" t="s">
        <v>668</v>
      </c>
      <c r="C3" s="8" t="s">
        <v>700</v>
      </c>
      <c r="D3" s="14">
        <v>3</v>
      </c>
      <c r="E3" s="14">
        <v>3</v>
      </c>
      <c r="F3" s="14">
        <v>3</v>
      </c>
      <c r="G3" s="14">
        <v>2</v>
      </c>
      <c r="H3" s="14">
        <v>2</v>
      </c>
      <c r="I3" s="14">
        <v>2</v>
      </c>
      <c r="J3" s="14">
        <f t="shared" si="0"/>
        <v>2.6</v>
      </c>
      <c r="K3" s="190">
        <f t="shared" si="1"/>
        <v>2.5</v>
      </c>
      <c r="L3" s="48">
        <f t="shared" si="2"/>
        <v>0.46425824094539575</v>
      </c>
      <c r="M3" s="39"/>
    </row>
    <row r="4" spans="1:21" s="8" customFormat="1">
      <c r="A4" s="41" t="s">
        <v>755</v>
      </c>
      <c r="B4" s="8" t="s">
        <v>677</v>
      </c>
      <c r="C4" s="8" t="s">
        <v>700</v>
      </c>
      <c r="D4" s="1">
        <v>3</v>
      </c>
      <c r="E4" s="1">
        <v>2</v>
      </c>
      <c r="F4" s="1">
        <v>3</v>
      </c>
      <c r="G4" s="1">
        <v>2</v>
      </c>
      <c r="H4" s="1">
        <v>3</v>
      </c>
      <c r="I4" s="1">
        <v>2</v>
      </c>
      <c r="J4" s="14">
        <f t="shared" si="0"/>
        <v>2.6</v>
      </c>
      <c r="K4" s="190">
        <f t="shared" si="1"/>
        <v>2.5</v>
      </c>
      <c r="L4" s="48">
        <f t="shared" si="2"/>
        <v>0.46425824094539575</v>
      </c>
      <c r="M4" s="39"/>
    </row>
    <row r="5" spans="1:21" s="8" customFormat="1">
      <c r="A5" s="40" t="s">
        <v>718</v>
      </c>
      <c r="B5" s="8" t="s">
        <v>681</v>
      </c>
      <c r="C5" s="8" t="s">
        <v>700</v>
      </c>
      <c r="D5" s="39">
        <v>5</v>
      </c>
      <c r="E5" s="39">
        <v>2</v>
      </c>
      <c r="F5" s="39">
        <v>2</v>
      </c>
      <c r="G5" s="39">
        <v>2</v>
      </c>
      <c r="H5" s="39">
        <v>2</v>
      </c>
      <c r="I5" s="39">
        <v>2</v>
      </c>
      <c r="J5" s="14">
        <f t="shared" si="0"/>
        <v>2.6</v>
      </c>
      <c r="K5" s="190">
        <f t="shared" si="1"/>
        <v>2.5</v>
      </c>
      <c r="L5" s="48">
        <f t="shared" si="2"/>
        <v>1.0357019703701302</v>
      </c>
      <c r="M5" s="39"/>
    </row>
    <row r="6" spans="1:21" s="8" customFormat="1">
      <c r="A6" s="40" t="s">
        <v>735</v>
      </c>
      <c r="B6" s="8" t="s">
        <v>671</v>
      </c>
      <c r="C6" s="8" t="s">
        <v>700</v>
      </c>
      <c r="D6" s="14">
        <v>4</v>
      </c>
      <c r="E6" s="14">
        <v>1</v>
      </c>
      <c r="F6" s="14">
        <v>2</v>
      </c>
      <c r="G6" s="14">
        <v>4</v>
      </c>
      <c r="H6" s="14">
        <v>3</v>
      </c>
      <c r="I6" s="14">
        <v>3</v>
      </c>
      <c r="J6" s="14">
        <f t="shared" si="0"/>
        <v>2.8</v>
      </c>
      <c r="K6" s="190">
        <f t="shared" si="1"/>
        <v>2.8333333333333335</v>
      </c>
      <c r="L6" s="48">
        <f t="shared" si="2"/>
        <v>0.98809380378553413</v>
      </c>
      <c r="M6" s="39"/>
    </row>
    <row r="7" spans="1:21" s="8" customFormat="1">
      <c r="A7" s="41" t="s">
        <v>718</v>
      </c>
      <c r="B7" s="8" t="s">
        <v>677</v>
      </c>
      <c r="C7" s="8" t="s">
        <v>700</v>
      </c>
      <c r="D7" s="1">
        <v>3</v>
      </c>
      <c r="E7" s="1">
        <v>4</v>
      </c>
      <c r="F7" s="1">
        <v>3</v>
      </c>
      <c r="G7" s="1">
        <v>2</v>
      </c>
      <c r="H7" s="1">
        <v>3</v>
      </c>
      <c r="I7" s="1">
        <v>3</v>
      </c>
      <c r="J7" s="14">
        <f t="shared" si="0"/>
        <v>3</v>
      </c>
      <c r="K7" s="190">
        <f t="shared" si="1"/>
        <v>3</v>
      </c>
      <c r="L7" s="48">
        <f t="shared" si="2"/>
        <v>0.53452248382484879</v>
      </c>
      <c r="M7" s="39"/>
    </row>
    <row r="8" spans="1:21" s="8" customFormat="1">
      <c r="A8" s="40" t="s">
        <v>756</v>
      </c>
      <c r="B8" s="8" t="s">
        <v>673</v>
      </c>
      <c r="C8" s="8" t="s">
        <v>700</v>
      </c>
      <c r="D8" s="14">
        <v>3</v>
      </c>
      <c r="E8" s="14">
        <v>2</v>
      </c>
      <c r="F8" s="14">
        <v>3</v>
      </c>
      <c r="G8" s="14">
        <v>4</v>
      </c>
      <c r="H8" s="14">
        <v>3</v>
      </c>
      <c r="I8" s="14">
        <v>4</v>
      </c>
      <c r="J8" s="14">
        <f t="shared" si="0"/>
        <v>3</v>
      </c>
      <c r="K8" s="190">
        <f t="shared" si="1"/>
        <v>3.1666666666666665</v>
      </c>
      <c r="L8" s="48">
        <f t="shared" si="2"/>
        <v>0.63893202062827037</v>
      </c>
      <c r="M8" s="39"/>
    </row>
    <row r="9" spans="1:21" s="8" customFormat="1">
      <c r="A9" s="40" t="s">
        <v>756</v>
      </c>
      <c r="B9" s="8" t="s">
        <v>680</v>
      </c>
      <c r="C9" s="8" t="s">
        <v>700</v>
      </c>
      <c r="D9" s="14">
        <v>4</v>
      </c>
      <c r="E9" s="14">
        <v>3</v>
      </c>
      <c r="F9" s="14">
        <v>3</v>
      </c>
      <c r="G9" s="14">
        <v>3</v>
      </c>
      <c r="H9" s="14">
        <v>3</v>
      </c>
      <c r="I9" s="14">
        <v>2</v>
      </c>
      <c r="J9" s="14">
        <f t="shared" si="0"/>
        <v>3.2</v>
      </c>
      <c r="K9" s="190">
        <f t="shared" si="1"/>
        <v>3</v>
      </c>
      <c r="L9" s="48">
        <f t="shared" si="2"/>
        <v>0.53917927047901915</v>
      </c>
      <c r="M9" s="14"/>
    </row>
    <row r="10" spans="1:21" s="8" customFormat="1">
      <c r="A10" s="40" t="s">
        <v>737</v>
      </c>
      <c r="B10" s="8" t="s">
        <v>670</v>
      </c>
      <c r="C10" s="8" t="s">
        <v>700</v>
      </c>
      <c r="D10" s="14">
        <v>4</v>
      </c>
      <c r="E10" s="14">
        <v>4</v>
      </c>
      <c r="F10" s="14">
        <v>2</v>
      </c>
      <c r="G10" s="14">
        <v>4</v>
      </c>
      <c r="H10" s="14">
        <v>2</v>
      </c>
      <c r="I10" s="14">
        <v>4</v>
      </c>
      <c r="J10" s="14">
        <f t="shared" si="0"/>
        <v>3.2</v>
      </c>
      <c r="K10" s="190">
        <f t="shared" si="1"/>
        <v>3.3333333333333335</v>
      </c>
      <c r="L10" s="48">
        <f t="shared" si="2"/>
        <v>0.87414357180441871</v>
      </c>
      <c r="M10" s="14"/>
    </row>
    <row r="11" spans="1:21" s="8" customFormat="1">
      <c r="A11" s="40" t="s">
        <v>736</v>
      </c>
      <c r="B11" s="8" t="s">
        <v>670</v>
      </c>
      <c r="C11" s="8" t="s">
        <v>700</v>
      </c>
      <c r="D11" s="14">
        <v>4</v>
      </c>
      <c r="E11" s="14">
        <v>4</v>
      </c>
      <c r="F11" s="14">
        <v>2</v>
      </c>
      <c r="G11" s="14">
        <v>4</v>
      </c>
      <c r="H11" s="14">
        <v>2</v>
      </c>
      <c r="I11" s="14">
        <v>4</v>
      </c>
      <c r="J11" s="14">
        <f t="shared" si="0"/>
        <v>3.2</v>
      </c>
      <c r="K11" s="190">
        <f t="shared" si="1"/>
        <v>3.3333333333333335</v>
      </c>
      <c r="L11" s="48">
        <f t="shared" si="2"/>
        <v>0.87414357180441871</v>
      </c>
      <c r="M11" s="14"/>
    </row>
    <row r="12" spans="1:21" s="8" customFormat="1">
      <c r="A12" s="40" t="s">
        <v>735</v>
      </c>
      <c r="B12" s="8" t="s">
        <v>670</v>
      </c>
      <c r="C12" s="8" t="s">
        <v>700</v>
      </c>
      <c r="D12" s="14">
        <v>4</v>
      </c>
      <c r="E12" s="14">
        <v>2</v>
      </c>
      <c r="F12" s="14">
        <v>4</v>
      </c>
      <c r="G12" s="14">
        <v>4</v>
      </c>
      <c r="H12" s="14">
        <v>2</v>
      </c>
      <c r="I12" s="14">
        <v>4</v>
      </c>
      <c r="J12" s="14">
        <f t="shared" si="0"/>
        <v>3.2</v>
      </c>
      <c r="K12" s="190">
        <f t="shared" si="1"/>
        <v>3.3333333333333335</v>
      </c>
      <c r="L12" s="48">
        <f t="shared" si="2"/>
        <v>0.87414357180441871</v>
      </c>
    </row>
    <row r="13" spans="1:21" s="8" customFormat="1">
      <c r="A13" s="40" t="s">
        <v>735</v>
      </c>
      <c r="B13" s="8" t="s">
        <v>669</v>
      </c>
      <c r="C13" s="8" t="s">
        <v>700</v>
      </c>
      <c r="D13" s="14">
        <v>5</v>
      </c>
      <c r="E13" s="14">
        <v>2</v>
      </c>
      <c r="F13" s="14">
        <v>3</v>
      </c>
      <c r="G13" s="14">
        <v>3</v>
      </c>
      <c r="H13" s="14">
        <v>3</v>
      </c>
      <c r="I13" s="14">
        <v>5</v>
      </c>
      <c r="J13" s="14">
        <f t="shared" si="0"/>
        <v>3.2</v>
      </c>
      <c r="K13" s="190">
        <f t="shared" si="1"/>
        <v>3.5</v>
      </c>
      <c r="L13" s="48">
        <f t="shared" si="2"/>
        <v>1.0405184147474629</v>
      </c>
      <c r="M13" s="14"/>
    </row>
    <row r="14" spans="1:21" s="8" customFormat="1">
      <c r="A14" s="41" t="s">
        <v>718</v>
      </c>
      <c r="B14" s="8" t="s">
        <v>758</v>
      </c>
      <c r="C14" s="8" t="s">
        <v>700</v>
      </c>
      <c r="D14" s="1">
        <v>4</v>
      </c>
      <c r="E14" s="1">
        <v>3</v>
      </c>
      <c r="F14" s="1">
        <v>3</v>
      </c>
      <c r="G14" s="1">
        <v>3</v>
      </c>
      <c r="H14" s="1">
        <v>4</v>
      </c>
      <c r="I14" s="1">
        <v>3</v>
      </c>
      <c r="J14" s="14">
        <f t="shared" si="0"/>
        <v>3.4</v>
      </c>
      <c r="K14" s="190">
        <f t="shared" si="1"/>
        <v>3.3333333333333335</v>
      </c>
      <c r="L14" s="48">
        <f t="shared" si="2"/>
        <v>0.43707178590221341</v>
      </c>
    </row>
    <row r="15" spans="1:21" s="8" customFormat="1">
      <c r="A15" s="41" t="s">
        <v>718</v>
      </c>
      <c r="B15" s="8" t="s">
        <v>678</v>
      </c>
      <c r="C15" s="8" t="s">
        <v>700</v>
      </c>
      <c r="D15" s="1">
        <v>5</v>
      </c>
      <c r="E15" s="1">
        <v>3</v>
      </c>
      <c r="F15" s="1">
        <v>3</v>
      </c>
      <c r="G15" s="1">
        <v>3</v>
      </c>
      <c r="H15" s="1">
        <v>3</v>
      </c>
      <c r="I15" s="1">
        <v>5</v>
      </c>
      <c r="J15" s="14">
        <f t="shared" si="0"/>
        <v>3.4</v>
      </c>
      <c r="K15" s="190">
        <f t="shared" si="1"/>
        <v>3.6666666666666665</v>
      </c>
      <c r="L15" s="48">
        <f t="shared" si="2"/>
        <v>0.8779485467803062</v>
      </c>
    </row>
    <row r="16" spans="1:21" s="8" customFormat="1">
      <c r="A16" s="41" t="s">
        <v>754</v>
      </c>
      <c r="B16" s="8" t="s">
        <v>677</v>
      </c>
      <c r="C16" s="8" t="s">
        <v>700</v>
      </c>
      <c r="D16" s="1">
        <v>4</v>
      </c>
      <c r="E16" s="1">
        <v>4</v>
      </c>
      <c r="F16" s="1">
        <v>3</v>
      </c>
      <c r="G16" s="1">
        <v>4</v>
      </c>
      <c r="H16" s="1">
        <v>3</v>
      </c>
      <c r="I16" s="1">
        <v>4</v>
      </c>
      <c r="J16" s="14">
        <f t="shared" si="0"/>
        <v>3.6</v>
      </c>
      <c r="K16" s="190">
        <f t="shared" si="1"/>
        <v>3.6666666666666665</v>
      </c>
      <c r="L16" s="48">
        <f t="shared" si="2"/>
        <v>0.43707178590220641</v>
      </c>
    </row>
    <row r="17" spans="1:13" s="8" customFormat="1">
      <c r="A17" s="41" t="s">
        <v>777</v>
      </c>
      <c r="B17" s="8" t="s">
        <v>675</v>
      </c>
      <c r="C17" s="8" t="s">
        <v>700</v>
      </c>
      <c r="D17" s="1">
        <v>4</v>
      </c>
      <c r="E17" s="1">
        <v>4</v>
      </c>
      <c r="F17" s="1">
        <v>4</v>
      </c>
      <c r="G17" s="1">
        <v>2</v>
      </c>
      <c r="H17" s="1">
        <v>4</v>
      </c>
      <c r="I17" s="1">
        <v>4</v>
      </c>
      <c r="J17" s="14">
        <f t="shared" si="0"/>
        <v>3.6</v>
      </c>
      <c r="K17" s="190">
        <f t="shared" si="1"/>
        <v>3.6666666666666665</v>
      </c>
      <c r="L17" s="48">
        <f t="shared" si="2"/>
        <v>0.6904679802467526</v>
      </c>
    </row>
    <row r="18" spans="1:13" s="8" customFormat="1">
      <c r="A18" s="40" t="s">
        <v>716</v>
      </c>
      <c r="B18" s="8" t="s">
        <v>674</v>
      </c>
      <c r="C18" s="8" t="s">
        <v>700</v>
      </c>
      <c r="D18" s="39">
        <v>5</v>
      </c>
      <c r="E18" s="39">
        <v>2</v>
      </c>
      <c r="F18" s="39">
        <v>4</v>
      </c>
      <c r="G18" s="39">
        <v>4</v>
      </c>
      <c r="H18" s="39">
        <v>4</v>
      </c>
      <c r="I18" s="39">
        <v>4</v>
      </c>
      <c r="J18" s="14">
        <f t="shared" si="0"/>
        <v>3.8</v>
      </c>
      <c r="K18" s="190">
        <f t="shared" si="1"/>
        <v>3.8333333333333335</v>
      </c>
      <c r="L18" s="48">
        <f t="shared" si="2"/>
        <v>0.83103253809046485</v>
      </c>
      <c r="M18" s="14"/>
    </row>
    <row r="19" spans="1:13" s="8" customFormat="1">
      <c r="A19" s="41" t="s">
        <v>777</v>
      </c>
      <c r="B19" s="8" t="s">
        <v>676</v>
      </c>
      <c r="C19" s="8" t="s">
        <v>700</v>
      </c>
      <c r="D19" s="1">
        <v>5</v>
      </c>
      <c r="E19" s="1">
        <v>4</v>
      </c>
      <c r="F19" s="1">
        <v>4</v>
      </c>
      <c r="G19" s="1">
        <v>2</v>
      </c>
      <c r="H19" s="1">
        <v>4</v>
      </c>
      <c r="I19" s="1">
        <v>4</v>
      </c>
      <c r="J19" s="14">
        <f t="shared" si="0"/>
        <v>3.8</v>
      </c>
      <c r="K19" s="190">
        <f t="shared" si="1"/>
        <v>3.8333333333333335</v>
      </c>
      <c r="L19" s="48">
        <f t="shared" si="2"/>
        <v>0.83103253809046485</v>
      </c>
      <c r="M19" s="14"/>
    </row>
    <row r="20" spans="1:13" s="8" customFormat="1">
      <c r="A20" s="40" t="s">
        <v>718</v>
      </c>
      <c r="B20" s="8" t="s">
        <v>674</v>
      </c>
      <c r="C20" s="8" t="s">
        <v>700</v>
      </c>
      <c r="D20" s="39">
        <v>5</v>
      </c>
      <c r="E20" s="39">
        <v>2</v>
      </c>
      <c r="F20" s="39">
        <v>4</v>
      </c>
      <c r="G20" s="39">
        <v>4</v>
      </c>
      <c r="H20" s="39">
        <v>4</v>
      </c>
      <c r="I20" s="39">
        <v>4</v>
      </c>
      <c r="J20" s="14">
        <f t="shared" si="0"/>
        <v>3.8</v>
      </c>
      <c r="K20" s="190">
        <f t="shared" si="1"/>
        <v>3.8333333333333335</v>
      </c>
      <c r="L20" s="48">
        <f t="shared" si="2"/>
        <v>0.83103253809046485</v>
      </c>
      <c r="M20" s="14"/>
    </row>
    <row r="21" spans="1:13" s="8" customFormat="1">
      <c r="A21" s="41" t="s">
        <v>778</v>
      </c>
      <c r="B21" s="8" t="s">
        <v>675</v>
      </c>
      <c r="C21" s="8" t="s">
        <v>700</v>
      </c>
      <c r="D21" s="1">
        <v>4</v>
      </c>
      <c r="E21" s="1">
        <v>4</v>
      </c>
      <c r="F21" s="1">
        <v>4</v>
      </c>
      <c r="G21" s="1">
        <v>4</v>
      </c>
      <c r="H21" s="1">
        <v>4</v>
      </c>
      <c r="I21" s="1">
        <v>4</v>
      </c>
      <c r="J21" s="14">
        <f t="shared" si="0"/>
        <v>4</v>
      </c>
      <c r="K21" s="190">
        <f t="shared" si="1"/>
        <v>4</v>
      </c>
      <c r="L21" s="48">
        <f t="shared" si="2"/>
        <v>0</v>
      </c>
    </row>
    <row r="22" spans="1:13" s="8" customFormat="1">
      <c r="A22" s="41" t="s">
        <v>755</v>
      </c>
      <c r="B22" s="8" t="s">
        <v>758</v>
      </c>
      <c r="C22" s="8" t="s">
        <v>700</v>
      </c>
      <c r="D22" s="1">
        <v>4</v>
      </c>
      <c r="E22" s="1">
        <v>4</v>
      </c>
      <c r="F22" s="1">
        <v>4</v>
      </c>
      <c r="G22" s="1">
        <v>4</v>
      </c>
      <c r="H22" s="1">
        <v>4</v>
      </c>
      <c r="I22" s="1">
        <v>4</v>
      </c>
      <c r="J22" s="14">
        <f t="shared" si="0"/>
        <v>4</v>
      </c>
      <c r="K22" s="190">
        <f t="shared" si="1"/>
        <v>4</v>
      </c>
      <c r="L22" s="48">
        <f t="shared" si="2"/>
        <v>0</v>
      </c>
    </row>
    <row r="23" spans="1:13" s="8" customFormat="1">
      <c r="A23" s="40" t="s">
        <v>737</v>
      </c>
      <c r="B23" s="8" t="s">
        <v>668</v>
      </c>
      <c r="C23" s="8" t="s">
        <v>700</v>
      </c>
      <c r="D23" s="14">
        <v>3</v>
      </c>
      <c r="E23" s="14">
        <v>3</v>
      </c>
      <c r="F23" s="14">
        <v>4</v>
      </c>
      <c r="G23" s="14">
        <v>5</v>
      </c>
      <c r="H23" s="14">
        <v>5</v>
      </c>
      <c r="I23" s="14">
        <v>5</v>
      </c>
      <c r="J23" s="14">
        <f t="shared" si="0"/>
        <v>4</v>
      </c>
      <c r="K23" s="190">
        <f t="shared" si="1"/>
        <v>4.166666666666667</v>
      </c>
      <c r="L23" s="48">
        <f t="shared" si="2"/>
        <v>0.83303566112046867</v>
      </c>
    </row>
    <row r="24" spans="1:13" s="8" customFormat="1">
      <c r="A24" s="41" t="s">
        <v>754</v>
      </c>
      <c r="B24" s="8" t="s">
        <v>758</v>
      </c>
      <c r="C24" s="8" t="s">
        <v>700</v>
      </c>
      <c r="D24" s="1">
        <v>5</v>
      </c>
      <c r="E24" s="1">
        <v>4</v>
      </c>
      <c r="F24" s="1">
        <v>4</v>
      </c>
      <c r="G24" s="1">
        <v>4</v>
      </c>
      <c r="H24" s="1">
        <v>4</v>
      </c>
      <c r="I24" s="1">
        <v>4</v>
      </c>
      <c r="J24" s="14">
        <f t="shared" si="0"/>
        <v>4.2</v>
      </c>
      <c r="K24" s="190">
        <f t="shared" si="1"/>
        <v>4.166666666666667</v>
      </c>
      <c r="L24" s="48">
        <f t="shared" si="2"/>
        <v>0.34523399012337702</v>
      </c>
    </row>
    <row r="25" spans="1:13" s="8" customFormat="1">
      <c r="A25" s="40" t="s">
        <v>737</v>
      </c>
      <c r="B25" s="8" t="s">
        <v>669</v>
      </c>
      <c r="C25" s="8" t="s">
        <v>700</v>
      </c>
      <c r="D25" s="14">
        <v>5</v>
      </c>
      <c r="E25" s="14">
        <v>3</v>
      </c>
      <c r="F25" s="14">
        <v>4</v>
      </c>
      <c r="G25" s="14">
        <v>5</v>
      </c>
      <c r="H25" s="14">
        <v>5</v>
      </c>
      <c r="I25" s="14">
        <v>5</v>
      </c>
      <c r="J25" s="14">
        <f t="shared" si="0"/>
        <v>4.4000000000000004</v>
      </c>
      <c r="K25" s="190">
        <f t="shared" si="1"/>
        <v>4.5</v>
      </c>
      <c r="L25" s="48">
        <f t="shared" si="2"/>
        <v>0.70799011292531688</v>
      </c>
    </row>
    <row r="26" spans="1:13" s="8" customFormat="1">
      <c r="A26" s="40" t="s">
        <v>754</v>
      </c>
      <c r="B26" s="8" t="s">
        <v>673</v>
      </c>
      <c r="C26" s="8" t="s">
        <v>700</v>
      </c>
      <c r="D26" s="14">
        <v>5</v>
      </c>
      <c r="E26" s="14">
        <v>4</v>
      </c>
      <c r="F26" s="14">
        <v>4</v>
      </c>
      <c r="G26" s="14">
        <v>4</v>
      </c>
      <c r="H26" s="14">
        <v>5</v>
      </c>
      <c r="I26" s="14">
        <v>5</v>
      </c>
      <c r="J26" s="14">
        <f t="shared" si="0"/>
        <v>4.4000000000000004</v>
      </c>
      <c r="K26" s="190">
        <f t="shared" si="1"/>
        <v>4.5</v>
      </c>
      <c r="L26" s="48">
        <f t="shared" si="2"/>
        <v>0.46425824094539703</v>
      </c>
    </row>
    <row r="27" spans="1:13" s="8" customFormat="1">
      <c r="A27" s="41" t="s">
        <v>778</v>
      </c>
      <c r="B27" s="8" t="s">
        <v>676</v>
      </c>
      <c r="C27" s="8" t="s">
        <v>700</v>
      </c>
      <c r="D27" s="1">
        <v>4</v>
      </c>
      <c r="E27" s="1">
        <v>4</v>
      </c>
      <c r="F27" s="1">
        <v>5</v>
      </c>
      <c r="G27" s="1">
        <v>4</v>
      </c>
      <c r="H27" s="1">
        <v>5</v>
      </c>
      <c r="I27" s="1">
        <v>5</v>
      </c>
      <c r="J27" s="14">
        <f t="shared" si="0"/>
        <v>4.4000000000000004</v>
      </c>
      <c r="K27" s="190">
        <f t="shared" si="1"/>
        <v>4.5</v>
      </c>
      <c r="L27" s="48">
        <f t="shared" si="2"/>
        <v>0.46425824094539703</v>
      </c>
    </row>
    <row r="28" spans="1:13" s="8" customFormat="1">
      <c r="A28" s="40" t="s">
        <v>736</v>
      </c>
      <c r="B28" s="8" t="s">
        <v>669</v>
      </c>
      <c r="C28" s="8" t="s">
        <v>700</v>
      </c>
      <c r="D28" s="14">
        <v>5</v>
      </c>
      <c r="E28" s="14">
        <v>4</v>
      </c>
      <c r="F28" s="14">
        <v>5</v>
      </c>
      <c r="G28" s="14">
        <v>5</v>
      </c>
      <c r="H28" s="14">
        <v>4</v>
      </c>
      <c r="I28" s="14">
        <v>5</v>
      </c>
      <c r="J28" s="14">
        <f t="shared" si="0"/>
        <v>4.5999999999999996</v>
      </c>
      <c r="K28" s="190">
        <f t="shared" si="1"/>
        <v>4.666666666666667</v>
      </c>
      <c r="L28" s="48">
        <f t="shared" si="2"/>
        <v>0.43707178590220858</v>
      </c>
    </row>
    <row r="29" spans="1:13" s="8" customFormat="1" ht="15" customHeight="1">
      <c r="A29" s="40" t="s">
        <v>756</v>
      </c>
      <c r="B29" s="8" t="s">
        <v>672</v>
      </c>
      <c r="C29" s="8" t="s">
        <v>700</v>
      </c>
      <c r="D29" s="14">
        <v>5</v>
      </c>
      <c r="E29" s="14">
        <v>4</v>
      </c>
      <c r="F29" s="14">
        <v>5</v>
      </c>
      <c r="G29" s="14">
        <v>5</v>
      </c>
      <c r="H29" s="14">
        <v>4</v>
      </c>
      <c r="I29" s="14">
        <v>5</v>
      </c>
      <c r="J29" s="14">
        <f t="shared" si="0"/>
        <v>4.5999999999999996</v>
      </c>
      <c r="K29" s="190">
        <f t="shared" si="1"/>
        <v>4.666666666666667</v>
      </c>
      <c r="L29" s="48">
        <f t="shared" si="2"/>
        <v>0.43707178590220858</v>
      </c>
      <c r="M29" s="1"/>
    </row>
    <row r="30" spans="1:13" s="8" customFormat="1">
      <c r="A30" s="41" t="s">
        <v>754</v>
      </c>
      <c r="B30" s="8" t="s">
        <v>678</v>
      </c>
      <c r="C30" s="8" t="s">
        <v>700</v>
      </c>
      <c r="D30" s="1">
        <v>5</v>
      </c>
      <c r="E30" s="1">
        <v>4</v>
      </c>
      <c r="F30" s="1">
        <v>5</v>
      </c>
      <c r="G30" s="1">
        <v>5</v>
      </c>
      <c r="H30" s="1">
        <v>5</v>
      </c>
      <c r="I30" s="1">
        <v>5</v>
      </c>
      <c r="J30" s="14">
        <f t="shared" si="0"/>
        <v>4.8</v>
      </c>
      <c r="K30" s="190">
        <f t="shared" si="1"/>
        <v>4.833333333333333</v>
      </c>
      <c r="L30" s="48">
        <f t="shared" si="2"/>
        <v>0.34523399012337702</v>
      </c>
      <c r="M30"/>
    </row>
    <row r="31" spans="1:13" s="8" customFormat="1">
      <c r="A31" s="41" t="s">
        <v>777</v>
      </c>
      <c r="B31" s="8" t="s">
        <v>679</v>
      </c>
      <c r="C31" s="8" t="s">
        <v>700</v>
      </c>
      <c r="D31" s="1">
        <v>5</v>
      </c>
      <c r="E31" s="1">
        <v>5</v>
      </c>
      <c r="F31" s="1">
        <v>5</v>
      </c>
      <c r="G31" s="1">
        <v>4</v>
      </c>
      <c r="H31" s="1">
        <v>5</v>
      </c>
      <c r="I31" s="1">
        <v>5</v>
      </c>
      <c r="J31" s="14">
        <f t="shared" si="0"/>
        <v>4.8</v>
      </c>
      <c r="K31" s="190">
        <f t="shared" si="1"/>
        <v>4.833333333333333</v>
      </c>
      <c r="L31" s="48">
        <f t="shared" si="2"/>
        <v>0.34523399012337697</v>
      </c>
      <c r="M31" s="1"/>
    </row>
    <row r="32" spans="1:13" s="8" customFormat="1">
      <c r="A32" s="40" t="s">
        <v>755</v>
      </c>
      <c r="B32" s="8" t="s">
        <v>673</v>
      </c>
      <c r="C32" s="8" t="s">
        <v>700</v>
      </c>
      <c r="D32" s="14">
        <v>5</v>
      </c>
      <c r="E32" s="14">
        <v>4</v>
      </c>
      <c r="F32" s="14">
        <v>5</v>
      </c>
      <c r="G32" s="14">
        <v>5</v>
      </c>
      <c r="H32" s="14">
        <v>5</v>
      </c>
      <c r="I32" s="14">
        <v>5</v>
      </c>
      <c r="J32" s="14">
        <f t="shared" si="0"/>
        <v>4.8</v>
      </c>
      <c r="K32" s="190">
        <f t="shared" si="1"/>
        <v>4.833333333333333</v>
      </c>
      <c r="L32" s="48">
        <f t="shared" si="2"/>
        <v>0.34523399012337702</v>
      </c>
      <c r="M32" s="14"/>
    </row>
    <row r="33" spans="1:13" s="8" customFormat="1">
      <c r="A33" s="40" t="s">
        <v>717</v>
      </c>
      <c r="B33" s="8" t="s">
        <v>681</v>
      </c>
      <c r="C33" s="8" t="s">
        <v>700</v>
      </c>
      <c r="D33" s="39">
        <v>5</v>
      </c>
      <c r="E33" s="39">
        <v>5</v>
      </c>
      <c r="F33" s="39">
        <v>5</v>
      </c>
      <c r="G33" s="39">
        <v>5</v>
      </c>
      <c r="H33" s="39">
        <v>5</v>
      </c>
      <c r="I33" s="39">
        <v>4</v>
      </c>
      <c r="J33" s="14">
        <f t="shared" si="0"/>
        <v>5</v>
      </c>
      <c r="K33" s="190">
        <f t="shared" si="1"/>
        <v>4.833333333333333</v>
      </c>
      <c r="L33" s="48">
        <f t="shared" si="2"/>
        <v>0.35002834352355133</v>
      </c>
      <c r="M33" s="1"/>
    </row>
    <row r="34" spans="1:13" s="8" customFormat="1">
      <c r="A34" s="40" t="s">
        <v>737</v>
      </c>
      <c r="B34" s="8" t="s">
        <v>671</v>
      </c>
      <c r="C34" s="8" t="s">
        <v>700</v>
      </c>
      <c r="D34" s="14">
        <v>5</v>
      </c>
      <c r="E34" s="14">
        <v>5</v>
      </c>
      <c r="F34" s="14">
        <v>5</v>
      </c>
      <c r="G34" s="14">
        <v>5</v>
      </c>
      <c r="H34" s="14">
        <v>5</v>
      </c>
      <c r="I34" s="14">
        <v>5</v>
      </c>
      <c r="J34" s="14">
        <f t="shared" si="0"/>
        <v>5</v>
      </c>
      <c r="K34" s="190">
        <f t="shared" si="1"/>
        <v>5</v>
      </c>
      <c r="L34" s="48">
        <f t="shared" si="2"/>
        <v>0</v>
      </c>
      <c r="M34" s="1"/>
    </row>
    <row r="35" spans="1:13" s="8" customFormat="1" ht="15" customHeight="1">
      <c r="A35" s="41" t="s">
        <v>737</v>
      </c>
      <c r="B35" s="8" t="s">
        <v>675</v>
      </c>
      <c r="C35" s="8" t="s">
        <v>700</v>
      </c>
      <c r="D35" s="1">
        <v>5</v>
      </c>
      <c r="E35" s="1">
        <v>5</v>
      </c>
      <c r="F35" s="1">
        <v>5</v>
      </c>
      <c r="G35" s="1">
        <v>5</v>
      </c>
      <c r="H35" s="1">
        <v>5</v>
      </c>
      <c r="I35" s="1">
        <v>5</v>
      </c>
      <c r="J35" s="14">
        <f t="shared" si="0"/>
        <v>5</v>
      </c>
      <c r="K35" s="190">
        <f t="shared" si="1"/>
        <v>5</v>
      </c>
      <c r="L35" s="48">
        <f t="shared" si="2"/>
        <v>0</v>
      </c>
      <c r="M35" s="1"/>
    </row>
    <row r="36" spans="1:13" s="8" customFormat="1">
      <c r="A36" s="41" t="s">
        <v>737</v>
      </c>
      <c r="B36" s="8" t="s">
        <v>679</v>
      </c>
      <c r="C36" s="8" t="s">
        <v>700</v>
      </c>
      <c r="D36" s="1">
        <v>5</v>
      </c>
      <c r="E36" s="1">
        <v>5</v>
      </c>
      <c r="F36" s="1">
        <v>5</v>
      </c>
      <c r="G36" s="1">
        <v>5</v>
      </c>
      <c r="H36" s="1">
        <v>5</v>
      </c>
      <c r="I36" s="1">
        <v>5</v>
      </c>
      <c r="J36" s="14">
        <f t="shared" si="0"/>
        <v>5</v>
      </c>
      <c r="K36" s="190">
        <f t="shared" si="1"/>
        <v>5</v>
      </c>
      <c r="L36" s="48">
        <f t="shared" si="2"/>
        <v>0</v>
      </c>
      <c r="M36"/>
    </row>
    <row r="37" spans="1:13" s="8" customFormat="1">
      <c r="A37" s="41" t="s">
        <v>737</v>
      </c>
      <c r="B37" s="8" t="s">
        <v>676</v>
      </c>
      <c r="C37" s="8" t="s">
        <v>700</v>
      </c>
      <c r="D37" s="1">
        <v>5</v>
      </c>
      <c r="E37" s="1">
        <v>5</v>
      </c>
      <c r="F37" s="1">
        <v>5</v>
      </c>
      <c r="G37" s="1">
        <v>5</v>
      </c>
      <c r="H37" s="1">
        <v>5</v>
      </c>
      <c r="I37" s="1">
        <v>5</v>
      </c>
      <c r="J37" s="14">
        <f t="shared" si="0"/>
        <v>5</v>
      </c>
      <c r="K37" s="190">
        <f t="shared" si="1"/>
        <v>5</v>
      </c>
      <c r="L37" s="48">
        <f t="shared" si="2"/>
        <v>0</v>
      </c>
      <c r="M37"/>
    </row>
    <row r="38" spans="1:13" s="8" customFormat="1">
      <c r="A38" s="40" t="s">
        <v>716</v>
      </c>
      <c r="B38" s="8" t="s">
        <v>681</v>
      </c>
      <c r="C38" s="8" t="s">
        <v>700</v>
      </c>
      <c r="D38" s="39">
        <v>5</v>
      </c>
      <c r="E38" s="39">
        <v>5</v>
      </c>
      <c r="F38" s="39">
        <v>5</v>
      </c>
      <c r="G38" s="39">
        <v>5</v>
      </c>
      <c r="H38" s="39">
        <v>5</v>
      </c>
      <c r="I38" s="39">
        <v>5</v>
      </c>
      <c r="J38" s="14">
        <f t="shared" si="0"/>
        <v>5</v>
      </c>
      <c r="K38" s="190">
        <f t="shared" si="1"/>
        <v>5</v>
      </c>
      <c r="L38" s="48">
        <f t="shared" si="2"/>
        <v>0</v>
      </c>
      <c r="M38"/>
    </row>
    <row r="39" spans="1:13" s="8" customFormat="1">
      <c r="A39" s="40" t="s">
        <v>754</v>
      </c>
      <c r="B39" s="8" t="s">
        <v>680</v>
      </c>
      <c r="C39" s="8" t="s">
        <v>700</v>
      </c>
      <c r="D39" s="14">
        <v>5</v>
      </c>
      <c r="E39" s="14">
        <v>5</v>
      </c>
      <c r="F39" s="14">
        <v>5</v>
      </c>
      <c r="G39" s="14">
        <v>5</v>
      </c>
      <c r="H39" s="14">
        <v>5</v>
      </c>
      <c r="I39" s="14">
        <v>5</v>
      </c>
      <c r="J39" s="14">
        <f t="shared" si="0"/>
        <v>5</v>
      </c>
      <c r="K39" s="190">
        <f t="shared" si="1"/>
        <v>5</v>
      </c>
      <c r="L39" s="48">
        <f t="shared" si="2"/>
        <v>0</v>
      </c>
      <c r="M39"/>
    </row>
    <row r="40" spans="1:13" s="8" customFormat="1">
      <c r="A40" s="40" t="s">
        <v>754</v>
      </c>
      <c r="B40" s="8" t="s">
        <v>672</v>
      </c>
      <c r="C40" s="8" t="s">
        <v>700</v>
      </c>
      <c r="D40" s="14">
        <v>5</v>
      </c>
      <c r="E40" s="14">
        <v>5</v>
      </c>
      <c r="F40" s="14">
        <v>5</v>
      </c>
      <c r="G40" s="14">
        <v>5</v>
      </c>
      <c r="H40" s="14">
        <v>5</v>
      </c>
      <c r="I40" s="14">
        <v>5</v>
      </c>
      <c r="J40" s="14">
        <f t="shared" si="0"/>
        <v>5</v>
      </c>
      <c r="K40" s="190">
        <f t="shared" si="1"/>
        <v>5</v>
      </c>
      <c r="L40" s="48">
        <f t="shared" si="2"/>
        <v>0</v>
      </c>
      <c r="M40"/>
    </row>
    <row r="41" spans="1:13" s="8" customFormat="1">
      <c r="A41" s="40" t="s">
        <v>736</v>
      </c>
      <c r="B41" s="8" t="s">
        <v>671</v>
      </c>
      <c r="C41" s="8" t="s">
        <v>700</v>
      </c>
      <c r="D41" s="14">
        <v>5</v>
      </c>
      <c r="E41" s="14">
        <v>5</v>
      </c>
      <c r="F41" s="14">
        <v>5</v>
      </c>
      <c r="G41" s="14">
        <v>5</v>
      </c>
      <c r="H41" s="14">
        <v>5</v>
      </c>
      <c r="I41" s="14">
        <v>5</v>
      </c>
      <c r="J41" s="14">
        <f t="shared" si="0"/>
        <v>5</v>
      </c>
      <c r="K41" s="190">
        <f t="shared" si="1"/>
        <v>5</v>
      </c>
      <c r="L41" s="48">
        <f t="shared" si="2"/>
        <v>0</v>
      </c>
      <c r="M41"/>
    </row>
    <row r="42" spans="1:13" s="8" customFormat="1">
      <c r="A42" s="41" t="s">
        <v>778</v>
      </c>
      <c r="B42" s="8" t="s">
        <v>679</v>
      </c>
      <c r="C42" s="8" t="s">
        <v>700</v>
      </c>
      <c r="D42" s="1">
        <v>5</v>
      </c>
      <c r="E42" s="1">
        <v>5</v>
      </c>
      <c r="F42" s="1">
        <v>5</v>
      </c>
      <c r="G42" s="1">
        <v>5</v>
      </c>
      <c r="H42" s="1">
        <v>5</v>
      </c>
      <c r="I42" s="1">
        <v>5</v>
      </c>
      <c r="J42" s="14">
        <f t="shared" si="0"/>
        <v>5</v>
      </c>
      <c r="K42" s="190">
        <f t="shared" si="1"/>
        <v>5</v>
      </c>
      <c r="L42" s="48">
        <f t="shared" si="2"/>
        <v>0</v>
      </c>
      <c r="M42" s="1"/>
    </row>
    <row r="43" spans="1:13" s="8" customFormat="1" ht="15" customHeight="1">
      <c r="A43" s="40" t="s">
        <v>717</v>
      </c>
      <c r="B43" s="8" t="s">
        <v>674</v>
      </c>
      <c r="C43" s="8" t="s">
        <v>700</v>
      </c>
      <c r="D43" s="39">
        <v>5</v>
      </c>
      <c r="E43" s="39">
        <v>5</v>
      </c>
      <c r="F43" s="39">
        <v>5</v>
      </c>
      <c r="G43" s="39">
        <v>5</v>
      </c>
      <c r="H43" s="39">
        <v>5</v>
      </c>
      <c r="I43" s="39">
        <v>5</v>
      </c>
      <c r="J43" s="14">
        <f t="shared" si="0"/>
        <v>5</v>
      </c>
      <c r="K43" s="190">
        <f t="shared" si="1"/>
        <v>5</v>
      </c>
      <c r="L43" s="48">
        <f t="shared" si="2"/>
        <v>0</v>
      </c>
      <c r="M43" s="1"/>
    </row>
    <row r="44" spans="1:13" s="8" customFormat="1" ht="15" customHeight="1">
      <c r="A44" s="40" t="s">
        <v>755</v>
      </c>
      <c r="B44" s="8" t="s">
        <v>672</v>
      </c>
      <c r="C44" s="8" t="s">
        <v>700</v>
      </c>
      <c r="D44" s="14">
        <v>5</v>
      </c>
      <c r="E44" s="14">
        <v>5</v>
      </c>
      <c r="F44" s="14">
        <v>5</v>
      </c>
      <c r="G44" s="14">
        <v>5</v>
      </c>
      <c r="H44" s="14">
        <v>5</v>
      </c>
      <c r="I44" s="14">
        <v>5</v>
      </c>
      <c r="J44" s="14">
        <f t="shared" si="0"/>
        <v>5</v>
      </c>
      <c r="K44" s="190">
        <f t="shared" si="1"/>
        <v>5</v>
      </c>
      <c r="L44" s="48">
        <f t="shared" si="2"/>
        <v>0</v>
      </c>
      <c r="M44" s="1"/>
    </row>
    <row r="45" spans="1:13" s="8" customFormat="1">
      <c r="A45" s="40" t="s">
        <v>755</v>
      </c>
      <c r="B45" s="8" t="s">
        <v>680</v>
      </c>
      <c r="C45" s="8" t="s">
        <v>700</v>
      </c>
      <c r="D45" s="14">
        <v>5</v>
      </c>
      <c r="E45" s="14">
        <v>5</v>
      </c>
      <c r="F45" s="14">
        <v>5</v>
      </c>
      <c r="G45" s="14">
        <v>5</v>
      </c>
      <c r="H45" s="14">
        <v>5</v>
      </c>
      <c r="I45" s="14">
        <v>5</v>
      </c>
      <c r="J45" s="14">
        <f t="shared" si="0"/>
        <v>5</v>
      </c>
      <c r="K45" s="190">
        <f t="shared" si="1"/>
        <v>5</v>
      </c>
      <c r="L45" s="48">
        <f t="shared" si="2"/>
        <v>0</v>
      </c>
      <c r="M45"/>
    </row>
    <row r="46" spans="1:13" s="8" customFormat="1">
      <c r="A46" s="41" t="s">
        <v>755</v>
      </c>
      <c r="B46" s="8" t="s">
        <v>678</v>
      </c>
      <c r="C46" s="8" t="s">
        <v>700</v>
      </c>
      <c r="D46" s="1">
        <v>5</v>
      </c>
      <c r="E46" s="1">
        <v>5</v>
      </c>
      <c r="F46" s="1">
        <v>5</v>
      </c>
      <c r="G46" s="1">
        <v>5</v>
      </c>
      <c r="H46" s="1">
        <v>5</v>
      </c>
      <c r="I46" s="1">
        <v>5</v>
      </c>
      <c r="J46" s="14">
        <f t="shared" si="0"/>
        <v>5</v>
      </c>
      <c r="K46" s="190">
        <f t="shared" si="1"/>
        <v>5</v>
      </c>
      <c r="L46" s="48">
        <f t="shared" si="2"/>
        <v>0</v>
      </c>
      <c r="M46"/>
    </row>
    <row r="47" spans="1:13">
      <c r="D47" s="42">
        <f t="shared" ref="D47:J47" si="3">AVERAGE(D2:D46)</f>
        <v>4.4888888888888889</v>
      </c>
      <c r="E47" s="42">
        <f t="shared" si="3"/>
        <v>3.8</v>
      </c>
      <c r="F47" s="42">
        <f t="shared" si="3"/>
        <v>4.0444444444444443</v>
      </c>
      <c r="G47" s="42">
        <f t="shared" si="3"/>
        <v>4.0444444444444443</v>
      </c>
      <c r="H47" s="42">
        <f t="shared" si="3"/>
        <v>4.0222222222222221</v>
      </c>
      <c r="I47" s="42">
        <f t="shared" si="3"/>
        <v>4.2444444444444445</v>
      </c>
      <c r="J47" s="42">
        <f t="shared" si="3"/>
        <v>4.08</v>
      </c>
      <c r="K47" s="191">
        <f>AVERAGE(J2:J46)</f>
        <v>4.08</v>
      </c>
      <c r="L47" s="42">
        <f>AVERAGE(K2:K46)</f>
        <v>4.1074074074074076</v>
      </c>
    </row>
    <row r="48" spans="1:13">
      <c r="A48" s="46" t="s">
        <v>4778</v>
      </c>
      <c r="K48" s="190"/>
    </row>
    <row r="49" spans="1:21">
      <c r="A49" t="s">
        <v>4759</v>
      </c>
      <c r="D49" s="42">
        <f t="shared" ref="D49:J49" si="4">AVERAGE(D2:D9)</f>
        <v>3.5</v>
      </c>
      <c r="E49" s="42">
        <f t="shared" si="4"/>
        <v>2.5</v>
      </c>
      <c r="F49" s="42">
        <f t="shared" si="4"/>
        <v>2.75</v>
      </c>
      <c r="G49" s="42">
        <f t="shared" si="4"/>
        <v>2.625</v>
      </c>
      <c r="H49" s="42">
        <f t="shared" si="4"/>
        <v>2.625</v>
      </c>
      <c r="I49" s="42">
        <f t="shared" si="4"/>
        <v>2.5</v>
      </c>
      <c r="J49" s="42">
        <f t="shared" si="4"/>
        <v>2.8</v>
      </c>
      <c r="K49" s="104">
        <f>AVERAGE(D49:J49)</f>
        <v>2.7571428571428571</v>
      </c>
      <c r="L49" t="s">
        <v>4769</v>
      </c>
      <c r="O49" s="42">
        <f t="shared" ref="O49:T49" si="5">STDEV(D3:D9)</f>
        <v>0.78679579246944253</v>
      </c>
      <c r="P49" s="42">
        <f t="shared" si="5"/>
        <v>0.97590007294853331</v>
      </c>
      <c r="Q49" s="42">
        <f t="shared" si="5"/>
        <v>0.48795003647426693</v>
      </c>
      <c r="R49" s="42">
        <f t="shared" si="5"/>
        <v>0.95118973121134198</v>
      </c>
      <c r="S49" s="42">
        <f t="shared" si="5"/>
        <v>0.48795003647426693</v>
      </c>
      <c r="T49" s="42">
        <f t="shared" si="5"/>
        <v>0.7867957924694432</v>
      </c>
      <c r="U49" s="58"/>
    </row>
    <row r="50" spans="1:21">
      <c r="A50" t="s">
        <v>4767</v>
      </c>
      <c r="D50" s="42">
        <f t="shared" ref="D50:J50" si="6">AVERAGE(D10:D17)</f>
        <v>4.25</v>
      </c>
      <c r="E50" s="42">
        <f t="shared" si="6"/>
        <v>3.25</v>
      </c>
      <c r="F50" s="42">
        <f t="shared" si="6"/>
        <v>3</v>
      </c>
      <c r="G50" s="42">
        <f t="shared" si="6"/>
        <v>3.375</v>
      </c>
      <c r="H50" s="42">
        <f t="shared" si="6"/>
        <v>2.875</v>
      </c>
      <c r="I50" s="42">
        <f t="shared" si="6"/>
        <v>4.125</v>
      </c>
      <c r="J50" s="42">
        <f t="shared" si="6"/>
        <v>3.35</v>
      </c>
      <c r="K50" s="104">
        <f>AVERAGE(D50:I50)</f>
        <v>3.4791666666666665</v>
      </c>
      <c r="L50" t="s">
        <v>4768</v>
      </c>
      <c r="O50" s="42">
        <f t="shared" ref="O50:T50" si="7">STDEV(D10:D17)</f>
        <v>0.46291004988627571</v>
      </c>
      <c r="P50" s="42">
        <f t="shared" si="7"/>
        <v>0.88640526042791834</v>
      </c>
      <c r="Q50" s="42">
        <f t="shared" si="7"/>
        <v>0.7559289460184544</v>
      </c>
      <c r="R50" s="42">
        <f t="shared" si="7"/>
        <v>0.74402380914284494</v>
      </c>
      <c r="S50" s="42">
        <f t="shared" si="7"/>
        <v>0.83452296039628016</v>
      </c>
      <c r="T50" s="42">
        <f t="shared" si="7"/>
        <v>0.64086994446165568</v>
      </c>
      <c r="U50" s="58"/>
    </row>
    <row r="51" spans="1:21">
      <c r="A51" t="s">
        <v>4770</v>
      </c>
      <c r="D51" s="42">
        <f t="shared" ref="D51:J51" si="8">AVERAGE(D18:D24)</f>
        <v>4.4285714285714288</v>
      </c>
      <c r="E51" s="42">
        <f t="shared" si="8"/>
        <v>3.2857142857142856</v>
      </c>
      <c r="F51" s="42">
        <f t="shared" si="8"/>
        <v>4</v>
      </c>
      <c r="G51" s="42">
        <f t="shared" si="8"/>
        <v>3.8571428571428572</v>
      </c>
      <c r="H51" s="42">
        <f t="shared" si="8"/>
        <v>4.1428571428571432</v>
      </c>
      <c r="I51" s="42">
        <f t="shared" si="8"/>
        <v>4.1428571428571432</v>
      </c>
      <c r="J51" s="42">
        <f t="shared" si="8"/>
        <v>3.9428571428571426</v>
      </c>
      <c r="K51" s="104">
        <f>AVERAGE(D51:I51)</f>
        <v>3.9761904761904763</v>
      </c>
      <c r="L51" t="s">
        <v>4771</v>
      </c>
      <c r="O51" s="42">
        <f t="shared" ref="O51:T51" si="9">STDEV(D18:D24)</f>
        <v>0.78679579246944398</v>
      </c>
      <c r="P51" s="42">
        <f t="shared" si="9"/>
        <v>0.95118973121134198</v>
      </c>
      <c r="Q51" s="42">
        <f t="shared" si="9"/>
        <v>0</v>
      </c>
      <c r="R51" s="42">
        <f t="shared" si="9"/>
        <v>0.89973541084243769</v>
      </c>
      <c r="S51" s="42">
        <f t="shared" si="9"/>
        <v>0.37796447300922725</v>
      </c>
      <c r="T51" s="42">
        <f t="shared" si="9"/>
        <v>0.37796447300922725</v>
      </c>
      <c r="U51" s="58"/>
    </row>
    <row r="52" spans="1:21">
      <c r="A52" t="s">
        <v>4772</v>
      </c>
      <c r="D52" s="42">
        <f t="shared" ref="D52:J52" si="10">AVERAGE(D25:D31)</f>
        <v>4.8571428571428568</v>
      </c>
      <c r="E52" s="42">
        <f t="shared" si="10"/>
        <v>4</v>
      </c>
      <c r="F52" s="42">
        <f t="shared" si="10"/>
        <v>4.7142857142857144</v>
      </c>
      <c r="G52" s="42">
        <f t="shared" si="10"/>
        <v>4.5714285714285712</v>
      </c>
      <c r="H52" s="42">
        <f t="shared" si="10"/>
        <v>4.7142857142857144</v>
      </c>
      <c r="I52" s="78">
        <f t="shared" si="10"/>
        <v>5</v>
      </c>
      <c r="J52" s="78">
        <f t="shared" si="10"/>
        <v>4.5714285714285712</v>
      </c>
      <c r="K52" s="192">
        <f>AVERAGE(D52:I52)</f>
        <v>4.6428571428571432</v>
      </c>
      <c r="L52" t="s">
        <v>4773</v>
      </c>
      <c r="O52" s="42">
        <f t="shared" ref="O52:T52" si="11">STDEV(D25:D31)</f>
        <v>0.37796447300922725</v>
      </c>
      <c r="P52" s="42">
        <f t="shared" si="11"/>
        <v>0.57735026918962573</v>
      </c>
      <c r="Q52" s="42">
        <f t="shared" si="11"/>
        <v>0.48795003647426655</v>
      </c>
      <c r="R52" s="42">
        <f t="shared" si="11"/>
        <v>0.53452248382485001</v>
      </c>
      <c r="S52" s="42">
        <f t="shared" si="11"/>
        <v>0.48795003647426655</v>
      </c>
      <c r="T52" s="42">
        <f t="shared" si="11"/>
        <v>0</v>
      </c>
      <c r="U52" s="58"/>
    </row>
    <row r="53" spans="1:21">
      <c r="A53" t="s">
        <v>4774</v>
      </c>
      <c r="D53" s="42">
        <f t="shared" ref="D53:J53" si="12">AVERAGE(D32:D39)</f>
        <v>5</v>
      </c>
      <c r="E53" s="42">
        <f t="shared" si="12"/>
        <v>4.875</v>
      </c>
      <c r="F53" s="42">
        <f t="shared" si="12"/>
        <v>5</v>
      </c>
      <c r="G53" s="42">
        <f t="shared" si="12"/>
        <v>5</v>
      </c>
      <c r="H53" s="42">
        <f t="shared" si="12"/>
        <v>5</v>
      </c>
      <c r="I53" s="78">
        <f t="shared" si="12"/>
        <v>4.875</v>
      </c>
      <c r="J53" s="78">
        <f t="shared" si="12"/>
        <v>4.9749999999999996</v>
      </c>
      <c r="K53" s="104">
        <f>AVERAGE(D53:I53)</f>
        <v>4.958333333333333</v>
      </c>
      <c r="L53" t="s">
        <v>4775</v>
      </c>
      <c r="O53" s="42">
        <f t="shared" ref="O53:T53" si="13">STDEV(D32:D39)</f>
        <v>0</v>
      </c>
      <c r="P53" s="42">
        <f t="shared" si="13"/>
        <v>0.35355339059327379</v>
      </c>
      <c r="Q53" s="42">
        <f t="shared" si="13"/>
        <v>0</v>
      </c>
      <c r="R53" s="42">
        <f t="shared" si="13"/>
        <v>0</v>
      </c>
      <c r="S53" s="42">
        <f t="shared" si="13"/>
        <v>0</v>
      </c>
      <c r="T53" s="42">
        <f t="shared" si="13"/>
        <v>0.35355339059327379</v>
      </c>
      <c r="U53" s="58"/>
    </row>
    <row r="54" spans="1:21">
      <c r="A54" t="s">
        <v>4776</v>
      </c>
      <c r="D54" s="42">
        <f t="shared" ref="D54:J54" si="14">AVERAGE(D40:D46)</f>
        <v>5</v>
      </c>
      <c r="E54" s="42">
        <f t="shared" si="14"/>
        <v>5</v>
      </c>
      <c r="F54" s="42">
        <f t="shared" si="14"/>
        <v>5</v>
      </c>
      <c r="G54" s="42">
        <f t="shared" si="14"/>
        <v>5</v>
      </c>
      <c r="H54" s="42">
        <f t="shared" si="14"/>
        <v>5</v>
      </c>
      <c r="I54" s="78">
        <f t="shared" si="14"/>
        <v>5</v>
      </c>
      <c r="J54" s="78">
        <f t="shared" si="14"/>
        <v>5</v>
      </c>
      <c r="K54" s="192">
        <f>AVERAGE(D54:I54)</f>
        <v>5</v>
      </c>
      <c r="L54" t="s">
        <v>4777</v>
      </c>
      <c r="O54" s="42">
        <f t="shared" ref="O54:T54" si="15">STDEV(D40:D46)</f>
        <v>0</v>
      </c>
      <c r="P54" s="42">
        <f t="shared" si="15"/>
        <v>0</v>
      </c>
      <c r="Q54" s="42">
        <f t="shared" si="15"/>
        <v>0</v>
      </c>
      <c r="R54" s="42">
        <f t="shared" si="15"/>
        <v>0</v>
      </c>
      <c r="S54" s="42">
        <f t="shared" si="15"/>
        <v>0</v>
      </c>
      <c r="T54" s="42">
        <f t="shared" si="15"/>
        <v>0</v>
      </c>
      <c r="U54" s="58"/>
    </row>
    <row r="55" spans="1:21">
      <c r="D55" s="42">
        <f>AVERAGE(D49:D54)</f>
        <v>4.5059523809523805</v>
      </c>
      <c r="E55" s="42">
        <f t="shared" ref="E55:K55" si="16">AVERAGE(E49:E54)</f>
        <v>3.8184523809523809</v>
      </c>
      <c r="F55" s="42">
        <f t="shared" si="16"/>
        <v>4.0773809523809526</v>
      </c>
      <c r="G55" s="42">
        <f t="shared" si="16"/>
        <v>4.0714285714285721</v>
      </c>
      <c r="H55" s="42">
        <f t="shared" si="16"/>
        <v>4.0595238095238093</v>
      </c>
      <c r="I55" s="42">
        <f t="shared" si="16"/>
        <v>4.2738095238095237</v>
      </c>
      <c r="J55" s="42"/>
      <c r="K55" s="191">
        <f t="shared" si="16"/>
        <v>4.1356150793650794</v>
      </c>
    </row>
    <row r="59" spans="1:21">
      <c r="A59" s="194" t="s">
        <v>4826</v>
      </c>
      <c r="B59" s="195">
        <v>5</v>
      </c>
    </row>
    <row r="60" spans="1:21">
      <c r="A60" s="194" t="s">
        <v>4830</v>
      </c>
      <c r="B60" s="195">
        <v>4.958333333333333</v>
      </c>
    </row>
    <row r="61" spans="1:21">
      <c r="A61" s="194" t="s">
        <v>4827</v>
      </c>
      <c r="B61" s="195">
        <v>4.6428571428571432</v>
      </c>
    </row>
    <row r="62" spans="1:21">
      <c r="A62" s="40" t="s">
        <v>4828</v>
      </c>
      <c r="B62" s="42">
        <v>3.9761904761904763</v>
      </c>
    </row>
    <row r="63" spans="1:21">
      <c r="A63" s="40" t="s">
        <v>4829</v>
      </c>
      <c r="B63" s="42">
        <v>3.4791666666666665</v>
      </c>
    </row>
    <row r="64" spans="1:21">
      <c r="A64" s="40" t="s">
        <v>4831</v>
      </c>
      <c r="B64" s="42">
        <v>2.7918367346938782</v>
      </c>
    </row>
    <row r="71" spans="2:3">
      <c r="B71" s="156"/>
      <c r="C71" s="156"/>
    </row>
    <row r="72" spans="2:3">
      <c r="C72" s="157"/>
    </row>
    <row r="81" spans="3:12">
      <c r="C81" s="42"/>
      <c r="F81" s="61"/>
      <c r="G81" s="61"/>
      <c r="H81" s="61"/>
      <c r="I81" s="61"/>
      <c r="J81" s="61"/>
      <c r="K81" s="193"/>
      <c r="L81" s="61"/>
    </row>
    <row r="82" spans="3:12">
      <c r="C82" s="42"/>
      <c r="F82" s="61"/>
      <c r="G82" s="61"/>
      <c r="H82" s="61"/>
      <c r="I82" s="61"/>
      <c r="J82" s="61"/>
      <c r="K82" s="193"/>
      <c r="L82" s="61"/>
    </row>
    <row r="83" spans="3:12">
      <c r="C83" s="42"/>
      <c r="F83" s="61"/>
      <c r="G83" s="61"/>
      <c r="H83" s="61"/>
      <c r="I83" s="61"/>
      <c r="J83" s="61"/>
      <c r="K83" s="193"/>
      <c r="L83" s="61"/>
    </row>
    <row r="84" spans="3:12">
      <c r="C84" s="42"/>
      <c r="F84" s="61"/>
      <c r="G84" s="61"/>
      <c r="H84" s="61"/>
      <c r="I84" s="61"/>
      <c r="J84" s="61"/>
      <c r="K84" s="193"/>
      <c r="L84" s="61"/>
    </row>
    <row r="85" spans="3:12">
      <c r="C85" s="42"/>
      <c r="F85" s="61"/>
      <c r="G85" s="61"/>
      <c r="H85" s="61"/>
      <c r="I85" s="61"/>
      <c r="J85" s="61"/>
      <c r="K85" s="193"/>
      <c r="L85" s="61"/>
    </row>
    <row r="86" spans="3:12">
      <c r="C86" s="42"/>
      <c r="F86" s="61"/>
      <c r="G86" s="61"/>
      <c r="H86" s="61"/>
      <c r="I86" s="61"/>
      <c r="J86" s="61"/>
      <c r="K86" s="193"/>
      <c r="L86" s="61"/>
    </row>
    <row r="87" spans="3:12">
      <c r="C87" s="42"/>
      <c r="F87" s="61"/>
      <c r="G87" s="61"/>
      <c r="H87" s="61"/>
      <c r="I87" s="61"/>
      <c r="J87" s="61"/>
      <c r="K87" s="193"/>
      <c r="L87" s="61"/>
    </row>
    <row r="88" spans="3:12">
      <c r="F88" s="61"/>
      <c r="G88" s="61"/>
      <c r="H88" s="61"/>
      <c r="I88" s="61"/>
      <c r="J88" s="61"/>
      <c r="K88" s="193"/>
      <c r="L88" s="61"/>
    </row>
    <row r="89" spans="3:12">
      <c r="F89" s="42"/>
      <c r="G89" s="42"/>
      <c r="H89" s="42"/>
      <c r="I89" s="42"/>
      <c r="J89" s="42"/>
      <c r="K89" s="191"/>
      <c r="L89" s="42"/>
    </row>
    <row r="90" spans="3:12">
      <c r="F90" s="42"/>
      <c r="G90" s="42"/>
      <c r="H90" s="42"/>
      <c r="I90" s="42"/>
      <c r="J90" s="42"/>
      <c r="K90" s="191"/>
      <c r="L90" s="42"/>
    </row>
  </sheetData>
  <sortState ref="A59:B64">
    <sortCondition descending="1" ref="B59"/>
  </sortState>
  <hyperlinks>
    <hyperlink ref="A38" r:id="rId1" display="https://ab2022mohammedengineer.on.drv.tw/Narratives website/CombinationalNarrativeWebPage1.html"/>
    <hyperlink ref="A18" r:id="rId2" display="https://ab2022mohammedengineer.on.drv.tw/Narratives website/CombinationalNarrativeWebPage1.html"/>
    <hyperlink ref="A33" r:id="rId3" display="https://ab2022mohammedengineer.on.drv.tw/Narratives website/CombinationalNarrativeWebPage2.html"/>
    <hyperlink ref="A43" r:id="rId4" display="https://ab2022mohammedengineer.on.drv.tw/Narratives website/CombinationalNarrativeWebPage2.html"/>
    <hyperlink ref="A5" r:id="rId5" display="https://ab2022mohammedengineer.on.drv.tw/Narratives website/CombinationalNarrativeWebPage3.html"/>
    <hyperlink ref="A20" r:id="rId6" display="https://ab2022mohammedengineer.on.drv.tw/Narratives website/CombinationalNarrativeWebPage3.html"/>
    <hyperlink ref="A3" r:id="rId7" display="https://ab2022mohammedengineer.on.drv.tw/Narratives website/CombinationalNarrativeWebPage4.html"/>
    <hyperlink ref="A2" r:id="rId8" display="https://ab2022mohammedengineer.on.drv.tw/Narratives website/CombinationalNarrativeWebPage5.html"/>
    <hyperlink ref="A23" r:id="rId9" display="https://ab2022mohammedengineer.on.drv.tw/Narratives website/CombinationalNarrativeWebPage6.html"/>
    <hyperlink ref="A13" r:id="rId10" display="https://ab2022mohammedengineer.on.drv.tw/Narratives website/CombinationalNarrativeWebPage4.html"/>
    <hyperlink ref="A28" r:id="rId11" display="https://ab2022mohammedengineer.on.drv.tw/Narratives website/CombinationalNarrativeWebPage5.html"/>
    <hyperlink ref="A25" r:id="rId12" display="https://ab2022mohammedengineer.on.drv.tw/Narratives website/CombinationalNarrativeWebPage6.html"/>
    <hyperlink ref="A12" r:id="rId13" display="https://ab2022mohammedengineer.on.drv.tw/Narratives website/CombinationalNarrativeWebPage4.html"/>
    <hyperlink ref="A11" r:id="rId14" display="https://ab2022mohammedengineer.on.drv.tw/Narratives website/CombinationalNarrativeWebPage5.html"/>
    <hyperlink ref="A10" r:id="rId15" display="https://ab2022mohammedengineer.on.drv.tw/Narratives website/CombinationalNarrativeWebPage6.html"/>
    <hyperlink ref="A6" r:id="rId16" display="https://ab2022mohammedengineer.on.drv.tw/Narratives website/CombinationalNarrativeWebPage4.html"/>
    <hyperlink ref="A41" r:id="rId17" display="https://ab2022mohammedengineer.on.drv.tw/Narratives website/CombinationalNarrativeWebPage5.html"/>
    <hyperlink ref="A34" r:id="rId18" display="https://ab2022mohammedengineer.on.drv.tw/Narratives website/CombinationalNarrativeWebPage6.html"/>
    <hyperlink ref="A40" r:id="rId19" display="https://ab2022mohammedengineer.on.drv.tw/Narratives website/CombinationalNarrativeWebPage1.html"/>
    <hyperlink ref="A44" r:id="rId20" display="https://ab2022mohammedengineer.on.drv.tw/Narratives website/CombinationalNarrativeWebPage2.html"/>
    <hyperlink ref="A29" r:id="rId21" display="https://ab2022mohammedengineer.on.drv.tw/Narratives website/CombinationalNarrativeWebPage3.html"/>
    <hyperlink ref="A26" r:id="rId22" display="https://ab2022mohammedengineer.on.drv.tw/Narratives website/CombinationalNarrativeWebPage1.html"/>
    <hyperlink ref="A32" r:id="rId23" display="https://ab2022mohammedengineer.on.drv.tw/Narratives website/CombinationalNarrativeWebPage2.html"/>
    <hyperlink ref="A8" r:id="rId24" display="https://ab2022mohammedengineer.on.drv.tw/Narratives website/CombinationalNarrativeWebPage3.html"/>
    <hyperlink ref="A39" r:id="rId25" display="https://ab2022mohammedengineer.on.drv.tw/Narratives website/CombinationalNarrativeWebPage1.html"/>
    <hyperlink ref="A45" r:id="rId26" display="https://ab2022mohammedengineer.on.drv.tw/Narratives website/CombinationalNarrativeWebPage2.html"/>
    <hyperlink ref="A9" r:id="rId27" display="https://ab2022mohammedengineer.on.drv.tw/Narratives website/CombinationalNarrativeWebPage3.html"/>
    <hyperlink ref="A17" r:id="rId28" display="https://ab2022mohammedengineer.on.drv.tw/Narratives website/CombinationalNarrativeWebPage4.html"/>
    <hyperlink ref="A21" r:id="rId29" display="https://ab2022mohammedengineer.on.drv.tw/Narratives website/CombinationalNarrativeWebPage5.html"/>
    <hyperlink ref="A35" r:id="rId30" display="https://ab2022mohammedengineer.on.drv.tw/Narratives website/CombinationalNarrativeWebPage6.html"/>
    <hyperlink ref="A31" r:id="rId31" display="https://ab2022mohammedengineer.on.drv.tw/Narratives website/CombinationalNarrativeWebPage4.html"/>
    <hyperlink ref="A42" r:id="rId32" display="https://ab2022mohammedengineer.on.drv.tw/Narratives website/CombinationalNarrativeWebPage5.html"/>
    <hyperlink ref="A36" r:id="rId33" display="https://ab2022mohammedengineer.on.drv.tw/Narratives website/CombinationalNarrativeWebPage6.html"/>
    <hyperlink ref="A19" r:id="rId34" display="https://ab2022mohammedengineer.on.drv.tw/Narratives website/CombinationalNarrativeWebPage4.html"/>
    <hyperlink ref="A27" r:id="rId35" display="https://ab2022mohammedengineer.on.drv.tw/Narratives website/CombinationalNarrativeWebPage5.html"/>
    <hyperlink ref="A37" r:id="rId36" display="https://ab2022mohammedengineer.on.drv.tw/Narratives website/CombinationalNarrativeWebPage6.html"/>
    <hyperlink ref="A16" r:id="rId37" display="https://ab2022mohammedengineer.on.drv.tw/Narratives website/CombinationalNarrativeWebPage1.html"/>
    <hyperlink ref="A4" r:id="rId38" display="https://ab2022mohammedengineer.on.drv.tw/Narratives website/CombinationalNarrativeWebPage2.html"/>
    <hyperlink ref="A7" r:id="rId39" display="https://ab2022mohammedengineer.on.drv.tw/Narratives website/CombinationalNarrativeWebPage3.html"/>
    <hyperlink ref="A30" r:id="rId40" display="https://ab2022mohammedengineer.on.drv.tw/Narratives website/CombinationalNarrativeWebPage1.html"/>
    <hyperlink ref="A46" r:id="rId41" display="https://ab2022mohammedengineer.on.drv.tw/Narratives website/CombinationalNarrativeWebPage2.html"/>
    <hyperlink ref="A15" r:id="rId42" display="https://ab2022mohammedengineer.on.drv.tw/Narratives website/CombinationalNarrativeWebPage3.html"/>
    <hyperlink ref="A24" r:id="rId43" display="https://ab2022mohammedengineer.on.drv.tw/Narratives website/CombinationalNarrativeWebPage1.html"/>
    <hyperlink ref="A22" r:id="rId44" display="https://ab2022mohammedengineer.on.drv.tw/Narratives website/CombinationalNarrativeWebPage2.html"/>
    <hyperlink ref="A14" r:id="rId45" display="https://ab2022mohammedengineer.on.drv.tw/Narratives website/CombinationalNarrativeWebPage3.html"/>
    <hyperlink ref="A64" r:id="rId46" display="https://ab2022mohammedengineer.on.drv.tw/Narratives website/CombinationalNarrativeWebPage6.html"/>
    <hyperlink ref="A63" r:id="rId47" display="https://ab2022mohammedengineer.on.drv.tw/Narratives website/CombinationalNarrativeWebPage1.html"/>
    <hyperlink ref="A62" r:id="rId48" display="https://ab2022mohammedengineer.on.drv.tw/Narratives website/CombinationalNarrativeWebPage5.html"/>
    <hyperlink ref="A61" r:id="rId49" display="https://ab2022mohammedengineer.on.drv.tw/Narratives website/CombinationalNarrativeWebPage4.html"/>
    <hyperlink ref="A60" r:id="rId50" display="https://ab2022mohammedengineer.on.drv.tw/Narratives website/CombinationalNarrativeWebPage2.html"/>
    <hyperlink ref="A59" r:id="rId51" display="https://ab2022mohammedengineer.on.drv.tw/Narratives website/CombinationalNarrativeWebPage3.html"/>
  </hyperlinks>
  <pageMargins left="0.7" right="0.7" top="0.75" bottom="0.75" header="0.3" footer="0.3"/>
  <pageSetup paperSize="9" orientation="portrait" r:id="rId52"/>
  <drawing r:id="rId5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topLeftCell="A46" workbookViewId="0">
      <selection activeCell="E47" sqref="E47"/>
    </sheetView>
  </sheetViews>
  <sheetFormatPr defaultRowHeight="15"/>
  <cols>
    <col min="1" max="1" width="73" bestFit="1" customWidth="1"/>
    <col min="2" max="2" width="29.140625" bestFit="1" customWidth="1"/>
    <col min="3" max="3" width="26.5703125" customWidth="1"/>
    <col min="4" max="4" width="18.42578125" bestFit="1" customWidth="1"/>
    <col min="5" max="5" width="10.85546875" bestFit="1" customWidth="1"/>
    <col min="6" max="6" width="10.140625" bestFit="1" customWidth="1"/>
    <col min="7" max="7" width="14.5703125" bestFit="1" customWidth="1"/>
    <col min="11" max="11" width="9.140625" style="6"/>
    <col min="13" max="13" width="59.140625" customWidth="1"/>
    <col min="14" max="14" width="14.140625" bestFit="1" customWidth="1"/>
    <col min="15" max="15" width="15.28515625" customWidth="1"/>
    <col min="16" max="16" width="14.140625" customWidth="1"/>
    <col min="17" max="17" width="14.5703125" bestFit="1" customWidth="1"/>
    <col min="19" max="19" width="45.42578125" bestFit="1" customWidth="1"/>
    <col min="20" max="20" width="8.28515625" bestFit="1" customWidth="1"/>
    <col min="21" max="21" width="5.5703125" bestFit="1" customWidth="1"/>
  </cols>
  <sheetData>
    <row r="1" spans="1:21" s="8" customFormat="1" ht="30">
      <c r="A1" t="s">
        <v>4779</v>
      </c>
      <c r="B1" t="s">
        <v>4760</v>
      </c>
      <c r="C1" t="s">
        <v>4715</v>
      </c>
      <c r="D1" t="s">
        <v>4761</v>
      </c>
      <c r="E1" t="s">
        <v>4762</v>
      </c>
      <c r="F1" t="s">
        <v>4763</v>
      </c>
      <c r="G1" t="s">
        <v>4764</v>
      </c>
      <c r="H1" t="s">
        <v>4765</v>
      </c>
      <c r="I1" t="s">
        <v>4837</v>
      </c>
      <c r="J1" s="8" t="s">
        <v>4838</v>
      </c>
      <c r="K1" s="6" t="s">
        <v>4836</v>
      </c>
      <c r="L1" t="s">
        <v>4874</v>
      </c>
      <c r="M1"/>
    </row>
    <row r="2" spans="1:21">
      <c r="A2" s="40" t="s">
        <v>737</v>
      </c>
      <c r="B2" s="8" t="s">
        <v>670</v>
      </c>
      <c r="C2" s="8" t="s">
        <v>700</v>
      </c>
      <c r="D2" s="14">
        <v>4</v>
      </c>
      <c r="E2" s="14">
        <v>4</v>
      </c>
      <c r="F2" s="14">
        <v>2</v>
      </c>
      <c r="G2" s="14">
        <v>4</v>
      </c>
      <c r="H2" s="14">
        <v>2</v>
      </c>
      <c r="I2" s="14">
        <v>4</v>
      </c>
      <c r="J2" s="14">
        <f t="shared" ref="J2:J46" si="0">AVERAGE(D2:H2)</f>
        <v>3.2</v>
      </c>
      <c r="K2" s="190">
        <f t="shared" ref="K2:K46" si="1">AVERAGE(D2:I2)</f>
        <v>3.3333333333333335</v>
      </c>
      <c r="L2" s="48">
        <f t="shared" ref="L2:L46" si="2">STDEV(D2:K2)</f>
        <v>0.87414357180441871</v>
      </c>
      <c r="M2" s="14"/>
      <c r="S2" s="40"/>
      <c r="T2" s="48"/>
      <c r="U2" s="48"/>
    </row>
    <row r="3" spans="1:21" s="8" customFormat="1">
      <c r="A3" s="40" t="s">
        <v>737</v>
      </c>
      <c r="B3" s="8" t="s">
        <v>668</v>
      </c>
      <c r="C3" s="8" t="s">
        <v>700</v>
      </c>
      <c r="D3" s="14">
        <v>3</v>
      </c>
      <c r="E3" s="14">
        <v>3</v>
      </c>
      <c r="F3" s="14">
        <v>4</v>
      </c>
      <c r="G3" s="14">
        <v>5</v>
      </c>
      <c r="H3" s="14">
        <v>5</v>
      </c>
      <c r="I3" s="14">
        <v>5</v>
      </c>
      <c r="J3" s="14">
        <f t="shared" si="0"/>
        <v>4</v>
      </c>
      <c r="K3" s="190">
        <f t="shared" si="1"/>
        <v>4.166666666666667</v>
      </c>
      <c r="L3" s="48">
        <f t="shared" si="2"/>
        <v>0.83303566112046867</v>
      </c>
    </row>
    <row r="4" spans="1:21" s="8" customFormat="1">
      <c r="A4" s="40" t="s">
        <v>737</v>
      </c>
      <c r="B4" s="8" t="s">
        <v>669</v>
      </c>
      <c r="C4" s="8" t="s">
        <v>700</v>
      </c>
      <c r="D4" s="14">
        <v>5</v>
      </c>
      <c r="E4" s="14">
        <v>3</v>
      </c>
      <c r="F4" s="14">
        <v>4</v>
      </c>
      <c r="G4" s="14">
        <v>5</v>
      </c>
      <c r="H4" s="14">
        <v>5</v>
      </c>
      <c r="I4" s="14">
        <v>5</v>
      </c>
      <c r="J4" s="14">
        <f t="shared" si="0"/>
        <v>4.4000000000000004</v>
      </c>
      <c r="K4" s="190">
        <f t="shared" si="1"/>
        <v>4.5</v>
      </c>
      <c r="L4" s="48">
        <f t="shared" si="2"/>
        <v>0.70799011292531688</v>
      </c>
    </row>
    <row r="5" spans="1:21" s="8" customFormat="1" ht="15" customHeight="1">
      <c r="A5" s="40" t="s">
        <v>737</v>
      </c>
      <c r="B5" s="8" t="s">
        <v>671</v>
      </c>
      <c r="C5" s="8" t="s">
        <v>700</v>
      </c>
      <c r="D5" s="14">
        <v>5</v>
      </c>
      <c r="E5" s="14">
        <v>5</v>
      </c>
      <c r="F5" s="14">
        <v>5</v>
      </c>
      <c r="G5" s="14">
        <v>5</v>
      </c>
      <c r="H5" s="14">
        <v>5</v>
      </c>
      <c r="I5" s="14">
        <v>5</v>
      </c>
      <c r="J5" s="14">
        <f t="shared" si="0"/>
        <v>5</v>
      </c>
      <c r="K5" s="190">
        <f t="shared" si="1"/>
        <v>5</v>
      </c>
      <c r="L5" s="48">
        <f t="shared" si="2"/>
        <v>0</v>
      </c>
      <c r="M5" s="1"/>
    </row>
    <row r="6" spans="1:21" s="8" customFormat="1">
      <c r="A6" s="41" t="s">
        <v>737</v>
      </c>
      <c r="B6" s="8" t="s">
        <v>675</v>
      </c>
      <c r="C6" s="8" t="s">
        <v>700</v>
      </c>
      <c r="D6" s="1">
        <v>5</v>
      </c>
      <c r="E6" s="1">
        <v>5</v>
      </c>
      <c r="F6" s="1">
        <v>5</v>
      </c>
      <c r="G6" s="1">
        <v>5</v>
      </c>
      <c r="H6" s="1">
        <v>5</v>
      </c>
      <c r="I6" s="1">
        <v>5</v>
      </c>
      <c r="J6" s="14">
        <f t="shared" si="0"/>
        <v>5</v>
      </c>
      <c r="K6" s="190">
        <f t="shared" si="1"/>
        <v>5</v>
      </c>
      <c r="L6" s="48">
        <f t="shared" si="2"/>
        <v>0</v>
      </c>
      <c r="M6" s="1"/>
    </row>
    <row r="7" spans="1:21" s="8" customFormat="1">
      <c r="A7" s="41" t="s">
        <v>737</v>
      </c>
      <c r="B7" s="8" t="s">
        <v>679</v>
      </c>
      <c r="C7" s="8" t="s">
        <v>700</v>
      </c>
      <c r="D7" s="1">
        <v>5</v>
      </c>
      <c r="E7" s="1">
        <v>5</v>
      </c>
      <c r="F7" s="1">
        <v>5</v>
      </c>
      <c r="G7" s="1">
        <v>5</v>
      </c>
      <c r="H7" s="1">
        <v>5</v>
      </c>
      <c r="I7" s="1">
        <v>5</v>
      </c>
      <c r="J7" s="14">
        <f t="shared" si="0"/>
        <v>5</v>
      </c>
      <c r="K7" s="190">
        <f t="shared" si="1"/>
        <v>5</v>
      </c>
      <c r="L7" s="48">
        <f t="shared" si="2"/>
        <v>0</v>
      </c>
      <c r="M7"/>
    </row>
    <row r="8" spans="1:21" s="8" customFormat="1">
      <c r="A8" s="41" t="s">
        <v>737</v>
      </c>
      <c r="B8" s="8" t="s">
        <v>676</v>
      </c>
      <c r="C8" s="8" t="s">
        <v>700</v>
      </c>
      <c r="D8" s="1">
        <v>5</v>
      </c>
      <c r="E8" s="1">
        <v>5</v>
      </c>
      <c r="F8" s="1">
        <v>5</v>
      </c>
      <c r="G8" s="1">
        <v>5</v>
      </c>
      <c r="H8" s="1">
        <v>5</v>
      </c>
      <c r="I8" s="1">
        <v>5</v>
      </c>
      <c r="J8" s="14">
        <f t="shared" si="0"/>
        <v>5</v>
      </c>
      <c r="K8" s="190">
        <f t="shared" si="1"/>
        <v>5</v>
      </c>
      <c r="L8" s="48">
        <f t="shared" si="2"/>
        <v>0</v>
      </c>
      <c r="M8"/>
    </row>
    <row r="9" spans="1:21" s="8" customFormat="1">
      <c r="A9" s="40" t="s">
        <v>716</v>
      </c>
      <c r="B9" s="8" t="s">
        <v>674</v>
      </c>
      <c r="C9" s="8" t="s">
        <v>700</v>
      </c>
      <c r="D9" s="39">
        <v>5</v>
      </c>
      <c r="E9" s="39">
        <v>2</v>
      </c>
      <c r="F9" s="39">
        <v>4</v>
      </c>
      <c r="G9" s="39">
        <v>4</v>
      </c>
      <c r="H9" s="39">
        <v>4</v>
      </c>
      <c r="I9" s="39">
        <v>4</v>
      </c>
      <c r="J9" s="14">
        <f t="shared" si="0"/>
        <v>3.8</v>
      </c>
      <c r="K9" s="190">
        <f t="shared" si="1"/>
        <v>3.8333333333333335</v>
      </c>
      <c r="L9" s="48">
        <f t="shared" si="2"/>
        <v>0.83103253809046485</v>
      </c>
      <c r="M9" s="14"/>
    </row>
    <row r="10" spans="1:21" s="8" customFormat="1">
      <c r="A10" s="40" t="s">
        <v>716</v>
      </c>
      <c r="B10" s="8" t="s">
        <v>681</v>
      </c>
      <c r="C10" s="8" t="s">
        <v>700</v>
      </c>
      <c r="D10" s="39">
        <v>5</v>
      </c>
      <c r="E10" s="39">
        <v>5</v>
      </c>
      <c r="F10" s="39">
        <v>5</v>
      </c>
      <c r="G10" s="39">
        <v>5</v>
      </c>
      <c r="H10" s="39">
        <v>5</v>
      </c>
      <c r="I10" s="39">
        <v>5</v>
      </c>
      <c r="J10" s="14">
        <f t="shared" si="0"/>
        <v>5</v>
      </c>
      <c r="K10" s="190">
        <f t="shared" si="1"/>
        <v>5</v>
      </c>
      <c r="L10" s="48">
        <f t="shared" si="2"/>
        <v>0</v>
      </c>
      <c r="M10"/>
    </row>
    <row r="11" spans="1:21" s="8" customFormat="1">
      <c r="A11" s="40" t="s">
        <v>736</v>
      </c>
      <c r="B11" s="8" t="s">
        <v>668</v>
      </c>
      <c r="C11" s="8" t="s">
        <v>700</v>
      </c>
      <c r="D11" s="14">
        <v>3</v>
      </c>
      <c r="E11" s="14">
        <v>3</v>
      </c>
      <c r="F11" s="14">
        <v>3</v>
      </c>
      <c r="G11" s="14">
        <v>2</v>
      </c>
      <c r="H11" s="14">
        <v>2</v>
      </c>
      <c r="I11" s="14">
        <v>2</v>
      </c>
      <c r="J11" s="14">
        <f t="shared" si="0"/>
        <v>2.6</v>
      </c>
      <c r="K11" s="190">
        <f t="shared" si="1"/>
        <v>2.5</v>
      </c>
      <c r="L11" s="48">
        <f t="shared" si="2"/>
        <v>0.46425824094539575</v>
      </c>
      <c r="M11"/>
    </row>
    <row r="12" spans="1:21" s="8" customFormat="1">
      <c r="A12" s="40" t="s">
        <v>736</v>
      </c>
      <c r="B12" s="8" t="s">
        <v>670</v>
      </c>
      <c r="C12" s="8" t="s">
        <v>700</v>
      </c>
      <c r="D12" s="14">
        <v>4</v>
      </c>
      <c r="E12" s="14">
        <v>4</v>
      </c>
      <c r="F12" s="14">
        <v>2</v>
      </c>
      <c r="G12" s="14">
        <v>4</v>
      </c>
      <c r="H12" s="14">
        <v>2</v>
      </c>
      <c r="I12" s="14">
        <v>4</v>
      </c>
      <c r="J12" s="14">
        <f t="shared" si="0"/>
        <v>3.2</v>
      </c>
      <c r="K12" s="190">
        <f t="shared" si="1"/>
        <v>3.3333333333333335</v>
      </c>
      <c r="L12" s="48">
        <f t="shared" si="2"/>
        <v>0.87414357180441871</v>
      </c>
      <c r="M12" s="14"/>
    </row>
    <row r="13" spans="1:21" s="8" customFormat="1">
      <c r="A13" s="40" t="s">
        <v>736</v>
      </c>
      <c r="B13" s="8" t="s">
        <v>669</v>
      </c>
      <c r="C13" s="8" t="s">
        <v>700</v>
      </c>
      <c r="D13" s="14">
        <v>5</v>
      </c>
      <c r="E13" s="14">
        <v>4</v>
      </c>
      <c r="F13" s="14">
        <v>5</v>
      </c>
      <c r="G13" s="14">
        <v>5</v>
      </c>
      <c r="H13" s="14">
        <v>4</v>
      </c>
      <c r="I13" s="14">
        <v>5</v>
      </c>
      <c r="J13" s="14">
        <f t="shared" si="0"/>
        <v>4.5999999999999996</v>
      </c>
      <c r="K13" s="190">
        <f t="shared" si="1"/>
        <v>4.666666666666667</v>
      </c>
      <c r="L13" s="48">
        <f t="shared" si="2"/>
        <v>0.43707178590220858</v>
      </c>
    </row>
    <row r="14" spans="1:21" s="8" customFormat="1">
      <c r="A14" s="40" t="s">
        <v>736</v>
      </c>
      <c r="B14" s="8" t="s">
        <v>671</v>
      </c>
      <c r="C14" s="8" t="s">
        <v>700</v>
      </c>
      <c r="D14" s="14">
        <v>5</v>
      </c>
      <c r="E14" s="14">
        <v>5</v>
      </c>
      <c r="F14" s="14">
        <v>5</v>
      </c>
      <c r="G14" s="14">
        <v>5</v>
      </c>
      <c r="H14" s="14">
        <v>5</v>
      </c>
      <c r="I14" s="14">
        <v>5</v>
      </c>
      <c r="J14" s="14">
        <f t="shared" si="0"/>
        <v>5</v>
      </c>
      <c r="K14" s="190">
        <f t="shared" si="1"/>
        <v>5</v>
      </c>
      <c r="L14" s="48">
        <f t="shared" si="2"/>
        <v>0</v>
      </c>
      <c r="M14"/>
    </row>
    <row r="15" spans="1:21" s="8" customFormat="1">
      <c r="A15" s="41" t="s">
        <v>754</v>
      </c>
      <c r="B15" s="8" t="s">
        <v>677</v>
      </c>
      <c r="C15" s="8" t="s">
        <v>700</v>
      </c>
      <c r="D15" s="1">
        <v>4</v>
      </c>
      <c r="E15" s="1">
        <v>4</v>
      </c>
      <c r="F15" s="1">
        <v>3</v>
      </c>
      <c r="G15" s="1">
        <v>4</v>
      </c>
      <c r="H15" s="1">
        <v>3</v>
      </c>
      <c r="I15" s="1">
        <v>4</v>
      </c>
      <c r="J15" s="14">
        <f t="shared" si="0"/>
        <v>3.6</v>
      </c>
      <c r="K15" s="190">
        <f t="shared" si="1"/>
        <v>3.6666666666666665</v>
      </c>
      <c r="L15" s="48">
        <f t="shared" si="2"/>
        <v>0.43707178590220641</v>
      </c>
    </row>
    <row r="16" spans="1:21" s="8" customFormat="1">
      <c r="A16" s="41" t="s">
        <v>754</v>
      </c>
      <c r="B16" s="8" t="s">
        <v>758</v>
      </c>
      <c r="C16" s="8" t="s">
        <v>700</v>
      </c>
      <c r="D16" s="1">
        <v>5</v>
      </c>
      <c r="E16" s="1">
        <v>4</v>
      </c>
      <c r="F16" s="1">
        <v>4</v>
      </c>
      <c r="G16" s="1">
        <v>4</v>
      </c>
      <c r="H16" s="1">
        <v>4</v>
      </c>
      <c r="I16" s="1">
        <v>4</v>
      </c>
      <c r="J16" s="14">
        <f t="shared" si="0"/>
        <v>4.2</v>
      </c>
      <c r="K16" s="190">
        <f t="shared" si="1"/>
        <v>4.166666666666667</v>
      </c>
      <c r="L16" s="48">
        <f t="shared" si="2"/>
        <v>0.34523399012337702</v>
      </c>
    </row>
    <row r="17" spans="1:13" s="8" customFormat="1">
      <c r="A17" s="40" t="s">
        <v>754</v>
      </c>
      <c r="B17" s="8" t="s">
        <v>673</v>
      </c>
      <c r="C17" s="8" t="s">
        <v>700</v>
      </c>
      <c r="D17" s="14">
        <v>5</v>
      </c>
      <c r="E17" s="14">
        <v>4</v>
      </c>
      <c r="F17" s="14">
        <v>4</v>
      </c>
      <c r="G17" s="14">
        <v>4</v>
      </c>
      <c r="H17" s="14">
        <v>5</v>
      </c>
      <c r="I17" s="14">
        <v>5</v>
      </c>
      <c r="J17" s="14">
        <f t="shared" si="0"/>
        <v>4.4000000000000004</v>
      </c>
      <c r="K17" s="190">
        <f t="shared" si="1"/>
        <v>4.5</v>
      </c>
      <c r="L17" s="48">
        <f t="shared" si="2"/>
        <v>0.46425824094539703</v>
      </c>
    </row>
    <row r="18" spans="1:13" s="8" customFormat="1" ht="15" customHeight="1">
      <c r="A18" s="41" t="s">
        <v>754</v>
      </c>
      <c r="B18" s="8" t="s">
        <v>678</v>
      </c>
      <c r="C18" s="8" t="s">
        <v>700</v>
      </c>
      <c r="D18" s="1">
        <v>5</v>
      </c>
      <c r="E18" s="1">
        <v>4</v>
      </c>
      <c r="F18" s="1">
        <v>5</v>
      </c>
      <c r="G18" s="1">
        <v>5</v>
      </c>
      <c r="H18" s="1">
        <v>5</v>
      </c>
      <c r="I18" s="1">
        <v>5</v>
      </c>
      <c r="J18" s="14">
        <f t="shared" si="0"/>
        <v>4.8</v>
      </c>
      <c r="K18" s="190">
        <f t="shared" si="1"/>
        <v>4.833333333333333</v>
      </c>
      <c r="L18" s="48">
        <f t="shared" si="2"/>
        <v>0.34523399012337702</v>
      </c>
      <c r="M18"/>
    </row>
    <row r="19" spans="1:13" s="8" customFormat="1">
      <c r="A19" s="40" t="s">
        <v>754</v>
      </c>
      <c r="B19" s="8" t="s">
        <v>680</v>
      </c>
      <c r="C19" s="8" t="s">
        <v>700</v>
      </c>
      <c r="D19" s="14">
        <v>5</v>
      </c>
      <c r="E19" s="14">
        <v>5</v>
      </c>
      <c r="F19" s="14">
        <v>5</v>
      </c>
      <c r="G19" s="14">
        <v>5</v>
      </c>
      <c r="H19" s="14">
        <v>5</v>
      </c>
      <c r="I19" s="14">
        <v>5</v>
      </c>
      <c r="J19" s="14">
        <f t="shared" si="0"/>
        <v>5</v>
      </c>
      <c r="K19" s="190">
        <f t="shared" si="1"/>
        <v>5</v>
      </c>
      <c r="L19" s="48">
        <f t="shared" si="2"/>
        <v>0</v>
      </c>
      <c r="M19"/>
    </row>
    <row r="20" spans="1:13" s="8" customFormat="1">
      <c r="A20" s="40" t="s">
        <v>754</v>
      </c>
      <c r="B20" s="8" t="s">
        <v>672</v>
      </c>
      <c r="C20" s="8" t="s">
        <v>700</v>
      </c>
      <c r="D20" s="14">
        <v>5</v>
      </c>
      <c r="E20" s="14">
        <v>5</v>
      </c>
      <c r="F20" s="14">
        <v>5</v>
      </c>
      <c r="G20" s="14">
        <v>5</v>
      </c>
      <c r="H20" s="14">
        <v>5</v>
      </c>
      <c r="I20" s="14">
        <v>5</v>
      </c>
      <c r="J20" s="14">
        <f t="shared" si="0"/>
        <v>5</v>
      </c>
      <c r="K20" s="190">
        <f t="shared" si="1"/>
        <v>5</v>
      </c>
      <c r="L20" s="48">
        <f t="shared" si="2"/>
        <v>0</v>
      </c>
      <c r="M20"/>
    </row>
    <row r="21" spans="1:13" s="8" customFormat="1">
      <c r="A21" s="41" t="s">
        <v>778</v>
      </c>
      <c r="B21" s="8" t="s">
        <v>675</v>
      </c>
      <c r="C21" s="8" t="s">
        <v>700</v>
      </c>
      <c r="D21" s="1">
        <v>4</v>
      </c>
      <c r="E21" s="1">
        <v>4</v>
      </c>
      <c r="F21" s="1">
        <v>4</v>
      </c>
      <c r="G21" s="1">
        <v>4</v>
      </c>
      <c r="H21" s="1">
        <v>4</v>
      </c>
      <c r="I21" s="1">
        <v>4</v>
      </c>
      <c r="J21" s="14">
        <f t="shared" si="0"/>
        <v>4</v>
      </c>
      <c r="K21" s="190">
        <f t="shared" si="1"/>
        <v>4</v>
      </c>
      <c r="L21" s="48">
        <f t="shared" si="2"/>
        <v>0</v>
      </c>
    </row>
    <row r="22" spans="1:13" s="8" customFormat="1">
      <c r="A22" s="41" t="s">
        <v>778</v>
      </c>
      <c r="B22" s="8" t="s">
        <v>676</v>
      </c>
      <c r="C22" s="8" t="s">
        <v>700</v>
      </c>
      <c r="D22" s="1">
        <v>4</v>
      </c>
      <c r="E22" s="1">
        <v>4</v>
      </c>
      <c r="F22" s="1">
        <v>5</v>
      </c>
      <c r="G22" s="1">
        <v>4</v>
      </c>
      <c r="H22" s="1">
        <v>5</v>
      </c>
      <c r="I22" s="1">
        <v>5</v>
      </c>
      <c r="J22" s="14">
        <f t="shared" si="0"/>
        <v>4.4000000000000004</v>
      </c>
      <c r="K22" s="190">
        <f t="shared" si="1"/>
        <v>4.5</v>
      </c>
      <c r="L22" s="48">
        <f t="shared" si="2"/>
        <v>0.46425824094539703</v>
      </c>
    </row>
    <row r="23" spans="1:13" s="8" customFormat="1">
      <c r="A23" s="41" t="s">
        <v>778</v>
      </c>
      <c r="B23" s="8" t="s">
        <v>679</v>
      </c>
      <c r="C23" s="8" t="s">
        <v>700</v>
      </c>
      <c r="D23" s="1">
        <v>5</v>
      </c>
      <c r="E23" s="1">
        <v>5</v>
      </c>
      <c r="F23" s="1">
        <v>5</v>
      </c>
      <c r="G23" s="1">
        <v>5</v>
      </c>
      <c r="H23" s="1">
        <v>5</v>
      </c>
      <c r="I23" s="1">
        <v>5</v>
      </c>
      <c r="J23" s="14">
        <f t="shared" si="0"/>
        <v>5</v>
      </c>
      <c r="K23" s="190">
        <f t="shared" si="1"/>
        <v>5</v>
      </c>
      <c r="L23" s="48">
        <f t="shared" si="2"/>
        <v>0</v>
      </c>
      <c r="M23" s="1"/>
    </row>
    <row r="24" spans="1:13" s="8" customFormat="1">
      <c r="A24" s="40" t="s">
        <v>735</v>
      </c>
      <c r="B24" s="8" t="s">
        <v>668</v>
      </c>
      <c r="C24" s="8" t="s">
        <v>700</v>
      </c>
      <c r="D24" s="14">
        <v>3</v>
      </c>
      <c r="E24" s="14">
        <v>3</v>
      </c>
      <c r="F24" s="14">
        <v>3</v>
      </c>
      <c r="G24" s="14">
        <v>2</v>
      </c>
      <c r="H24" s="14">
        <v>2</v>
      </c>
      <c r="I24" s="14">
        <v>2</v>
      </c>
      <c r="J24" s="14">
        <f t="shared" si="0"/>
        <v>2.6</v>
      </c>
      <c r="K24" s="190">
        <f t="shared" si="1"/>
        <v>2.5</v>
      </c>
      <c r="L24" s="48">
        <f t="shared" si="2"/>
        <v>0.46425824094539575</v>
      </c>
      <c r="M24" s="39"/>
    </row>
    <row r="25" spans="1:13" s="8" customFormat="1">
      <c r="A25" s="40" t="s">
        <v>735</v>
      </c>
      <c r="B25" s="8" t="s">
        <v>671</v>
      </c>
      <c r="C25" s="8" t="s">
        <v>700</v>
      </c>
      <c r="D25" s="14">
        <v>4</v>
      </c>
      <c r="E25" s="14">
        <v>1</v>
      </c>
      <c r="F25" s="14">
        <v>2</v>
      </c>
      <c r="G25" s="14">
        <v>4</v>
      </c>
      <c r="H25" s="14">
        <v>3</v>
      </c>
      <c r="I25" s="14">
        <v>3</v>
      </c>
      <c r="J25" s="14">
        <f t="shared" si="0"/>
        <v>2.8</v>
      </c>
      <c r="K25" s="190">
        <f t="shared" si="1"/>
        <v>2.8333333333333335</v>
      </c>
      <c r="L25" s="48">
        <f t="shared" si="2"/>
        <v>0.98809380378553413</v>
      </c>
      <c r="M25" s="39"/>
    </row>
    <row r="26" spans="1:13" s="8" customFormat="1">
      <c r="A26" s="40" t="s">
        <v>735</v>
      </c>
      <c r="B26" s="8" t="s">
        <v>670</v>
      </c>
      <c r="C26" s="8" t="s">
        <v>700</v>
      </c>
      <c r="D26" s="14">
        <v>4</v>
      </c>
      <c r="E26" s="14">
        <v>2</v>
      </c>
      <c r="F26" s="14">
        <v>4</v>
      </c>
      <c r="G26" s="14">
        <v>4</v>
      </c>
      <c r="H26" s="14">
        <v>2</v>
      </c>
      <c r="I26" s="14">
        <v>4</v>
      </c>
      <c r="J26" s="14">
        <f t="shared" si="0"/>
        <v>3.2</v>
      </c>
      <c r="K26" s="190">
        <f t="shared" si="1"/>
        <v>3.3333333333333335</v>
      </c>
      <c r="L26" s="48">
        <f t="shared" si="2"/>
        <v>0.87414357180441871</v>
      </c>
    </row>
    <row r="27" spans="1:13" s="8" customFormat="1">
      <c r="A27" s="40" t="s">
        <v>735</v>
      </c>
      <c r="B27" s="8" t="s">
        <v>669</v>
      </c>
      <c r="C27" s="8" t="s">
        <v>700</v>
      </c>
      <c r="D27" s="14">
        <v>5</v>
      </c>
      <c r="E27" s="14">
        <v>2</v>
      </c>
      <c r="F27" s="14">
        <v>3</v>
      </c>
      <c r="G27" s="14">
        <v>3</v>
      </c>
      <c r="H27" s="14">
        <v>3</v>
      </c>
      <c r="I27" s="14">
        <v>5</v>
      </c>
      <c r="J27" s="14">
        <f t="shared" si="0"/>
        <v>3.2</v>
      </c>
      <c r="K27" s="190">
        <f t="shared" si="1"/>
        <v>3.5</v>
      </c>
      <c r="L27" s="48">
        <f t="shared" si="2"/>
        <v>1.0405184147474629</v>
      </c>
      <c r="M27" s="14"/>
    </row>
    <row r="28" spans="1:13" s="8" customFormat="1" ht="15" customHeight="1">
      <c r="A28" s="40" t="s">
        <v>717</v>
      </c>
      <c r="B28" s="8" t="s">
        <v>681</v>
      </c>
      <c r="C28" s="8" t="s">
        <v>700</v>
      </c>
      <c r="D28" s="39">
        <v>5</v>
      </c>
      <c r="E28" s="39">
        <v>5</v>
      </c>
      <c r="F28" s="39">
        <v>5</v>
      </c>
      <c r="G28" s="39">
        <v>5</v>
      </c>
      <c r="H28" s="39">
        <v>5</v>
      </c>
      <c r="I28" s="39">
        <v>4</v>
      </c>
      <c r="J28" s="14">
        <f t="shared" si="0"/>
        <v>5</v>
      </c>
      <c r="K28" s="190">
        <f t="shared" si="1"/>
        <v>4.833333333333333</v>
      </c>
      <c r="L28" s="48">
        <f t="shared" si="2"/>
        <v>0.35002834352355133</v>
      </c>
      <c r="M28" s="1"/>
    </row>
    <row r="29" spans="1:13" s="8" customFormat="1" ht="15" customHeight="1">
      <c r="A29" s="40" t="s">
        <v>717</v>
      </c>
      <c r="B29" s="8" t="s">
        <v>674</v>
      </c>
      <c r="C29" s="8" t="s">
        <v>700</v>
      </c>
      <c r="D29" s="39">
        <v>5</v>
      </c>
      <c r="E29" s="39">
        <v>5</v>
      </c>
      <c r="F29" s="39">
        <v>5</v>
      </c>
      <c r="G29" s="39">
        <v>5</v>
      </c>
      <c r="H29" s="39">
        <v>5</v>
      </c>
      <c r="I29" s="39">
        <v>5</v>
      </c>
      <c r="J29" s="14">
        <f t="shared" si="0"/>
        <v>5</v>
      </c>
      <c r="K29" s="190">
        <f t="shared" si="1"/>
        <v>5</v>
      </c>
      <c r="L29" s="48">
        <f t="shared" si="2"/>
        <v>0</v>
      </c>
      <c r="M29" s="1"/>
    </row>
    <row r="30" spans="1:13" s="8" customFormat="1">
      <c r="A30" s="41" t="s">
        <v>777</v>
      </c>
      <c r="B30" s="8" t="s">
        <v>675</v>
      </c>
      <c r="C30" s="8" t="s">
        <v>700</v>
      </c>
      <c r="D30" s="1">
        <v>4</v>
      </c>
      <c r="E30" s="1">
        <v>4</v>
      </c>
      <c r="F30" s="1">
        <v>4</v>
      </c>
      <c r="G30" s="1">
        <v>2</v>
      </c>
      <c r="H30" s="1">
        <v>4</v>
      </c>
      <c r="I30" s="1">
        <v>4</v>
      </c>
      <c r="J30" s="14">
        <f t="shared" si="0"/>
        <v>3.6</v>
      </c>
      <c r="K30" s="190">
        <f t="shared" si="1"/>
        <v>3.6666666666666665</v>
      </c>
      <c r="L30" s="48">
        <f t="shared" si="2"/>
        <v>0.6904679802467526</v>
      </c>
    </row>
    <row r="31" spans="1:13" s="8" customFormat="1">
      <c r="A31" s="41" t="s">
        <v>777</v>
      </c>
      <c r="B31" s="8" t="s">
        <v>676</v>
      </c>
      <c r="C31" s="8" t="s">
        <v>700</v>
      </c>
      <c r="D31" s="1">
        <v>5</v>
      </c>
      <c r="E31" s="1">
        <v>4</v>
      </c>
      <c r="F31" s="1">
        <v>4</v>
      </c>
      <c r="G31" s="1">
        <v>2</v>
      </c>
      <c r="H31" s="1">
        <v>4</v>
      </c>
      <c r="I31" s="1">
        <v>4</v>
      </c>
      <c r="J31" s="14">
        <f t="shared" si="0"/>
        <v>3.8</v>
      </c>
      <c r="K31" s="190">
        <f t="shared" si="1"/>
        <v>3.8333333333333335</v>
      </c>
      <c r="L31" s="48">
        <f t="shared" si="2"/>
        <v>0.83103253809046485</v>
      </c>
      <c r="M31" s="14"/>
    </row>
    <row r="32" spans="1:13" s="8" customFormat="1">
      <c r="A32" s="41" t="s">
        <v>777</v>
      </c>
      <c r="B32" s="8" t="s">
        <v>679</v>
      </c>
      <c r="C32" s="8" t="s">
        <v>700</v>
      </c>
      <c r="D32" s="1">
        <v>5</v>
      </c>
      <c r="E32" s="1">
        <v>5</v>
      </c>
      <c r="F32" s="1">
        <v>5</v>
      </c>
      <c r="G32" s="1">
        <v>4</v>
      </c>
      <c r="H32" s="1">
        <v>5</v>
      </c>
      <c r="I32" s="1">
        <v>5</v>
      </c>
      <c r="J32" s="14">
        <f t="shared" si="0"/>
        <v>4.8</v>
      </c>
      <c r="K32" s="190">
        <f t="shared" si="1"/>
        <v>4.833333333333333</v>
      </c>
      <c r="L32" s="48">
        <f t="shared" si="2"/>
        <v>0.34523399012337697</v>
      </c>
      <c r="M32" s="1"/>
    </row>
    <row r="33" spans="1:13" s="8" customFormat="1" ht="15" customHeight="1">
      <c r="A33" s="41" t="s">
        <v>755</v>
      </c>
      <c r="B33" s="8" t="s">
        <v>677</v>
      </c>
      <c r="C33" s="8" t="s">
        <v>700</v>
      </c>
      <c r="D33" s="1">
        <v>3</v>
      </c>
      <c r="E33" s="1">
        <v>2</v>
      </c>
      <c r="F33" s="1">
        <v>3</v>
      </c>
      <c r="G33" s="1">
        <v>2</v>
      </c>
      <c r="H33" s="1">
        <v>3</v>
      </c>
      <c r="I33" s="1">
        <v>2</v>
      </c>
      <c r="J33" s="14">
        <f t="shared" si="0"/>
        <v>2.6</v>
      </c>
      <c r="K33" s="190">
        <f t="shared" si="1"/>
        <v>2.5</v>
      </c>
      <c r="L33" s="48">
        <f t="shared" si="2"/>
        <v>0.46425824094539575</v>
      </c>
      <c r="M33" s="39"/>
    </row>
    <row r="34" spans="1:13" s="8" customFormat="1" ht="15" customHeight="1">
      <c r="A34" s="41" t="s">
        <v>755</v>
      </c>
      <c r="B34" s="8" t="s">
        <v>758</v>
      </c>
      <c r="C34" s="8" t="s">
        <v>700</v>
      </c>
      <c r="D34" s="1">
        <v>4</v>
      </c>
      <c r="E34" s="1">
        <v>4</v>
      </c>
      <c r="F34" s="1">
        <v>4</v>
      </c>
      <c r="G34" s="1">
        <v>4</v>
      </c>
      <c r="H34" s="1">
        <v>4</v>
      </c>
      <c r="I34" s="1">
        <v>4</v>
      </c>
      <c r="J34" s="14">
        <f t="shared" si="0"/>
        <v>4</v>
      </c>
      <c r="K34" s="190">
        <f t="shared" si="1"/>
        <v>4</v>
      </c>
      <c r="L34" s="48">
        <f t="shared" si="2"/>
        <v>0</v>
      </c>
    </row>
    <row r="35" spans="1:13" s="8" customFormat="1" ht="15" customHeight="1">
      <c r="A35" s="40" t="s">
        <v>755</v>
      </c>
      <c r="B35" s="8" t="s">
        <v>673</v>
      </c>
      <c r="C35" s="8" t="s">
        <v>700</v>
      </c>
      <c r="D35" s="14">
        <v>5</v>
      </c>
      <c r="E35" s="14">
        <v>4</v>
      </c>
      <c r="F35" s="14">
        <v>5</v>
      </c>
      <c r="G35" s="14">
        <v>5</v>
      </c>
      <c r="H35" s="14">
        <v>5</v>
      </c>
      <c r="I35" s="14">
        <v>5</v>
      </c>
      <c r="J35" s="14">
        <f t="shared" si="0"/>
        <v>4.8</v>
      </c>
      <c r="K35" s="190">
        <f t="shared" si="1"/>
        <v>4.833333333333333</v>
      </c>
      <c r="L35" s="48">
        <f t="shared" si="2"/>
        <v>0.34523399012337702</v>
      </c>
      <c r="M35" s="14"/>
    </row>
    <row r="36" spans="1:13" s="8" customFormat="1" ht="15" customHeight="1">
      <c r="A36" s="40" t="s">
        <v>755</v>
      </c>
      <c r="B36" s="8" t="s">
        <v>672</v>
      </c>
      <c r="C36" s="8" t="s">
        <v>700</v>
      </c>
      <c r="D36" s="14">
        <v>5</v>
      </c>
      <c r="E36" s="14">
        <v>5</v>
      </c>
      <c r="F36" s="14">
        <v>5</v>
      </c>
      <c r="G36" s="14">
        <v>5</v>
      </c>
      <c r="H36" s="14">
        <v>5</v>
      </c>
      <c r="I36" s="14">
        <v>5</v>
      </c>
      <c r="J36" s="14">
        <f t="shared" si="0"/>
        <v>5</v>
      </c>
      <c r="K36" s="190">
        <f t="shared" si="1"/>
        <v>5</v>
      </c>
      <c r="L36" s="48">
        <f t="shared" si="2"/>
        <v>0</v>
      </c>
      <c r="M36" s="1"/>
    </row>
    <row r="37" spans="1:13" s="8" customFormat="1">
      <c r="A37" s="40" t="s">
        <v>755</v>
      </c>
      <c r="B37" s="8" t="s">
        <v>680</v>
      </c>
      <c r="C37" s="8" t="s">
        <v>700</v>
      </c>
      <c r="D37" s="14">
        <v>5</v>
      </c>
      <c r="E37" s="14">
        <v>5</v>
      </c>
      <c r="F37" s="14">
        <v>5</v>
      </c>
      <c r="G37" s="14">
        <v>5</v>
      </c>
      <c r="H37" s="14">
        <v>5</v>
      </c>
      <c r="I37" s="14">
        <v>5</v>
      </c>
      <c r="J37" s="14">
        <f t="shared" si="0"/>
        <v>5</v>
      </c>
      <c r="K37" s="190">
        <f t="shared" si="1"/>
        <v>5</v>
      </c>
      <c r="L37" s="48">
        <f t="shared" si="2"/>
        <v>0</v>
      </c>
      <c r="M37"/>
    </row>
    <row r="38" spans="1:13" s="8" customFormat="1">
      <c r="A38" s="41" t="s">
        <v>755</v>
      </c>
      <c r="B38" s="8" t="s">
        <v>678</v>
      </c>
      <c r="C38" s="8" t="s">
        <v>700</v>
      </c>
      <c r="D38" s="1">
        <v>5</v>
      </c>
      <c r="E38" s="1">
        <v>5</v>
      </c>
      <c r="F38" s="1">
        <v>5</v>
      </c>
      <c r="G38" s="1">
        <v>5</v>
      </c>
      <c r="H38" s="1">
        <v>5</v>
      </c>
      <c r="I38" s="1">
        <v>5</v>
      </c>
      <c r="J38" s="14">
        <f t="shared" si="0"/>
        <v>5</v>
      </c>
      <c r="K38" s="190">
        <f t="shared" si="1"/>
        <v>5</v>
      </c>
      <c r="L38" s="48">
        <f t="shared" si="2"/>
        <v>0</v>
      </c>
      <c r="M38"/>
    </row>
    <row r="39" spans="1:13" s="8" customFormat="1">
      <c r="A39" s="40" t="s">
        <v>718</v>
      </c>
      <c r="B39" s="8" t="s">
        <v>681</v>
      </c>
      <c r="C39" s="8" t="s">
        <v>700</v>
      </c>
      <c r="D39" s="39">
        <v>5</v>
      </c>
      <c r="E39" s="39">
        <v>2</v>
      </c>
      <c r="F39" s="39">
        <v>2</v>
      </c>
      <c r="G39" s="39">
        <v>2</v>
      </c>
      <c r="H39" s="39">
        <v>2</v>
      </c>
      <c r="I39" s="39">
        <v>2</v>
      </c>
      <c r="J39" s="14">
        <f t="shared" si="0"/>
        <v>2.6</v>
      </c>
      <c r="K39" s="190">
        <f t="shared" si="1"/>
        <v>2.5</v>
      </c>
      <c r="L39" s="48">
        <f t="shared" si="2"/>
        <v>1.0357019703701302</v>
      </c>
      <c r="M39" s="39"/>
    </row>
    <row r="40" spans="1:13" s="8" customFormat="1">
      <c r="A40" s="41" t="s">
        <v>718</v>
      </c>
      <c r="B40" s="8" t="s">
        <v>677</v>
      </c>
      <c r="C40" s="8" t="s">
        <v>700</v>
      </c>
      <c r="D40" s="1">
        <v>3</v>
      </c>
      <c r="E40" s="1">
        <v>4</v>
      </c>
      <c r="F40" s="1">
        <v>3</v>
      </c>
      <c r="G40" s="1">
        <v>2</v>
      </c>
      <c r="H40" s="1">
        <v>3</v>
      </c>
      <c r="I40" s="1">
        <v>3</v>
      </c>
      <c r="J40" s="14">
        <f t="shared" si="0"/>
        <v>3</v>
      </c>
      <c r="K40" s="190">
        <f t="shared" si="1"/>
        <v>3</v>
      </c>
      <c r="L40" s="48">
        <f t="shared" si="2"/>
        <v>0.53452248382484879</v>
      </c>
      <c r="M40" s="39"/>
    </row>
    <row r="41" spans="1:13" s="8" customFormat="1" ht="15" customHeight="1">
      <c r="A41" s="41" t="s">
        <v>718</v>
      </c>
      <c r="B41" s="8" t="s">
        <v>758</v>
      </c>
      <c r="C41" s="8" t="s">
        <v>700</v>
      </c>
      <c r="D41" s="1">
        <v>4</v>
      </c>
      <c r="E41" s="1">
        <v>3</v>
      </c>
      <c r="F41" s="1">
        <v>3</v>
      </c>
      <c r="G41" s="1">
        <v>3</v>
      </c>
      <c r="H41" s="1">
        <v>4</v>
      </c>
      <c r="I41" s="1">
        <v>3</v>
      </c>
      <c r="J41" s="14">
        <f t="shared" si="0"/>
        <v>3.4</v>
      </c>
      <c r="K41" s="190">
        <f t="shared" si="1"/>
        <v>3.3333333333333335</v>
      </c>
      <c r="L41" s="48">
        <f t="shared" si="2"/>
        <v>0.43707178590221341</v>
      </c>
    </row>
    <row r="42" spans="1:13" s="8" customFormat="1" ht="15" customHeight="1">
      <c r="A42" s="41" t="s">
        <v>718</v>
      </c>
      <c r="B42" s="8" t="s">
        <v>678</v>
      </c>
      <c r="C42" s="8" t="s">
        <v>700</v>
      </c>
      <c r="D42" s="1">
        <v>5</v>
      </c>
      <c r="E42" s="1">
        <v>3</v>
      </c>
      <c r="F42" s="1">
        <v>3</v>
      </c>
      <c r="G42" s="1">
        <v>3</v>
      </c>
      <c r="H42" s="1">
        <v>3</v>
      </c>
      <c r="I42" s="1">
        <v>5</v>
      </c>
      <c r="J42" s="14">
        <f t="shared" si="0"/>
        <v>3.4</v>
      </c>
      <c r="K42" s="190">
        <f t="shared" si="1"/>
        <v>3.6666666666666665</v>
      </c>
      <c r="L42" s="48">
        <f t="shared" si="2"/>
        <v>0.8779485467803062</v>
      </c>
    </row>
    <row r="43" spans="1:13" s="8" customFormat="1" ht="15" customHeight="1">
      <c r="A43" s="40" t="s">
        <v>718</v>
      </c>
      <c r="B43" s="8" t="s">
        <v>674</v>
      </c>
      <c r="C43" s="8" t="s">
        <v>700</v>
      </c>
      <c r="D43" s="39">
        <v>5</v>
      </c>
      <c r="E43" s="39">
        <v>2</v>
      </c>
      <c r="F43" s="39">
        <v>4</v>
      </c>
      <c r="G43" s="39">
        <v>4</v>
      </c>
      <c r="H43" s="39">
        <v>4</v>
      </c>
      <c r="I43" s="39">
        <v>4</v>
      </c>
      <c r="J43" s="14">
        <f t="shared" si="0"/>
        <v>3.8</v>
      </c>
      <c r="K43" s="190">
        <f t="shared" si="1"/>
        <v>3.8333333333333335</v>
      </c>
      <c r="L43" s="48">
        <f t="shared" si="2"/>
        <v>0.83103253809046485</v>
      </c>
      <c r="M43" s="14"/>
    </row>
    <row r="44" spans="1:13" s="8" customFormat="1" ht="15" customHeight="1">
      <c r="A44" s="40" t="s">
        <v>756</v>
      </c>
      <c r="B44" s="8" t="s">
        <v>673</v>
      </c>
      <c r="C44" s="8" t="s">
        <v>700</v>
      </c>
      <c r="D44" s="14">
        <v>3</v>
      </c>
      <c r="E44" s="14">
        <v>2</v>
      </c>
      <c r="F44" s="14">
        <v>3</v>
      </c>
      <c r="G44" s="14">
        <v>4</v>
      </c>
      <c r="H44" s="14">
        <v>3</v>
      </c>
      <c r="I44" s="14">
        <v>4</v>
      </c>
      <c r="J44" s="14">
        <f t="shared" si="0"/>
        <v>3</v>
      </c>
      <c r="K44" s="190">
        <f t="shared" si="1"/>
        <v>3.1666666666666665</v>
      </c>
      <c r="L44" s="48">
        <f t="shared" si="2"/>
        <v>0.63893202062827037</v>
      </c>
      <c r="M44" s="39"/>
    </row>
    <row r="45" spans="1:13" s="8" customFormat="1">
      <c r="A45" s="40" t="s">
        <v>756</v>
      </c>
      <c r="B45" s="8" t="s">
        <v>680</v>
      </c>
      <c r="C45" s="8" t="s">
        <v>700</v>
      </c>
      <c r="D45" s="14">
        <v>4</v>
      </c>
      <c r="E45" s="14">
        <v>3</v>
      </c>
      <c r="F45" s="14">
        <v>3</v>
      </c>
      <c r="G45" s="14">
        <v>3</v>
      </c>
      <c r="H45" s="14">
        <v>3</v>
      </c>
      <c r="I45" s="14">
        <v>2</v>
      </c>
      <c r="J45" s="14">
        <f t="shared" si="0"/>
        <v>3.2</v>
      </c>
      <c r="K45" s="190">
        <f t="shared" si="1"/>
        <v>3</v>
      </c>
      <c r="L45" s="48">
        <f t="shared" si="2"/>
        <v>0.53917927047901915</v>
      </c>
      <c r="M45" s="14"/>
    </row>
    <row r="46" spans="1:13" s="8" customFormat="1" ht="15" customHeight="1">
      <c r="A46" s="40" t="s">
        <v>756</v>
      </c>
      <c r="B46" s="8" t="s">
        <v>672</v>
      </c>
      <c r="C46" s="8" t="s">
        <v>700</v>
      </c>
      <c r="D46" s="14">
        <v>5</v>
      </c>
      <c r="E46" s="14">
        <v>4</v>
      </c>
      <c r="F46" s="14">
        <v>5</v>
      </c>
      <c r="G46" s="14">
        <v>5</v>
      </c>
      <c r="H46" s="14">
        <v>4</v>
      </c>
      <c r="I46" s="14">
        <v>5</v>
      </c>
      <c r="J46" s="14">
        <f t="shared" si="0"/>
        <v>4.5999999999999996</v>
      </c>
      <c r="K46" s="190">
        <f t="shared" si="1"/>
        <v>4.666666666666667</v>
      </c>
      <c r="L46" s="48">
        <f t="shared" si="2"/>
        <v>0.43707178590220858</v>
      </c>
      <c r="M46" s="1"/>
    </row>
    <row r="47" spans="1:13">
      <c r="D47" s="42">
        <f t="shared" ref="D47:J47" si="3">AVERAGE(D2:D46)</f>
        <v>4.4888888888888889</v>
      </c>
      <c r="E47" s="42">
        <f t="shared" si="3"/>
        <v>3.8</v>
      </c>
      <c r="F47" s="42">
        <f t="shared" si="3"/>
        <v>4.0444444444444443</v>
      </c>
      <c r="G47" s="42">
        <f t="shared" si="3"/>
        <v>4.0444444444444443</v>
      </c>
      <c r="H47" s="42">
        <f t="shared" si="3"/>
        <v>4.0222222222222221</v>
      </c>
      <c r="I47" s="42">
        <f t="shared" si="3"/>
        <v>4.2444444444444445</v>
      </c>
      <c r="J47" s="42">
        <f t="shared" si="3"/>
        <v>4.08</v>
      </c>
      <c r="K47" s="191">
        <f>AVERAGE(J2:J46)</f>
        <v>4.08</v>
      </c>
      <c r="L47" s="42">
        <f>AVERAGE(K2:K46)</f>
        <v>4.1074074074074067</v>
      </c>
    </row>
    <row r="48" spans="1:13">
      <c r="A48" s="46" t="s">
        <v>4778</v>
      </c>
      <c r="K48" s="190"/>
    </row>
    <row r="49" spans="1:21">
      <c r="A49" t="s">
        <v>4759</v>
      </c>
      <c r="D49" s="42">
        <f t="shared" ref="D49:J49" si="4">AVERAGE(D2:D9)</f>
        <v>4.625</v>
      </c>
      <c r="E49" s="42">
        <f t="shared" si="4"/>
        <v>4</v>
      </c>
      <c r="F49" s="42">
        <f t="shared" si="4"/>
        <v>4.25</v>
      </c>
      <c r="G49" s="42">
        <f t="shared" si="4"/>
        <v>4.75</v>
      </c>
      <c r="H49" s="42">
        <f t="shared" si="4"/>
        <v>4.5</v>
      </c>
      <c r="I49" s="42">
        <f t="shared" si="4"/>
        <v>4.75</v>
      </c>
      <c r="J49" s="42">
        <f t="shared" si="4"/>
        <v>4.4249999999999998</v>
      </c>
      <c r="K49" s="104">
        <f>AVERAGE(D49:J49)</f>
        <v>4.4714285714285715</v>
      </c>
      <c r="L49" t="s">
        <v>4769</v>
      </c>
      <c r="O49" s="42">
        <f t="shared" ref="O49:T49" si="5">STDEV(D3:D9)</f>
        <v>0.75592894601845306</v>
      </c>
      <c r="P49" s="42">
        <f t="shared" si="5"/>
        <v>1.2909944487358056</v>
      </c>
      <c r="Q49" s="42">
        <f t="shared" si="5"/>
        <v>0.53452248382485001</v>
      </c>
      <c r="R49" s="42">
        <f t="shared" si="5"/>
        <v>0.37796447300922725</v>
      </c>
      <c r="S49" s="42">
        <f t="shared" si="5"/>
        <v>0.37796447300922725</v>
      </c>
      <c r="T49" s="42">
        <f t="shared" si="5"/>
        <v>0.37796447300922725</v>
      </c>
      <c r="U49" s="58"/>
    </row>
    <row r="50" spans="1:21">
      <c r="A50" t="s">
        <v>4767</v>
      </c>
      <c r="D50" s="42">
        <f t="shared" ref="D50:J50" si="6">AVERAGE(D10:D17)</f>
        <v>4.5</v>
      </c>
      <c r="E50" s="42">
        <f t="shared" si="6"/>
        <v>4.125</v>
      </c>
      <c r="F50" s="42">
        <f t="shared" si="6"/>
        <v>3.875</v>
      </c>
      <c r="G50" s="42">
        <f t="shared" si="6"/>
        <v>4.125</v>
      </c>
      <c r="H50" s="42">
        <f t="shared" si="6"/>
        <v>3.75</v>
      </c>
      <c r="I50" s="42">
        <f t="shared" si="6"/>
        <v>4.25</v>
      </c>
      <c r="J50" s="42">
        <f t="shared" si="6"/>
        <v>4.0750000000000002</v>
      </c>
      <c r="K50" s="104">
        <f>AVERAGE(D50:I50)</f>
        <v>4.104166666666667</v>
      </c>
      <c r="L50" t="s">
        <v>4768</v>
      </c>
      <c r="O50" s="42">
        <f t="shared" ref="O50:T50" si="7">STDEV(D10:D17)</f>
        <v>0.7559289460184544</v>
      </c>
      <c r="P50" s="42">
        <f t="shared" si="7"/>
        <v>0.64086994446165568</v>
      </c>
      <c r="Q50" s="42">
        <f t="shared" si="7"/>
        <v>1.1259916264596033</v>
      </c>
      <c r="R50" s="42">
        <f t="shared" si="7"/>
        <v>0.99103120896511487</v>
      </c>
      <c r="S50" s="42">
        <f t="shared" si="7"/>
        <v>1.2817398889233114</v>
      </c>
      <c r="T50" s="42">
        <f t="shared" si="7"/>
        <v>1.0350983390135313</v>
      </c>
      <c r="U50" s="58"/>
    </row>
    <row r="51" spans="1:21">
      <c r="A51" t="s">
        <v>4770</v>
      </c>
      <c r="D51" s="42">
        <f t="shared" ref="D51:J51" si="8">AVERAGE(D18:D24)</f>
        <v>4.4285714285714288</v>
      </c>
      <c r="E51" s="42">
        <f t="shared" si="8"/>
        <v>4.2857142857142856</v>
      </c>
      <c r="F51" s="42">
        <f t="shared" si="8"/>
        <v>4.5714285714285712</v>
      </c>
      <c r="G51" s="42">
        <f t="shared" si="8"/>
        <v>4.2857142857142856</v>
      </c>
      <c r="H51" s="42">
        <f t="shared" si="8"/>
        <v>4.4285714285714288</v>
      </c>
      <c r="I51" s="42">
        <f t="shared" si="8"/>
        <v>4.4285714285714288</v>
      </c>
      <c r="J51" s="42">
        <f t="shared" si="8"/>
        <v>4.4000000000000004</v>
      </c>
      <c r="K51" s="104">
        <f>AVERAGE(D51:I51)</f>
        <v>4.4047619047619051</v>
      </c>
      <c r="L51" t="s">
        <v>4771</v>
      </c>
      <c r="O51" s="42">
        <f t="shared" ref="O51:T51" si="9">STDEV(D18:D24)</f>
        <v>0.78679579246944398</v>
      </c>
      <c r="P51" s="42">
        <f t="shared" si="9"/>
        <v>0.75592894601845306</v>
      </c>
      <c r="Q51" s="42">
        <f t="shared" si="9"/>
        <v>0.78679579246944398</v>
      </c>
      <c r="R51" s="42">
        <f t="shared" si="9"/>
        <v>1.1126972805283728</v>
      </c>
      <c r="S51" s="42">
        <f t="shared" si="9"/>
        <v>1.1338934190276824</v>
      </c>
      <c r="T51" s="42">
        <f t="shared" si="9"/>
        <v>1.1338934190276824</v>
      </c>
      <c r="U51" s="58"/>
    </row>
    <row r="52" spans="1:21">
      <c r="A52" t="s">
        <v>4772</v>
      </c>
      <c r="D52" s="42">
        <f t="shared" ref="D52:J52" si="10">AVERAGE(D25:D31)</f>
        <v>4.5714285714285712</v>
      </c>
      <c r="E52" s="42">
        <f t="shared" si="10"/>
        <v>3.2857142857142856</v>
      </c>
      <c r="F52" s="42">
        <f t="shared" si="10"/>
        <v>3.8571428571428572</v>
      </c>
      <c r="G52" s="42">
        <f t="shared" si="10"/>
        <v>3.5714285714285716</v>
      </c>
      <c r="H52" s="42">
        <f t="shared" si="10"/>
        <v>3.7142857142857144</v>
      </c>
      <c r="I52" s="78">
        <f t="shared" si="10"/>
        <v>4.1428571428571432</v>
      </c>
      <c r="J52" s="78">
        <f t="shared" si="10"/>
        <v>3.8000000000000003</v>
      </c>
      <c r="K52" s="192">
        <f>AVERAGE(D52:I52)</f>
        <v>3.8571428571428572</v>
      </c>
      <c r="L52" t="s">
        <v>4773</v>
      </c>
      <c r="O52" s="42">
        <f t="shared" ref="O52:T52" si="11">STDEV(D25:D31)</f>
        <v>0.53452248382485001</v>
      </c>
      <c r="P52" s="42">
        <f t="shared" si="11"/>
        <v>1.6035674514745464</v>
      </c>
      <c r="Q52" s="42">
        <f t="shared" si="11"/>
        <v>1.0690449676496978</v>
      </c>
      <c r="R52" s="42">
        <f t="shared" si="11"/>
        <v>1.2724180205607032</v>
      </c>
      <c r="S52" s="42">
        <f t="shared" si="11"/>
        <v>1.1126972805283737</v>
      </c>
      <c r="T52" s="42">
        <f t="shared" si="11"/>
        <v>0.6900655593423547</v>
      </c>
      <c r="U52" s="58"/>
    </row>
    <row r="53" spans="1:21">
      <c r="A53" t="s">
        <v>4774</v>
      </c>
      <c r="D53" s="42">
        <f t="shared" ref="D53:J53" si="12">AVERAGE(D32:D39)</f>
        <v>4.625</v>
      </c>
      <c r="E53" s="42">
        <f t="shared" si="12"/>
        <v>4</v>
      </c>
      <c r="F53" s="42">
        <f t="shared" si="12"/>
        <v>4.25</v>
      </c>
      <c r="G53" s="42">
        <f t="shared" si="12"/>
        <v>4</v>
      </c>
      <c r="H53" s="42">
        <f t="shared" si="12"/>
        <v>4.25</v>
      </c>
      <c r="I53" s="78">
        <f t="shared" si="12"/>
        <v>4.125</v>
      </c>
      <c r="J53" s="78">
        <f t="shared" si="12"/>
        <v>4.2249999999999996</v>
      </c>
      <c r="K53" s="104">
        <f>AVERAGE(D53:I53)</f>
        <v>4.208333333333333</v>
      </c>
      <c r="L53" t="s">
        <v>4775</v>
      </c>
      <c r="O53" s="42">
        <f t="shared" ref="O53:T53" si="13">STDEV(D32:D39)</f>
        <v>0.74402380914284494</v>
      </c>
      <c r="P53" s="42">
        <f t="shared" si="13"/>
        <v>1.3093073414159542</v>
      </c>
      <c r="Q53" s="42">
        <f t="shared" si="13"/>
        <v>1.1649647450214351</v>
      </c>
      <c r="R53" s="42">
        <f t="shared" si="13"/>
        <v>1.3093073414159542</v>
      </c>
      <c r="S53" s="42">
        <f t="shared" si="13"/>
        <v>1.1649647450214351</v>
      </c>
      <c r="T53" s="42">
        <f t="shared" si="13"/>
        <v>1.3562026818605375</v>
      </c>
      <c r="U53" s="58"/>
    </row>
    <row r="54" spans="1:21">
      <c r="A54" t="s">
        <v>4776</v>
      </c>
      <c r="D54" s="42">
        <f t="shared" ref="D54:J54" si="14">AVERAGE(D40:D46)</f>
        <v>4.1428571428571432</v>
      </c>
      <c r="E54" s="42">
        <f t="shared" si="14"/>
        <v>3</v>
      </c>
      <c r="F54" s="42">
        <f t="shared" si="14"/>
        <v>3.4285714285714284</v>
      </c>
      <c r="G54" s="42">
        <f t="shared" si="14"/>
        <v>3.4285714285714284</v>
      </c>
      <c r="H54" s="42">
        <f t="shared" si="14"/>
        <v>3.4285714285714284</v>
      </c>
      <c r="I54" s="78">
        <f t="shared" si="14"/>
        <v>3.7142857142857144</v>
      </c>
      <c r="J54" s="78">
        <f t="shared" si="14"/>
        <v>3.4857142857142853</v>
      </c>
      <c r="K54" s="192">
        <f>AVERAGE(D54:I54)</f>
        <v>3.5238095238095237</v>
      </c>
      <c r="L54" t="s">
        <v>4777</v>
      </c>
      <c r="O54" s="42">
        <f t="shared" ref="O54:T54" si="15">STDEV(D40:D46)</f>
        <v>0.89973541084243769</v>
      </c>
      <c r="P54" s="42">
        <f t="shared" si="15"/>
        <v>0.81649658092772603</v>
      </c>
      <c r="Q54" s="42">
        <f t="shared" si="15"/>
        <v>0.78679579246944253</v>
      </c>
      <c r="R54" s="42">
        <f t="shared" si="15"/>
        <v>0.97590007294853265</v>
      </c>
      <c r="S54" s="42">
        <f t="shared" si="15"/>
        <v>0.53452248382484779</v>
      </c>
      <c r="T54" s="42">
        <f t="shared" si="15"/>
        <v>1.1126972805283737</v>
      </c>
      <c r="U54" s="58"/>
    </row>
    <row r="55" spans="1:21">
      <c r="D55" s="42">
        <f t="shared" ref="D55:I55" si="16">AVERAGE(D49:D54)</f>
        <v>4.4821428571428568</v>
      </c>
      <c r="E55" s="42">
        <f t="shared" si="16"/>
        <v>3.7827380952380949</v>
      </c>
      <c r="F55" s="42">
        <f t="shared" si="16"/>
        <v>4.0386904761904754</v>
      </c>
      <c r="G55" s="42">
        <f t="shared" si="16"/>
        <v>4.0267857142857144</v>
      </c>
      <c r="H55" s="42">
        <f t="shared" si="16"/>
        <v>4.0119047619047619</v>
      </c>
      <c r="I55" s="42">
        <f t="shared" si="16"/>
        <v>4.2351190476190483</v>
      </c>
      <c r="J55" s="42"/>
      <c r="K55" s="191">
        <f>AVERAGE(K49:K54)</f>
        <v>4.0949404761904766</v>
      </c>
    </row>
    <row r="59" spans="1:21">
      <c r="A59" s="194" t="s">
        <v>4826</v>
      </c>
      <c r="B59" s="195">
        <v>5</v>
      </c>
    </row>
    <row r="60" spans="1:21">
      <c r="A60" s="194" t="s">
        <v>4830</v>
      </c>
      <c r="B60" s="195">
        <v>4.958333333333333</v>
      </c>
    </row>
    <row r="61" spans="1:21">
      <c r="A61" s="194" t="s">
        <v>4827</v>
      </c>
      <c r="B61" s="195">
        <v>4.6428571428571432</v>
      </c>
    </row>
    <row r="62" spans="1:21">
      <c r="A62" s="40" t="s">
        <v>4828</v>
      </c>
      <c r="B62" s="42">
        <v>3.9761904761904763</v>
      </c>
    </row>
    <row r="63" spans="1:21">
      <c r="A63" s="40" t="s">
        <v>4829</v>
      </c>
      <c r="B63" s="42">
        <v>3.4791666666666665</v>
      </c>
    </row>
    <row r="64" spans="1:21">
      <c r="A64" s="40" t="s">
        <v>4831</v>
      </c>
      <c r="B64" s="42">
        <v>2.7918367346938782</v>
      </c>
    </row>
    <row r="71" spans="2:3">
      <c r="B71" s="156"/>
      <c r="C71" s="156"/>
    </row>
    <row r="72" spans="2:3">
      <c r="C72" s="157"/>
    </row>
    <row r="81" spans="3:12">
      <c r="C81" s="42"/>
      <c r="F81" s="61"/>
      <c r="G81" s="61"/>
      <c r="H81" s="61"/>
      <c r="I81" s="61"/>
      <c r="J81" s="61"/>
      <c r="K81" s="193"/>
      <c r="L81" s="61"/>
    </row>
    <row r="82" spans="3:12">
      <c r="C82" s="42"/>
      <c r="F82" s="61"/>
      <c r="G82" s="61"/>
      <c r="H82" s="61"/>
      <c r="I82" s="61"/>
      <c r="J82" s="61"/>
      <c r="K82" s="193"/>
      <c r="L82" s="61"/>
    </row>
    <row r="83" spans="3:12">
      <c r="C83" s="42"/>
      <c r="F83" s="61"/>
      <c r="G83" s="61"/>
      <c r="H83" s="61"/>
      <c r="I83" s="61"/>
      <c r="J83" s="61"/>
      <c r="K83" s="193"/>
      <c r="L83" s="61"/>
    </row>
    <row r="84" spans="3:12">
      <c r="C84" s="42"/>
      <c r="F84" s="61"/>
      <c r="G84" s="61"/>
      <c r="H84" s="61"/>
      <c r="I84" s="61"/>
      <c r="J84" s="61"/>
      <c r="K84" s="193"/>
      <c r="L84" s="61"/>
    </row>
    <row r="85" spans="3:12">
      <c r="C85" s="42"/>
      <c r="F85" s="61"/>
      <c r="G85" s="61"/>
      <c r="H85" s="61"/>
      <c r="I85" s="61"/>
      <c r="J85" s="61"/>
      <c r="K85" s="193"/>
      <c r="L85" s="61"/>
    </row>
    <row r="86" spans="3:12">
      <c r="C86" s="42"/>
      <c r="F86" s="61"/>
      <c r="G86" s="61"/>
      <c r="H86" s="61"/>
      <c r="I86" s="61"/>
      <c r="J86" s="61"/>
      <c r="K86" s="193"/>
      <c r="L86" s="61"/>
    </row>
    <row r="87" spans="3:12">
      <c r="C87" s="42"/>
      <c r="F87" s="61"/>
      <c r="G87" s="61"/>
      <c r="H87" s="61"/>
      <c r="I87" s="61"/>
      <c r="J87" s="61"/>
      <c r="K87" s="193"/>
      <c r="L87" s="61"/>
    </row>
    <row r="88" spans="3:12">
      <c r="F88" s="61"/>
      <c r="G88" s="61"/>
      <c r="H88" s="61"/>
      <c r="I88" s="61"/>
      <c r="J88" s="61"/>
      <c r="K88" s="193"/>
      <c r="L88" s="61"/>
    </row>
    <row r="89" spans="3:12">
      <c r="F89" s="42"/>
      <c r="G89" s="42"/>
      <c r="H89" s="42"/>
      <c r="I89" s="42"/>
      <c r="J89" s="42"/>
      <c r="K89" s="191"/>
      <c r="L89" s="42"/>
    </row>
    <row r="90" spans="3:12">
      <c r="F90" s="42"/>
      <c r="G90" s="42"/>
      <c r="H90" s="42"/>
      <c r="I90" s="42"/>
      <c r="J90" s="42"/>
      <c r="K90" s="191"/>
      <c r="L90" s="42"/>
    </row>
  </sheetData>
  <sortState ref="A2:M46">
    <sortCondition ref="A2:A46"/>
    <sortCondition ref="C2:C46"/>
  </sortState>
  <hyperlinks>
    <hyperlink ref="A10" r:id="rId1" display="https://ab2022mohammedengineer.on.drv.tw/Narratives website/CombinationalNarrativeWebPage1.html"/>
    <hyperlink ref="A9" r:id="rId2" display="https://ab2022mohammedengineer.on.drv.tw/Narratives website/CombinationalNarrativeWebPage1.html"/>
    <hyperlink ref="A28" r:id="rId3" display="https://ab2022mohammedengineer.on.drv.tw/Narratives website/CombinationalNarrativeWebPage2.html"/>
    <hyperlink ref="A29" r:id="rId4" display="https://ab2022mohammedengineer.on.drv.tw/Narratives website/CombinationalNarrativeWebPage2.html"/>
    <hyperlink ref="A39" r:id="rId5" display="https://ab2022mohammedengineer.on.drv.tw/Narratives website/CombinationalNarrativeWebPage3.html"/>
    <hyperlink ref="A43" r:id="rId6" display="https://ab2022mohammedengineer.on.drv.tw/Narratives website/CombinationalNarrativeWebPage3.html"/>
    <hyperlink ref="A24" r:id="rId7" display="https://ab2022mohammedengineer.on.drv.tw/Narratives website/CombinationalNarrativeWebPage4.html"/>
    <hyperlink ref="A11" r:id="rId8" display="https://ab2022mohammedengineer.on.drv.tw/Narratives website/CombinationalNarrativeWebPage5.html"/>
    <hyperlink ref="A3" r:id="rId9" display="https://ab2022mohammedengineer.on.drv.tw/Narratives website/CombinationalNarrativeWebPage6.html"/>
    <hyperlink ref="A27" r:id="rId10" display="https://ab2022mohammedengineer.on.drv.tw/Narratives website/CombinationalNarrativeWebPage4.html"/>
    <hyperlink ref="A13" r:id="rId11" display="https://ab2022mohammedengineer.on.drv.tw/Narratives website/CombinationalNarrativeWebPage5.html"/>
    <hyperlink ref="A4" r:id="rId12" display="https://ab2022mohammedengineer.on.drv.tw/Narratives website/CombinationalNarrativeWebPage6.html"/>
    <hyperlink ref="A26" r:id="rId13" display="https://ab2022mohammedengineer.on.drv.tw/Narratives website/CombinationalNarrativeWebPage4.html"/>
    <hyperlink ref="A12" r:id="rId14" display="https://ab2022mohammedengineer.on.drv.tw/Narratives website/CombinationalNarrativeWebPage5.html"/>
    <hyperlink ref="A2" r:id="rId15" display="https://ab2022mohammedengineer.on.drv.tw/Narratives website/CombinationalNarrativeWebPage6.html"/>
    <hyperlink ref="A25" r:id="rId16" display="https://ab2022mohammedengineer.on.drv.tw/Narratives website/CombinationalNarrativeWebPage4.html"/>
    <hyperlink ref="A14" r:id="rId17" display="https://ab2022mohammedengineer.on.drv.tw/Narratives website/CombinationalNarrativeWebPage5.html"/>
    <hyperlink ref="A5" r:id="rId18" display="https://ab2022mohammedengineer.on.drv.tw/Narratives website/CombinationalNarrativeWebPage6.html"/>
    <hyperlink ref="A20" r:id="rId19" display="https://ab2022mohammedengineer.on.drv.tw/Narratives website/CombinationalNarrativeWebPage1.html"/>
    <hyperlink ref="A36" r:id="rId20" display="https://ab2022mohammedengineer.on.drv.tw/Narratives website/CombinationalNarrativeWebPage2.html"/>
    <hyperlink ref="A46" r:id="rId21" display="https://ab2022mohammedengineer.on.drv.tw/Narratives website/CombinationalNarrativeWebPage3.html"/>
    <hyperlink ref="A17" r:id="rId22" display="https://ab2022mohammedengineer.on.drv.tw/Narratives website/CombinationalNarrativeWebPage1.html"/>
    <hyperlink ref="A35" r:id="rId23" display="https://ab2022mohammedengineer.on.drv.tw/Narratives website/CombinationalNarrativeWebPage2.html"/>
    <hyperlink ref="A44" r:id="rId24" display="https://ab2022mohammedengineer.on.drv.tw/Narratives website/CombinationalNarrativeWebPage3.html"/>
    <hyperlink ref="A19" r:id="rId25" display="https://ab2022mohammedengineer.on.drv.tw/Narratives website/CombinationalNarrativeWebPage1.html"/>
    <hyperlink ref="A37" r:id="rId26" display="https://ab2022mohammedengineer.on.drv.tw/Narratives website/CombinationalNarrativeWebPage2.html"/>
    <hyperlink ref="A45" r:id="rId27" display="https://ab2022mohammedengineer.on.drv.tw/Narratives website/CombinationalNarrativeWebPage3.html"/>
    <hyperlink ref="A30" r:id="rId28" display="https://ab2022mohammedengineer.on.drv.tw/Narratives website/CombinationalNarrativeWebPage4.html"/>
    <hyperlink ref="A21" r:id="rId29" display="https://ab2022mohammedengineer.on.drv.tw/Narratives website/CombinationalNarrativeWebPage5.html"/>
    <hyperlink ref="A6" r:id="rId30" display="https://ab2022mohammedengineer.on.drv.tw/Narratives website/CombinationalNarrativeWebPage6.html"/>
    <hyperlink ref="A32" r:id="rId31" display="https://ab2022mohammedengineer.on.drv.tw/Narratives website/CombinationalNarrativeWebPage4.html"/>
    <hyperlink ref="A23" r:id="rId32" display="https://ab2022mohammedengineer.on.drv.tw/Narratives website/CombinationalNarrativeWebPage5.html"/>
    <hyperlink ref="A7" r:id="rId33" display="https://ab2022mohammedengineer.on.drv.tw/Narratives website/CombinationalNarrativeWebPage6.html"/>
    <hyperlink ref="A31" r:id="rId34" display="https://ab2022mohammedengineer.on.drv.tw/Narratives website/CombinationalNarrativeWebPage4.html"/>
    <hyperlink ref="A22" r:id="rId35" display="https://ab2022mohammedengineer.on.drv.tw/Narratives website/CombinationalNarrativeWebPage5.html"/>
    <hyperlink ref="A8" r:id="rId36" display="https://ab2022mohammedengineer.on.drv.tw/Narratives website/CombinationalNarrativeWebPage6.html"/>
    <hyperlink ref="A15" r:id="rId37" display="https://ab2022mohammedengineer.on.drv.tw/Narratives website/CombinationalNarrativeWebPage1.html"/>
    <hyperlink ref="A33" r:id="rId38" display="https://ab2022mohammedengineer.on.drv.tw/Narratives website/CombinationalNarrativeWebPage2.html"/>
    <hyperlink ref="A40" r:id="rId39" display="https://ab2022mohammedengineer.on.drv.tw/Narratives website/CombinationalNarrativeWebPage3.html"/>
    <hyperlink ref="A18" r:id="rId40" display="https://ab2022mohammedengineer.on.drv.tw/Narratives website/CombinationalNarrativeWebPage1.html"/>
    <hyperlink ref="A38" r:id="rId41" display="https://ab2022mohammedengineer.on.drv.tw/Narratives website/CombinationalNarrativeWebPage2.html"/>
    <hyperlink ref="A42" r:id="rId42" display="https://ab2022mohammedengineer.on.drv.tw/Narratives website/CombinationalNarrativeWebPage3.html"/>
    <hyperlink ref="A16" r:id="rId43" display="https://ab2022mohammedengineer.on.drv.tw/Narratives website/CombinationalNarrativeWebPage1.html"/>
    <hyperlink ref="A34" r:id="rId44" display="https://ab2022mohammedengineer.on.drv.tw/Narratives website/CombinationalNarrativeWebPage2.html"/>
    <hyperlink ref="A41" r:id="rId45" display="https://ab2022mohammedengineer.on.drv.tw/Narratives website/CombinationalNarrativeWebPage3.html"/>
    <hyperlink ref="A64" r:id="rId46" display="https://ab2022mohammedengineer.on.drv.tw/Narratives website/CombinationalNarrativeWebPage6.html"/>
    <hyperlink ref="A63" r:id="rId47" display="https://ab2022mohammedengineer.on.drv.tw/Narratives website/CombinationalNarrativeWebPage1.html"/>
    <hyperlink ref="A62" r:id="rId48" display="https://ab2022mohammedengineer.on.drv.tw/Narratives website/CombinationalNarrativeWebPage5.html"/>
    <hyperlink ref="A61" r:id="rId49" display="https://ab2022mohammedengineer.on.drv.tw/Narratives website/CombinationalNarrativeWebPage4.html"/>
    <hyperlink ref="A60" r:id="rId50" display="https://ab2022mohammedengineer.on.drv.tw/Narratives website/CombinationalNarrativeWebPage2.html"/>
    <hyperlink ref="A59" r:id="rId51" display="https://ab2022mohammedengineer.on.drv.tw/Narratives website/CombinationalNarrativeWebPage3.html"/>
  </hyperlinks>
  <pageMargins left="0.7" right="0.7" top="0.75" bottom="0.75" header="0.3" footer="0.3"/>
  <pageSetup paperSize="9" orientation="portrait" r:id="rId52"/>
  <drawing r:id="rId5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4"/>
  <sheetViews>
    <sheetView topLeftCell="A243" workbookViewId="0">
      <selection activeCell="C325" sqref="C325"/>
    </sheetView>
  </sheetViews>
  <sheetFormatPr defaultRowHeight="15"/>
  <cols>
    <col min="2" max="2" width="90.140625" bestFit="1" customWidth="1"/>
    <col min="3" max="3" width="28.42578125" customWidth="1"/>
    <col min="4" max="4" width="38.85546875" customWidth="1"/>
    <col min="5" max="6" width="15.140625" bestFit="1" customWidth="1"/>
    <col min="7" max="7" width="8.85546875" bestFit="1" customWidth="1"/>
    <col min="8" max="8" width="17.7109375" customWidth="1"/>
    <col min="9" max="9" width="11.28515625" style="6" customWidth="1"/>
    <col min="10" max="10" width="8.85546875" style="6" bestFit="1" customWidth="1"/>
    <col min="11" max="12" width="9.140625" style="42"/>
    <col min="13" max="13" width="255.7109375" bestFit="1" customWidth="1"/>
  </cols>
  <sheetData>
    <row r="1" spans="1:13">
      <c r="C1" s="292" t="s">
        <v>4782</v>
      </c>
      <c r="D1" s="292"/>
      <c r="E1" s="292"/>
      <c r="F1" s="292"/>
      <c r="G1" s="292"/>
      <c r="H1" s="292"/>
      <c r="I1" s="292"/>
      <c r="J1" s="292"/>
      <c r="K1" s="293" t="s">
        <v>4783</v>
      </c>
      <c r="L1" s="293"/>
    </row>
    <row r="2" spans="1:13">
      <c r="B2" t="s">
        <v>4781</v>
      </c>
      <c r="C2" t="s">
        <v>4760</v>
      </c>
      <c r="D2" t="s">
        <v>4715</v>
      </c>
      <c r="E2" t="s">
        <v>4761</v>
      </c>
      <c r="F2" t="s">
        <v>4762</v>
      </c>
      <c r="G2" t="s">
        <v>4763</v>
      </c>
      <c r="H2" t="s">
        <v>4764</v>
      </c>
      <c r="I2" s="6" t="s">
        <v>4765</v>
      </c>
      <c r="J2" s="6" t="s">
        <v>4766</v>
      </c>
    </row>
    <row r="4" spans="1:13">
      <c r="A4" s="8"/>
      <c r="B4" s="41" t="s">
        <v>788</v>
      </c>
      <c r="C4" s="8" t="s">
        <v>677</v>
      </c>
      <c r="D4" s="8" t="s">
        <v>699</v>
      </c>
      <c r="E4" s="1">
        <v>4</v>
      </c>
      <c r="F4" s="1">
        <v>3</v>
      </c>
      <c r="G4" s="1">
        <v>3</v>
      </c>
      <c r="H4" s="1">
        <v>3</v>
      </c>
      <c r="I4" s="7">
        <v>2</v>
      </c>
      <c r="J4" s="7">
        <v>2</v>
      </c>
      <c r="K4" s="58">
        <f>AVERAGE(E4:J4)</f>
        <v>2.8333333333333335</v>
      </c>
      <c r="L4" s="58">
        <f>STDEV(E4:K4)</f>
        <v>0.68718427093627699</v>
      </c>
    </row>
    <row r="5" spans="1:13" s="8" customFormat="1">
      <c r="B5" s="41" t="s">
        <v>788</v>
      </c>
      <c r="C5" s="8" t="s">
        <v>678</v>
      </c>
      <c r="D5" s="8" t="s">
        <v>699</v>
      </c>
      <c r="E5" s="1">
        <v>5</v>
      </c>
      <c r="F5" s="1">
        <v>3</v>
      </c>
      <c r="G5" s="1">
        <v>3</v>
      </c>
      <c r="H5" s="1">
        <v>5</v>
      </c>
      <c r="I5" s="7">
        <v>3</v>
      </c>
      <c r="J5" s="7">
        <v>5</v>
      </c>
      <c r="K5" s="58">
        <f>AVERAGE(E5:J5)</f>
        <v>4</v>
      </c>
      <c r="L5" s="58">
        <f>STDEV(E5:K5)</f>
        <v>1</v>
      </c>
      <c r="M5" s="1" t="s">
        <v>392</v>
      </c>
    </row>
    <row r="6" spans="1:13" s="8" customFormat="1">
      <c r="B6" s="41" t="s">
        <v>788</v>
      </c>
      <c r="C6" s="8" t="s">
        <v>758</v>
      </c>
      <c r="D6" s="8" t="s">
        <v>699</v>
      </c>
      <c r="E6" s="1">
        <v>4</v>
      </c>
      <c r="F6" s="1">
        <v>3</v>
      </c>
      <c r="G6" s="1">
        <v>4</v>
      </c>
      <c r="H6" s="1">
        <v>4</v>
      </c>
      <c r="I6" s="7">
        <v>4</v>
      </c>
      <c r="J6" s="7">
        <v>4</v>
      </c>
      <c r="K6" s="58">
        <f>AVERAGE(E6:J6)</f>
        <v>3.8333333333333335</v>
      </c>
      <c r="L6" s="58">
        <f>STDEV(E6:K6)</f>
        <v>0.372677996249965</v>
      </c>
      <c r="M6"/>
    </row>
    <row r="7" spans="1:13" s="8" customFormat="1">
      <c r="B7" s="47" t="s">
        <v>792</v>
      </c>
      <c r="E7" s="74">
        <f>AVERAGE(E4:E6)</f>
        <v>4.333333333333333</v>
      </c>
      <c r="F7" s="74">
        <f t="shared" ref="F7:J7" si="0">AVERAGE(F4:F6)</f>
        <v>3</v>
      </c>
      <c r="G7" s="74">
        <f t="shared" si="0"/>
        <v>3.3333333333333335</v>
      </c>
      <c r="H7" s="74">
        <f t="shared" si="0"/>
        <v>4</v>
      </c>
      <c r="I7" s="198">
        <f t="shared" si="0"/>
        <v>3</v>
      </c>
      <c r="J7" s="198">
        <f t="shared" si="0"/>
        <v>3.6666666666666665</v>
      </c>
      <c r="K7" s="58"/>
      <c r="L7" s="58"/>
      <c r="M7"/>
    </row>
    <row r="8" spans="1:13" s="67" customFormat="1">
      <c r="B8" s="71" t="s">
        <v>538</v>
      </c>
      <c r="E8" s="75">
        <f>STDEV(E4:E6)</f>
        <v>0.57735026918962473</v>
      </c>
      <c r="F8" s="75">
        <f t="shared" ref="F8:J8" si="1">STDEV(F4:F6)</f>
        <v>0</v>
      </c>
      <c r="G8" s="75">
        <f t="shared" si="1"/>
        <v>0.57735026918962473</v>
      </c>
      <c r="H8" s="75">
        <f t="shared" si="1"/>
        <v>1</v>
      </c>
      <c r="I8" s="198">
        <f t="shared" si="1"/>
        <v>1</v>
      </c>
      <c r="J8" s="198">
        <f t="shared" si="1"/>
        <v>1.5275252316519463</v>
      </c>
      <c r="K8" s="68"/>
      <c r="L8" s="68"/>
      <c r="M8" s="35"/>
    </row>
    <row r="9" spans="1:13" s="8" customFormat="1">
      <c r="B9" s="40" t="s">
        <v>732</v>
      </c>
      <c r="C9" s="8" t="s">
        <v>668</v>
      </c>
      <c r="D9" s="8" t="s">
        <v>699</v>
      </c>
      <c r="E9" s="14">
        <v>2</v>
      </c>
      <c r="F9" s="14">
        <v>3</v>
      </c>
      <c r="G9" s="14">
        <v>3</v>
      </c>
      <c r="H9" s="14">
        <v>3</v>
      </c>
      <c r="I9" s="17">
        <v>3</v>
      </c>
      <c r="J9" s="17">
        <v>3</v>
      </c>
      <c r="K9" s="58">
        <f>AVERAGE(E9:J9)</f>
        <v>2.8333333333333335</v>
      </c>
      <c r="L9" s="58">
        <f>STDEV(E9:K9)</f>
        <v>0.3726779962499655</v>
      </c>
      <c r="M9" s="14" t="s">
        <v>138</v>
      </c>
    </row>
    <row r="10" spans="1:13" s="8" customFormat="1" ht="25.5">
      <c r="B10" s="40" t="s">
        <v>732</v>
      </c>
      <c r="C10" s="8" t="s">
        <v>669</v>
      </c>
      <c r="D10" s="8" t="s">
        <v>699</v>
      </c>
      <c r="E10" s="14">
        <v>3</v>
      </c>
      <c r="F10" s="14">
        <v>2</v>
      </c>
      <c r="G10" s="14">
        <v>3</v>
      </c>
      <c r="H10" s="14">
        <v>5</v>
      </c>
      <c r="I10" s="17">
        <v>3</v>
      </c>
      <c r="J10" s="17">
        <v>5</v>
      </c>
      <c r="K10" s="58">
        <f>AVERAGE(E10:J10)</f>
        <v>3.5</v>
      </c>
      <c r="L10" s="58">
        <f>STDEV(E10:K10)</f>
        <v>1.1180339887498949</v>
      </c>
      <c r="M10" s="14" t="s">
        <v>175</v>
      </c>
    </row>
    <row r="11" spans="1:13" s="8" customFormat="1">
      <c r="B11" s="40" t="s">
        <v>732</v>
      </c>
      <c r="C11" s="8" t="s">
        <v>670</v>
      </c>
      <c r="D11" s="8" t="s">
        <v>699</v>
      </c>
      <c r="E11" s="14">
        <v>4</v>
      </c>
      <c r="F11" s="14">
        <v>4</v>
      </c>
      <c r="G11" s="14">
        <v>2</v>
      </c>
      <c r="H11" s="14">
        <v>4</v>
      </c>
      <c r="I11" s="17">
        <v>2</v>
      </c>
      <c r="J11" s="17">
        <v>4</v>
      </c>
      <c r="K11" s="58">
        <f>AVERAGE(E11:J11)</f>
        <v>3.3333333333333335</v>
      </c>
      <c r="L11" s="58">
        <f>STDEV(E11:K11)</f>
        <v>0.94280904158206547</v>
      </c>
      <c r="M11" s="14" t="s">
        <v>199</v>
      </c>
    </row>
    <row r="12" spans="1:13" s="8" customFormat="1">
      <c r="B12" s="40" t="s">
        <v>732</v>
      </c>
      <c r="C12" s="8" t="s">
        <v>671</v>
      </c>
      <c r="D12" s="8" t="s">
        <v>699</v>
      </c>
      <c r="E12" s="14">
        <v>5</v>
      </c>
      <c r="F12" s="14">
        <v>2</v>
      </c>
      <c r="G12" s="14">
        <v>2</v>
      </c>
      <c r="H12" s="14">
        <v>3</v>
      </c>
      <c r="I12" s="17">
        <v>3</v>
      </c>
      <c r="J12" s="17">
        <v>3</v>
      </c>
      <c r="K12" s="58">
        <f>AVERAGE(E12:J12)</f>
        <v>3</v>
      </c>
      <c r="L12" s="58">
        <f>STDEV(E12:K12)</f>
        <v>1</v>
      </c>
      <c r="M12" s="14" t="s">
        <v>222</v>
      </c>
    </row>
    <row r="13" spans="1:13" s="8" customFormat="1">
      <c r="B13" s="47" t="s">
        <v>792</v>
      </c>
      <c r="E13" s="76">
        <f>AVERAGE(E9:E12)</f>
        <v>3.5</v>
      </c>
      <c r="F13" s="76">
        <f t="shared" ref="F13:J13" si="2">AVERAGE(F9:F12)</f>
        <v>2.75</v>
      </c>
      <c r="G13" s="76">
        <f t="shared" si="2"/>
        <v>2.5</v>
      </c>
      <c r="H13" s="76">
        <f t="shared" si="2"/>
        <v>3.75</v>
      </c>
      <c r="I13" s="199">
        <f t="shared" si="2"/>
        <v>2.75</v>
      </c>
      <c r="J13" s="199">
        <f t="shared" si="2"/>
        <v>3.75</v>
      </c>
      <c r="K13" s="58"/>
      <c r="L13" s="58"/>
      <c r="M13" s="14"/>
    </row>
    <row r="14" spans="1:13" s="67" customFormat="1">
      <c r="B14" s="71" t="s">
        <v>538</v>
      </c>
      <c r="E14" s="77">
        <f>STDEV(E9:E13)</f>
        <v>1.1180339887498949</v>
      </c>
      <c r="F14" s="77">
        <f t="shared" ref="F14:J14" si="3">STDEV(F9:F13)</f>
        <v>0.82915619758884995</v>
      </c>
      <c r="G14" s="77">
        <f t="shared" si="3"/>
        <v>0.5</v>
      </c>
      <c r="H14" s="77">
        <f t="shared" si="3"/>
        <v>0.82915619758884995</v>
      </c>
      <c r="I14" s="199">
        <f t="shared" si="3"/>
        <v>0.4330127018922193</v>
      </c>
      <c r="J14" s="199">
        <f t="shared" si="3"/>
        <v>0.82915619758884995</v>
      </c>
      <c r="K14" s="68"/>
      <c r="L14" s="68"/>
      <c r="M14" s="69"/>
    </row>
    <row r="15" spans="1:13" s="8" customFormat="1">
      <c r="B15" s="40" t="s">
        <v>707</v>
      </c>
      <c r="C15" s="8" t="s">
        <v>681</v>
      </c>
      <c r="D15" s="8" t="s">
        <v>699</v>
      </c>
      <c r="E15" s="39">
        <v>5</v>
      </c>
      <c r="F15" s="39">
        <v>4</v>
      </c>
      <c r="G15" s="39">
        <v>4</v>
      </c>
      <c r="H15" s="39">
        <v>4</v>
      </c>
      <c r="I15" s="101">
        <v>4</v>
      </c>
      <c r="J15" s="101">
        <v>4</v>
      </c>
      <c r="K15" s="58">
        <f>AVERAGE(E15:J15)</f>
        <v>4.166666666666667</v>
      </c>
      <c r="L15" s="58">
        <f>STDEV(E15:K15)</f>
        <v>0.372677996249965</v>
      </c>
      <c r="M15" s="175" t="s">
        <v>658</v>
      </c>
    </row>
    <row r="16" spans="1:13" s="8" customFormat="1">
      <c r="B16" s="40" t="s">
        <v>707</v>
      </c>
      <c r="C16" s="8" t="s">
        <v>674</v>
      </c>
      <c r="D16" s="8" t="s">
        <v>699</v>
      </c>
      <c r="E16" s="39">
        <v>5</v>
      </c>
      <c r="F16" s="39">
        <v>5</v>
      </c>
      <c r="G16" s="39">
        <v>5</v>
      </c>
      <c r="H16" s="39">
        <v>5</v>
      </c>
      <c r="I16" s="101">
        <v>5</v>
      </c>
      <c r="J16" s="101">
        <v>5</v>
      </c>
      <c r="K16" s="58">
        <f>AVERAGE(E16:J16)</f>
        <v>5</v>
      </c>
      <c r="L16" s="58">
        <f>STDEV(E16:K16)</f>
        <v>0</v>
      </c>
      <c r="M16" s="39" t="s">
        <v>508</v>
      </c>
    </row>
    <row r="17" spans="2:13" s="8" customFormat="1">
      <c r="B17" s="47" t="s">
        <v>792</v>
      </c>
      <c r="E17" s="80">
        <f>AVERAGE(E15:E16)</f>
        <v>5</v>
      </c>
      <c r="F17" s="80">
        <f t="shared" ref="F17:J17" si="4">AVERAGE(F15:F16)</f>
        <v>4.5</v>
      </c>
      <c r="G17" s="80">
        <f t="shared" si="4"/>
        <v>4.5</v>
      </c>
      <c r="H17" s="80">
        <f t="shared" si="4"/>
        <v>4.5</v>
      </c>
      <c r="I17" s="200">
        <f t="shared" si="4"/>
        <v>4.5</v>
      </c>
      <c r="J17" s="200">
        <f t="shared" si="4"/>
        <v>4.5</v>
      </c>
      <c r="K17" s="58"/>
      <c r="L17" s="58"/>
      <c r="M17" s="39"/>
    </row>
    <row r="18" spans="2:13" s="67" customFormat="1">
      <c r="B18" s="71" t="s">
        <v>538</v>
      </c>
      <c r="E18" s="81">
        <f>STDEV(E15:E16)</f>
        <v>0</v>
      </c>
      <c r="F18" s="81">
        <f t="shared" ref="F18:J18" si="5">STDEV(F15:F16)</f>
        <v>0.70710678118654757</v>
      </c>
      <c r="G18" s="81">
        <f t="shared" si="5"/>
        <v>0.70710678118654757</v>
      </c>
      <c r="H18" s="81">
        <f t="shared" si="5"/>
        <v>0.70710678118654757</v>
      </c>
      <c r="I18" s="200">
        <f t="shared" si="5"/>
        <v>0.70710678118654757</v>
      </c>
      <c r="J18" s="200">
        <f t="shared" si="5"/>
        <v>0.70710678118654757</v>
      </c>
      <c r="K18" s="68"/>
      <c r="L18" s="68"/>
      <c r="M18" s="70"/>
    </row>
    <row r="19" spans="2:13" s="8" customFormat="1">
      <c r="B19" s="40" t="s">
        <v>750</v>
      </c>
      <c r="C19" s="8" t="s">
        <v>672</v>
      </c>
      <c r="D19" s="8" t="s">
        <v>699</v>
      </c>
      <c r="E19" s="14">
        <v>4</v>
      </c>
      <c r="F19" s="14">
        <v>3</v>
      </c>
      <c r="G19" s="14">
        <v>3</v>
      </c>
      <c r="H19" s="14">
        <v>3</v>
      </c>
      <c r="I19" s="17">
        <v>4</v>
      </c>
      <c r="J19" s="17">
        <v>3</v>
      </c>
      <c r="K19" s="58">
        <f>AVERAGE(E19:J19)</f>
        <v>3.3333333333333335</v>
      </c>
      <c r="L19" s="58">
        <f>STDEV(E19:K19)</f>
        <v>0.4714045207910359</v>
      </c>
    </row>
    <row r="20" spans="2:13" s="8" customFormat="1">
      <c r="B20" s="40" t="s">
        <v>750</v>
      </c>
      <c r="C20" s="8" t="s">
        <v>673</v>
      </c>
      <c r="D20" s="8" t="s">
        <v>699</v>
      </c>
      <c r="E20" s="14">
        <v>5</v>
      </c>
      <c r="F20" s="14">
        <v>5</v>
      </c>
      <c r="G20" s="14">
        <v>5</v>
      </c>
      <c r="H20" s="14">
        <v>4</v>
      </c>
      <c r="I20" s="17">
        <v>5</v>
      </c>
      <c r="J20" s="17">
        <v>5</v>
      </c>
      <c r="K20" s="58">
        <f>AVERAGE(E20:J20)</f>
        <v>4.833333333333333</v>
      </c>
      <c r="L20" s="58">
        <f>STDEV(E20:K20)</f>
        <v>0.37267799624996489</v>
      </c>
      <c r="M20" s="14" t="s">
        <v>263</v>
      </c>
    </row>
    <row r="21" spans="2:13" s="8" customFormat="1">
      <c r="B21" s="40" t="s">
        <v>750</v>
      </c>
      <c r="C21" s="8" t="s">
        <v>680</v>
      </c>
      <c r="D21" s="8" t="s">
        <v>699</v>
      </c>
      <c r="E21" s="14">
        <v>5</v>
      </c>
      <c r="F21" s="14">
        <v>4</v>
      </c>
      <c r="G21" s="14">
        <v>4</v>
      </c>
      <c r="H21" s="14">
        <v>4</v>
      </c>
      <c r="I21" s="17">
        <v>4</v>
      </c>
      <c r="J21" s="17">
        <v>4</v>
      </c>
      <c r="K21" s="58">
        <f>AVERAGE(E21:J21)</f>
        <v>4.166666666666667</v>
      </c>
      <c r="L21" s="58">
        <f>STDEV(E21:K21)</f>
        <v>0.372677996249965</v>
      </c>
      <c r="M21" s="14" t="s">
        <v>285</v>
      </c>
    </row>
    <row r="22" spans="2:13" s="8" customFormat="1">
      <c r="B22" s="47" t="s">
        <v>792</v>
      </c>
      <c r="C22" s="82"/>
      <c r="D22" s="82"/>
      <c r="E22" s="76">
        <f>AVERAGE(E19:E21)</f>
        <v>4.666666666666667</v>
      </c>
      <c r="F22" s="76">
        <f t="shared" ref="F22:J22" si="6">AVERAGE(F19:F21)</f>
        <v>4</v>
      </c>
      <c r="G22" s="76">
        <f t="shared" si="6"/>
        <v>4</v>
      </c>
      <c r="H22" s="76">
        <f t="shared" si="6"/>
        <v>3.6666666666666665</v>
      </c>
      <c r="I22" s="199">
        <f t="shared" si="6"/>
        <v>4.333333333333333</v>
      </c>
      <c r="J22" s="199">
        <f t="shared" si="6"/>
        <v>4</v>
      </c>
      <c r="K22" s="58"/>
      <c r="L22" s="58"/>
      <c r="M22" s="14"/>
    </row>
    <row r="23" spans="2:13" s="67" customFormat="1">
      <c r="B23" s="71" t="s">
        <v>538</v>
      </c>
      <c r="C23" s="84"/>
      <c r="D23" s="84"/>
      <c r="E23" s="77">
        <f>STDEV(E19:E21)</f>
        <v>0.57735026918962784</v>
      </c>
      <c r="F23" s="77">
        <f t="shared" ref="F23:J23" si="7">STDEV(F19:F21)</f>
        <v>1</v>
      </c>
      <c r="G23" s="77">
        <f t="shared" si="7"/>
        <v>1</v>
      </c>
      <c r="H23" s="77">
        <f t="shared" si="7"/>
        <v>0.57735026918962473</v>
      </c>
      <c r="I23" s="199">
        <f t="shared" si="7"/>
        <v>0.57735026918962473</v>
      </c>
      <c r="J23" s="199">
        <f t="shared" si="7"/>
        <v>1</v>
      </c>
      <c r="K23" s="68"/>
      <c r="L23" s="68"/>
      <c r="M23" s="69"/>
    </row>
    <row r="24" spans="2:13" s="8" customFormat="1">
      <c r="B24" s="40" t="s">
        <v>749</v>
      </c>
      <c r="C24" s="8" t="s">
        <v>672</v>
      </c>
      <c r="D24" s="8" t="s">
        <v>699</v>
      </c>
      <c r="E24" s="14">
        <v>2</v>
      </c>
      <c r="F24" s="14">
        <v>3</v>
      </c>
      <c r="G24" s="14">
        <v>3</v>
      </c>
      <c r="H24" s="14">
        <v>4</v>
      </c>
      <c r="I24" s="17">
        <v>3</v>
      </c>
      <c r="J24" s="17">
        <v>4</v>
      </c>
      <c r="K24" s="58">
        <f>AVERAGE(E24:J24)</f>
        <v>3.1666666666666665</v>
      </c>
      <c r="L24" s="58">
        <f>STDEV(E24:K24)</f>
        <v>0.68718427093627621</v>
      </c>
    </row>
    <row r="25" spans="2:13" s="8" customFormat="1">
      <c r="B25" s="40" t="s">
        <v>749</v>
      </c>
      <c r="C25" s="8" t="s">
        <v>673</v>
      </c>
      <c r="D25" s="8" t="s">
        <v>699</v>
      </c>
      <c r="E25" s="14">
        <v>4</v>
      </c>
      <c r="F25" s="14">
        <v>3</v>
      </c>
      <c r="G25" s="14">
        <v>4</v>
      </c>
      <c r="H25" s="14">
        <v>3</v>
      </c>
      <c r="I25" s="17">
        <v>4</v>
      </c>
      <c r="J25" s="17">
        <v>5</v>
      </c>
      <c r="K25" s="58">
        <f>AVERAGE(E25:J25)</f>
        <v>3.8333333333333335</v>
      </c>
      <c r="L25" s="58">
        <f>STDEV(E25:K25)</f>
        <v>0.68718427093627787</v>
      </c>
      <c r="M25" s="14" t="s">
        <v>262</v>
      </c>
    </row>
    <row r="26" spans="2:13" s="8" customFormat="1">
      <c r="B26" s="40" t="s">
        <v>749</v>
      </c>
      <c r="C26" s="8" t="s">
        <v>680</v>
      </c>
      <c r="D26" s="8" t="s">
        <v>699</v>
      </c>
      <c r="E26" s="14">
        <v>5</v>
      </c>
      <c r="F26" s="14">
        <v>4</v>
      </c>
      <c r="G26" s="14">
        <v>4</v>
      </c>
      <c r="H26" s="14">
        <v>4</v>
      </c>
      <c r="I26" s="17">
        <v>4</v>
      </c>
      <c r="J26" s="17">
        <v>4</v>
      </c>
      <c r="K26" s="58">
        <f>AVERAGE(E26:J26)</f>
        <v>4.166666666666667</v>
      </c>
      <c r="L26" s="58">
        <f>STDEV(E26:K26)</f>
        <v>0.372677996249965</v>
      </c>
      <c r="M26" s="14" t="s">
        <v>284</v>
      </c>
    </row>
    <row r="27" spans="2:13" s="8" customFormat="1">
      <c r="B27" s="47" t="s">
        <v>792</v>
      </c>
      <c r="E27" s="76">
        <f>AVERAGE(E24:E26)</f>
        <v>3.6666666666666665</v>
      </c>
      <c r="F27" s="76">
        <f t="shared" ref="F27:J27" si="8">AVERAGE(F24:F26)</f>
        <v>3.3333333333333335</v>
      </c>
      <c r="G27" s="76">
        <f t="shared" si="8"/>
        <v>3.6666666666666665</v>
      </c>
      <c r="H27" s="76">
        <f t="shared" si="8"/>
        <v>3.6666666666666665</v>
      </c>
      <c r="I27" s="199">
        <f t="shared" si="8"/>
        <v>3.6666666666666665</v>
      </c>
      <c r="J27" s="199">
        <f t="shared" si="8"/>
        <v>4.333333333333333</v>
      </c>
      <c r="K27" s="58"/>
      <c r="L27" s="58"/>
      <c r="M27" s="14"/>
    </row>
    <row r="28" spans="2:13" s="67" customFormat="1">
      <c r="B28" s="71" t="s">
        <v>538</v>
      </c>
      <c r="E28" s="77">
        <f>STDEV(E24:E26)</f>
        <v>1.5275252316519463</v>
      </c>
      <c r="F28" s="77">
        <f t="shared" ref="F28:J28" si="9">STDEV(F24:F26)</f>
        <v>0.57735026918962473</v>
      </c>
      <c r="G28" s="77">
        <f t="shared" si="9"/>
        <v>0.57735026918962473</v>
      </c>
      <c r="H28" s="77">
        <f t="shared" si="9"/>
        <v>0.57735026918962473</v>
      </c>
      <c r="I28" s="199">
        <f t="shared" si="9"/>
        <v>0.57735026918962473</v>
      </c>
      <c r="J28" s="199">
        <f t="shared" si="9"/>
        <v>0.57735026918962473</v>
      </c>
      <c r="K28" s="68"/>
      <c r="L28" s="68"/>
      <c r="M28" s="69"/>
    </row>
    <row r="29" spans="2:13" s="8" customFormat="1">
      <c r="B29" s="41" t="s">
        <v>776</v>
      </c>
      <c r="C29" s="8" t="s">
        <v>675</v>
      </c>
      <c r="D29" s="8" t="s">
        <v>699</v>
      </c>
      <c r="E29" s="1">
        <v>4</v>
      </c>
      <c r="F29" s="1">
        <v>4</v>
      </c>
      <c r="G29" s="1">
        <v>4</v>
      </c>
      <c r="H29" s="1">
        <v>3</v>
      </c>
      <c r="I29" s="7">
        <v>4</v>
      </c>
      <c r="J29" s="7">
        <v>4</v>
      </c>
      <c r="K29" s="58">
        <f>AVERAGE(E29:J29)</f>
        <v>3.8333333333333335</v>
      </c>
      <c r="L29" s="58">
        <f>STDEV(E29:K29)</f>
        <v>0.37267799624996495</v>
      </c>
      <c r="M29" s="1" t="s">
        <v>317</v>
      </c>
    </row>
    <row r="30" spans="2:13" s="8" customFormat="1">
      <c r="B30" s="41" t="s">
        <v>776</v>
      </c>
      <c r="C30" s="8" t="s">
        <v>679</v>
      </c>
      <c r="D30" s="8" t="s">
        <v>699</v>
      </c>
      <c r="E30" s="1">
        <v>5</v>
      </c>
      <c r="F30" s="1">
        <v>5</v>
      </c>
      <c r="G30" s="1">
        <v>4</v>
      </c>
      <c r="H30" s="1">
        <v>3</v>
      </c>
      <c r="I30" s="7">
        <v>4</v>
      </c>
      <c r="J30" s="7">
        <v>3</v>
      </c>
      <c r="K30" s="58">
        <f>AVERAGE(E30:J30)</f>
        <v>4</v>
      </c>
      <c r="L30" s="58">
        <f>STDEV(E30:K30)</f>
        <v>0.81649658092772603</v>
      </c>
      <c r="M30" s="1" t="s">
        <v>349</v>
      </c>
    </row>
    <row r="31" spans="2:13" s="8" customFormat="1">
      <c r="B31" s="41" t="s">
        <v>776</v>
      </c>
      <c r="C31" s="8" t="s">
        <v>676</v>
      </c>
      <c r="D31" s="8" t="s">
        <v>699</v>
      </c>
      <c r="E31" s="1">
        <v>5</v>
      </c>
      <c r="F31" s="1">
        <v>4</v>
      </c>
      <c r="G31" s="1">
        <v>5</v>
      </c>
      <c r="H31" s="1">
        <v>4</v>
      </c>
      <c r="I31" s="7">
        <v>4</v>
      </c>
      <c r="J31" s="7">
        <v>5</v>
      </c>
      <c r="K31" s="58">
        <f>AVERAGE(E31:J31)</f>
        <v>4.5</v>
      </c>
      <c r="L31" s="58">
        <f>STDEV(E31:K31)</f>
        <v>0.5</v>
      </c>
      <c r="M31"/>
    </row>
    <row r="32" spans="2:13" s="8" customFormat="1">
      <c r="B32" s="47" t="s">
        <v>792</v>
      </c>
      <c r="C32" s="82"/>
      <c r="D32" s="82"/>
      <c r="E32" s="74">
        <f>AVERAGE(E29:E31)</f>
        <v>4.666666666666667</v>
      </c>
      <c r="F32" s="74">
        <f t="shared" ref="F32:J32" si="10">AVERAGE(F29:F31)</f>
        <v>4.333333333333333</v>
      </c>
      <c r="G32" s="74">
        <f t="shared" si="10"/>
        <v>4.333333333333333</v>
      </c>
      <c r="H32" s="74">
        <f t="shared" si="10"/>
        <v>3.3333333333333335</v>
      </c>
      <c r="I32" s="198">
        <f t="shared" si="10"/>
        <v>4</v>
      </c>
      <c r="J32" s="198">
        <f t="shared" si="10"/>
        <v>4</v>
      </c>
      <c r="K32" s="58"/>
      <c r="L32" s="58"/>
      <c r="M32"/>
    </row>
    <row r="33" spans="2:13" s="67" customFormat="1">
      <c r="B33" s="71" t="s">
        <v>538</v>
      </c>
      <c r="C33" s="84"/>
      <c r="D33" s="84"/>
      <c r="E33" s="75">
        <f>STDEV(E29:E31)</f>
        <v>0.57735026918962784</v>
      </c>
      <c r="F33" s="75">
        <f t="shared" ref="F33:J33" si="11">STDEV(F29:F31)</f>
        <v>0.57735026918962473</v>
      </c>
      <c r="G33" s="75">
        <f t="shared" si="11"/>
        <v>0.57735026918962473</v>
      </c>
      <c r="H33" s="75">
        <f t="shared" si="11"/>
        <v>0.57735026918962473</v>
      </c>
      <c r="I33" s="198">
        <f t="shared" si="11"/>
        <v>0</v>
      </c>
      <c r="J33" s="198">
        <f t="shared" si="11"/>
        <v>1</v>
      </c>
      <c r="K33" s="68"/>
      <c r="L33" s="68"/>
      <c r="M33" s="35"/>
    </row>
    <row r="34" spans="2:13" s="8" customFormat="1">
      <c r="B34" s="41" t="s">
        <v>770</v>
      </c>
      <c r="C34" s="8" t="s">
        <v>675</v>
      </c>
      <c r="D34" s="8" t="s">
        <v>699</v>
      </c>
      <c r="E34" s="1">
        <v>4</v>
      </c>
      <c r="F34" s="1">
        <v>4</v>
      </c>
      <c r="G34" s="1">
        <v>4</v>
      </c>
      <c r="H34" s="1">
        <v>4</v>
      </c>
      <c r="I34" s="7">
        <v>4</v>
      </c>
      <c r="J34" s="7">
        <v>4</v>
      </c>
      <c r="K34" s="58">
        <f>AVERAGE(E34:J34)</f>
        <v>4</v>
      </c>
      <c r="L34" s="58">
        <f>STDEV(E34:K34)</f>
        <v>0</v>
      </c>
      <c r="M34" s="1" t="s">
        <v>311</v>
      </c>
    </row>
    <row r="35" spans="2:13" s="8" customFormat="1">
      <c r="B35" s="41" t="s">
        <v>770</v>
      </c>
      <c r="C35" s="8" t="s">
        <v>679</v>
      </c>
      <c r="D35" s="8" t="s">
        <v>699</v>
      </c>
      <c r="E35" s="1">
        <v>5</v>
      </c>
      <c r="F35" s="1">
        <v>5</v>
      </c>
      <c r="G35" s="1">
        <v>5</v>
      </c>
      <c r="H35" s="1">
        <v>5</v>
      </c>
      <c r="I35" s="7">
        <v>5</v>
      </c>
      <c r="J35" s="7">
        <v>5</v>
      </c>
      <c r="K35" s="58">
        <f>AVERAGE(E35:J35)</f>
        <v>5</v>
      </c>
      <c r="L35" s="58">
        <f>STDEV(E35:K35)</f>
        <v>0</v>
      </c>
      <c r="M35" s="1" t="s">
        <v>343</v>
      </c>
    </row>
    <row r="36" spans="2:13" s="8" customFormat="1">
      <c r="B36" s="41" t="s">
        <v>770</v>
      </c>
      <c r="C36" s="8" t="s">
        <v>676</v>
      </c>
      <c r="D36" s="8" t="s">
        <v>699</v>
      </c>
      <c r="E36" s="1">
        <v>5</v>
      </c>
      <c r="F36" s="1">
        <v>5</v>
      </c>
      <c r="G36" s="1">
        <v>5</v>
      </c>
      <c r="H36" s="1">
        <v>4</v>
      </c>
      <c r="I36" s="7">
        <v>5</v>
      </c>
      <c r="J36" s="7">
        <v>4</v>
      </c>
      <c r="K36" s="58">
        <f>AVERAGE(E36:J36)</f>
        <v>4.666666666666667</v>
      </c>
      <c r="L36" s="58">
        <f>STDEV(E36:K36)</f>
        <v>0.47140452079103168</v>
      </c>
      <c r="M36"/>
    </row>
    <row r="37" spans="2:13" s="8" customFormat="1">
      <c r="B37" s="47" t="s">
        <v>792</v>
      </c>
      <c r="E37" s="74">
        <f>AVERAGE(E34:E36)</f>
        <v>4.666666666666667</v>
      </c>
      <c r="F37" s="74">
        <f t="shared" ref="F37:J37" si="12">AVERAGE(F34:F36)</f>
        <v>4.666666666666667</v>
      </c>
      <c r="G37" s="74">
        <f t="shared" si="12"/>
        <v>4.666666666666667</v>
      </c>
      <c r="H37" s="74">
        <f t="shared" si="12"/>
        <v>4.333333333333333</v>
      </c>
      <c r="I37" s="198">
        <f t="shared" si="12"/>
        <v>4.666666666666667</v>
      </c>
      <c r="J37" s="198">
        <f t="shared" si="12"/>
        <v>4.333333333333333</v>
      </c>
      <c r="K37" s="58"/>
      <c r="L37" s="58"/>
      <c r="M37"/>
    </row>
    <row r="38" spans="2:13" s="67" customFormat="1">
      <c r="B38" s="71" t="s">
        <v>538</v>
      </c>
      <c r="E38" s="75">
        <f>STDEV(E34:E36)</f>
        <v>0.57735026918962784</v>
      </c>
      <c r="F38" s="75">
        <f t="shared" ref="F38:J38" si="13">STDEV(F34:F36)</f>
        <v>0.57735026918962784</v>
      </c>
      <c r="G38" s="75">
        <f t="shared" si="13"/>
        <v>0.57735026918962784</v>
      </c>
      <c r="H38" s="75">
        <f t="shared" si="13"/>
        <v>0.57735026918962473</v>
      </c>
      <c r="I38" s="198">
        <f t="shared" si="13"/>
        <v>0.57735026918962784</v>
      </c>
      <c r="J38" s="198">
        <f t="shared" si="13"/>
        <v>0.57735026918962473</v>
      </c>
      <c r="K38" s="68"/>
      <c r="L38" s="68"/>
      <c r="M38" s="35"/>
    </row>
    <row r="39" spans="2:13" s="8" customFormat="1">
      <c r="B39" s="40" t="s">
        <v>731</v>
      </c>
      <c r="C39" s="8" t="s">
        <v>668</v>
      </c>
      <c r="D39" s="8" t="s">
        <v>699</v>
      </c>
      <c r="E39" s="14">
        <v>4</v>
      </c>
      <c r="F39" s="14">
        <v>4</v>
      </c>
      <c r="G39" s="14">
        <v>4</v>
      </c>
      <c r="H39" s="14">
        <v>5</v>
      </c>
      <c r="I39" s="17">
        <v>5</v>
      </c>
      <c r="J39" s="17">
        <v>5</v>
      </c>
      <c r="K39" s="58">
        <f>AVERAGE(E39:J39)</f>
        <v>4.5</v>
      </c>
      <c r="L39" s="58">
        <f>STDEV(E39:K39)</f>
        <v>0.5</v>
      </c>
      <c r="M39" s="14" t="s">
        <v>138</v>
      </c>
    </row>
    <row r="40" spans="2:13" s="8" customFormat="1">
      <c r="B40" s="40" t="s">
        <v>731</v>
      </c>
      <c r="C40" s="8" t="s">
        <v>669</v>
      </c>
      <c r="D40" s="8" t="s">
        <v>699</v>
      </c>
      <c r="E40" s="14">
        <v>4</v>
      </c>
      <c r="F40" s="14">
        <v>2</v>
      </c>
      <c r="G40" s="14">
        <v>3</v>
      </c>
      <c r="H40" s="14">
        <v>5</v>
      </c>
      <c r="I40" s="17">
        <v>4</v>
      </c>
      <c r="J40" s="17">
        <v>5</v>
      </c>
      <c r="K40" s="58">
        <f>AVERAGE(E40:J40)</f>
        <v>3.8333333333333335</v>
      </c>
      <c r="L40" s="58">
        <f>STDEV(E40:K40)</f>
        <v>1.0671873729054755</v>
      </c>
      <c r="M40" s="14" t="s">
        <v>174</v>
      </c>
    </row>
    <row r="41" spans="2:13" s="8" customFormat="1">
      <c r="B41" s="40" t="s">
        <v>731</v>
      </c>
      <c r="C41" s="8" t="s">
        <v>670</v>
      </c>
      <c r="D41" s="8" t="s">
        <v>699</v>
      </c>
      <c r="E41" s="14">
        <v>4</v>
      </c>
      <c r="F41" s="14">
        <v>4</v>
      </c>
      <c r="G41" s="14">
        <v>2</v>
      </c>
      <c r="H41" s="14">
        <v>4</v>
      </c>
      <c r="I41" s="17">
        <v>2</v>
      </c>
      <c r="J41" s="17">
        <v>4</v>
      </c>
      <c r="K41" s="58">
        <f>AVERAGE(E41:J41)</f>
        <v>3.3333333333333335</v>
      </c>
      <c r="L41" s="58">
        <f>STDEV(E41:K41)</f>
        <v>0.94280904158206547</v>
      </c>
    </row>
    <row r="42" spans="2:13" s="8" customFormat="1">
      <c r="B42" s="40" t="s">
        <v>731</v>
      </c>
      <c r="C42" s="8" t="s">
        <v>671</v>
      </c>
      <c r="D42" s="8" t="s">
        <v>699</v>
      </c>
      <c r="E42" s="14">
        <v>5</v>
      </c>
      <c r="F42" s="14">
        <v>5</v>
      </c>
      <c r="G42" s="14">
        <v>5</v>
      </c>
      <c r="H42" s="14">
        <v>5</v>
      </c>
      <c r="I42" s="17">
        <v>5</v>
      </c>
      <c r="J42" s="17">
        <v>5</v>
      </c>
      <c r="K42" s="58">
        <f>AVERAGE(E42:J42)</f>
        <v>5</v>
      </c>
      <c r="L42" s="58">
        <f>STDEV(E42:K42)</f>
        <v>0</v>
      </c>
    </row>
    <row r="43" spans="2:13" s="8" customFormat="1">
      <c r="B43" s="47" t="s">
        <v>792</v>
      </c>
      <c r="E43" s="83">
        <f>AVERAGE(E39:E42)</f>
        <v>4.25</v>
      </c>
      <c r="F43" s="83">
        <f t="shared" ref="F43:J43" si="14">AVERAGE(F39:F42)</f>
        <v>3.75</v>
      </c>
      <c r="G43" s="83">
        <f t="shared" si="14"/>
        <v>3.5</v>
      </c>
      <c r="H43" s="83">
        <f t="shared" si="14"/>
        <v>4.75</v>
      </c>
      <c r="I43" s="201">
        <f t="shared" si="14"/>
        <v>4</v>
      </c>
      <c r="J43" s="201">
        <f t="shared" si="14"/>
        <v>4.75</v>
      </c>
      <c r="K43" s="58"/>
      <c r="L43" s="58"/>
    </row>
    <row r="44" spans="2:13" s="67" customFormat="1">
      <c r="B44" s="71" t="s">
        <v>538</v>
      </c>
      <c r="E44" s="77">
        <f>STDEV(E39:E42)</f>
        <v>0.5</v>
      </c>
      <c r="F44" s="77">
        <f t="shared" ref="F44:J44" si="15">STDEV(F39:F42)</f>
        <v>1.2583057392117916</v>
      </c>
      <c r="G44" s="77">
        <f t="shared" si="15"/>
        <v>1.2909944487358056</v>
      </c>
      <c r="H44" s="77">
        <f t="shared" si="15"/>
        <v>0.5</v>
      </c>
      <c r="I44" s="199">
        <f t="shared" si="15"/>
        <v>1.4142135623730951</v>
      </c>
      <c r="J44" s="199">
        <f t="shared" si="15"/>
        <v>0.5</v>
      </c>
      <c r="K44" s="68"/>
      <c r="L44" s="68"/>
    </row>
    <row r="45" spans="2:13" s="8" customFormat="1">
      <c r="B45" s="40" t="s">
        <v>733</v>
      </c>
      <c r="C45" s="8" t="s">
        <v>668</v>
      </c>
      <c r="D45" s="8" t="s">
        <v>699</v>
      </c>
      <c r="E45" s="14">
        <v>4</v>
      </c>
      <c r="F45" s="14">
        <v>4</v>
      </c>
      <c r="G45" s="14">
        <v>4</v>
      </c>
      <c r="H45" s="14">
        <v>5</v>
      </c>
      <c r="I45" s="17">
        <v>5</v>
      </c>
      <c r="J45" s="17">
        <v>5</v>
      </c>
      <c r="K45" s="58">
        <f>AVERAGE(E45:J45)</f>
        <v>4.5</v>
      </c>
      <c r="L45" s="58">
        <f>STDEV(E45:K45)</f>
        <v>0.5</v>
      </c>
      <c r="M45" s="14" t="s">
        <v>138</v>
      </c>
    </row>
    <row r="46" spans="2:13" s="8" customFormat="1">
      <c r="B46" s="40" t="s">
        <v>733</v>
      </c>
      <c r="C46" s="8" t="s">
        <v>669</v>
      </c>
      <c r="D46" s="8" t="s">
        <v>699</v>
      </c>
      <c r="E46" s="14">
        <v>4</v>
      </c>
      <c r="F46" s="14">
        <v>4</v>
      </c>
      <c r="G46" s="14">
        <v>4</v>
      </c>
      <c r="H46" s="14">
        <v>5</v>
      </c>
      <c r="I46" s="17">
        <v>4</v>
      </c>
      <c r="J46" s="17">
        <v>5</v>
      </c>
      <c r="K46" s="58">
        <f>AVERAGE(E46:J46)</f>
        <v>4.333333333333333</v>
      </c>
      <c r="L46" s="58">
        <f>STDEV(E46:K46)</f>
        <v>0.47140452079103334</v>
      </c>
      <c r="M46" s="14" t="s">
        <v>176</v>
      </c>
    </row>
    <row r="47" spans="2:13" s="8" customFormat="1">
      <c r="B47" s="40" t="s">
        <v>733</v>
      </c>
      <c r="C47" s="8" t="s">
        <v>670</v>
      </c>
      <c r="D47" s="8" t="s">
        <v>699</v>
      </c>
      <c r="E47" s="14">
        <v>4</v>
      </c>
      <c r="F47" s="14">
        <v>4</v>
      </c>
      <c r="G47" s="14">
        <v>2</v>
      </c>
      <c r="H47" s="14">
        <v>4</v>
      </c>
      <c r="I47" s="17">
        <v>2</v>
      </c>
      <c r="J47" s="17">
        <v>4</v>
      </c>
      <c r="K47" s="58">
        <f>AVERAGE(E47:J47)</f>
        <v>3.3333333333333335</v>
      </c>
      <c r="L47" s="58">
        <f>STDEV(E47:K47)</f>
        <v>0.94280904158206547</v>
      </c>
    </row>
    <row r="48" spans="2:13" s="8" customFormat="1">
      <c r="B48" s="40" t="s">
        <v>733</v>
      </c>
      <c r="C48" s="8" t="s">
        <v>671</v>
      </c>
      <c r="D48" s="8" t="s">
        <v>699</v>
      </c>
      <c r="E48" s="14">
        <v>5</v>
      </c>
      <c r="F48" s="14">
        <v>5</v>
      </c>
      <c r="G48" s="14">
        <v>5</v>
      </c>
      <c r="H48" s="14">
        <v>5</v>
      </c>
      <c r="I48" s="17">
        <v>5</v>
      </c>
      <c r="J48" s="17">
        <v>5</v>
      </c>
      <c r="K48" s="58">
        <f>AVERAGE(E48:J48)</f>
        <v>5</v>
      </c>
      <c r="L48" s="58">
        <f>STDEV(E48:K48)</f>
        <v>0</v>
      </c>
    </row>
    <row r="49" spans="2:13" s="8" customFormat="1">
      <c r="B49" s="47" t="s">
        <v>792</v>
      </c>
      <c r="E49" s="76">
        <f>AVERAGE(E45:E48)</f>
        <v>4.25</v>
      </c>
      <c r="F49" s="76">
        <f t="shared" ref="F49:J49" si="16">AVERAGE(F45:F48)</f>
        <v>4.25</v>
      </c>
      <c r="G49" s="76">
        <f t="shared" si="16"/>
        <v>3.75</v>
      </c>
      <c r="H49" s="76">
        <f t="shared" si="16"/>
        <v>4.75</v>
      </c>
      <c r="I49" s="199">
        <f t="shared" si="16"/>
        <v>4</v>
      </c>
      <c r="J49" s="199">
        <f t="shared" si="16"/>
        <v>4.75</v>
      </c>
      <c r="K49" s="58"/>
      <c r="L49" s="58"/>
    </row>
    <row r="50" spans="2:13" s="67" customFormat="1">
      <c r="B50" s="71" t="s">
        <v>538</v>
      </c>
      <c r="E50" s="77">
        <f>STDEV(E45:E48)</f>
        <v>0.5</v>
      </c>
      <c r="F50" s="77">
        <f t="shared" ref="F50:J50" si="17">STDEV(F45:F48)</f>
        <v>0.5</v>
      </c>
      <c r="G50" s="77">
        <f t="shared" si="17"/>
        <v>1.2583057392117916</v>
      </c>
      <c r="H50" s="77">
        <f t="shared" si="17"/>
        <v>0.5</v>
      </c>
      <c r="I50" s="199">
        <f t="shared" si="17"/>
        <v>1.4142135623730951</v>
      </c>
      <c r="J50" s="199">
        <f t="shared" si="17"/>
        <v>0.5</v>
      </c>
      <c r="K50" s="68"/>
      <c r="L50" s="68"/>
    </row>
    <row r="51" spans="2:13" s="8" customFormat="1">
      <c r="B51" s="41" t="s">
        <v>766</v>
      </c>
      <c r="C51" s="8" t="s">
        <v>675</v>
      </c>
      <c r="D51" s="8" t="s">
        <v>699</v>
      </c>
      <c r="E51" s="1">
        <v>4</v>
      </c>
      <c r="F51" s="1">
        <v>2</v>
      </c>
      <c r="G51" s="1">
        <v>4</v>
      </c>
      <c r="H51" s="1">
        <v>2</v>
      </c>
      <c r="I51" s="7">
        <v>4</v>
      </c>
      <c r="J51" s="7">
        <v>4</v>
      </c>
      <c r="K51" s="58">
        <f>AVERAGE(E51:J51)</f>
        <v>3.3333333333333335</v>
      </c>
      <c r="L51" s="58">
        <f>STDEV(E51:K51)</f>
        <v>0.94280904158206547</v>
      </c>
      <c r="M51" s="1" t="s">
        <v>307</v>
      </c>
    </row>
    <row r="52" spans="2:13" s="8" customFormat="1">
      <c r="B52" s="41" t="s">
        <v>766</v>
      </c>
      <c r="C52" s="8" t="s">
        <v>679</v>
      </c>
      <c r="D52" s="8" t="s">
        <v>699</v>
      </c>
      <c r="E52" s="1">
        <v>5</v>
      </c>
      <c r="F52" s="1">
        <v>5</v>
      </c>
      <c r="G52" s="1">
        <v>5</v>
      </c>
      <c r="H52" s="1">
        <v>4</v>
      </c>
      <c r="I52" s="7">
        <v>5</v>
      </c>
      <c r="J52" s="7">
        <v>5</v>
      </c>
      <c r="K52" s="58">
        <f>AVERAGE(E52:J52)</f>
        <v>4.833333333333333</v>
      </c>
      <c r="L52" s="58">
        <f>STDEV(E52:K52)</f>
        <v>0.37267799624996489</v>
      </c>
      <c r="M52" s="1" t="s">
        <v>339</v>
      </c>
    </row>
    <row r="53" spans="2:13" s="8" customFormat="1">
      <c r="B53" s="41" t="s">
        <v>766</v>
      </c>
      <c r="C53" s="8" t="s">
        <v>676</v>
      </c>
      <c r="D53" s="8" t="s">
        <v>699</v>
      </c>
      <c r="E53" s="1">
        <v>5</v>
      </c>
      <c r="F53" s="1">
        <v>4</v>
      </c>
      <c r="G53" s="1">
        <v>4</v>
      </c>
      <c r="H53" s="1">
        <v>4</v>
      </c>
      <c r="I53" s="7">
        <v>5</v>
      </c>
      <c r="J53" s="7">
        <v>4</v>
      </c>
      <c r="K53" s="58">
        <f>AVERAGE(E53:J53)</f>
        <v>4.333333333333333</v>
      </c>
      <c r="L53" s="58">
        <f>STDEV(E53:K53)</f>
        <v>0.47140452079103334</v>
      </c>
      <c r="M53"/>
    </row>
    <row r="54" spans="2:13" s="8" customFormat="1">
      <c r="B54" s="47" t="s">
        <v>792</v>
      </c>
      <c r="E54" s="74">
        <f>AVERAGE(E51:E53)</f>
        <v>4.666666666666667</v>
      </c>
      <c r="F54" s="74">
        <f t="shared" ref="F54:J54" si="18">AVERAGE(F51:F53)</f>
        <v>3.6666666666666665</v>
      </c>
      <c r="G54" s="74">
        <f t="shared" si="18"/>
        <v>4.333333333333333</v>
      </c>
      <c r="H54" s="74">
        <f t="shared" si="18"/>
        <v>3.3333333333333335</v>
      </c>
      <c r="I54" s="198">
        <f t="shared" si="18"/>
        <v>4.666666666666667</v>
      </c>
      <c r="J54" s="198">
        <f t="shared" si="18"/>
        <v>4.333333333333333</v>
      </c>
      <c r="K54" s="58"/>
      <c r="L54" s="58"/>
      <c r="M54"/>
    </row>
    <row r="55" spans="2:13" s="67" customFormat="1">
      <c r="B55" s="71" t="s">
        <v>538</v>
      </c>
      <c r="E55" s="75">
        <f>STDEV(E51:E53)</f>
        <v>0.57735026918962784</v>
      </c>
      <c r="F55" s="75">
        <f t="shared" ref="F55:J55" si="19">STDEV(F51:F53)</f>
        <v>1.5275252316519463</v>
      </c>
      <c r="G55" s="75">
        <f t="shared" si="19"/>
        <v>0.57735026918962473</v>
      </c>
      <c r="H55" s="75">
        <f t="shared" si="19"/>
        <v>1.154700538379251</v>
      </c>
      <c r="I55" s="198">
        <f t="shared" si="19"/>
        <v>0.57735026918962784</v>
      </c>
      <c r="J55" s="198">
        <f t="shared" si="19"/>
        <v>0.57735026918962473</v>
      </c>
      <c r="K55" s="68"/>
      <c r="L55" s="68"/>
      <c r="M55" s="35"/>
    </row>
    <row r="56" spans="2:13" s="8" customFormat="1">
      <c r="B56" s="41" t="s">
        <v>789</v>
      </c>
      <c r="C56" s="8" t="s">
        <v>677</v>
      </c>
      <c r="D56" s="8" t="s">
        <v>699</v>
      </c>
      <c r="E56" s="1">
        <v>2</v>
      </c>
      <c r="F56" s="1">
        <v>2</v>
      </c>
      <c r="G56" s="1">
        <v>3</v>
      </c>
      <c r="H56" s="1">
        <v>2</v>
      </c>
      <c r="I56" s="7">
        <v>2</v>
      </c>
      <c r="J56" s="7">
        <v>3</v>
      </c>
      <c r="K56" s="58">
        <f>AVERAGE(E56:J56)</f>
        <v>2.3333333333333335</v>
      </c>
      <c r="L56" s="58">
        <f>STDEV(E56:K56)</f>
        <v>0.47140452079103334</v>
      </c>
      <c r="M56"/>
    </row>
    <row r="57" spans="2:13" s="8" customFormat="1">
      <c r="B57" s="41" t="s">
        <v>789</v>
      </c>
      <c r="C57" s="8" t="s">
        <v>678</v>
      </c>
      <c r="D57" s="8" t="s">
        <v>699</v>
      </c>
      <c r="E57" s="1">
        <v>5</v>
      </c>
      <c r="F57" s="1">
        <v>3</v>
      </c>
      <c r="G57" s="1">
        <v>4</v>
      </c>
      <c r="H57" s="1">
        <v>5</v>
      </c>
      <c r="I57" s="7">
        <v>4</v>
      </c>
      <c r="J57" s="7">
        <v>5</v>
      </c>
      <c r="K57" s="58">
        <f>AVERAGE(E57:J57)</f>
        <v>4.333333333333333</v>
      </c>
      <c r="L57" s="58">
        <f>STDEV(E57:K57)</f>
        <v>0.74535599249993101</v>
      </c>
      <c r="M57" s="1" t="s">
        <v>392</v>
      </c>
    </row>
    <row r="58" spans="2:13" s="8" customFormat="1">
      <c r="B58" s="41" t="s">
        <v>789</v>
      </c>
      <c r="C58" s="8" t="s">
        <v>758</v>
      </c>
      <c r="D58" s="8" t="s">
        <v>699</v>
      </c>
      <c r="E58" s="1">
        <v>4</v>
      </c>
      <c r="F58" s="1">
        <v>3</v>
      </c>
      <c r="G58" s="1">
        <v>4</v>
      </c>
      <c r="H58" s="1">
        <v>4</v>
      </c>
      <c r="I58" s="7">
        <v>4</v>
      </c>
      <c r="J58" s="7">
        <v>3</v>
      </c>
      <c r="K58" s="58">
        <f>AVERAGE(E58:J58)</f>
        <v>3.6666666666666665</v>
      </c>
      <c r="L58" s="58">
        <f>STDEV(E58:K58)</f>
        <v>0.47140452079103085</v>
      </c>
      <c r="M58"/>
    </row>
    <row r="59" spans="2:13" s="8" customFormat="1">
      <c r="B59" s="47" t="s">
        <v>792</v>
      </c>
      <c r="E59" s="74">
        <f>AVERAGE(E56:E58)</f>
        <v>3.6666666666666665</v>
      </c>
      <c r="F59" s="74">
        <f t="shared" ref="F59:J59" si="20">AVERAGE(F56:F58)</f>
        <v>2.6666666666666665</v>
      </c>
      <c r="G59" s="74">
        <f t="shared" si="20"/>
        <v>3.6666666666666665</v>
      </c>
      <c r="H59" s="74">
        <f t="shared" si="20"/>
        <v>3.6666666666666665</v>
      </c>
      <c r="I59" s="198">
        <f t="shared" si="20"/>
        <v>3.3333333333333335</v>
      </c>
      <c r="J59" s="198">
        <f t="shared" si="20"/>
        <v>3.6666666666666665</v>
      </c>
      <c r="K59" s="58"/>
      <c r="L59" s="58"/>
      <c r="M59"/>
    </row>
    <row r="60" spans="2:13" s="67" customFormat="1">
      <c r="B60" s="71" t="s">
        <v>538</v>
      </c>
      <c r="E60" s="75">
        <f>STDEV(E56:E58)</f>
        <v>1.5275252316519463</v>
      </c>
      <c r="F60" s="75">
        <f t="shared" ref="F60:J60" si="21">STDEV(F56:F58)</f>
        <v>0.57735026918962629</v>
      </c>
      <c r="G60" s="75">
        <f t="shared" si="21"/>
        <v>0.57735026918962473</v>
      </c>
      <c r="H60" s="75">
        <f t="shared" si="21"/>
        <v>1.5275252316519463</v>
      </c>
      <c r="I60" s="198">
        <f t="shared" si="21"/>
        <v>1.154700538379251</v>
      </c>
      <c r="J60" s="198">
        <f t="shared" si="21"/>
        <v>1.154700538379251</v>
      </c>
      <c r="K60" s="68"/>
      <c r="L60" s="68"/>
      <c r="M60" s="35"/>
    </row>
    <row r="61" spans="2:13" s="8" customFormat="1">
      <c r="B61" s="41" t="s">
        <v>791</v>
      </c>
      <c r="C61" s="8" t="s">
        <v>677</v>
      </c>
      <c r="D61" s="8" t="s">
        <v>699</v>
      </c>
      <c r="E61" s="1">
        <v>4</v>
      </c>
      <c r="F61" s="1">
        <v>2</v>
      </c>
      <c r="G61" s="1">
        <v>4</v>
      </c>
      <c r="H61" s="1">
        <v>3</v>
      </c>
      <c r="I61" s="7">
        <v>3</v>
      </c>
      <c r="J61" s="7">
        <v>2</v>
      </c>
      <c r="K61" s="58">
        <f>AVERAGE(E61:J61)</f>
        <v>3</v>
      </c>
      <c r="L61" s="58">
        <f>STDEV(E61:K61)</f>
        <v>0.81649658092772603</v>
      </c>
      <c r="M61"/>
    </row>
    <row r="62" spans="2:13" s="8" customFormat="1">
      <c r="B62" s="41" t="s">
        <v>791</v>
      </c>
      <c r="C62" s="8" t="s">
        <v>678</v>
      </c>
      <c r="D62" s="8" t="s">
        <v>699</v>
      </c>
      <c r="E62" s="1">
        <v>5</v>
      </c>
      <c r="F62" s="1">
        <v>5</v>
      </c>
      <c r="G62" s="1">
        <v>5</v>
      </c>
      <c r="H62" s="1">
        <v>5</v>
      </c>
      <c r="I62" s="7">
        <v>5</v>
      </c>
      <c r="J62" s="7">
        <v>5</v>
      </c>
      <c r="K62" s="58">
        <f>AVERAGE(E62:J62)</f>
        <v>5</v>
      </c>
      <c r="L62" s="58">
        <f>STDEV(E62:K62)</f>
        <v>0</v>
      </c>
      <c r="M62" s="1" t="s">
        <v>394</v>
      </c>
    </row>
    <row r="63" spans="2:13" s="8" customFormat="1">
      <c r="B63" s="41" t="s">
        <v>791</v>
      </c>
      <c r="C63" s="8" t="s">
        <v>758</v>
      </c>
      <c r="D63" s="8" t="s">
        <v>699</v>
      </c>
      <c r="E63" s="1">
        <v>5</v>
      </c>
      <c r="F63" s="1">
        <v>5</v>
      </c>
      <c r="G63" s="1">
        <v>5</v>
      </c>
      <c r="H63" s="1">
        <v>5</v>
      </c>
      <c r="I63" s="7">
        <v>5</v>
      </c>
      <c r="J63" s="7">
        <v>5</v>
      </c>
      <c r="K63" s="58">
        <f>AVERAGE(E63:J63)</f>
        <v>5</v>
      </c>
      <c r="L63" s="58">
        <f>STDEV(E63:K63)</f>
        <v>0</v>
      </c>
      <c r="M63"/>
    </row>
    <row r="64" spans="2:13" s="8" customFormat="1">
      <c r="B64" s="47" t="s">
        <v>792</v>
      </c>
      <c r="E64" s="74">
        <f>AVERAGE(E61:E63)</f>
        <v>4.666666666666667</v>
      </c>
      <c r="F64" s="74">
        <f t="shared" ref="F64:J64" si="22">AVERAGE(F61:F63)</f>
        <v>4</v>
      </c>
      <c r="G64" s="74">
        <f t="shared" si="22"/>
        <v>4.666666666666667</v>
      </c>
      <c r="H64" s="74">
        <f t="shared" si="22"/>
        <v>4.333333333333333</v>
      </c>
      <c r="I64" s="198">
        <f t="shared" si="22"/>
        <v>4.333333333333333</v>
      </c>
      <c r="J64" s="198">
        <f t="shared" si="22"/>
        <v>4</v>
      </c>
      <c r="K64" s="58"/>
      <c r="L64" s="58"/>
      <c r="M64"/>
    </row>
    <row r="65" spans="2:13" s="67" customFormat="1">
      <c r="B65" s="71" t="s">
        <v>538</v>
      </c>
      <c r="E65" s="75">
        <f>STDEV(E61:E63)</f>
        <v>0.57735026918962784</v>
      </c>
      <c r="F65" s="75">
        <f t="shared" ref="F65:J65" si="23">STDEV(F61:F63)</f>
        <v>1.7320508075688772</v>
      </c>
      <c r="G65" s="75">
        <f t="shared" si="23"/>
        <v>0.57735026918962784</v>
      </c>
      <c r="H65" s="75">
        <f t="shared" si="23"/>
        <v>1.154700538379251</v>
      </c>
      <c r="I65" s="198">
        <f t="shared" si="23"/>
        <v>1.154700538379251</v>
      </c>
      <c r="J65" s="198">
        <f t="shared" si="23"/>
        <v>1.7320508075688772</v>
      </c>
      <c r="K65" s="68"/>
      <c r="L65" s="68"/>
      <c r="M65" s="35"/>
    </row>
    <row r="66" spans="2:13" s="8" customFormat="1">
      <c r="B66" s="40" t="s">
        <v>745</v>
      </c>
      <c r="C66" s="8" t="s">
        <v>672</v>
      </c>
      <c r="D66" s="8" t="s">
        <v>699</v>
      </c>
      <c r="E66" s="14">
        <v>5</v>
      </c>
      <c r="F66" s="14">
        <v>3</v>
      </c>
      <c r="G66" s="14">
        <v>5</v>
      </c>
      <c r="H66" s="14">
        <v>5</v>
      </c>
      <c r="I66" s="17">
        <v>5</v>
      </c>
      <c r="J66" s="17">
        <v>5</v>
      </c>
      <c r="K66" s="58">
        <f>AVERAGE(E66:J66)</f>
        <v>4.666666666666667</v>
      </c>
      <c r="L66" s="58">
        <f>STDEV(E66:K66)</f>
        <v>0.74535599249993412</v>
      </c>
      <c r="M66" s="14" t="s">
        <v>240</v>
      </c>
    </row>
    <row r="67" spans="2:13" s="8" customFormat="1">
      <c r="B67" s="40" t="s">
        <v>745</v>
      </c>
      <c r="C67" s="8" t="s">
        <v>673</v>
      </c>
      <c r="D67" s="8" t="s">
        <v>699</v>
      </c>
      <c r="E67" s="14">
        <v>5</v>
      </c>
      <c r="F67" s="14">
        <v>5</v>
      </c>
      <c r="G67" s="14">
        <v>4</v>
      </c>
      <c r="H67" s="14">
        <v>5</v>
      </c>
      <c r="I67" s="17">
        <v>5</v>
      </c>
      <c r="J67" s="17">
        <v>5</v>
      </c>
      <c r="K67" s="58">
        <f>AVERAGE(E67:J67)</f>
        <v>4.833333333333333</v>
      </c>
      <c r="L67" s="58">
        <f>STDEV(E67:K67)</f>
        <v>0.37267799624996489</v>
      </c>
    </row>
    <row r="68" spans="2:13" s="8" customFormat="1">
      <c r="B68" s="40" t="s">
        <v>745</v>
      </c>
      <c r="C68" s="8" t="s">
        <v>680</v>
      </c>
      <c r="D68" s="8" t="s">
        <v>699</v>
      </c>
      <c r="E68" s="14">
        <v>4</v>
      </c>
      <c r="F68" s="14">
        <v>3</v>
      </c>
      <c r="G68" s="14">
        <v>3</v>
      </c>
      <c r="H68" s="14">
        <v>4</v>
      </c>
      <c r="I68" s="17">
        <v>4</v>
      </c>
      <c r="J68" s="17">
        <v>3</v>
      </c>
      <c r="K68" s="58">
        <f>AVERAGE(E68:J68)</f>
        <v>3.5</v>
      </c>
      <c r="L68" s="58">
        <f>STDEV(E68:K68)</f>
        <v>0.5</v>
      </c>
      <c r="M68" s="14" t="s">
        <v>280</v>
      </c>
    </row>
    <row r="69" spans="2:13" s="8" customFormat="1">
      <c r="B69" s="47" t="s">
        <v>792</v>
      </c>
      <c r="E69" s="76">
        <f>AVERAGE(E66:E68)</f>
        <v>4.666666666666667</v>
      </c>
      <c r="F69" s="76">
        <f t="shared" ref="F69:J69" si="24">AVERAGE(F66:F68)</f>
        <v>3.6666666666666665</v>
      </c>
      <c r="G69" s="76">
        <f t="shared" si="24"/>
        <v>4</v>
      </c>
      <c r="H69" s="76">
        <f t="shared" si="24"/>
        <v>4.666666666666667</v>
      </c>
      <c r="I69" s="199">
        <f t="shared" si="24"/>
        <v>4.666666666666667</v>
      </c>
      <c r="J69" s="199">
        <f t="shared" si="24"/>
        <v>4.333333333333333</v>
      </c>
      <c r="K69" s="58"/>
      <c r="L69" s="58"/>
      <c r="M69" s="14"/>
    </row>
    <row r="70" spans="2:13" s="67" customFormat="1">
      <c r="B70" s="71" t="s">
        <v>538</v>
      </c>
      <c r="E70" s="77">
        <f>STDEV(E66:E68)</f>
        <v>0.57735026918962784</v>
      </c>
      <c r="F70" s="77">
        <f t="shared" ref="F70:J70" si="25">STDEV(F66:F68)</f>
        <v>1.154700538379251</v>
      </c>
      <c r="G70" s="77">
        <f t="shared" si="25"/>
        <v>1</v>
      </c>
      <c r="H70" s="77">
        <f t="shared" si="25"/>
        <v>0.57735026918962784</v>
      </c>
      <c r="I70" s="199">
        <f t="shared" si="25"/>
        <v>0.57735026918962784</v>
      </c>
      <c r="J70" s="199">
        <f t="shared" si="25"/>
        <v>1.154700538379251</v>
      </c>
      <c r="K70" s="68"/>
      <c r="L70" s="68"/>
      <c r="M70" s="69"/>
    </row>
    <row r="71" spans="2:13" s="8" customFormat="1">
      <c r="B71" s="40" t="s">
        <v>715</v>
      </c>
      <c r="C71" s="8" t="s">
        <v>681</v>
      </c>
      <c r="D71" s="8" t="s">
        <v>699</v>
      </c>
      <c r="E71" s="39">
        <v>5</v>
      </c>
      <c r="F71" s="39">
        <v>3</v>
      </c>
      <c r="G71" s="39">
        <v>3</v>
      </c>
      <c r="H71" s="39">
        <v>3</v>
      </c>
      <c r="I71" s="101">
        <v>5</v>
      </c>
      <c r="J71" s="101">
        <v>3</v>
      </c>
      <c r="K71" s="58">
        <f>AVERAGE(E71:J71)</f>
        <v>3.6666666666666665</v>
      </c>
      <c r="L71" s="58">
        <f>STDEV(E71:K71)</f>
        <v>0.94280904158206291</v>
      </c>
      <c r="M71" s="175" t="s">
        <v>661</v>
      </c>
    </row>
    <row r="72" spans="2:13" s="8" customFormat="1">
      <c r="B72" s="40" t="s">
        <v>715</v>
      </c>
      <c r="C72" s="8" t="s">
        <v>674</v>
      </c>
      <c r="D72" s="8" t="s">
        <v>699</v>
      </c>
      <c r="E72" s="39">
        <v>5</v>
      </c>
      <c r="F72" s="39">
        <v>5</v>
      </c>
      <c r="G72" s="39">
        <v>5</v>
      </c>
      <c r="H72" s="39">
        <v>5</v>
      </c>
      <c r="I72" s="101">
        <v>5</v>
      </c>
      <c r="J72" s="101">
        <v>5</v>
      </c>
      <c r="K72" s="58">
        <f>AVERAGE(E72:J72)</f>
        <v>5</v>
      </c>
      <c r="L72" s="58">
        <f>STDEV(E72:K72)</f>
        <v>0</v>
      </c>
      <c r="M72" s="39" t="s">
        <v>508</v>
      </c>
    </row>
    <row r="73" spans="2:13" s="8" customFormat="1">
      <c r="B73" s="47" t="s">
        <v>792</v>
      </c>
      <c r="E73" s="80">
        <f>AVERAGE(E71:E72)</f>
        <v>5</v>
      </c>
      <c r="F73" s="80">
        <f t="shared" ref="F73:J73" si="26">AVERAGE(F71:F72)</f>
        <v>4</v>
      </c>
      <c r="G73" s="80">
        <f t="shared" si="26"/>
        <v>4</v>
      </c>
      <c r="H73" s="80">
        <f t="shared" si="26"/>
        <v>4</v>
      </c>
      <c r="I73" s="200">
        <f t="shared" si="26"/>
        <v>5</v>
      </c>
      <c r="J73" s="200">
        <f t="shared" si="26"/>
        <v>4</v>
      </c>
      <c r="K73" s="58"/>
      <c r="L73" s="58"/>
      <c r="M73" s="39"/>
    </row>
    <row r="74" spans="2:13" s="67" customFormat="1">
      <c r="B74" s="71" t="s">
        <v>538</v>
      </c>
      <c r="E74" s="81">
        <f>STDEV(E71:E72)</f>
        <v>0</v>
      </c>
      <c r="F74" s="81">
        <f t="shared" ref="F74:J74" si="27">STDEV(F71:F72)</f>
        <v>1.4142135623730951</v>
      </c>
      <c r="G74" s="81">
        <f t="shared" si="27"/>
        <v>1.4142135623730951</v>
      </c>
      <c r="H74" s="81">
        <f t="shared" si="27"/>
        <v>1.4142135623730951</v>
      </c>
      <c r="I74" s="200">
        <f t="shared" si="27"/>
        <v>0</v>
      </c>
      <c r="J74" s="200">
        <f t="shared" si="27"/>
        <v>1.4142135623730951</v>
      </c>
      <c r="K74" s="68"/>
      <c r="L74" s="68"/>
      <c r="M74" s="70"/>
    </row>
    <row r="75" spans="2:13" s="8" customFormat="1">
      <c r="B75" s="41" t="s">
        <v>768</v>
      </c>
      <c r="C75" s="8" t="s">
        <v>675</v>
      </c>
      <c r="D75" s="8" t="s">
        <v>699</v>
      </c>
      <c r="E75" s="1">
        <v>4</v>
      </c>
      <c r="F75" s="1">
        <v>2</v>
      </c>
      <c r="G75" s="1">
        <v>2</v>
      </c>
      <c r="H75" s="1">
        <v>2</v>
      </c>
      <c r="I75" s="7">
        <v>4</v>
      </c>
      <c r="J75" s="7">
        <v>2</v>
      </c>
      <c r="K75" s="58">
        <f>AVERAGE(E75:J75)</f>
        <v>2.6666666666666665</v>
      </c>
      <c r="L75" s="58">
        <f>STDEV(E75:K75)</f>
        <v>0.94280904158206291</v>
      </c>
      <c r="M75" s="1" t="s">
        <v>309</v>
      </c>
    </row>
    <row r="76" spans="2:13" s="8" customFormat="1">
      <c r="B76" s="41" t="s">
        <v>768</v>
      </c>
      <c r="C76" s="8" t="s">
        <v>679</v>
      </c>
      <c r="D76" s="8" t="s">
        <v>699</v>
      </c>
      <c r="E76" s="1">
        <v>5</v>
      </c>
      <c r="F76" s="1">
        <v>5</v>
      </c>
      <c r="G76" s="1">
        <v>5</v>
      </c>
      <c r="H76" s="1">
        <v>3</v>
      </c>
      <c r="I76" s="7">
        <v>5</v>
      </c>
      <c r="J76" s="7">
        <v>4</v>
      </c>
      <c r="K76" s="58">
        <f>AVERAGE(E76:J76)</f>
        <v>4.5</v>
      </c>
      <c r="L76" s="58">
        <f>STDEV(E76:K76)</f>
        <v>0.76376261582597338</v>
      </c>
      <c r="M76" s="1" t="s">
        <v>341</v>
      </c>
    </row>
    <row r="77" spans="2:13" s="8" customFormat="1">
      <c r="B77" s="41" t="s">
        <v>768</v>
      </c>
      <c r="C77" s="8" t="s">
        <v>676</v>
      </c>
      <c r="D77" s="8" t="s">
        <v>699</v>
      </c>
      <c r="E77" s="1">
        <v>4</v>
      </c>
      <c r="F77" s="1">
        <v>4</v>
      </c>
      <c r="G77" s="1">
        <v>5</v>
      </c>
      <c r="H77" s="1">
        <v>4</v>
      </c>
      <c r="I77" s="7">
        <v>4</v>
      </c>
      <c r="J77" s="7">
        <v>5</v>
      </c>
      <c r="K77" s="58">
        <f>AVERAGE(E77:J77)</f>
        <v>4.333333333333333</v>
      </c>
      <c r="L77" s="58">
        <f>STDEV(E77:K77)</f>
        <v>0.47140452079103334</v>
      </c>
      <c r="M77"/>
    </row>
    <row r="78" spans="2:13" s="8" customFormat="1">
      <c r="B78" s="47" t="s">
        <v>792</v>
      </c>
      <c r="E78" s="74">
        <f>AVERAGE(E75:E77)</f>
        <v>4.333333333333333</v>
      </c>
      <c r="F78" s="74">
        <f t="shared" ref="F78:J78" si="28">AVERAGE(F75:F77)</f>
        <v>3.6666666666666665</v>
      </c>
      <c r="G78" s="74">
        <f t="shared" si="28"/>
        <v>4</v>
      </c>
      <c r="H78" s="74">
        <f t="shared" si="28"/>
        <v>3</v>
      </c>
      <c r="I78" s="198">
        <f t="shared" si="28"/>
        <v>4.333333333333333</v>
      </c>
      <c r="J78" s="198">
        <f t="shared" si="28"/>
        <v>3.6666666666666665</v>
      </c>
      <c r="K78" s="58"/>
      <c r="L78" s="58"/>
      <c r="M78"/>
    </row>
    <row r="79" spans="2:13" s="67" customFormat="1">
      <c r="B79" s="71" t="s">
        <v>538</v>
      </c>
      <c r="E79" s="75">
        <f>STDEV(E75:E77)</f>
        <v>0.57735026918962473</v>
      </c>
      <c r="F79" s="75">
        <f t="shared" ref="F79:J79" si="29">STDEV(F75:F77)</f>
        <v>1.5275252316519463</v>
      </c>
      <c r="G79" s="75">
        <f t="shared" si="29"/>
        <v>1.7320508075688772</v>
      </c>
      <c r="H79" s="75">
        <f t="shared" si="29"/>
        <v>1</v>
      </c>
      <c r="I79" s="198">
        <f t="shared" si="29"/>
        <v>0.57735026918962473</v>
      </c>
      <c r="J79" s="198">
        <f t="shared" si="29"/>
        <v>1.5275252316519463</v>
      </c>
      <c r="K79" s="68"/>
      <c r="L79" s="68"/>
      <c r="M79" s="35"/>
    </row>
    <row r="80" spans="2:13" s="8" customFormat="1">
      <c r="B80" s="41" t="s">
        <v>790</v>
      </c>
      <c r="C80" s="8" t="s">
        <v>677</v>
      </c>
      <c r="D80" s="8" t="s">
        <v>699</v>
      </c>
      <c r="E80" s="1">
        <v>2</v>
      </c>
      <c r="F80" s="1">
        <v>3</v>
      </c>
      <c r="G80" s="1">
        <v>2</v>
      </c>
      <c r="H80" s="1">
        <v>3</v>
      </c>
      <c r="I80" s="7">
        <v>2</v>
      </c>
      <c r="J80" s="7">
        <v>2</v>
      </c>
      <c r="K80" s="58">
        <f>AVERAGE(E80:J80)</f>
        <v>2.3333333333333335</v>
      </c>
      <c r="L80" s="58">
        <f>STDEV(E80:K80)</f>
        <v>0.47140452079103334</v>
      </c>
      <c r="M80"/>
    </row>
    <row r="81" spans="2:13" s="8" customFormat="1">
      <c r="B81" s="41" t="s">
        <v>790</v>
      </c>
      <c r="C81" s="8" t="s">
        <v>678</v>
      </c>
      <c r="D81" s="8" t="s">
        <v>699</v>
      </c>
      <c r="E81" s="1">
        <v>5</v>
      </c>
      <c r="F81" s="1">
        <v>2</v>
      </c>
      <c r="G81" s="1">
        <v>2</v>
      </c>
      <c r="H81" s="1">
        <v>5</v>
      </c>
      <c r="I81" s="7">
        <v>2</v>
      </c>
      <c r="J81" s="7">
        <v>5</v>
      </c>
      <c r="K81" s="58">
        <f>AVERAGE(E81:J81)</f>
        <v>3.5</v>
      </c>
      <c r="L81" s="58">
        <f>STDEV(E81:K81)</f>
        <v>1.5</v>
      </c>
      <c r="M81" s="1" t="s">
        <v>393</v>
      </c>
    </row>
    <row r="82" spans="2:13" s="8" customFormat="1">
      <c r="B82" s="41" t="s">
        <v>790</v>
      </c>
      <c r="C82" s="8" t="s">
        <v>758</v>
      </c>
      <c r="D82" s="8" t="s">
        <v>699</v>
      </c>
      <c r="E82" s="1">
        <v>4</v>
      </c>
      <c r="F82" s="1">
        <v>3</v>
      </c>
      <c r="G82" s="1">
        <v>4</v>
      </c>
      <c r="H82" s="1">
        <v>3</v>
      </c>
      <c r="I82" s="7">
        <v>3</v>
      </c>
      <c r="J82" s="7">
        <v>3</v>
      </c>
      <c r="K82" s="58">
        <f>AVERAGE(E82:J82)</f>
        <v>3.3333333333333335</v>
      </c>
      <c r="L82" s="58">
        <f>STDEV(E82:K82)</f>
        <v>0.4714045207910359</v>
      </c>
      <c r="M82"/>
    </row>
    <row r="83" spans="2:13" s="8" customFormat="1">
      <c r="B83" s="47" t="s">
        <v>792</v>
      </c>
      <c r="E83" s="74">
        <f>AVERAGE(E80:E82)</f>
        <v>3.6666666666666665</v>
      </c>
      <c r="F83" s="74">
        <f t="shared" ref="F83:J83" si="30">AVERAGE(F80:F82)</f>
        <v>2.6666666666666665</v>
      </c>
      <c r="G83" s="74">
        <f t="shared" si="30"/>
        <v>2.6666666666666665</v>
      </c>
      <c r="H83" s="74">
        <f t="shared" si="30"/>
        <v>3.6666666666666665</v>
      </c>
      <c r="I83" s="198">
        <f t="shared" si="30"/>
        <v>2.3333333333333335</v>
      </c>
      <c r="J83" s="198">
        <f t="shared" si="30"/>
        <v>3.3333333333333335</v>
      </c>
      <c r="K83" s="58"/>
      <c r="L83" s="58"/>
      <c r="M83"/>
    </row>
    <row r="84" spans="2:13" s="67" customFormat="1">
      <c r="B84" s="71" t="s">
        <v>538</v>
      </c>
      <c r="E84" s="75">
        <f>STDEV(E80:E82)</f>
        <v>1.5275252316519463</v>
      </c>
      <c r="F84" s="75">
        <f t="shared" ref="F84:J84" si="31">STDEV(F80:F82)</f>
        <v>0.57735026918962629</v>
      </c>
      <c r="G84" s="75">
        <f t="shared" si="31"/>
        <v>1.1547005383792517</v>
      </c>
      <c r="H84" s="75">
        <f t="shared" si="31"/>
        <v>1.154700538379251</v>
      </c>
      <c r="I84" s="198">
        <f t="shared" si="31"/>
        <v>0.57735026918962629</v>
      </c>
      <c r="J84" s="198">
        <f t="shared" si="31"/>
        <v>1.5275252316519463</v>
      </c>
      <c r="K84" s="68"/>
      <c r="L84" s="68"/>
      <c r="M84" s="35"/>
    </row>
    <row r="85" spans="2:13" s="8" customFormat="1">
      <c r="B85" s="41" t="s">
        <v>784</v>
      </c>
      <c r="C85" s="8" t="s">
        <v>677</v>
      </c>
      <c r="D85" s="8" t="s">
        <v>699</v>
      </c>
      <c r="E85" s="1">
        <v>4</v>
      </c>
      <c r="F85" s="1">
        <v>2</v>
      </c>
      <c r="G85" s="1">
        <v>2</v>
      </c>
      <c r="H85" s="1">
        <v>3</v>
      </c>
      <c r="I85" s="7">
        <v>3</v>
      </c>
      <c r="J85" s="7">
        <v>3</v>
      </c>
      <c r="K85" s="58">
        <f>AVERAGE(E85:J85)</f>
        <v>2.8333333333333335</v>
      </c>
      <c r="L85" s="58">
        <f>STDEV(E85:K85)</f>
        <v>0.68718427093627699</v>
      </c>
      <c r="M85"/>
    </row>
    <row r="86" spans="2:13" s="8" customFormat="1">
      <c r="B86" s="41" t="s">
        <v>784</v>
      </c>
      <c r="C86" s="8" t="s">
        <v>678</v>
      </c>
      <c r="D86" s="8" t="s">
        <v>699</v>
      </c>
      <c r="E86" s="1">
        <v>5</v>
      </c>
      <c r="F86" s="1">
        <v>5</v>
      </c>
      <c r="G86" s="1">
        <v>5</v>
      </c>
      <c r="H86" s="1">
        <v>5</v>
      </c>
      <c r="I86" s="7">
        <v>5</v>
      </c>
      <c r="J86" s="7">
        <v>5</v>
      </c>
      <c r="K86" s="58">
        <f>AVERAGE(E86:J86)</f>
        <v>5</v>
      </c>
      <c r="L86" s="58">
        <f>STDEV(E86:K86)</f>
        <v>0</v>
      </c>
      <c r="M86" s="1" t="s">
        <v>388</v>
      </c>
    </row>
    <row r="87" spans="2:13" s="8" customFormat="1">
      <c r="B87" s="41" t="s">
        <v>784</v>
      </c>
      <c r="C87" s="8" t="s">
        <v>758</v>
      </c>
      <c r="D87" s="8" t="s">
        <v>699</v>
      </c>
      <c r="E87" s="1">
        <v>4</v>
      </c>
      <c r="F87" s="1">
        <v>4</v>
      </c>
      <c r="G87" s="1">
        <v>4</v>
      </c>
      <c r="H87" s="1">
        <v>4</v>
      </c>
      <c r="I87" s="7">
        <v>4</v>
      </c>
      <c r="J87" s="7">
        <v>3</v>
      </c>
      <c r="K87" s="58">
        <f>AVERAGE(E87:J87)</f>
        <v>3.8333333333333335</v>
      </c>
      <c r="L87" s="58">
        <f>STDEV(E87:K87)</f>
        <v>0.37267799624996495</v>
      </c>
      <c r="M87" s="1" t="s">
        <v>411</v>
      </c>
    </row>
    <row r="88" spans="2:13" s="8" customFormat="1">
      <c r="B88" s="47" t="s">
        <v>792</v>
      </c>
      <c r="E88" s="74">
        <f>AVERAGE(E85:E87)</f>
        <v>4.333333333333333</v>
      </c>
      <c r="F88" s="74">
        <f t="shared" ref="F88:J88" si="32">AVERAGE(F85:F87)</f>
        <v>3.6666666666666665</v>
      </c>
      <c r="G88" s="74">
        <f t="shared" si="32"/>
        <v>3.6666666666666665</v>
      </c>
      <c r="H88" s="74">
        <f t="shared" si="32"/>
        <v>4</v>
      </c>
      <c r="I88" s="198">
        <f t="shared" si="32"/>
        <v>4</v>
      </c>
      <c r="J88" s="198">
        <f t="shared" si="32"/>
        <v>3.6666666666666665</v>
      </c>
      <c r="K88" s="58"/>
      <c r="L88" s="58"/>
      <c r="M88" s="1"/>
    </row>
    <row r="89" spans="2:13" s="67" customFormat="1">
      <c r="B89" s="71" t="s">
        <v>538</v>
      </c>
      <c r="E89" s="75">
        <f>STDEV(E85:E87)</f>
        <v>0.57735026918962473</v>
      </c>
      <c r="F89" s="75">
        <f t="shared" ref="F89:J89" si="33">STDEV(F85:F87)</f>
        <v>1.5275252316519463</v>
      </c>
      <c r="G89" s="75">
        <f t="shared" si="33"/>
        <v>1.5275252316519463</v>
      </c>
      <c r="H89" s="75">
        <f t="shared" si="33"/>
        <v>1</v>
      </c>
      <c r="I89" s="198">
        <f t="shared" si="33"/>
        <v>1</v>
      </c>
      <c r="J89" s="198">
        <f t="shared" si="33"/>
        <v>1.154700538379251</v>
      </c>
      <c r="K89" s="68"/>
      <c r="L89" s="68"/>
      <c r="M89" s="33"/>
    </row>
    <row r="90" spans="2:13" s="8" customFormat="1">
      <c r="B90" s="40" t="s">
        <v>725</v>
      </c>
      <c r="C90" s="8" t="s">
        <v>668</v>
      </c>
      <c r="D90" s="8" t="s">
        <v>699</v>
      </c>
      <c r="E90" s="14">
        <v>3</v>
      </c>
      <c r="F90" s="14">
        <v>3</v>
      </c>
      <c r="G90" s="14">
        <v>3</v>
      </c>
      <c r="H90" s="14">
        <v>4</v>
      </c>
      <c r="I90" s="17">
        <v>4</v>
      </c>
      <c r="J90" s="17">
        <v>4</v>
      </c>
      <c r="K90" s="58">
        <f>AVERAGE(E90:J90)</f>
        <v>3.5</v>
      </c>
      <c r="L90" s="58">
        <f>STDEV(E90:K90)</f>
        <v>0.5</v>
      </c>
      <c r="M90" s="14" t="s">
        <v>146</v>
      </c>
    </row>
    <row r="91" spans="2:13" s="8" customFormat="1" ht="51">
      <c r="B91" s="40" t="s">
        <v>725</v>
      </c>
      <c r="C91" s="8" t="s">
        <v>669</v>
      </c>
      <c r="D91" s="8" t="s">
        <v>699</v>
      </c>
      <c r="E91" s="18">
        <v>1</v>
      </c>
      <c r="F91" s="14">
        <v>4</v>
      </c>
      <c r="G91" s="14">
        <v>2</v>
      </c>
      <c r="H91" s="14">
        <v>5</v>
      </c>
      <c r="I91" s="17">
        <v>3</v>
      </c>
      <c r="J91" s="17">
        <v>5</v>
      </c>
      <c r="K91" s="58">
        <f>AVERAGE(E91:J91)</f>
        <v>3.3333333333333335</v>
      </c>
      <c r="L91" s="58">
        <f>STDEV(E91:K91)</f>
        <v>1.4907119849998611</v>
      </c>
      <c r="M91" s="14" t="s">
        <v>167</v>
      </c>
    </row>
    <row r="92" spans="2:13" s="8" customFormat="1">
      <c r="B92" s="40" t="s">
        <v>725</v>
      </c>
      <c r="C92" s="8" t="s">
        <v>670</v>
      </c>
      <c r="D92" s="8" t="s">
        <v>699</v>
      </c>
      <c r="E92" s="14">
        <v>4</v>
      </c>
      <c r="F92" s="14">
        <v>4</v>
      </c>
      <c r="G92" s="14">
        <v>2</v>
      </c>
      <c r="H92" s="14">
        <v>4</v>
      </c>
      <c r="I92" s="17">
        <v>2</v>
      </c>
      <c r="J92" s="17">
        <v>4</v>
      </c>
      <c r="K92" s="58">
        <f>AVERAGE(E92:J92)</f>
        <v>3.3333333333333335</v>
      </c>
      <c r="L92" s="58">
        <f>STDEV(E92:K92)</f>
        <v>0.94280904158206547</v>
      </c>
    </row>
    <row r="93" spans="2:13" s="8" customFormat="1">
      <c r="B93" s="40" t="s">
        <v>725</v>
      </c>
      <c r="C93" s="8" t="s">
        <v>671</v>
      </c>
      <c r="D93" s="8" t="s">
        <v>699</v>
      </c>
      <c r="E93" s="14">
        <v>3</v>
      </c>
      <c r="F93" s="14">
        <v>3</v>
      </c>
      <c r="G93" s="14">
        <v>3</v>
      </c>
      <c r="H93" s="14">
        <v>5</v>
      </c>
      <c r="I93" s="17">
        <v>5</v>
      </c>
      <c r="J93" s="17">
        <v>4</v>
      </c>
      <c r="K93" s="58">
        <f>AVERAGE(E93:J93)</f>
        <v>3.8333333333333335</v>
      </c>
      <c r="L93" s="58">
        <f>STDEV(E93:K93)</f>
        <v>0.89752746785575155</v>
      </c>
      <c r="M93" s="14" t="s">
        <v>216</v>
      </c>
    </row>
    <row r="94" spans="2:13" s="8" customFormat="1">
      <c r="B94" s="47" t="s">
        <v>792</v>
      </c>
      <c r="E94" s="76">
        <f>AVERAGE(E90:E93)</f>
        <v>2.75</v>
      </c>
      <c r="F94" s="76">
        <f t="shared" ref="F94:J94" si="34">AVERAGE(F90:F93)</f>
        <v>3.5</v>
      </c>
      <c r="G94" s="76">
        <f t="shared" si="34"/>
        <v>2.5</v>
      </c>
      <c r="H94" s="76">
        <f t="shared" si="34"/>
        <v>4.5</v>
      </c>
      <c r="I94" s="199">
        <f t="shared" si="34"/>
        <v>3.5</v>
      </c>
      <c r="J94" s="199">
        <f t="shared" si="34"/>
        <v>4.25</v>
      </c>
      <c r="K94" s="58"/>
      <c r="L94" s="58"/>
      <c r="M94" s="14"/>
    </row>
    <row r="95" spans="2:13" s="67" customFormat="1">
      <c r="B95" s="71" t="s">
        <v>538</v>
      </c>
      <c r="E95" s="77">
        <f>STDEV(E90:E93)</f>
        <v>1.2583057392117916</v>
      </c>
      <c r="F95" s="77">
        <f t="shared" ref="F95:J95" si="35">STDEV(F90:F93)</f>
        <v>0.57735026918962573</v>
      </c>
      <c r="G95" s="77">
        <f t="shared" si="35"/>
        <v>0.57735026918962573</v>
      </c>
      <c r="H95" s="77">
        <f t="shared" si="35"/>
        <v>0.57735026918962573</v>
      </c>
      <c r="I95" s="199">
        <f t="shared" si="35"/>
        <v>1.2909944487358056</v>
      </c>
      <c r="J95" s="199">
        <f t="shared" si="35"/>
        <v>0.5</v>
      </c>
      <c r="K95" s="68"/>
      <c r="L95" s="68"/>
      <c r="M95" s="69"/>
    </row>
    <row r="96" spans="2:13" s="8" customFormat="1">
      <c r="B96" s="41" t="s">
        <v>775</v>
      </c>
      <c r="C96" s="8" t="s">
        <v>675</v>
      </c>
      <c r="D96" s="8" t="s">
        <v>699</v>
      </c>
      <c r="E96" s="1">
        <v>4</v>
      </c>
      <c r="F96" s="1">
        <v>4</v>
      </c>
      <c r="G96" s="1">
        <v>4</v>
      </c>
      <c r="H96" s="1">
        <v>3</v>
      </c>
      <c r="I96" s="7">
        <v>4</v>
      </c>
      <c r="J96" s="7">
        <v>4</v>
      </c>
      <c r="K96" s="58">
        <f>AVERAGE(E96:J96)</f>
        <v>3.8333333333333335</v>
      </c>
      <c r="L96" s="58">
        <f>STDEV(E96:K96)</f>
        <v>0.37267799624996495</v>
      </c>
      <c r="M96" s="1" t="s">
        <v>316</v>
      </c>
    </row>
    <row r="97" spans="2:13" s="8" customFormat="1">
      <c r="B97" s="41" t="s">
        <v>775</v>
      </c>
      <c r="C97" s="8" t="s">
        <v>679</v>
      </c>
      <c r="D97" s="8" t="s">
        <v>699</v>
      </c>
      <c r="E97" s="1">
        <v>5</v>
      </c>
      <c r="F97" s="1">
        <v>5</v>
      </c>
      <c r="G97" s="1">
        <v>5</v>
      </c>
      <c r="H97" s="1">
        <v>4</v>
      </c>
      <c r="I97" s="7">
        <v>5</v>
      </c>
      <c r="J97" s="7">
        <v>4</v>
      </c>
      <c r="K97" s="58">
        <f>AVERAGE(E97:J97)</f>
        <v>4.666666666666667</v>
      </c>
      <c r="L97" s="58">
        <f>STDEV(E97:K97)</f>
        <v>0.47140452079103168</v>
      </c>
      <c r="M97" s="1" t="s">
        <v>348</v>
      </c>
    </row>
    <row r="98" spans="2:13" s="8" customFormat="1">
      <c r="B98" s="41" t="s">
        <v>775</v>
      </c>
      <c r="C98" s="8" t="s">
        <v>676</v>
      </c>
      <c r="D98" s="8" t="s">
        <v>699</v>
      </c>
      <c r="E98" s="1">
        <v>4</v>
      </c>
      <c r="F98" s="1">
        <v>3</v>
      </c>
      <c r="G98" s="1">
        <v>3</v>
      </c>
      <c r="H98" s="1">
        <v>2</v>
      </c>
      <c r="I98" s="7">
        <v>3</v>
      </c>
      <c r="J98" s="7">
        <v>4</v>
      </c>
      <c r="K98" s="58">
        <f>AVERAGE(E98:J98)</f>
        <v>3.1666666666666665</v>
      </c>
      <c r="L98" s="58">
        <f>STDEV(E98:K98)</f>
        <v>0.68718427093627621</v>
      </c>
      <c r="M98"/>
    </row>
    <row r="99" spans="2:13" s="8" customFormat="1">
      <c r="B99" s="47" t="s">
        <v>792</v>
      </c>
      <c r="E99" s="74">
        <f>AVERAGE(E96:E98)</f>
        <v>4.333333333333333</v>
      </c>
      <c r="F99" s="74">
        <f t="shared" ref="F99:J99" si="36">AVERAGE(F96:F98)</f>
        <v>4</v>
      </c>
      <c r="G99" s="74">
        <f t="shared" si="36"/>
        <v>4</v>
      </c>
      <c r="H99" s="74">
        <f t="shared" si="36"/>
        <v>3</v>
      </c>
      <c r="I99" s="198">
        <f t="shared" si="36"/>
        <v>4</v>
      </c>
      <c r="J99" s="198">
        <f t="shared" si="36"/>
        <v>4</v>
      </c>
      <c r="K99" s="58"/>
      <c r="L99" s="58"/>
      <c r="M99"/>
    </row>
    <row r="100" spans="2:13" s="67" customFormat="1">
      <c r="B100" s="71" t="s">
        <v>538</v>
      </c>
      <c r="E100" s="75">
        <f>STDEV(E96:E98)</f>
        <v>0.57735026918962473</v>
      </c>
      <c r="F100" s="75">
        <f t="shared" ref="F100:J100" si="37">STDEV(F96:F98)</f>
        <v>1</v>
      </c>
      <c r="G100" s="75">
        <f t="shared" si="37"/>
        <v>1</v>
      </c>
      <c r="H100" s="75">
        <f t="shared" si="37"/>
        <v>1</v>
      </c>
      <c r="I100" s="198">
        <f t="shared" si="37"/>
        <v>1</v>
      </c>
      <c r="J100" s="198">
        <f t="shared" si="37"/>
        <v>0</v>
      </c>
      <c r="K100" s="68"/>
      <c r="L100" s="68"/>
      <c r="M100" s="35"/>
    </row>
    <row r="101" spans="2:13" s="8" customFormat="1">
      <c r="B101" s="40" t="s">
        <v>729</v>
      </c>
      <c r="C101" s="8" t="s">
        <v>668</v>
      </c>
      <c r="D101" s="8" t="s">
        <v>699</v>
      </c>
      <c r="E101" s="14">
        <v>3</v>
      </c>
      <c r="F101" s="14">
        <v>3</v>
      </c>
      <c r="G101" s="14">
        <v>3</v>
      </c>
      <c r="H101" s="14">
        <v>2</v>
      </c>
      <c r="I101" s="17">
        <v>2</v>
      </c>
      <c r="J101" s="17">
        <v>3</v>
      </c>
      <c r="K101" s="58">
        <f>AVERAGE(E101:J101)</f>
        <v>2.6666666666666665</v>
      </c>
      <c r="L101" s="58">
        <f>STDEV(E101:K101)</f>
        <v>0.47140452079103085</v>
      </c>
      <c r="M101" s="14" t="s">
        <v>138</v>
      </c>
    </row>
    <row r="102" spans="2:13" s="8" customFormat="1" ht="25.5">
      <c r="B102" s="40" t="s">
        <v>729</v>
      </c>
      <c r="C102" s="8" t="s">
        <v>669</v>
      </c>
      <c r="D102" s="8" t="s">
        <v>699</v>
      </c>
      <c r="E102" s="14">
        <v>3</v>
      </c>
      <c r="F102" s="14">
        <v>2</v>
      </c>
      <c r="G102" s="14">
        <v>3</v>
      </c>
      <c r="H102" s="14">
        <v>5</v>
      </c>
      <c r="I102" s="17">
        <v>4</v>
      </c>
      <c r="J102" s="17">
        <v>5</v>
      </c>
      <c r="K102" s="58">
        <f>AVERAGE(E102:J102)</f>
        <v>3.6666666666666665</v>
      </c>
      <c r="L102" s="58">
        <f>STDEV(E102:K102)</f>
        <v>1.105541596785133</v>
      </c>
      <c r="M102" s="14" t="s">
        <v>172</v>
      </c>
    </row>
    <row r="103" spans="2:13" s="8" customFormat="1">
      <c r="B103" s="40" t="s">
        <v>729</v>
      </c>
      <c r="C103" s="8" t="s">
        <v>670</v>
      </c>
      <c r="D103" s="8" t="s">
        <v>699</v>
      </c>
      <c r="E103" s="14">
        <v>4</v>
      </c>
      <c r="F103" s="14">
        <v>4</v>
      </c>
      <c r="G103" s="14">
        <v>2</v>
      </c>
      <c r="H103" s="14">
        <v>4</v>
      </c>
      <c r="I103" s="17">
        <v>2</v>
      </c>
      <c r="J103" s="17">
        <v>4</v>
      </c>
      <c r="K103" s="58">
        <f>AVERAGE(E103:J103)</f>
        <v>3.3333333333333335</v>
      </c>
      <c r="L103" s="58">
        <f>STDEV(E103:K103)</f>
        <v>0.94280904158206547</v>
      </c>
    </row>
    <row r="104" spans="2:13" s="8" customFormat="1">
      <c r="B104" s="40" t="s">
        <v>729</v>
      </c>
      <c r="C104" s="8" t="s">
        <v>671</v>
      </c>
      <c r="D104" s="8" t="s">
        <v>699</v>
      </c>
      <c r="E104" s="14">
        <v>2</v>
      </c>
      <c r="F104" s="14">
        <v>2</v>
      </c>
      <c r="G104" s="14">
        <v>2</v>
      </c>
      <c r="H104" s="14">
        <v>2</v>
      </c>
      <c r="I104" s="17">
        <v>2</v>
      </c>
      <c r="J104" s="17">
        <v>2</v>
      </c>
      <c r="K104" s="58">
        <f>AVERAGE(E104:J104)</f>
        <v>2</v>
      </c>
      <c r="L104" s="58">
        <f>STDEV(E104:K104)</f>
        <v>0</v>
      </c>
      <c r="M104" s="14" t="s">
        <v>220</v>
      </c>
    </row>
    <row r="105" spans="2:13" s="8" customFormat="1">
      <c r="B105" s="47" t="s">
        <v>792</v>
      </c>
      <c r="E105" s="76">
        <f>AVERAGE(E101:E104)</f>
        <v>3</v>
      </c>
      <c r="F105" s="76">
        <f t="shared" ref="F105:J105" si="38">AVERAGE(F101:F104)</f>
        <v>2.75</v>
      </c>
      <c r="G105" s="76">
        <f t="shared" si="38"/>
        <v>2.5</v>
      </c>
      <c r="H105" s="76">
        <f t="shared" si="38"/>
        <v>3.25</v>
      </c>
      <c r="I105" s="199">
        <f t="shared" si="38"/>
        <v>2.5</v>
      </c>
      <c r="J105" s="199">
        <f t="shared" si="38"/>
        <v>3.5</v>
      </c>
      <c r="K105" s="58"/>
      <c r="L105" s="58"/>
      <c r="M105" s="14"/>
    </row>
    <row r="106" spans="2:13" s="67" customFormat="1">
      <c r="B106" s="71" t="s">
        <v>538</v>
      </c>
      <c r="E106" s="77">
        <f>STDEV(E101:E104)</f>
        <v>0.81649658092772603</v>
      </c>
      <c r="F106" s="77">
        <f t="shared" ref="F106:J106" si="39">STDEV(F101:F104)</f>
        <v>0.9574271077563381</v>
      </c>
      <c r="G106" s="77">
        <f t="shared" si="39"/>
        <v>0.57735026918962573</v>
      </c>
      <c r="H106" s="77">
        <f t="shared" si="39"/>
        <v>1.5</v>
      </c>
      <c r="I106" s="199">
        <f t="shared" si="39"/>
        <v>1</v>
      </c>
      <c r="J106" s="199">
        <f t="shared" si="39"/>
        <v>1.2909944487358056</v>
      </c>
      <c r="K106" s="68"/>
      <c r="L106" s="68"/>
      <c r="M106" s="69"/>
    </row>
    <row r="107" spans="2:13" s="8" customFormat="1">
      <c r="B107" s="40" t="s">
        <v>713</v>
      </c>
      <c r="C107" s="8" t="s">
        <v>681</v>
      </c>
      <c r="D107" s="8" t="s">
        <v>699</v>
      </c>
      <c r="E107" s="39">
        <v>5</v>
      </c>
      <c r="F107" s="39">
        <v>4</v>
      </c>
      <c r="G107" s="39">
        <v>4</v>
      </c>
      <c r="H107" s="39">
        <v>4</v>
      </c>
      <c r="I107" s="101">
        <v>4</v>
      </c>
      <c r="J107" s="101">
        <v>4</v>
      </c>
      <c r="K107" s="58">
        <f>AVERAGE(E107:J107)</f>
        <v>4.166666666666667</v>
      </c>
      <c r="L107" s="58">
        <f>STDEV(E107:K107)</f>
        <v>0.372677996249965</v>
      </c>
      <c r="M107" s="39" t="s">
        <v>660</v>
      </c>
    </row>
    <row r="108" spans="2:13" s="8" customFormat="1">
      <c r="B108" s="40" t="s">
        <v>713</v>
      </c>
      <c r="C108" s="8" t="s">
        <v>674</v>
      </c>
      <c r="D108" s="8" t="s">
        <v>699</v>
      </c>
      <c r="E108" s="39">
        <v>5</v>
      </c>
      <c r="F108" s="39">
        <v>2</v>
      </c>
      <c r="G108" s="39">
        <v>3</v>
      </c>
      <c r="H108" s="39">
        <v>2</v>
      </c>
      <c r="I108" s="101">
        <v>4</v>
      </c>
      <c r="J108" s="101">
        <v>4</v>
      </c>
      <c r="K108" s="58">
        <f>AVERAGE(E108:J108)</f>
        <v>3.3333333333333335</v>
      </c>
      <c r="L108" s="58">
        <f>STDEV(E108:K108)</f>
        <v>1.105541596785135</v>
      </c>
      <c r="M108" s="39" t="s">
        <v>515</v>
      </c>
    </row>
    <row r="109" spans="2:13" s="8" customFormat="1">
      <c r="B109" s="47" t="s">
        <v>792</v>
      </c>
      <c r="E109" s="80">
        <f>AVERAGE(E107:E108)</f>
        <v>5</v>
      </c>
      <c r="F109" s="80">
        <f t="shared" ref="F109:J109" si="40">AVERAGE(F107:F108)</f>
        <v>3</v>
      </c>
      <c r="G109" s="80">
        <f t="shared" si="40"/>
        <v>3.5</v>
      </c>
      <c r="H109" s="80">
        <f t="shared" si="40"/>
        <v>3</v>
      </c>
      <c r="I109" s="200">
        <f t="shared" si="40"/>
        <v>4</v>
      </c>
      <c r="J109" s="200">
        <f t="shared" si="40"/>
        <v>4</v>
      </c>
      <c r="K109" s="58"/>
      <c r="L109" s="58"/>
      <c r="M109" s="39"/>
    </row>
    <row r="110" spans="2:13" s="67" customFormat="1">
      <c r="B110" s="71" t="s">
        <v>538</v>
      </c>
      <c r="E110" s="81">
        <f>STDEV(E107:E108)</f>
        <v>0</v>
      </c>
      <c r="F110" s="81">
        <f t="shared" ref="F110:J110" si="41">STDEV(F107:F108)</f>
        <v>1.4142135623730951</v>
      </c>
      <c r="G110" s="81">
        <f t="shared" si="41"/>
        <v>0.70710678118654757</v>
      </c>
      <c r="H110" s="81">
        <f t="shared" si="41"/>
        <v>1.4142135623730951</v>
      </c>
      <c r="I110" s="200">
        <f t="shared" si="41"/>
        <v>0</v>
      </c>
      <c r="J110" s="200">
        <f t="shared" si="41"/>
        <v>0</v>
      </c>
      <c r="K110" s="68"/>
      <c r="L110" s="68"/>
      <c r="M110" s="70"/>
    </row>
    <row r="111" spans="2:13" s="8" customFormat="1">
      <c r="B111" s="40" t="s">
        <v>726</v>
      </c>
      <c r="C111" s="8" t="s">
        <v>668</v>
      </c>
      <c r="D111" s="8" t="s">
        <v>699</v>
      </c>
      <c r="E111" s="14">
        <v>4</v>
      </c>
      <c r="F111" s="14">
        <v>4</v>
      </c>
      <c r="G111" s="14">
        <v>4</v>
      </c>
      <c r="H111" s="14">
        <v>4</v>
      </c>
      <c r="I111" s="17">
        <v>4</v>
      </c>
      <c r="J111" s="17">
        <v>4</v>
      </c>
      <c r="K111" s="58">
        <f>AVERAGE(E111:J111)</f>
        <v>4</v>
      </c>
      <c r="L111" s="58">
        <f>STDEV(E111:K111)</f>
        <v>0</v>
      </c>
      <c r="M111" s="14" t="s">
        <v>138</v>
      </c>
    </row>
    <row r="112" spans="2:13" s="8" customFormat="1" ht="38.25">
      <c r="B112" s="40" t="s">
        <v>726</v>
      </c>
      <c r="C112" s="8" t="s">
        <v>669</v>
      </c>
      <c r="D112" s="8" t="s">
        <v>699</v>
      </c>
      <c r="E112" s="14">
        <v>2</v>
      </c>
      <c r="F112" s="14">
        <v>4</v>
      </c>
      <c r="G112" s="14">
        <v>3</v>
      </c>
      <c r="H112" s="14">
        <v>5</v>
      </c>
      <c r="I112" s="17">
        <v>5</v>
      </c>
      <c r="J112" s="17">
        <v>5</v>
      </c>
      <c r="K112" s="58">
        <f>AVERAGE(E112:J112)</f>
        <v>4</v>
      </c>
      <c r="L112" s="58">
        <f>STDEV(E112:K112)</f>
        <v>1.1547005383792515</v>
      </c>
      <c r="M112" s="14" t="s">
        <v>168</v>
      </c>
    </row>
    <row r="113" spans="2:13" s="8" customFormat="1">
      <c r="B113" s="40" t="s">
        <v>726</v>
      </c>
      <c r="C113" s="8" t="s">
        <v>670</v>
      </c>
      <c r="D113" s="8" t="s">
        <v>699</v>
      </c>
      <c r="E113" s="14">
        <v>4</v>
      </c>
      <c r="F113" s="14">
        <v>5</v>
      </c>
      <c r="G113" s="14">
        <v>2</v>
      </c>
      <c r="H113" s="14">
        <v>5</v>
      </c>
      <c r="I113" s="17">
        <v>2</v>
      </c>
      <c r="J113" s="17">
        <v>5</v>
      </c>
      <c r="K113" s="58">
        <f>AVERAGE(E113:J113)</f>
        <v>3.8333333333333335</v>
      </c>
      <c r="L113" s="58">
        <f>STDEV(E113:K113)</f>
        <v>1.3437096247164255</v>
      </c>
      <c r="M113" s="14" t="s">
        <v>198</v>
      </c>
    </row>
    <row r="114" spans="2:13" s="8" customFormat="1">
      <c r="B114" s="40" t="s">
        <v>726</v>
      </c>
      <c r="C114" s="8" t="s">
        <v>671</v>
      </c>
      <c r="D114" s="8" t="s">
        <v>699</v>
      </c>
      <c r="E114" s="14">
        <v>5</v>
      </c>
      <c r="F114" s="14">
        <v>4</v>
      </c>
      <c r="G114" s="14">
        <v>5</v>
      </c>
      <c r="H114" s="14">
        <v>5</v>
      </c>
      <c r="I114" s="17">
        <v>5</v>
      </c>
      <c r="J114" s="17">
        <v>5</v>
      </c>
      <c r="K114" s="58">
        <f>AVERAGE(E114:J114)</f>
        <v>4.833333333333333</v>
      </c>
      <c r="L114" s="58">
        <f>STDEV(E114:K114)</f>
        <v>0.37267799624996489</v>
      </c>
      <c r="M114" s="14" t="s">
        <v>217</v>
      </c>
    </row>
    <row r="115" spans="2:13" s="8" customFormat="1">
      <c r="B115" s="47" t="s">
        <v>792</v>
      </c>
      <c r="E115" s="76">
        <f>AVERAGE(E111:E114)</f>
        <v>3.75</v>
      </c>
      <c r="F115" s="76">
        <f t="shared" ref="F115:J115" si="42">AVERAGE(F111:F114)</f>
        <v>4.25</v>
      </c>
      <c r="G115" s="76">
        <f t="shared" si="42"/>
        <v>3.5</v>
      </c>
      <c r="H115" s="76">
        <f t="shared" si="42"/>
        <v>4.75</v>
      </c>
      <c r="I115" s="199">
        <f t="shared" si="42"/>
        <v>4</v>
      </c>
      <c r="J115" s="199">
        <f t="shared" si="42"/>
        <v>4.75</v>
      </c>
      <c r="K115" s="58"/>
      <c r="L115" s="58"/>
      <c r="M115" s="14"/>
    </row>
    <row r="116" spans="2:13" s="67" customFormat="1">
      <c r="B116" s="71" t="s">
        <v>538</v>
      </c>
      <c r="E116" s="77">
        <f>STDEV(E111:E114)</f>
        <v>1.2583057392117916</v>
      </c>
      <c r="F116" s="77">
        <f t="shared" ref="F116:J116" si="43">STDEV(F111:F114)</f>
        <v>0.5</v>
      </c>
      <c r="G116" s="77">
        <f t="shared" si="43"/>
        <v>1.2909944487358056</v>
      </c>
      <c r="H116" s="77">
        <f t="shared" si="43"/>
        <v>0.5</v>
      </c>
      <c r="I116" s="199">
        <f t="shared" si="43"/>
        <v>1.4142135623730951</v>
      </c>
      <c r="J116" s="199">
        <f t="shared" si="43"/>
        <v>0.5</v>
      </c>
      <c r="K116" s="68"/>
      <c r="L116" s="68"/>
      <c r="M116" s="69"/>
    </row>
    <row r="117" spans="2:13" s="8" customFormat="1">
      <c r="B117" s="40" t="s">
        <v>744</v>
      </c>
      <c r="C117" s="8" t="s">
        <v>672</v>
      </c>
      <c r="D117" s="8" t="s">
        <v>699</v>
      </c>
      <c r="E117" s="14">
        <v>4</v>
      </c>
      <c r="F117" s="14">
        <v>5</v>
      </c>
      <c r="G117" s="14">
        <v>5</v>
      </c>
      <c r="H117" s="14">
        <v>5</v>
      </c>
      <c r="I117" s="17">
        <v>4</v>
      </c>
      <c r="J117" s="17">
        <v>5</v>
      </c>
      <c r="K117" s="58">
        <f>AVERAGE(E117:J117)</f>
        <v>4.666666666666667</v>
      </c>
      <c r="L117" s="58">
        <f>STDEV(E117:K117)</f>
        <v>0.47140452079103168</v>
      </c>
    </row>
    <row r="118" spans="2:13" s="8" customFormat="1">
      <c r="B118" s="40" t="s">
        <v>744</v>
      </c>
      <c r="C118" s="8" t="s">
        <v>673</v>
      </c>
      <c r="D118" s="8" t="s">
        <v>699</v>
      </c>
      <c r="E118" s="14">
        <v>4</v>
      </c>
      <c r="F118" s="14">
        <v>3</v>
      </c>
      <c r="G118" s="14">
        <v>4</v>
      </c>
      <c r="H118" s="14">
        <v>3</v>
      </c>
      <c r="I118" s="17">
        <v>4</v>
      </c>
      <c r="J118" s="17">
        <v>4</v>
      </c>
      <c r="K118" s="58">
        <f>AVERAGE(E118:J118)</f>
        <v>3.6666666666666665</v>
      </c>
      <c r="L118" s="58">
        <f>STDEV(E118:K118)</f>
        <v>0.47140452079103085</v>
      </c>
    </row>
    <row r="119" spans="2:13" s="8" customFormat="1">
      <c r="B119" s="40" t="s">
        <v>744</v>
      </c>
      <c r="C119" s="8" t="s">
        <v>680</v>
      </c>
      <c r="D119" s="8" t="s">
        <v>699</v>
      </c>
      <c r="E119" s="14">
        <v>5</v>
      </c>
      <c r="F119" s="14">
        <v>4</v>
      </c>
      <c r="G119" s="14">
        <v>4</v>
      </c>
      <c r="H119" s="14">
        <v>4</v>
      </c>
      <c r="I119" s="17">
        <v>4</v>
      </c>
      <c r="J119" s="17">
        <v>4</v>
      </c>
      <c r="K119" s="58">
        <f>AVERAGE(E119:J119)</f>
        <v>4.166666666666667</v>
      </c>
      <c r="L119" s="58">
        <f>STDEV(E119:K119)</f>
        <v>0.372677996249965</v>
      </c>
      <c r="M119" s="14" t="s">
        <v>279</v>
      </c>
    </row>
    <row r="120" spans="2:13" s="8" customFormat="1">
      <c r="B120" s="47" t="s">
        <v>792</v>
      </c>
      <c r="E120" s="76">
        <f>AVERAGE(E117:E119)</f>
        <v>4.333333333333333</v>
      </c>
      <c r="F120" s="76">
        <f t="shared" ref="F120:J120" si="44">AVERAGE(F117:F119)</f>
        <v>4</v>
      </c>
      <c r="G120" s="76">
        <f t="shared" si="44"/>
        <v>4.333333333333333</v>
      </c>
      <c r="H120" s="76">
        <f t="shared" si="44"/>
        <v>4</v>
      </c>
      <c r="I120" s="199">
        <f t="shared" si="44"/>
        <v>4</v>
      </c>
      <c r="J120" s="199">
        <f t="shared" si="44"/>
        <v>4.333333333333333</v>
      </c>
      <c r="K120" s="58"/>
      <c r="L120" s="58"/>
      <c r="M120" s="14"/>
    </row>
    <row r="121" spans="2:13" s="67" customFormat="1">
      <c r="B121" s="71" t="s">
        <v>538</v>
      </c>
      <c r="E121" s="77">
        <f>STDEV(E117:E119)</f>
        <v>0.57735026918962473</v>
      </c>
      <c r="F121" s="77">
        <f t="shared" ref="F121:J121" si="45">STDEV(F117:F119)</f>
        <v>1</v>
      </c>
      <c r="G121" s="77">
        <f t="shared" si="45"/>
        <v>0.57735026918962473</v>
      </c>
      <c r="H121" s="77">
        <f t="shared" si="45"/>
        <v>1</v>
      </c>
      <c r="I121" s="199">
        <f t="shared" si="45"/>
        <v>0</v>
      </c>
      <c r="J121" s="199">
        <f t="shared" si="45"/>
        <v>0.57735026918962473</v>
      </c>
      <c r="K121" s="68"/>
      <c r="L121" s="68"/>
      <c r="M121" s="69"/>
    </row>
    <row r="122" spans="2:13" s="8" customFormat="1">
      <c r="B122" s="40" t="s">
        <v>706</v>
      </c>
      <c r="C122" s="8" t="s">
        <v>681</v>
      </c>
      <c r="D122" s="8" t="s">
        <v>699</v>
      </c>
      <c r="E122" s="39">
        <v>5</v>
      </c>
      <c r="F122" s="39">
        <v>4</v>
      </c>
      <c r="G122" s="39">
        <v>5</v>
      </c>
      <c r="H122" s="39">
        <v>4</v>
      </c>
      <c r="I122" s="101">
        <v>4</v>
      </c>
      <c r="J122" s="101">
        <v>4</v>
      </c>
      <c r="K122" s="58">
        <f>AVERAGE(E122:J122)</f>
        <v>4.333333333333333</v>
      </c>
      <c r="L122" s="58">
        <f>STDEV(E122:K122)</f>
        <v>0.47140452079103334</v>
      </c>
      <c r="M122" s="39" t="s">
        <v>657</v>
      </c>
    </row>
    <row r="123" spans="2:13" s="8" customFormat="1">
      <c r="B123" s="40" t="s">
        <v>706</v>
      </c>
      <c r="C123" s="8" t="s">
        <v>674</v>
      </c>
      <c r="D123" s="8" t="s">
        <v>699</v>
      </c>
      <c r="E123" s="39">
        <v>5</v>
      </c>
      <c r="F123" s="39">
        <v>2</v>
      </c>
      <c r="G123" s="39">
        <v>3</v>
      </c>
      <c r="H123" s="39">
        <v>5</v>
      </c>
      <c r="I123" s="101">
        <v>5</v>
      </c>
      <c r="J123" s="101">
        <v>5</v>
      </c>
      <c r="K123" s="58">
        <f>AVERAGE(E123:J123)</f>
        <v>4.166666666666667</v>
      </c>
      <c r="L123" s="58">
        <f>STDEV(E123:K123)</f>
        <v>1.2133516482134195</v>
      </c>
      <c r="M123" s="39" t="s">
        <v>513</v>
      </c>
    </row>
    <row r="124" spans="2:13" s="8" customFormat="1">
      <c r="B124" s="47" t="s">
        <v>792</v>
      </c>
      <c r="E124" s="80">
        <f>AVERAGE(E122:E123)</f>
        <v>5</v>
      </c>
      <c r="F124" s="80">
        <f t="shared" ref="F124:J124" si="46">AVERAGE(F122:F123)</f>
        <v>3</v>
      </c>
      <c r="G124" s="80">
        <f t="shared" si="46"/>
        <v>4</v>
      </c>
      <c r="H124" s="80">
        <f t="shared" si="46"/>
        <v>4.5</v>
      </c>
      <c r="I124" s="200">
        <f t="shared" si="46"/>
        <v>4.5</v>
      </c>
      <c r="J124" s="200">
        <f t="shared" si="46"/>
        <v>4.5</v>
      </c>
      <c r="K124" s="58"/>
      <c r="L124" s="58"/>
      <c r="M124" s="39"/>
    </row>
    <row r="125" spans="2:13" s="67" customFormat="1">
      <c r="B125" s="71" t="s">
        <v>538</v>
      </c>
      <c r="E125" s="81">
        <f>STDEV(E122:E123)</f>
        <v>0</v>
      </c>
      <c r="F125" s="81">
        <f t="shared" ref="F125:J125" si="47">STDEV(F122:F123)</f>
        <v>1.4142135623730951</v>
      </c>
      <c r="G125" s="81">
        <f t="shared" si="47"/>
        <v>1.4142135623730951</v>
      </c>
      <c r="H125" s="81">
        <f t="shared" si="47"/>
        <v>0.70710678118654757</v>
      </c>
      <c r="I125" s="200">
        <f t="shared" si="47"/>
        <v>0.70710678118654757</v>
      </c>
      <c r="J125" s="200">
        <f t="shared" si="47"/>
        <v>0.70710678118654757</v>
      </c>
      <c r="K125" s="68"/>
      <c r="L125" s="68"/>
      <c r="M125" s="70"/>
    </row>
    <row r="126" spans="2:13" s="8" customFormat="1">
      <c r="B126" s="40" t="s">
        <v>747</v>
      </c>
      <c r="C126" s="8" t="s">
        <v>672</v>
      </c>
      <c r="D126" s="8" t="s">
        <v>699</v>
      </c>
      <c r="E126" s="14">
        <v>5</v>
      </c>
      <c r="F126" s="14">
        <v>2</v>
      </c>
      <c r="G126" s="14">
        <v>4</v>
      </c>
      <c r="H126" s="14">
        <v>4</v>
      </c>
      <c r="I126" s="17">
        <v>4</v>
      </c>
      <c r="J126" s="17">
        <v>4</v>
      </c>
      <c r="K126" s="58">
        <f>AVERAGE(E126:J126)</f>
        <v>3.8333333333333335</v>
      </c>
      <c r="L126" s="58">
        <f>STDEV(E126:K126)</f>
        <v>0.89752746785575155</v>
      </c>
    </row>
    <row r="127" spans="2:13" s="8" customFormat="1" ht="25.5">
      <c r="B127" s="40" t="s">
        <v>747</v>
      </c>
      <c r="C127" s="8" t="s">
        <v>673</v>
      </c>
      <c r="D127" s="8" t="s">
        <v>699</v>
      </c>
      <c r="E127" s="14">
        <v>4</v>
      </c>
      <c r="F127" s="14">
        <v>3</v>
      </c>
      <c r="G127" s="14">
        <v>4</v>
      </c>
      <c r="H127" s="14">
        <v>4</v>
      </c>
      <c r="I127" s="17">
        <v>4</v>
      </c>
      <c r="J127" s="17">
        <v>5</v>
      </c>
      <c r="K127" s="58">
        <f>AVERAGE(E127:J127)</f>
        <v>4</v>
      </c>
      <c r="L127" s="58">
        <f>STDEV(E127:K127)</f>
        <v>0.57735026918962573</v>
      </c>
      <c r="M127" s="14" t="s">
        <v>260</v>
      </c>
    </row>
    <row r="128" spans="2:13" s="8" customFormat="1">
      <c r="B128" s="40" t="s">
        <v>747</v>
      </c>
      <c r="C128" s="8" t="s">
        <v>680</v>
      </c>
      <c r="D128" s="8" t="s">
        <v>699</v>
      </c>
      <c r="E128" s="14">
        <v>4</v>
      </c>
      <c r="F128" s="14">
        <v>3</v>
      </c>
      <c r="G128" s="14">
        <v>4</v>
      </c>
      <c r="H128" s="14">
        <v>3</v>
      </c>
      <c r="I128" s="17">
        <v>4</v>
      </c>
      <c r="J128" s="17">
        <v>3</v>
      </c>
      <c r="K128" s="58">
        <f>AVERAGE(E128:J128)</f>
        <v>3.5</v>
      </c>
      <c r="L128" s="58">
        <f>STDEV(E128:K128)</f>
        <v>0.5</v>
      </c>
      <c r="M128" s="14" t="s">
        <v>282</v>
      </c>
    </row>
    <row r="129" spans="2:13" s="8" customFormat="1">
      <c r="B129" s="47" t="s">
        <v>792</v>
      </c>
      <c r="E129" s="76">
        <f>AVERAGE(E126:E128)</f>
        <v>4.333333333333333</v>
      </c>
      <c r="F129" s="76">
        <f t="shared" ref="F129:J129" si="48">AVERAGE(F126:F128)</f>
        <v>2.6666666666666665</v>
      </c>
      <c r="G129" s="76">
        <f t="shared" si="48"/>
        <v>4</v>
      </c>
      <c r="H129" s="76">
        <f t="shared" si="48"/>
        <v>3.6666666666666665</v>
      </c>
      <c r="I129" s="199">
        <f t="shared" si="48"/>
        <v>4</v>
      </c>
      <c r="J129" s="199">
        <f t="shared" si="48"/>
        <v>4</v>
      </c>
      <c r="K129" s="58"/>
      <c r="L129" s="58"/>
      <c r="M129" s="14"/>
    </row>
    <row r="130" spans="2:13" s="67" customFormat="1">
      <c r="B130" s="71" t="s">
        <v>538</v>
      </c>
      <c r="E130" s="77">
        <f>STDEV(E126:E128)</f>
        <v>0.57735026918962473</v>
      </c>
      <c r="F130" s="77">
        <f t="shared" ref="F130:J130" si="49">STDEV(F126:F128)</f>
        <v>0.57735026918962629</v>
      </c>
      <c r="G130" s="77">
        <f t="shared" si="49"/>
        <v>0</v>
      </c>
      <c r="H130" s="77">
        <f t="shared" si="49"/>
        <v>0.57735026918962473</v>
      </c>
      <c r="I130" s="199">
        <f t="shared" si="49"/>
        <v>0</v>
      </c>
      <c r="J130" s="199">
        <f t="shared" si="49"/>
        <v>1</v>
      </c>
      <c r="K130" s="68"/>
      <c r="L130" s="68"/>
      <c r="M130" s="69"/>
    </row>
    <row r="131" spans="2:13" s="8" customFormat="1">
      <c r="B131" s="40" t="s">
        <v>710</v>
      </c>
      <c r="C131" s="8" t="s">
        <v>681</v>
      </c>
      <c r="D131" s="8" t="s">
        <v>699</v>
      </c>
      <c r="E131" s="39">
        <v>5</v>
      </c>
      <c r="F131" s="39">
        <v>3</v>
      </c>
      <c r="G131" s="39">
        <v>3</v>
      </c>
      <c r="H131" s="39">
        <v>3</v>
      </c>
      <c r="I131" s="101">
        <v>5</v>
      </c>
      <c r="J131" s="101">
        <v>3</v>
      </c>
      <c r="K131" s="58">
        <f>AVERAGE(E131:J131)</f>
        <v>3.6666666666666665</v>
      </c>
      <c r="L131" s="58">
        <f>STDEV(E131:K131)</f>
        <v>0.94280904158206291</v>
      </c>
      <c r="M131" s="39" t="s">
        <v>490</v>
      </c>
    </row>
    <row r="132" spans="2:13" s="8" customFormat="1">
      <c r="B132" s="40" t="s">
        <v>710</v>
      </c>
      <c r="C132" s="8" t="s">
        <v>674</v>
      </c>
      <c r="D132" s="8" t="s">
        <v>699</v>
      </c>
      <c r="E132" s="39">
        <v>5</v>
      </c>
      <c r="F132" s="39">
        <v>5</v>
      </c>
      <c r="G132" s="39">
        <v>5</v>
      </c>
      <c r="H132" s="39">
        <v>5</v>
      </c>
      <c r="I132" s="101">
        <v>5</v>
      </c>
      <c r="J132" s="101">
        <v>5</v>
      </c>
      <c r="K132" s="58">
        <f>AVERAGE(E132:J132)</f>
        <v>5</v>
      </c>
      <c r="L132" s="58">
        <f>STDEV(E132:K132)</f>
        <v>0</v>
      </c>
      <c r="M132" s="39" t="s">
        <v>508</v>
      </c>
    </row>
    <row r="133" spans="2:13" s="8" customFormat="1">
      <c r="B133" s="47" t="s">
        <v>792</v>
      </c>
      <c r="E133" s="80">
        <f>AVERAGE(E131:E132)</f>
        <v>5</v>
      </c>
      <c r="F133" s="80">
        <f t="shared" ref="F133:J133" si="50">AVERAGE(F131:F132)</f>
        <v>4</v>
      </c>
      <c r="G133" s="80">
        <f t="shared" si="50"/>
        <v>4</v>
      </c>
      <c r="H133" s="80">
        <f t="shared" si="50"/>
        <v>4</v>
      </c>
      <c r="I133" s="200">
        <f t="shared" si="50"/>
        <v>5</v>
      </c>
      <c r="J133" s="200">
        <f t="shared" si="50"/>
        <v>4</v>
      </c>
      <c r="K133" s="58"/>
      <c r="L133" s="58"/>
      <c r="M133" s="39"/>
    </row>
    <row r="134" spans="2:13" s="67" customFormat="1">
      <c r="B134" s="71" t="s">
        <v>538</v>
      </c>
      <c r="E134" s="81">
        <f>STDEV(E131:E132)</f>
        <v>0</v>
      </c>
      <c r="F134" s="81">
        <f t="shared" ref="F134:J134" si="51">STDEV(F131:F132)</f>
        <v>1.4142135623730951</v>
      </c>
      <c r="G134" s="81">
        <f t="shared" si="51"/>
        <v>1.4142135623730951</v>
      </c>
      <c r="H134" s="81">
        <f t="shared" si="51"/>
        <v>1.4142135623730951</v>
      </c>
      <c r="I134" s="200">
        <f t="shared" si="51"/>
        <v>0</v>
      </c>
      <c r="J134" s="200">
        <f t="shared" si="51"/>
        <v>1.4142135623730951</v>
      </c>
      <c r="K134" s="68"/>
      <c r="L134" s="68"/>
      <c r="M134" s="70"/>
    </row>
    <row r="135" spans="2:13" s="8" customFormat="1">
      <c r="B135" s="40" t="s">
        <v>714</v>
      </c>
      <c r="C135" s="8" t="s">
        <v>681</v>
      </c>
      <c r="D135" s="8" t="s">
        <v>699</v>
      </c>
      <c r="E135" s="39">
        <v>5</v>
      </c>
      <c r="F135" s="39">
        <v>5</v>
      </c>
      <c r="G135" s="39">
        <v>5</v>
      </c>
      <c r="H135" s="39">
        <v>5</v>
      </c>
      <c r="I135" s="101">
        <v>5</v>
      </c>
      <c r="J135" s="101">
        <v>5</v>
      </c>
      <c r="K135" s="58">
        <f>AVERAGE(E135:J135)</f>
        <v>5</v>
      </c>
      <c r="L135" s="58">
        <f>STDEV(E135:K135)</f>
        <v>0</v>
      </c>
      <c r="M135" s="39" t="s">
        <v>494</v>
      </c>
    </row>
    <row r="136" spans="2:13" s="8" customFormat="1">
      <c r="B136" s="40" t="s">
        <v>714</v>
      </c>
      <c r="C136" s="8" t="s">
        <v>674</v>
      </c>
      <c r="D136" s="8" t="s">
        <v>699</v>
      </c>
      <c r="E136" s="39">
        <v>5</v>
      </c>
      <c r="F136" s="39">
        <v>5</v>
      </c>
      <c r="G136" s="39">
        <v>5</v>
      </c>
      <c r="H136" s="39">
        <v>5</v>
      </c>
      <c r="I136" s="101">
        <v>5</v>
      </c>
      <c r="J136" s="101">
        <v>5</v>
      </c>
      <c r="K136" s="58">
        <f>AVERAGE(E136:J136)</f>
        <v>5</v>
      </c>
      <c r="L136" s="58">
        <f>STDEV(E136:K136)</f>
        <v>0</v>
      </c>
      <c r="M136" s="39" t="s">
        <v>508</v>
      </c>
    </row>
    <row r="137" spans="2:13" s="8" customFormat="1">
      <c r="B137" s="47" t="s">
        <v>792</v>
      </c>
      <c r="E137" s="80">
        <f>AVERAGE(E135:E136)</f>
        <v>5</v>
      </c>
      <c r="F137" s="80">
        <f t="shared" ref="F137:J137" si="52">AVERAGE(F135:F136)</f>
        <v>5</v>
      </c>
      <c r="G137" s="80">
        <f t="shared" si="52"/>
        <v>5</v>
      </c>
      <c r="H137" s="80">
        <f t="shared" si="52"/>
        <v>5</v>
      </c>
      <c r="I137" s="200">
        <f t="shared" si="52"/>
        <v>5</v>
      </c>
      <c r="J137" s="200">
        <f t="shared" si="52"/>
        <v>5</v>
      </c>
      <c r="K137" s="58"/>
      <c r="L137" s="58"/>
      <c r="M137" s="39"/>
    </row>
    <row r="138" spans="2:13" s="67" customFormat="1">
      <c r="B138" s="71" t="s">
        <v>538</v>
      </c>
      <c r="E138" s="79">
        <f>STDEV(E135:E136)</f>
        <v>0</v>
      </c>
      <c r="F138" s="79">
        <f t="shared" ref="F138:J138" si="53">STDEV(F135:F136)</f>
        <v>0</v>
      </c>
      <c r="G138" s="79">
        <f t="shared" si="53"/>
        <v>0</v>
      </c>
      <c r="H138" s="79">
        <f t="shared" si="53"/>
        <v>0</v>
      </c>
      <c r="I138" s="202">
        <f t="shared" si="53"/>
        <v>0</v>
      </c>
      <c r="J138" s="202">
        <f t="shared" si="53"/>
        <v>0</v>
      </c>
      <c r="K138" s="68"/>
      <c r="L138" s="68"/>
      <c r="M138" s="70"/>
    </row>
    <row r="139" spans="2:13" s="8" customFormat="1">
      <c r="B139" s="40" t="s">
        <v>727</v>
      </c>
      <c r="C139" s="8" t="s">
        <v>668</v>
      </c>
      <c r="D139" s="8" t="s">
        <v>699</v>
      </c>
      <c r="E139" s="14">
        <v>3</v>
      </c>
      <c r="F139" s="14">
        <v>3</v>
      </c>
      <c r="G139" s="14">
        <v>3</v>
      </c>
      <c r="H139" s="14">
        <v>4</v>
      </c>
      <c r="I139" s="17">
        <v>4</v>
      </c>
      <c r="J139" s="17">
        <v>4</v>
      </c>
      <c r="K139" s="58">
        <f>AVERAGE(E139:J139)</f>
        <v>3.5</v>
      </c>
      <c r="L139" s="58">
        <f>STDEV(E139:K139)</f>
        <v>0.5</v>
      </c>
      <c r="M139" s="14" t="s">
        <v>138</v>
      </c>
    </row>
    <row r="140" spans="2:13" s="8" customFormat="1" ht="38.25">
      <c r="B140" s="40" t="s">
        <v>727</v>
      </c>
      <c r="C140" s="8" t="s">
        <v>669</v>
      </c>
      <c r="D140" s="8" t="s">
        <v>699</v>
      </c>
      <c r="E140" s="14">
        <v>2</v>
      </c>
      <c r="F140" s="14">
        <v>4</v>
      </c>
      <c r="G140" s="14">
        <v>4</v>
      </c>
      <c r="H140" s="14">
        <v>5</v>
      </c>
      <c r="I140" s="17">
        <v>3</v>
      </c>
      <c r="J140" s="17">
        <v>3</v>
      </c>
      <c r="K140" s="58">
        <f>AVERAGE(E140:J140)</f>
        <v>3.5</v>
      </c>
      <c r="L140" s="58">
        <f>STDEV(E140:K140)</f>
        <v>0.9574271077563381</v>
      </c>
      <c r="M140" s="14" t="s">
        <v>169</v>
      </c>
    </row>
    <row r="141" spans="2:13" s="8" customFormat="1">
      <c r="B141" s="40" t="s">
        <v>727</v>
      </c>
      <c r="C141" s="8" t="s">
        <v>670</v>
      </c>
      <c r="D141" s="8" t="s">
        <v>699</v>
      </c>
      <c r="E141" s="14">
        <v>4</v>
      </c>
      <c r="F141" s="14">
        <v>4</v>
      </c>
      <c r="G141" s="14">
        <v>2</v>
      </c>
      <c r="H141" s="14">
        <v>4</v>
      </c>
      <c r="I141" s="17">
        <v>2</v>
      </c>
      <c r="J141" s="17">
        <v>4</v>
      </c>
      <c r="K141" s="58">
        <f>AVERAGE(E141:J141)</f>
        <v>3.3333333333333335</v>
      </c>
      <c r="L141" s="58">
        <f>STDEV(E141:K141)</f>
        <v>0.94280904158206547</v>
      </c>
    </row>
    <row r="142" spans="2:13" s="8" customFormat="1">
      <c r="B142" s="40" t="s">
        <v>727</v>
      </c>
      <c r="C142" s="8" t="s">
        <v>671</v>
      </c>
      <c r="D142" s="8" t="s">
        <v>699</v>
      </c>
      <c r="E142" s="14">
        <v>3</v>
      </c>
      <c r="F142" s="14">
        <v>2</v>
      </c>
      <c r="G142" s="14">
        <v>2</v>
      </c>
      <c r="H142" s="14">
        <v>5</v>
      </c>
      <c r="I142" s="17">
        <v>4</v>
      </c>
      <c r="J142" s="17">
        <v>5</v>
      </c>
      <c r="K142" s="58">
        <f>AVERAGE(E142:J142)</f>
        <v>3.5</v>
      </c>
      <c r="L142" s="58">
        <f>STDEV(E142:K142)</f>
        <v>1.2583057392117916</v>
      </c>
      <c r="M142" s="14" t="s">
        <v>218</v>
      </c>
    </row>
    <row r="143" spans="2:13" s="8" customFormat="1">
      <c r="B143" s="47" t="s">
        <v>792</v>
      </c>
      <c r="E143" s="76">
        <f>AVERAGE(E139:E142)</f>
        <v>3</v>
      </c>
      <c r="F143" s="76">
        <f t="shared" ref="F143:J143" si="54">AVERAGE(F139:F142)</f>
        <v>3.25</v>
      </c>
      <c r="G143" s="76">
        <f t="shared" si="54"/>
        <v>2.75</v>
      </c>
      <c r="H143" s="76">
        <f t="shared" si="54"/>
        <v>4.5</v>
      </c>
      <c r="I143" s="199">
        <f t="shared" si="54"/>
        <v>3.25</v>
      </c>
      <c r="J143" s="199">
        <f t="shared" si="54"/>
        <v>4</v>
      </c>
      <c r="K143" s="58"/>
      <c r="L143" s="58"/>
      <c r="M143" s="14"/>
    </row>
    <row r="144" spans="2:13" s="67" customFormat="1">
      <c r="B144" s="71" t="s">
        <v>538</v>
      </c>
      <c r="E144" s="77">
        <f>STDEV(E139:E142)</f>
        <v>0.81649658092772603</v>
      </c>
      <c r="F144" s="77">
        <f t="shared" ref="F144:J144" si="55">STDEV(F139:F142)</f>
        <v>0.9574271077563381</v>
      </c>
      <c r="G144" s="77">
        <f t="shared" si="55"/>
        <v>0.9574271077563381</v>
      </c>
      <c r="H144" s="77">
        <f t="shared" si="55"/>
        <v>0.57735026918962573</v>
      </c>
      <c r="I144" s="199">
        <f t="shared" si="55"/>
        <v>0.9574271077563381</v>
      </c>
      <c r="J144" s="199">
        <f t="shared" si="55"/>
        <v>0.81649658092772603</v>
      </c>
      <c r="K144" s="68"/>
      <c r="L144" s="68"/>
      <c r="M144" s="69"/>
    </row>
    <row r="145" spans="2:13" s="8" customFormat="1">
      <c r="B145" s="41" t="s">
        <v>785</v>
      </c>
      <c r="C145" s="8" t="s">
        <v>677</v>
      </c>
      <c r="D145" s="8" t="s">
        <v>699</v>
      </c>
      <c r="E145" s="1">
        <v>2</v>
      </c>
      <c r="F145" s="1">
        <v>2</v>
      </c>
      <c r="G145" s="1">
        <v>2</v>
      </c>
      <c r="H145" s="1">
        <v>3</v>
      </c>
      <c r="I145" s="7">
        <v>3</v>
      </c>
      <c r="J145" s="7">
        <v>2</v>
      </c>
      <c r="K145" s="58">
        <f>AVERAGE(E145:J145)</f>
        <v>2.3333333333333335</v>
      </c>
      <c r="L145" s="58">
        <f>STDEV(E145:K145)</f>
        <v>0.47140452079103334</v>
      </c>
      <c r="M145"/>
    </row>
    <row r="146" spans="2:13" s="8" customFormat="1">
      <c r="B146" s="41" t="s">
        <v>785</v>
      </c>
      <c r="C146" s="8" t="s">
        <v>678</v>
      </c>
      <c r="D146" s="8" t="s">
        <v>699</v>
      </c>
      <c r="E146" s="1">
        <v>5</v>
      </c>
      <c r="F146" s="1">
        <v>4</v>
      </c>
      <c r="G146" s="1">
        <v>5</v>
      </c>
      <c r="H146" s="1">
        <v>5</v>
      </c>
      <c r="I146" s="7">
        <v>5</v>
      </c>
      <c r="J146" s="7">
        <v>5</v>
      </c>
      <c r="K146" s="58">
        <f>AVERAGE(E146:J146)</f>
        <v>4.833333333333333</v>
      </c>
      <c r="L146" s="58">
        <f>STDEV(E146:K146)</f>
        <v>0.37267799624996489</v>
      </c>
      <c r="M146" s="1" t="s">
        <v>389</v>
      </c>
    </row>
    <row r="147" spans="2:13" s="8" customFormat="1">
      <c r="B147" s="41" t="s">
        <v>785</v>
      </c>
      <c r="C147" s="8" t="s">
        <v>758</v>
      </c>
      <c r="D147" s="8" t="s">
        <v>699</v>
      </c>
      <c r="E147" s="1">
        <v>4</v>
      </c>
      <c r="F147" s="1">
        <v>4</v>
      </c>
      <c r="G147" s="1">
        <v>4</v>
      </c>
      <c r="H147" s="1">
        <v>4</v>
      </c>
      <c r="I147" s="7">
        <v>4</v>
      </c>
      <c r="J147" s="7">
        <v>4</v>
      </c>
      <c r="K147" s="58">
        <f>AVERAGE(E147:J147)</f>
        <v>4</v>
      </c>
      <c r="L147" s="58">
        <f>STDEV(E147:K147)</f>
        <v>0</v>
      </c>
      <c r="M147" s="1" t="s">
        <v>406</v>
      </c>
    </row>
    <row r="148" spans="2:13" s="8" customFormat="1">
      <c r="B148" s="47" t="s">
        <v>792</v>
      </c>
      <c r="E148" s="74">
        <f>AVERAGE(E145:E147)</f>
        <v>3.6666666666666665</v>
      </c>
      <c r="F148" s="74">
        <f t="shared" ref="F148:J148" si="56">AVERAGE(F145:F147)</f>
        <v>3.3333333333333335</v>
      </c>
      <c r="G148" s="74">
        <f t="shared" si="56"/>
        <v>3.6666666666666665</v>
      </c>
      <c r="H148" s="74">
        <f t="shared" si="56"/>
        <v>4</v>
      </c>
      <c r="I148" s="198">
        <f t="shared" si="56"/>
        <v>4</v>
      </c>
      <c r="J148" s="198">
        <f t="shared" si="56"/>
        <v>3.6666666666666665</v>
      </c>
      <c r="K148" s="58"/>
      <c r="L148" s="58"/>
      <c r="M148" s="1"/>
    </row>
    <row r="149" spans="2:13" s="67" customFormat="1">
      <c r="B149" s="71" t="s">
        <v>538</v>
      </c>
      <c r="E149" s="75">
        <f>STDEV(E145:E147)</f>
        <v>1.5275252316519463</v>
      </c>
      <c r="F149" s="75">
        <f t="shared" ref="F149:J149" si="57">STDEV(F145:F147)</f>
        <v>1.154700538379251</v>
      </c>
      <c r="G149" s="75">
        <f t="shared" si="57"/>
        <v>1.5275252316519463</v>
      </c>
      <c r="H149" s="75">
        <f t="shared" si="57"/>
        <v>1</v>
      </c>
      <c r="I149" s="198">
        <f t="shared" si="57"/>
        <v>1</v>
      </c>
      <c r="J149" s="198">
        <f t="shared" si="57"/>
        <v>1.5275252316519463</v>
      </c>
      <c r="K149" s="68"/>
      <c r="L149" s="68"/>
      <c r="M149" s="33"/>
    </row>
    <row r="150" spans="2:13" s="8" customFormat="1">
      <c r="B150" s="41" t="s">
        <v>787</v>
      </c>
      <c r="C150" s="8" t="s">
        <v>677</v>
      </c>
      <c r="D150" s="8" t="s">
        <v>699</v>
      </c>
      <c r="E150" s="1">
        <v>4</v>
      </c>
      <c r="F150" s="1">
        <v>2</v>
      </c>
      <c r="G150" s="1">
        <v>2</v>
      </c>
      <c r="H150" s="1">
        <v>2</v>
      </c>
      <c r="I150" s="7">
        <v>3</v>
      </c>
      <c r="J150" s="7">
        <v>3</v>
      </c>
      <c r="K150" s="58">
        <f>AVERAGE(E150:J150)</f>
        <v>2.6666666666666665</v>
      </c>
      <c r="L150" s="58">
        <f>STDEV(E150:K150)</f>
        <v>0.74535599249992934</v>
      </c>
      <c r="M150"/>
    </row>
    <row r="151" spans="2:13" s="8" customFormat="1">
      <c r="B151" s="41" t="s">
        <v>787</v>
      </c>
      <c r="C151" s="8" t="s">
        <v>678</v>
      </c>
      <c r="D151" s="8" t="s">
        <v>699</v>
      </c>
      <c r="E151" s="1">
        <v>5</v>
      </c>
      <c r="F151" s="1">
        <v>2</v>
      </c>
      <c r="G151" s="1">
        <v>2</v>
      </c>
      <c r="H151" s="1">
        <v>5</v>
      </c>
      <c r="I151" s="7">
        <v>2</v>
      </c>
      <c r="J151" s="7">
        <v>5</v>
      </c>
      <c r="K151" s="58">
        <f>AVERAGE(E151:J151)</f>
        <v>3.5</v>
      </c>
      <c r="L151" s="58">
        <f>STDEV(E151:K151)</f>
        <v>1.5</v>
      </c>
      <c r="M151" s="1" t="s">
        <v>391</v>
      </c>
    </row>
    <row r="152" spans="2:13" s="8" customFormat="1">
      <c r="B152" s="41" t="s">
        <v>787</v>
      </c>
      <c r="C152" s="8" t="s">
        <v>758</v>
      </c>
      <c r="D152" s="8" t="s">
        <v>699</v>
      </c>
      <c r="E152" s="1">
        <v>4</v>
      </c>
      <c r="F152" s="1">
        <v>3</v>
      </c>
      <c r="G152" s="1">
        <v>4</v>
      </c>
      <c r="H152" s="1">
        <v>4</v>
      </c>
      <c r="I152" s="7">
        <v>4</v>
      </c>
      <c r="J152" s="7">
        <v>3</v>
      </c>
      <c r="K152" s="58">
        <f>AVERAGE(E152:J152)</f>
        <v>3.6666666666666665</v>
      </c>
      <c r="L152" s="58">
        <f>STDEV(E152:K152)</f>
        <v>0.47140452079103085</v>
      </c>
      <c r="M152" s="1" t="s">
        <v>412</v>
      </c>
    </row>
    <row r="153" spans="2:13" s="8" customFormat="1">
      <c r="B153" s="47" t="s">
        <v>792</v>
      </c>
      <c r="E153" s="74">
        <f>AVERAGE(E150:E152)</f>
        <v>4.333333333333333</v>
      </c>
      <c r="F153" s="74">
        <f t="shared" ref="F153:J153" si="58">AVERAGE(F150:F152)</f>
        <v>2.3333333333333335</v>
      </c>
      <c r="G153" s="74">
        <f t="shared" si="58"/>
        <v>2.6666666666666665</v>
      </c>
      <c r="H153" s="74">
        <f t="shared" si="58"/>
        <v>3.6666666666666665</v>
      </c>
      <c r="I153" s="198">
        <f t="shared" si="58"/>
        <v>3</v>
      </c>
      <c r="J153" s="198">
        <f t="shared" si="58"/>
        <v>3.6666666666666665</v>
      </c>
      <c r="K153" s="58"/>
      <c r="L153" s="58"/>
      <c r="M153" s="1"/>
    </row>
    <row r="154" spans="2:13" s="67" customFormat="1">
      <c r="B154" s="71" t="s">
        <v>538</v>
      </c>
      <c r="E154" s="75">
        <f>STDEV(E150:E152)</f>
        <v>0.57735026918962473</v>
      </c>
      <c r="F154" s="75">
        <f t="shared" ref="F154:J154" si="59">STDEV(F150:F152)</f>
        <v>0.57735026918962629</v>
      </c>
      <c r="G154" s="75">
        <f t="shared" si="59"/>
        <v>1.1547005383792517</v>
      </c>
      <c r="H154" s="75">
        <f t="shared" si="59"/>
        <v>1.5275252316519463</v>
      </c>
      <c r="I154" s="198">
        <f t="shared" si="59"/>
        <v>1</v>
      </c>
      <c r="J154" s="198">
        <f t="shared" si="59"/>
        <v>1.154700538379251</v>
      </c>
      <c r="K154" s="68"/>
      <c r="L154" s="68"/>
      <c r="M154" s="33"/>
    </row>
    <row r="155" spans="2:13" s="8" customFormat="1">
      <c r="B155" s="40" t="s">
        <v>748</v>
      </c>
      <c r="C155" s="8" t="s">
        <v>672</v>
      </c>
      <c r="D155" s="8" t="s">
        <v>699</v>
      </c>
      <c r="E155" s="14">
        <v>5</v>
      </c>
      <c r="F155" s="14">
        <v>2</v>
      </c>
      <c r="G155" s="14">
        <v>3</v>
      </c>
      <c r="H155" s="14">
        <v>2</v>
      </c>
      <c r="I155" s="17">
        <v>4</v>
      </c>
      <c r="J155" s="17">
        <v>3</v>
      </c>
      <c r="K155" s="58">
        <f>AVERAGE(E155:J155)</f>
        <v>3.1666666666666665</v>
      </c>
      <c r="L155" s="58">
        <f>STDEV(E155:K155)</f>
        <v>1.0671873729054744</v>
      </c>
      <c r="M155" s="14" t="s">
        <v>242</v>
      </c>
    </row>
    <row r="156" spans="2:13" s="8" customFormat="1" ht="38.25">
      <c r="B156" s="40" t="s">
        <v>748</v>
      </c>
      <c r="C156" s="8" t="s">
        <v>673</v>
      </c>
      <c r="D156" s="8" t="s">
        <v>699</v>
      </c>
      <c r="E156" s="14">
        <v>4</v>
      </c>
      <c r="F156" s="14">
        <v>3</v>
      </c>
      <c r="G156" s="14">
        <v>3</v>
      </c>
      <c r="H156" s="14">
        <v>4</v>
      </c>
      <c r="I156" s="17">
        <v>4</v>
      </c>
      <c r="J156" s="17">
        <v>4</v>
      </c>
      <c r="K156" s="58">
        <f>AVERAGE(E156:J156)</f>
        <v>3.6666666666666665</v>
      </c>
      <c r="L156" s="58">
        <f>STDEV(E156:K156)</f>
        <v>0.47140452079103085</v>
      </c>
      <c r="M156" s="14" t="s">
        <v>261</v>
      </c>
    </row>
    <row r="157" spans="2:13" s="8" customFormat="1">
      <c r="B157" s="40" t="s">
        <v>748</v>
      </c>
      <c r="C157" s="8" t="s">
        <v>680</v>
      </c>
      <c r="D157" s="8" t="s">
        <v>699</v>
      </c>
      <c r="E157" s="14">
        <v>5</v>
      </c>
      <c r="F157" s="14">
        <v>4</v>
      </c>
      <c r="G157" s="14">
        <v>4</v>
      </c>
      <c r="H157" s="14">
        <v>3</v>
      </c>
      <c r="I157" s="17">
        <v>4</v>
      </c>
      <c r="J157" s="17">
        <v>3</v>
      </c>
      <c r="K157" s="58">
        <f>AVERAGE(E157:J157)</f>
        <v>3.8333333333333335</v>
      </c>
      <c r="L157" s="58">
        <f>STDEV(E157:K157)</f>
        <v>0.68718427093627787</v>
      </c>
      <c r="M157" s="14" t="s">
        <v>283</v>
      </c>
    </row>
    <row r="158" spans="2:13" s="8" customFormat="1">
      <c r="B158" s="47" t="s">
        <v>792</v>
      </c>
      <c r="E158" s="76">
        <f>AVERAGE(E155:E157)</f>
        <v>4.666666666666667</v>
      </c>
      <c r="F158" s="76">
        <f t="shared" ref="F158:J158" si="60">AVERAGE(F155:F157)</f>
        <v>3</v>
      </c>
      <c r="G158" s="76">
        <f t="shared" si="60"/>
        <v>3.3333333333333335</v>
      </c>
      <c r="H158" s="76">
        <f t="shared" si="60"/>
        <v>3</v>
      </c>
      <c r="I158" s="199">
        <f t="shared" si="60"/>
        <v>4</v>
      </c>
      <c r="J158" s="199">
        <f t="shared" si="60"/>
        <v>3.3333333333333335</v>
      </c>
      <c r="K158" s="58"/>
      <c r="L158" s="58"/>
      <c r="M158" s="14"/>
    </row>
    <row r="159" spans="2:13" s="67" customFormat="1">
      <c r="B159" s="71" t="s">
        <v>538</v>
      </c>
      <c r="E159" s="77">
        <f>STDEV(E155:E157)</f>
        <v>0.57735026918962784</v>
      </c>
      <c r="F159" s="77">
        <f t="shared" ref="F159:J159" si="61">STDEV(F155:F157)</f>
        <v>1</v>
      </c>
      <c r="G159" s="77">
        <f t="shared" si="61"/>
        <v>0.57735026918962473</v>
      </c>
      <c r="H159" s="77">
        <f t="shared" si="61"/>
        <v>1</v>
      </c>
      <c r="I159" s="199">
        <f t="shared" si="61"/>
        <v>0</v>
      </c>
      <c r="J159" s="199">
        <f t="shared" si="61"/>
        <v>0.57735026918962473</v>
      </c>
      <c r="K159" s="68"/>
      <c r="L159" s="68"/>
      <c r="M159" s="69"/>
    </row>
    <row r="160" spans="2:13" s="8" customFormat="1">
      <c r="B160" s="40" t="s">
        <v>711</v>
      </c>
      <c r="C160" s="8" t="s">
        <v>681</v>
      </c>
      <c r="D160" s="8" t="s">
        <v>699</v>
      </c>
      <c r="E160" s="39">
        <v>5</v>
      </c>
      <c r="F160" s="39">
        <v>3</v>
      </c>
      <c r="G160" s="39">
        <v>4</v>
      </c>
      <c r="H160" s="39">
        <v>3</v>
      </c>
      <c r="I160" s="101">
        <v>4</v>
      </c>
      <c r="J160" s="101">
        <v>3</v>
      </c>
      <c r="K160" s="58">
        <f>AVERAGE(E160:J160)</f>
        <v>3.6666666666666665</v>
      </c>
      <c r="L160" s="58">
        <f>STDEV(E160:K160)</f>
        <v>0.74535599249992934</v>
      </c>
      <c r="M160" s="39" t="s">
        <v>491</v>
      </c>
    </row>
    <row r="161" spans="2:13" s="8" customFormat="1">
      <c r="B161" s="40" t="s">
        <v>711</v>
      </c>
      <c r="C161" s="8" t="s">
        <v>674</v>
      </c>
      <c r="D161" s="8" t="s">
        <v>699</v>
      </c>
      <c r="E161" s="39">
        <v>5</v>
      </c>
      <c r="F161" s="39">
        <v>5</v>
      </c>
      <c r="G161" s="39">
        <v>5</v>
      </c>
      <c r="H161" s="39">
        <v>5</v>
      </c>
      <c r="I161" s="101">
        <v>5</v>
      </c>
      <c r="J161" s="101">
        <v>5</v>
      </c>
      <c r="K161" s="58">
        <f>AVERAGE(E161:J161)</f>
        <v>5</v>
      </c>
      <c r="L161" s="58">
        <f>STDEV(E161:K161)</f>
        <v>0</v>
      </c>
      <c r="M161" s="39" t="s">
        <v>508</v>
      </c>
    </row>
    <row r="162" spans="2:13" s="8" customFormat="1">
      <c r="B162" s="47" t="s">
        <v>792</v>
      </c>
      <c r="E162" s="80">
        <f>AVERAGE(E160:E161)</f>
        <v>5</v>
      </c>
      <c r="F162" s="80">
        <f t="shared" ref="F162:J162" si="62">AVERAGE(F160:F161)</f>
        <v>4</v>
      </c>
      <c r="G162" s="80">
        <f t="shared" si="62"/>
        <v>4.5</v>
      </c>
      <c r="H162" s="80">
        <f t="shared" si="62"/>
        <v>4</v>
      </c>
      <c r="I162" s="200">
        <f t="shared" si="62"/>
        <v>4.5</v>
      </c>
      <c r="J162" s="200">
        <f t="shared" si="62"/>
        <v>4</v>
      </c>
      <c r="K162" s="58"/>
      <c r="L162" s="58"/>
      <c r="M162" s="39"/>
    </row>
    <row r="163" spans="2:13" s="67" customFormat="1">
      <c r="B163" s="71" t="s">
        <v>538</v>
      </c>
      <c r="E163" s="81">
        <f>STDEV(E160:E161)</f>
        <v>0</v>
      </c>
      <c r="F163" s="81">
        <f t="shared" ref="F163:J163" si="63">STDEV(F160:F161)</f>
        <v>1.4142135623730951</v>
      </c>
      <c r="G163" s="81">
        <f t="shared" si="63"/>
        <v>0.70710678118654757</v>
      </c>
      <c r="H163" s="81">
        <f t="shared" si="63"/>
        <v>1.4142135623730951</v>
      </c>
      <c r="I163" s="200">
        <f t="shared" si="63"/>
        <v>0.70710678118654757</v>
      </c>
      <c r="J163" s="200">
        <f t="shared" si="63"/>
        <v>1.4142135623730951</v>
      </c>
      <c r="K163" s="68"/>
      <c r="L163" s="68"/>
      <c r="M163" s="70"/>
    </row>
    <row r="164" spans="2:13" s="8" customFormat="1">
      <c r="B164" s="41" t="s">
        <v>774</v>
      </c>
      <c r="C164" s="8" t="s">
        <v>675</v>
      </c>
      <c r="D164" s="8" t="s">
        <v>699</v>
      </c>
      <c r="E164" s="1">
        <v>2</v>
      </c>
      <c r="F164" s="1">
        <v>2</v>
      </c>
      <c r="G164" s="1">
        <v>2</v>
      </c>
      <c r="H164" s="1">
        <v>2</v>
      </c>
      <c r="I164" s="7">
        <v>2</v>
      </c>
      <c r="J164" s="7">
        <v>2</v>
      </c>
      <c r="K164" s="58">
        <f>AVERAGE(E164:J164)</f>
        <v>2</v>
      </c>
      <c r="L164" s="58">
        <f>STDEV(E164:K164)</f>
        <v>0</v>
      </c>
      <c r="M164" s="1" t="s">
        <v>315</v>
      </c>
    </row>
    <row r="165" spans="2:13" s="8" customFormat="1">
      <c r="B165" s="41" t="s">
        <v>774</v>
      </c>
      <c r="C165" s="8" t="s">
        <v>679</v>
      </c>
      <c r="D165" s="8" t="s">
        <v>699</v>
      </c>
      <c r="E165" s="1">
        <v>4</v>
      </c>
      <c r="F165" s="1">
        <v>3</v>
      </c>
      <c r="G165" s="1">
        <v>3</v>
      </c>
      <c r="H165" s="1">
        <v>3</v>
      </c>
      <c r="I165" s="7">
        <v>3</v>
      </c>
      <c r="J165" s="7">
        <v>2</v>
      </c>
      <c r="K165" s="58">
        <f>AVERAGE(E165:J165)</f>
        <v>3</v>
      </c>
      <c r="L165" s="58">
        <f>STDEV(E165:K165)</f>
        <v>0.57735026918962573</v>
      </c>
      <c r="M165" s="1" t="s">
        <v>347</v>
      </c>
    </row>
    <row r="166" spans="2:13" s="8" customFormat="1">
      <c r="B166" s="41" t="s">
        <v>774</v>
      </c>
      <c r="C166" s="8" t="s">
        <v>676</v>
      </c>
      <c r="D166" s="8" t="s">
        <v>699</v>
      </c>
      <c r="E166" s="1">
        <v>4</v>
      </c>
      <c r="F166" s="1">
        <v>4</v>
      </c>
      <c r="G166" s="1">
        <v>4</v>
      </c>
      <c r="H166" s="1">
        <v>4</v>
      </c>
      <c r="I166" s="7">
        <v>4</v>
      </c>
      <c r="J166" s="7">
        <v>5</v>
      </c>
      <c r="K166" s="58">
        <f>AVERAGE(E166:J166)</f>
        <v>4.166666666666667</v>
      </c>
      <c r="L166" s="58">
        <f>STDEV(E166:K166)</f>
        <v>0.37267799624996495</v>
      </c>
      <c r="M166"/>
    </row>
    <row r="167" spans="2:13" s="8" customFormat="1">
      <c r="B167" s="47" t="s">
        <v>792</v>
      </c>
      <c r="E167" s="74">
        <f>AVERAGE(E164:E166)</f>
        <v>3.3333333333333335</v>
      </c>
      <c r="F167" s="74">
        <f t="shared" ref="F167:J167" si="64">AVERAGE(F164:F166)</f>
        <v>3</v>
      </c>
      <c r="G167" s="74">
        <f t="shared" si="64"/>
        <v>3</v>
      </c>
      <c r="H167" s="74">
        <f t="shared" si="64"/>
        <v>3</v>
      </c>
      <c r="I167" s="198">
        <f t="shared" si="64"/>
        <v>3</v>
      </c>
      <c r="J167" s="198">
        <f t="shared" si="64"/>
        <v>3</v>
      </c>
      <c r="K167" s="58"/>
      <c r="L167" s="58"/>
      <c r="M167"/>
    </row>
    <row r="168" spans="2:13" s="67" customFormat="1">
      <c r="B168" s="71" t="s">
        <v>538</v>
      </c>
      <c r="E168" s="75">
        <f>STDEV(E164:E166)</f>
        <v>1.154700538379251</v>
      </c>
      <c r="F168" s="75">
        <f t="shared" ref="F168:J168" si="65">STDEV(F164:F166)</f>
        <v>1</v>
      </c>
      <c r="G168" s="75">
        <f t="shared" si="65"/>
        <v>1</v>
      </c>
      <c r="H168" s="75">
        <f t="shared" si="65"/>
        <v>1</v>
      </c>
      <c r="I168" s="198">
        <f t="shared" si="65"/>
        <v>1</v>
      </c>
      <c r="J168" s="198">
        <f t="shared" si="65"/>
        <v>1.7320508075688772</v>
      </c>
      <c r="K168" s="68"/>
      <c r="L168" s="68"/>
      <c r="M168" s="35"/>
    </row>
    <row r="169" spans="2:13" s="8" customFormat="1">
      <c r="B169" s="40" t="s">
        <v>709</v>
      </c>
      <c r="C169" s="8" t="s">
        <v>681</v>
      </c>
      <c r="D169" s="8" t="s">
        <v>699</v>
      </c>
      <c r="E169" s="39">
        <v>5</v>
      </c>
      <c r="F169" s="39">
        <v>5</v>
      </c>
      <c r="G169" s="39">
        <v>5</v>
      </c>
      <c r="H169" s="39">
        <v>4</v>
      </c>
      <c r="I169" s="101">
        <v>5</v>
      </c>
      <c r="J169" s="101">
        <v>4</v>
      </c>
      <c r="K169" s="58">
        <f>AVERAGE(E169:J169)</f>
        <v>4.666666666666667</v>
      </c>
      <c r="L169" s="58">
        <f>STDEV(E169:K169)</f>
        <v>0.47140452079103168</v>
      </c>
      <c r="M169" s="39" t="s">
        <v>489</v>
      </c>
    </row>
    <row r="170" spans="2:13" s="8" customFormat="1">
      <c r="B170" s="40" t="s">
        <v>709</v>
      </c>
      <c r="C170" s="8" t="s">
        <v>674</v>
      </c>
      <c r="D170" s="8" t="s">
        <v>699</v>
      </c>
      <c r="E170" s="39">
        <v>5</v>
      </c>
      <c r="F170" s="39">
        <v>3</v>
      </c>
      <c r="G170" s="39">
        <v>5</v>
      </c>
      <c r="H170" s="39">
        <v>5</v>
      </c>
      <c r="I170" s="101">
        <v>5</v>
      </c>
      <c r="J170" s="101">
        <v>5</v>
      </c>
      <c r="K170" s="58">
        <f>AVERAGE(E170:J170)</f>
        <v>4.666666666666667</v>
      </c>
      <c r="L170" s="58">
        <f>STDEV(E170:K170)</f>
        <v>0.74535599249993412</v>
      </c>
      <c r="M170" s="39" t="s">
        <v>514</v>
      </c>
    </row>
    <row r="171" spans="2:13" s="8" customFormat="1">
      <c r="B171" s="47" t="s">
        <v>792</v>
      </c>
      <c r="E171" s="80">
        <f>AVERAGE(E169:E170)</f>
        <v>5</v>
      </c>
      <c r="F171" s="80">
        <f t="shared" ref="F171:J171" si="66">AVERAGE(F169:F170)</f>
        <v>4</v>
      </c>
      <c r="G171" s="80">
        <f t="shared" si="66"/>
        <v>5</v>
      </c>
      <c r="H171" s="80">
        <f t="shared" si="66"/>
        <v>4.5</v>
      </c>
      <c r="I171" s="200">
        <f t="shared" si="66"/>
        <v>5</v>
      </c>
      <c r="J171" s="200">
        <f t="shared" si="66"/>
        <v>4.5</v>
      </c>
      <c r="K171" s="58"/>
      <c r="L171" s="58"/>
      <c r="M171" s="39"/>
    </row>
    <row r="172" spans="2:13" s="67" customFormat="1">
      <c r="B172" s="71" t="s">
        <v>538</v>
      </c>
      <c r="E172" s="81">
        <f>STDEV(E169:E170)</f>
        <v>0</v>
      </c>
      <c r="F172" s="81">
        <f t="shared" ref="F172:J172" si="67">STDEV(F169:F170)</f>
        <v>1.4142135623730951</v>
      </c>
      <c r="G172" s="81">
        <f t="shared" si="67"/>
        <v>0</v>
      </c>
      <c r="H172" s="81">
        <f t="shared" si="67"/>
        <v>0.70710678118654757</v>
      </c>
      <c r="I172" s="200">
        <f t="shared" si="67"/>
        <v>0</v>
      </c>
      <c r="J172" s="200">
        <f t="shared" si="67"/>
        <v>0.70710678118654757</v>
      </c>
      <c r="K172" s="68"/>
      <c r="L172" s="68"/>
      <c r="M172" s="70"/>
    </row>
    <row r="173" spans="2:13" s="8" customFormat="1">
      <c r="B173" s="41" t="s">
        <v>786</v>
      </c>
      <c r="C173" s="8" t="s">
        <v>677</v>
      </c>
      <c r="D173" s="8" t="s">
        <v>699</v>
      </c>
      <c r="E173" s="1">
        <v>1</v>
      </c>
      <c r="F173" s="1">
        <v>2</v>
      </c>
      <c r="G173" s="1">
        <v>2</v>
      </c>
      <c r="H173" s="1">
        <v>2</v>
      </c>
      <c r="I173" s="7">
        <v>2</v>
      </c>
      <c r="J173" s="7">
        <v>3</v>
      </c>
      <c r="K173" s="58">
        <f>AVERAGE(E173:J173)</f>
        <v>2</v>
      </c>
      <c r="L173" s="58">
        <f>STDEV(E173:K173)</f>
        <v>0.57735026918962573</v>
      </c>
      <c r="M173"/>
    </row>
    <row r="174" spans="2:13" s="8" customFormat="1">
      <c r="B174" s="41" t="s">
        <v>786</v>
      </c>
      <c r="C174" s="8" t="s">
        <v>678</v>
      </c>
      <c r="D174" s="8" t="s">
        <v>699</v>
      </c>
      <c r="E174" s="1">
        <v>5</v>
      </c>
      <c r="F174" s="1">
        <v>5</v>
      </c>
      <c r="G174" s="1">
        <v>5</v>
      </c>
      <c r="H174" s="1">
        <v>5</v>
      </c>
      <c r="I174" s="7">
        <v>5</v>
      </c>
      <c r="J174" s="7">
        <v>5</v>
      </c>
      <c r="K174" s="58">
        <f>AVERAGE(E174:J174)</f>
        <v>5</v>
      </c>
      <c r="L174" s="58">
        <f>STDEV(E174:K174)</f>
        <v>0</v>
      </c>
      <c r="M174" s="1" t="s">
        <v>390</v>
      </c>
    </row>
    <row r="175" spans="2:13" s="8" customFormat="1">
      <c r="B175" s="41" t="s">
        <v>786</v>
      </c>
      <c r="C175" s="8" t="s">
        <v>758</v>
      </c>
      <c r="D175" s="8" t="s">
        <v>699</v>
      </c>
      <c r="E175" s="1">
        <v>4</v>
      </c>
      <c r="F175" s="1">
        <v>4</v>
      </c>
      <c r="G175" s="1">
        <v>4</v>
      </c>
      <c r="H175" s="1">
        <v>4</v>
      </c>
      <c r="I175" s="7">
        <v>4</v>
      </c>
      <c r="J175" s="7">
        <v>4</v>
      </c>
      <c r="K175" s="58">
        <f>AVERAGE(E175:J175)</f>
        <v>4</v>
      </c>
      <c r="L175" s="58">
        <f>STDEV(E175:K175)</f>
        <v>0</v>
      </c>
      <c r="M175" s="1" t="s">
        <v>406</v>
      </c>
    </row>
    <row r="176" spans="2:13" s="8" customFormat="1">
      <c r="B176" s="47" t="s">
        <v>792</v>
      </c>
      <c r="E176" s="74">
        <f>AVERAGE(E173:E175)</f>
        <v>3.3333333333333335</v>
      </c>
      <c r="F176" s="74">
        <f t="shared" ref="F176:J176" si="68">AVERAGE(F173:F175)</f>
        <v>3.6666666666666665</v>
      </c>
      <c r="G176" s="74">
        <f t="shared" si="68"/>
        <v>3.6666666666666665</v>
      </c>
      <c r="H176" s="74">
        <f t="shared" si="68"/>
        <v>3.6666666666666665</v>
      </c>
      <c r="I176" s="198">
        <f t="shared" si="68"/>
        <v>3.6666666666666665</v>
      </c>
      <c r="J176" s="198">
        <f t="shared" si="68"/>
        <v>4</v>
      </c>
      <c r="K176" s="58"/>
      <c r="L176" s="58"/>
      <c r="M176" s="1"/>
    </row>
    <row r="177" spans="2:13" s="67" customFormat="1">
      <c r="B177" s="71" t="s">
        <v>538</v>
      </c>
      <c r="E177" s="75">
        <f>STDEV(E173:E175)</f>
        <v>2.0816659994661326</v>
      </c>
      <c r="F177" s="75">
        <f t="shared" ref="F177:J177" si="69">STDEV(F173:F175)</f>
        <v>1.5275252316519463</v>
      </c>
      <c r="G177" s="75">
        <f t="shared" si="69"/>
        <v>1.5275252316519463</v>
      </c>
      <c r="H177" s="75">
        <f t="shared" si="69"/>
        <v>1.5275252316519463</v>
      </c>
      <c r="I177" s="198">
        <f t="shared" si="69"/>
        <v>1.5275252316519463</v>
      </c>
      <c r="J177" s="198">
        <f t="shared" si="69"/>
        <v>1</v>
      </c>
      <c r="K177" s="68"/>
      <c r="L177" s="68"/>
      <c r="M177" s="33"/>
    </row>
    <row r="178" spans="2:13" s="8" customFormat="1">
      <c r="B178" s="41" t="s">
        <v>767</v>
      </c>
      <c r="C178" s="8" t="s">
        <v>675</v>
      </c>
      <c r="D178" s="8" t="s">
        <v>699</v>
      </c>
      <c r="E178" s="1">
        <v>4</v>
      </c>
      <c r="F178" s="1">
        <v>2</v>
      </c>
      <c r="G178" s="1">
        <v>4</v>
      </c>
      <c r="H178" s="1">
        <v>4</v>
      </c>
      <c r="I178" s="7">
        <v>4</v>
      </c>
      <c r="J178" s="7">
        <v>5</v>
      </c>
      <c r="K178" s="58">
        <f>AVERAGE(E178:J178)</f>
        <v>3.8333333333333335</v>
      </c>
      <c r="L178" s="58">
        <f>STDEV(E178:K178)</f>
        <v>0.89752746785575155</v>
      </c>
      <c r="M178" s="1" t="s">
        <v>308</v>
      </c>
    </row>
    <row r="179" spans="2:13" s="8" customFormat="1">
      <c r="B179" s="41" t="s">
        <v>767</v>
      </c>
      <c r="C179" s="8" t="s">
        <v>679</v>
      </c>
      <c r="D179" s="8" t="s">
        <v>699</v>
      </c>
      <c r="E179" s="1">
        <v>5</v>
      </c>
      <c r="F179" s="1">
        <v>5</v>
      </c>
      <c r="G179" s="1">
        <v>5</v>
      </c>
      <c r="H179" s="1">
        <v>4</v>
      </c>
      <c r="I179" s="7">
        <v>5</v>
      </c>
      <c r="J179" s="7">
        <v>4</v>
      </c>
      <c r="K179" s="58">
        <f>AVERAGE(E179:J179)</f>
        <v>4.666666666666667</v>
      </c>
      <c r="L179" s="58">
        <f>STDEV(E179:K179)</f>
        <v>0.47140452079103168</v>
      </c>
      <c r="M179" s="1" t="s">
        <v>340</v>
      </c>
    </row>
    <row r="180" spans="2:13" s="8" customFormat="1">
      <c r="B180" s="41" t="s">
        <v>767</v>
      </c>
      <c r="C180" s="8" t="s">
        <v>676</v>
      </c>
      <c r="D180" s="8" t="s">
        <v>699</v>
      </c>
      <c r="E180" s="1">
        <v>5</v>
      </c>
      <c r="F180" s="1">
        <v>4</v>
      </c>
      <c r="G180" s="1">
        <v>4</v>
      </c>
      <c r="H180" s="1">
        <v>4</v>
      </c>
      <c r="I180" s="7">
        <v>5</v>
      </c>
      <c r="J180" s="7">
        <v>5</v>
      </c>
      <c r="K180" s="58">
        <f>AVERAGE(E180:J180)</f>
        <v>4.5</v>
      </c>
      <c r="L180" s="58">
        <f>STDEV(E180:K180)</f>
        <v>0.5</v>
      </c>
      <c r="M180"/>
    </row>
    <row r="181" spans="2:13" s="8" customFormat="1">
      <c r="B181" s="47" t="s">
        <v>792</v>
      </c>
      <c r="E181" s="74">
        <f>AVERAGE(E178:E180)</f>
        <v>4.666666666666667</v>
      </c>
      <c r="F181" s="74">
        <f t="shared" ref="F181:J181" si="70">AVERAGE(F178:F180)</f>
        <v>3.6666666666666665</v>
      </c>
      <c r="G181" s="74">
        <f t="shared" si="70"/>
        <v>4.333333333333333</v>
      </c>
      <c r="H181" s="74">
        <f t="shared" si="70"/>
        <v>4</v>
      </c>
      <c r="I181" s="198">
        <f t="shared" si="70"/>
        <v>4.666666666666667</v>
      </c>
      <c r="J181" s="198">
        <f t="shared" si="70"/>
        <v>4.666666666666667</v>
      </c>
      <c r="K181" s="58"/>
      <c r="L181" s="58"/>
      <c r="M181"/>
    </row>
    <row r="182" spans="2:13" s="67" customFormat="1">
      <c r="B182" s="71" t="s">
        <v>538</v>
      </c>
      <c r="E182" s="75">
        <f>STDEV(E178:E180)</f>
        <v>0.57735026918962784</v>
      </c>
      <c r="F182" s="75">
        <f t="shared" ref="F182:J182" si="71">STDEV(F178:F180)</f>
        <v>1.5275252316519463</v>
      </c>
      <c r="G182" s="75">
        <f t="shared" si="71"/>
        <v>0.57735026918962473</v>
      </c>
      <c r="H182" s="75">
        <f t="shared" si="71"/>
        <v>0</v>
      </c>
      <c r="I182" s="198">
        <f t="shared" si="71"/>
        <v>0.57735026918962784</v>
      </c>
      <c r="J182" s="198">
        <f t="shared" si="71"/>
        <v>0.57735026918962784</v>
      </c>
      <c r="K182" s="68"/>
      <c r="L182" s="68"/>
      <c r="M182" s="35"/>
    </row>
    <row r="183" spans="2:13" s="8" customFormat="1">
      <c r="B183" s="41" t="s">
        <v>764</v>
      </c>
      <c r="C183" s="8" t="s">
        <v>675</v>
      </c>
      <c r="D183" s="8" t="s">
        <v>699</v>
      </c>
      <c r="E183" s="1">
        <v>3</v>
      </c>
      <c r="F183" s="1">
        <v>2</v>
      </c>
      <c r="G183" s="1">
        <v>3</v>
      </c>
      <c r="H183" s="1">
        <v>2</v>
      </c>
      <c r="I183" s="7">
        <v>2</v>
      </c>
      <c r="J183" s="7">
        <v>3</v>
      </c>
      <c r="K183" s="58">
        <f>AVERAGE(E183:J183)</f>
        <v>2.5</v>
      </c>
      <c r="L183" s="58">
        <f>STDEV(E183:K183)</f>
        <v>0.5</v>
      </c>
      <c r="M183" s="1" t="s">
        <v>305</v>
      </c>
    </row>
    <row r="184" spans="2:13" s="8" customFormat="1">
      <c r="B184" s="41" t="s">
        <v>764</v>
      </c>
      <c r="C184" s="8" t="s">
        <v>679</v>
      </c>
      <c r="D184" s="8" t="s">
        <v>699</v>
      </c>
      <c r="E184" s="1">
        <v>5</v>
      </c>
      <c r="F184" s="1">
        <v>2</v>
      </c>
      <c r="G184" s="1">
        <v>3</v>
      </c>
      <c r="H184" s="1">
        <v>2</v>
      </c>
      <c r="I184" s="7">
        <v>3</v>
      </c>
      <c r="J184" s="7">
        <v>2</v>
      </c>
      <c r="K184" s="58">
        <f>AVERAGE(E184:J184)</f>
        <v>2.8333333333333335</v>
      </c>
      <c r="L184" s="58">
        <f>STDEV(E184:K184)</f>
        <v>1.0671873729054751</v>
      </c>
      <c r="M184" s="1" t="s">
        <v>337</v>
      </c>
    </row>
    <row r="185" spans="2:13" s="8" customFormat="1">
      <c r="B185" s="41" t="s">
        <v>764</v>
      </c>
      <c r="C185" s="8" t="s">
        <v>676</v>
      </c>
      <c r="D185" s="8" t="s">
        <v>699</v>
      </c>
      <c r="E185" s="1">
        <v>3</v>
      </c>
      <c r="F185" s="1">
        <v>2</v>
      </c>
      <c r="G185" s="1">
        <v>3</v>
      </c>
      <c r="H185" s="1">
        <v>1</v>
      </c>
      <c r="I185" s="7">
        <v>3</v>
      </c>
      <c r="J185" s="7">
        <v>2</v>
      </c>
      <c r="K185" s="58">
        <f>AVERAGE(E185:J185)</f>
        <v>2.3333333333333335</v>
      </c>
      <c r="L185" s="58">
        <f>STDEV(E185:K185)</f>
        <v>0.74535599249993101</v>
      </c>
      <c r="M185"/>
    </row>
    <row r="186" spans="2:13" s="8" customFormat="1">
      <c r="B186" s="47" t="s">
        <v>792</v>
      </c>
      <c r="E186" s="74">
        <f>AVERAGE(E183:E185)</f>
        <v>3.6666666666666665</v>
      </c>
      <c r="F186" s="74">
        <f t="shared" ref="F186:J186" si="72">AVERAGE(F183:F185)</f>
        <v>2</v>
      </c>
      <c r="G186" s="74">
        <f t="shared" si="72"/>
        <v>3</v>
      </c>
      <c r="H186" s="74">
        <f t="shared" si="72"/>
        <v>1.6666666666666667</v>
      </c>
      <c r="I186" s="198">
        <f t="shared" si="72"/>
        <v>2.6666666666666665</v>
      </c>
      <c r="J186" s="198">
        <f t="shared" si="72"/>
        <v>2.3333333333333335</v>
      </c>
      <c r="K186" s="58"/>
      <c r="L186" s="58"/>
      <c r="M186"/>
    </row>
    <row r="187" spans="2:13" s="67" customFormat="1">
      <c r="B187" s="71" t="s">
        <v>538</v>
      </c>
      <c r="E187" s="75">
        <f>STDEV(E183:E185)</f>
        <v>1.154700538379251</v>
      </c>
      <c r="F187" s="75">
        <f t="shared" ref="F187:J187" si="73">STDEV(F183:F185)</f>
        <v>0</v>
      </c>
      <c r="G187" s="75">
        <f t="shared" si="73"/>
        <v>0</v>
      </c>
      <c r="H187" s="75">
        <f t="shared" si="73"/>
        <v>0.57735026918962551</v>
      </c>
      <c r="I187" s="198">
        <f t="shared" si="73"/>
        <v>0.57735026918962629</v>
      </c>
      <c r="J187" s="198">
        <f t="shared" si="73"/>
        <v>0.57735026918962629</v>
      </c>
      <c r="K187" s="68"/>
      <c r="L187" s="68"/>
      <c r="M187" s="35"/>
    </row>
    <row r="188" spans="2:13" s="8" customFormat="1">
      <c r="B188" s="40" t="s">
        <v>752</v>
      </c>
      <c r="C188" s="8" t="s">
        <v>672</v>
      </c>
      <c r="D188" s="8" t="s">
        <v>699</v>
      </c>
      <c r="E188" s="14">
        <v>4</v>
      </c>
      <c r="F188" s="14">
        <v>3</v>
      </c>
      <c r="G188" s="14">
        <v>4</v>
      </c>
      <c r="H188" s="14">
        <v>5</v>
      </c>
      <c r="I188" s="17">
        <v>4</v>
      </c>
      <c r="J188" s="17">
        <v>4</v>
      </c>
      <c r="K188" s="58">
        <f>AVERAGE(E188:J188)</f>
        <v>4</v>
      </c>
      <c r="L188" s="58">
        <f>STDEV(E188:K188)</f>
        <v>0.57735026918962573</v>
      </c>
    </row>
    <row r="189" spans="2:13" s="8" customFormat="1">
      <c r="B189" s="40" t="s">
        <v>752</v>
      </c>
      <c r="C189" s="8" t="s">
        <v>673</v>
      </c>
      <c r="D189" s="8" t="s">
        <v>699</v>
      </c>
      <c r="E189" s="14">
        <v>4</v>
      </c>
      <c r="F189" s="14">
        <v>3</v>
      </c>
      <c r="G189" s="14">
        <v>4</v>
      </c>
      <c r="H189" s="14">
        <v>4</v>
      </c>
      <c r="I189" s="17">
        <v>4</v>
      </c>
      <c r="J189" s="17">
        <v>5</v>
      </c>
      <c r="K189" s="58">
        <f>AVERAGE(E189:J189)</f>
        <v>4</v>
      </c>
      <c r="L189" s="58">
        <f>STDEV(E189:K189)</f>
        <v>0.57735026918962573</v>
      </c>
    </row>
    <row r="190" spans="2:13" s="8" customFormat="1">
      <c r="B190" s="40" t="s">
        <v>752</v>
      </c>
      <c r="C190" s="8" t="s">
        <v>680</v>
      </c>
      <c r="D190" s="8" t="s">
        <v>699</v>
      </c>
      <c r="E190" s="14">
        <v>5</v>
      </c>
      <c r="F190" s="14">
        <v>3</v>
      </c>
      <c r="G190" s="14">
        <v>4</v>
      </c>
      <c r="H190" s="14">
        <v>4</v>
      </c>
      <c r="I190" s="17">
        <v>4</v>
      </c>
      <c r="J190" s="17">
        <v>3</v>
      </c>
      <c r="K190" s="58">
        <f>AVERAGE(E190:J190)</f>
        <v>3.8333333333333335</v>
      </c>
      <c r="L190" s="58">
        <f>STDEV(E190:K190)</f>
        <v>0.68718427093627787</v>
      </c>
      <c r="M190" s="14" t="s">
        <v>287</v>
      </c>
    </row>
    <row r="191" spans="2:13" s="8" customFormat="1">
      <c r="B191" s="47" t="s">
        <v>792</v>
      </c>
      <c r="E191" s="76">
        <f>AVERAGE(E188:E190)</f>
        <v>4.333333333333333</v>
      </c>
      <c r="F191" s="76">
        <f t="shared" ref="F191:J191" si="74">AVERAGE(F188:F190)</f>
        <v>3</v>
      </c>
      <c r="G191" s="76">
        <f t="shared" si="74"/>
        <v>4</v>
      </c>
      <c r="H191" s="76">
        <f t="shared" si="74"/>
        <v>4.333333333333333</v>
      </c>
      <c r="I191" s="199">
        <f t="shared" si="74"/>
        <v>4</v>
      </c>
      <c r="J191" s="199">
        <f t="shared" si="74"/>
        <v>4</v>
      </c>
      <c r="K191" s="58"/>
      <c r="L191" s="58"/>
      <c r="M191" s="14"/>
    </row>
    <row r="192" spans="2:13" s="67" customFormat="1">
      <c r="B192" s="71" t="s">
        <v>538</v>
      </c>
      <c r="E192" s="77">
        <f>STDEV(E188:E190)</f>
        <v>0.57735026918962473</v>
      </c>
      <c r="F192" s="77">
        <f t="shared" ref="F192:J192" si="75">STDEV(F188:F190)</f>
        <v>0</v>
      </c>
      <c r="G192" s="77">
        <f t="shared" si="75"/>
        <v>0</v>
      </c>
      <c r="H192" s="77">
        <f t="shared" si="75"/>
        <v>0.57735026918962473</v>
      </c>
      <c r="I192" s="199">
        <f t="shared" si="75"/>
        <v>0</v>
      </c>
      <c r="J192" s="199">
        <f t="shared" si="75"/>
        <v>1</v>
      </c>
      <c r="K192" s="68"/>
      <c r="L192" s="68"/>
      <c r="M192" s="69"/>
    </row>
    <row r="193" spans="2:13" s="8" customFormat="1">
      <c r="B193" s="40" t="s">
        <v>728</v>
      </c>
      <c r="C193" s="8" t="s">
        <v>668</v>
      </c>
      <c r="D193" s="8" t="s">
        <v>699</v>
      </c>
      <c r="E193" s="14">
        <v>3</v>
      </c>
      <c r="F193" s="14">
        <v>3</v>
      </c>
      <c r="G193" s="14">
        <v>3</v>
      </c>
      <c r="H193" s="14">
        <v>2</v>
      </c>
      <c r="I193" s="17">
        <v>3</v>
      </c>
      <c r="J193" s="17">
        <v>3</v>
      </c>
      <c r="K193" s="58">
        <f>AVERAGE(E193:J193)</f>
        <v>2.8333333333333335</v>
      </c>
      <c r="L193" s="58">
        <f>STDEV(E193:K193)</f>
        <v>0.3726779962499655</v>
      </c>
      <c r="M193" s="14" t="s">
        <v>138</v>
      </c>
    </row>
    <row r="194" spans="2:13" s="8" customFormat="1" ht="76.5">
      <c r="B194" s="40" t="s">
        <v>728</v>
      </c>
      <c r="C194" s="8" t="s">
        <v>669</v>
      </c>
      <c r="D194" s="8" t="s">
        <v>699</v>
      </c>
      <c r="E194" s="14">
        <v>2</v>
      </c>
      <c r="F194" s="14">
        <v>4</v>
      </c>
      <c r="G194" s="14">
        <v>3</v>
      </c>
      <c r="H194" s="14">
        <v>5</v>
      </c>
      <c r="I194" s="17">
        <v>4</v>
      </c>
      <c r="J194" s="17">
        <v>5</v>
      </c>
      <c r="K194" s="58">
        <f>AVERAGE(E194:J194)</f>
        <v>3.8333333333333335</v>
      </c>
      <c r="L194" s="58">
        <f>STDEV(E194:K194)</f>
        <v>1.0671873729054755</v>
      </c>
      <c r="M194" s="14" t="s">
        <v>171</v>
      </c>
    </row>
    <row r="195" spans="2:13" s="8" customFormat="1">
      <c r="B195" s="40" t="s">
        <v>728</v>
      </c>
      <c r="C195" s="8" t="s">
        <v>670</v>
      </c>
      <c r="D195" s="8" t="s">
        <v>699</v>
      </c>
      <c r="E195" s="14">
        <v>4</v>
      </c>
      <c r="F195" s="14">
        <v>5</v>
      </c>
      <c r="G195" s="14">
        <v>2</v>
      </c>
      <c r="H195" s="14">
        <v>4</v>
      </c>
      <c r="I195" s="17">
        <v>2</v>
      </c>
      <c r="J195" s="17">
        <v>4</v>
      </c>
      <c r="K195" s="58">
        <f>AVERAGE(E195:J195)</f>
        <v>3.5</v>
      </c>
      <c r="L195" s="58">
        <f>STDEV(E195:K195)</f>
        <v>1.1180339887498949</v>
      </c>
    </row>
    <row r="196" spans="2:13" s="8" customFormat="1">
      <c r="B196" s="40" t="s">
        <v>728</v>
      </c>
      <c r="C196" s="8" t="s">
        <v>671</v>
      </c>
      <c r="D196" s="8" t="s">
        <v>699</v>
      </c>
      <c r="E196" s="14">
        <v>5</v>
      </c>
      <c r="F196" s="14">
        <v>4</v>
      </c>
      <c r="G196" s="14">
        <v>4</v>
      </c>
      <c r="H196" s="14">
        <v>5</v>
      </c>
      <c r="I196" s="17">
        <v>5</v>
      </c>
      <c r="J196" s="17">
        <v>5</v>
      </c>
      <c r="K196" s="58">
        <f>AVERAGE(E196:J196)</f>
        <v>4.666666666666667</v>
      </c>
      <c r="L196" s="58">
        <f>STDEV(E196:K196)</f>
        <v>0.47140452079103168</v>
      </c>
      <c r="M196" s="14" t="s">
        <v>219</v>
      </c>
    </row>
    <row r="197" spans="2:13" s="8" customFormat="1">
      <c r="B197" s="47" t="s">
        <v>792</v>
      </c>
      <c r="E197" s="76">
        <f>AVERAGE(E193:E196)</f>
        <v>3.5</v>
      </c>
      <c r="F197" s="76">
        <f t="shared" ref="F197:J197" si="76">AVERAGE(F193:F196)</f>
        <v>4</v>
      </c>
      <c r="G197" s="76">
        <f t="shared" si="76"/>
        <v>3</v>
      </c>
      <c r="H197" s="76">
        <f t="shared" si="76"/>
        <v>4</v>
      </c>
      <c r="I197" s="199">
        <f t="shared" si="76"/>
        <v>3.5</v>
      </c>
      <c r="J197" s="199">
        <f t="shared" si="76"/>
        <v>4.25</v>
      </c>
      <c r="K197" s="58"/>
      <c r="L197" s="58"/>
      <c r="M197" s="14"/>
    </row>
    <row r="198" spans="2:13" s="67" customFormat="1">
      <c r="B198" s="71" t="s">
        <v>538</v>
      </c>
      <c r="E198" s="77">
        <f>STDEV(E193:E196)</f>
        <v>1.2909944487358056</v>
      </c>
      <c r="F198" s="77">
        <f t="shared" ref="F198:J198" si="77">STDEV(F193:F196)</f>
        <v>0.81649658092772603</v>
      </c>
      <c r="G198" s="77">
        <f t="shared" si="77"/>
        <v>0.81649658092772603</v>
      </c>
      <c r="H198" s="77">
        <f t="shared" si="77"/>
        <v>1.4142135623730951</v>
      </c>
      <c r="I198" s="199">
        <f t="shared" si="77"/>
        <v>1.2909944487358056</v>
      </c>
      <c r="J198" s="199">
        <f t="shared" si="77"/>
        <v>0.9574271077563381</v>
      </c>
      <c r="K198" s="68"/>
      <c r="L198" s="68"/>
      <c r="M198" s="69"/>
    </row>
    <row r="199" spans="2:13" s="8" customFormat="1">
      <c r="B199" s="41" t="s">
        <v>773</v>
      </c>
      <c r="C199" s="8" t="s">
        <v>675</v>
      </c>
      <c r="D199" s="8" t="s">
        <v>699</v>
      </c>
      <c r="E199" s="1">
        <v>2</v>
      </c>
      <c r="F199" s="1">
        <v>2</v>
      </c>
      <c r="G199" s="1">
        <v>2</v>
      </c>
      <c r="H199" s="1">
        <v>2</v>
      </c>
      <c r="I199" s="7">
        <v>2</v>
      </c>
      <c r="J199" s="7">
        <v>3</v>
      </c>
      <c r="K199" s="58">
        <f>AVERAGE(E199:J199)</f>
        <v>2.1666666666666665</v>
      </c>
      <c r="L199" s="58">
        <f>STDEV(E199:K199)</f>
        <v>0.3726779962499655</v>
      </c>
      <c r="M199" s="1" t="s">
        <v>314</v>
      </c>
    </row>
    <row r="200" spans="2:13" s="8" customFormat="1">
      <c r="B200" s="41" t="s">
        <v>773</v>
      </c>
      <c r="C200" s="8" t="s">
        <v>679</v>
      </c>
      <c r="D200" s="8" t="s">
        <v>699</v>
      </c>
      <c r="E200" s="1">
        <v>5</v>
      </c>
      <c r="F200" s="1">
        <v>5</v>
      </c>
      <c r="G200" s="1">
        <v>3</v>
      </c>
      <c r="H200" s="1">
        <v>3</v>
      </c>
      <c r="I200" s="7">
        <v>5</v>
      </c>
      <c r="J200" s="7">
        <v>3</v>
      </c>
      <c r="K200" s="58">
        <f>AVERAGE(E200:J200)</f>
        <v>4</v>
      </c>
      <c r="L200" s="58">
        <f>STDEV(E200:K200)</f>
        <v>1</v>
      </c>
      <c r="M200" s="1" t="s">
        <v>346</v>
      </c>
    </row>
    <row r="201" spans="2:13" s="8" customFormat="1">
      <c r="B201" s="41" t="s">
        <v>773</v>
      </c>
      <c r="C201" s="8" t="s">
        <v>676</v>
      </c>
      <c r="D201" s="8" t="s">
        <v>699</v>
      </c>
      <c r="E201" s="1">
        <v>4</v>
      </c>
      <c r="F201" s="1">
        <v>4</v>
      </c>
      <c r="G201" s="1">
        <v>4</v>
      </c>
      <c r="H201" s="1">
        <v>4</v>
      </c>
      <c r="I201" s="7">
        <v>4</v>
      </c>
      <c r="J201" s="7">
        <v>5</v>
      </c>
      <c r="K201" s="58">
        <f>AVERAGE(E201:J201)</f>
        <v>4.166666666666667</v>
      </c>
      <c r="L201" s="58">
        <f>STDEV(E201:K201)</f>
        <v>0.37267799624996495</v>
      </c>
      <c r="M201"/>
    </row>
    <row r="202" spans="2:13" s="8" customFormat="1">
      <c r="B202" s="47" t="s">
        <v>792</v>
      </c>
      <c r="E202" s="74">
        <f>AVERAGE(E199:E201)</f>
        <v>3.6666666666666665</v>
      </c>
      <c r="F202" s="74">
        <f t="shared" ref="F202:J202" si="78">AVERAGE(F199:F201)</f>
        <v>3.6666666666666665</v>
      </c>
      <c r="G202" s="74">
        <f t="shared" si="78"/>
        <v>3</v>
      </c>
      <c r="H202" s="74">
        <f t="shared" si="78"/>
        <v>3</v>
      </c>
      <c r="I202" s="198">
        <f t="shared" si="78"/>
        <v>3.6666666666666665</v>
      </c>
      <c r="J202" s="198">
        <f t="shared" si="78"/>
        <v>3.6666666666666665</v>
      </c>
      <c r="K202" s="58"/>
      <c r="L202" s="58"/>
      <c r="M202"/>
    </row>
    <row r="203" spans="2:13" s="67" customFormat="1">
      <c r="B203" s="71" t="s">
        <v>538</v>
      </c>
      <c r="E203" s="75">
        <f>STDEV(E199:E201)</f>
        <v>1.5275252316519463</v>
      </c>
      <c r="F203" s="75">
        <f t="shared" ref="F203:J203" si="79">STDEV(F199:F201)</f>
        <v>1.5275252316519463</v>
      </c>
      <c r="G203" s="75">
        <f t="shared" si="79"/>
        <v>1</v>
      </c>
      <c r="H203" s="75">
        <f t="shared" si="79"/>
        <v>1</v>
      </c>
      <c r="I203" s="198">
        <f t="shared" si="79"/>
        <v>1.5275252316519463</v>
      </c>
      <c r="J203" s="198">
        <f t="shared" si="79"/>
        <v>1.154700538379251</v>
      </c>
      <c r="K203" s="68"/>
      <c r="L203" s="68"/>
      <c r="M203" s="35"/>
    </row>
    <row r="204" spans="2:13" s="8" customFormat="1">
      <c r="B204" s="40" t="s">
        <v>753</v>
      </c>
      <c r="C204" s="8" t="s">
        <v>672</v>
      </c>
      <c r="D204" s="8" t="s">
        <v>699</v>
      </c>
      <c r="E204" s="14">
        <v>4</v>
      </c>
      <c r="F204" s="14">
        <v>3</v>
      </c>
      <c r="G204" s="14">
        <v>4</v>
      </c>
      <c r="H204" s="14">
        <v>4</v>
      </c>
      <c r="I204" s="17">
        <v>4</v>
      </c>
      <c r="J204" s="17">
        <v>4</v>
      </c>
      <c r="K204" s="58">
        <f>AVERAGE(E204:J204)</f>
        <v>3.8333333333333335</v>
      </c>
      <c r="L204" s="58">
        <f>STDEV(E204:K204)</f>
        <v>0.372677996249965</v>
      </c>
    </row>
    <row r="205" spans="2:13" s="8" customFormat="1">
      <c r="B205" s="40" t="s">
        <v>753</v>
      </c>
      <c r="C205" s="8" t="s">
        <v>673</v>
      </c>
      <c r="D205" s="8" t="s">
        <v>699</v>
      </c>
      <c r="E205" s="14">
        <v>4</v>
      </c>
      <c r="F205" s="14">
        <v>3</v>
      </c>
      <c r="G205" s="14">
        <v>3</v>
      </c>
      <c r="H205" s="14">
        <v>3</v>
      </c>
      <c r="I205" s="17">
        <v>4</v>
      </c>
      <c r="J205" s="17">
        <v>4</v>
      </c>
      <c r="K205" s="58">
        <f>AVERAGE(E205:J205)</f>
        <v>3.5</v>
      </c>
      <c r="L205" s="58">
        <f>STDEV(E205:K205)</f>
        <v>0.5</v>
      </c>
    </row>
    <row r="206" spans="2:13" s="8" customFormat="1">
      <c r="B206" s="40" t="s">
        <v>753</v>
      </c>
      <c r="C206" s="8" t="s">
        <v>680</v>
      </c>
      <c r="D206" s="8" t="s">
        <v>699</v>
      </c>
      <c r="E206" s="14">
        <v>3</v>
      </c>
      <c r="F206" s="14">
        <v>2</v>
      </c>
      <c r="G206" s="14">
        <v>2</v>
      </c>
      <c r="H206" s="14">
        <v>2</v>
      </c>
      <c r="I206" s="17">
        <v>2</v>
      </c>
      <c r="J206" s="17">
        <v>2</v>
      </c>
      <c r="K206" s="58">
        <f>AVERAGE(E206:J206)</f>
        <v>2.1666666666666665</v>
      </c>
      <c r="L206" s="58">
        <f>STDEV(E206:K206)</f>
        <v>0.3726779962499655</v>
      </c>
      <c r="M206" s="14" t="s">
        <v>288</v>
      </c>
    </row>
    <row r="207" spans="2:13" s="8" customFormat="1">
      <c r="B207" s="47" t="s">
        <v>792</v>
      </c>
      <c r="E207" s="76">
        <f>AVERAGE(E204:E206)</f>
        <v>3.6666666666666665</v>
      </c>
      <c r="F207" s="76">
        <f t="shared" ref="F207:J207" si="80">AVERAGE(F204:F206)</f>
        <v>2.6666666666666665</v>
      </c>
      <c r="G207" s="76">
        <f t="shared" si="80"/>
        <v>3</v>
      </c>
      <c r="H207" s="76">
        <f t="shared" si="80"/>
        <v>3</v>
      </c>
      <c r="I207" s="199">
        <f t="shared" si="80"/>
        <v>3.3333333333333335</v>
      </c>
      <c r="J207" s="199">
        <f t="shared" si="80"/>
        <v>3.3333333333333335</v>
      </c>
      <c r="K207" s="58"/>
      <c r="L207" s="58"/>
      <c r="M207" s="14"/>
    </row>
    <row r="208" spans="2:13" s="67" customFormat="1">
      <c r="B208" s="71" t="s">
        <v>538</v>
      </c>
      <c r="E208" s="77">
        <f>STDEV(E204:E206)</f>
        <v>0.57735026918962473</v>
      </c>
      <c r="F208" s="77">
        <f t="shared" ref="F208:J208" si="81">STDEV(F204:F206)</f>
        <v>0.57735026918962629</v>
      </c>
      <c r="G208" s="77">
        <f t="shared" si="81"/>
        <v>1</v>
      </c>
      <c r="H208" s="77">
        <f t="shared" si="81"/>
        <v>1</v>
      </c>
      <c r="I208" s="199">
        <f t="shared" si="81"/>
        <v>1.154700538379251</v>
      </c>
      <c r="J208" s="199">
        <f t="shared" si="81"/>
        <v>1.154700538379251</v>
      </c>
      <c r="K208" s="68"/>
      <c r="L208" s="68"/>
      <c r="M208" s="69"/>
    </row>
    <row r="209" spans="2:13" s="8" customFormat="1">
      <c r="B209" s="41" t="s">
        <v>769</v>
      </c>
      <c r="C209" s="8" t="s">
        <v>675</v>
      </c>
      <c r="D209" s="8" t="s">
        <v>699</v>
      </c>
      <c r="E209" s="1">
        <v>2</v>
      </c>
      <c r="F209" s="1">
        <v>2</v>
      </c>
      <c r="G209" s="1">
        <v>2</v>
      </c>
      <c r="H209" s="1">
        <v>2</v>
      </c>
      <c r="I209" s="7">
        <v>3</v>
      </c>
      <c r="J209" s="7">
        <v>2</v>
      </c>
      <c r="K209" s="58">
        <f>AVERAGE(E209:J209)</f>
        <v>2.1666666666666665</v>
      </c>
      <c r="L209" s="58">
        <f>STDEV(E209:K209)</f>
        <v>0.3726779962499655</v>
      </c>
      <c r="M209" s="1" t="s">
        <v>310</v>
      </c>
    </row>
    <row r="210" spans="2:13" s="8" customFormat="1">
      <c r="B210" s="41" t="s">
        <v>769</v>
      </c>
      <c r="C210" s="8" t="s">
        <v>679</v>
      </c>
      <c r="D210" s="8" t="s">
        <v>699</v>
      </c>
      <c r="E210" s="1">
        <v>5</v>
      </c>
      <c r="F210" s="1">
        <v>5</v>
      </c>
      <c r="G210" s="1">
        <v>5</v>
      </c>
      <c r="H210" s="1">
        <v>3</v>
      </c>
      <c r="I210" s="7">
        <v>5</v>
      </c>
      <c r="J210" s="7">
        <v>3</v>
      </c>
      <c r="K210" s="58">
        <f>AVERAGE(E210:J210)</f>
        <v>4.333333333333333</v>
      </c>
      <c r="L210" s="58">
        <f>STDEV(E210:K210)</f>
        <v>0.94280904158206424</v>
      </c>
      <c r="M210" s="1" t="s">
        <v>342</v>
      </c>
    </row>
    <row r="211" spans="2:13" s="8" customFormat="1">
      <c r="B211" s="41" t="s">
        <v>769</v>
      </c>
      <c r="C211" s="8" t="s">
        <v>676</v>
      </c>
      <c r="D211" s="8" t="s">
        <v>699</v>
      </c>
      <c r="E211" s="1">
        <v>4</v>
      </c>
      <c r="F211" s="1">
        <v>3</v>
      </c>
      <c r="G211" s="1">
        <v>4</v>
      </c>
      <c r="H211" s="1">
        <v>4</v>
      </c>
      <c r="I211" s="7">
        <v>4</v>
      </c>
      <c r="J211" s="7">
        <v>3</v>
      </c>
      <c r="K211" s="58">
        <f>AVERAGE(E211:J211)</f>
        <v>3.6666666666666665</v>
      </c>
      <c r="L211" s="58">
        <f>STDEV(E211:K211)</f>
        <v>0.47140452079103085</v>
      </c>
      <c r="M211"/>
    </row>
    <row r="212" spans="2:13" s="8" customFormat="1">
      <c r="B212" s="47" t="s">
        <v>792</v>
      </c>
      <c r="E212" s="74">
        <f>AVERAGE(E209:E211)</f>
        <v>3.6666666666666665</v>
      </c>
      <c r="F212" s="74">
        <f t="shared" ref="F212:J212" si="82">AVERAGE(F209:F211)</f>
        <v>3.3333333333333335</v>
      </c>
      <c r="G212" s="74">
        <f t="shared" si="82"/>
        <v>3.6666666666666665</v>
      </c>
      <c r="H212" s="74">
        <f t="shared" si="82"/>
        <v>3</v>
      </c>
      <c r="I212" s="198">
        <f t="shared" si="82"/>
        <v>4</v>
      </c>
      <c r="J212" s="198">
        <f t="shared" si="82"/>
        <v>2.6666666666666665</v>
      </c>
      <c r="K212" s="58"/>
      <c r="L212" s="58"/>
      <c r="M212"/>
    </row>
    <row r="213" spans="2:13" s="67" customFormat="1">
      <c r="B213" s="71" t="s">
        <v>538</v>
      </c>
      <c r="E213" s="75">
        <f>STDEV(E209:E211)</f>
        <v>1.5275252316519463</v>
      </c>
      <c r="F213" s="75">
        <f t="shared" ref="F213:J213" si="83">STDEV(F209:F211)</f>
        <v>1.5275252316519463</v>
      </c>
      <c r="G213" s="75">
        <f t="shared" si="83"/>
        <v>1.5275252316519463</v>
      </c>
      <c r="H213" s="75">
        <f t="shared" si="83"/>
        <v>1</v>
      </c>
      <c r="I213" s="198">
        <f t="shared" si="83"/>
        <v>1</v>
      </c>
      <c r="J213" s="198">
        <f t="shared" si="83"/>
        <v>0.57735026918962629</v>
      </c>
      <c r="K213" s="68"/>
      <c r="L213" s="68"/>
      <c r="M213" s="35"/>
    </row>
    <row r="214" spans="2:13" s="8" customFormat="1">
      <c r="B214" s="40" t="s">
        <v>730</v>
      </c>
      <c r="C214" s="8" t="s">
        <v>668</v>
      </c>
      <c r="D214" s="8" t="s">
        <v>699</v>
      </c>
      <c r="E214" s="14">
        <v>3</v>
      </c>
      <c r="F214" s="14">
        <v>3</v>
      </c>
      <c r="G214" s="14">
        <v>3</v>
      </c>
      <c r="H214" s="14">
        <v>3</v>
      </c>
      <c r="I214" s="17">
        <v>3</v>
      </c>
      <c r="J214" s="17">
        <v>3</v>
      </c>
      <c r="K214" s="58">
        <f>AVERAGE(E214:J214)</f>
        <v>3</v>
      </c>
      <c r="L214" s="58">
        <f>STDEV(E214:K214)</f>
        <v>0</v>
      </c>
      <c r="M214" s="14" t="s">
        <v>138</v>
      </c>
    </row>
    <row r="215" spans="2:13" s="8" customFormat="1" ht="25.5">
      <c r="B215" s="40" t="s">
        <v>730</v>
      </c>
      <c r="C215" s="8" t="s">
        <v>669</v>
      </c>
      <c r="D215" s="8" t="s">
        <v>699</v>
      </c>
      <c r="E215" s="14">
        <v>3</v>
      </c>
      <c r="F215" s="14">
        <v>4</v>
      </c>
      <c r="G215" s="14">
        <v>4</v>
      </c>
      <c r="H215" s="14">
        <v>5</v>
      </c>
      <c r="I215" s="17">
        <v>4</v>
      </c>
      <c r="J215" s="17">
        <v>5</v>
      </c>
      <c r="K215" s="58">
        <f>AVERAGE(E215:J215)</f>
        <v>4.166666666666667</v>
      </c>
      <c r="L215" s="58">
        <f>STDEV(E215:K215)</f>
        <v>0.68718427093627621</v>
      </c>
      <c r="M215" s="14" t="s">
        <v>173</v>
      </c>
    </row>
    <row r="216" spans="2:13" s="8" customFormat="1">
      <c r="B216" s="40" t="s">
        <v>730</v>
      </c>
      <c r="C216" s="8" t="s">
        <v>670</v>
      </c>
      <c r="D216" s="8" t="s">
        <v>699</v>
      </c>
      <c r="E216" s="14">
        <v>4</v>
      </c>
      <c r="F216" s="14">
        <v>4</v>
      </c>
      <c r="G216" s="14">
        <v>2</v>
      </c>
      <c r="H216" s="14">
        <v>4</v>
      </c>
      <c r="I216" s="17">
        <v>2</v>
      </c>
      <c r="J216" s="17">
        <v>4</v>
      </c>
      <c r="K216" s="58">
        <f>AVERAGE(E216:J216)</f>
        <v>3.3333333333333335</v>
      </c>
      <c r="L216" s="58">
        <f>STDEV(E216:K216)</f>
        <v>0.94280904158206547</v>
      </c>
    </row>
    <row r="217" spans="2:13" s="8" customFormat="1">
      <c r="B217" s="40" t="s">
        <v>730</v>
      </c>
      <c r="C217" s="8" t="s">
        <v>671</v>
      </c>
      <c r="D217" s="8" t="s">
        <v>699</v>
      </c>
      <c r="E217" s="14">
        <v>4</v>
      </c>
      <c r="F217" s="14">
        <v>5</v>
      </c>
      <c r="G217" s="14">
        <v>4</v>
      </c>
      <c r="H217" s="14">
        <v>5</v>
      </c>
      <c r="I217" s="17">
        <v>5</v>
      </c>
      <c r="J217" s="17">
        <v>5</v>
      </c>
      <c r="K217" s="58">
        <f>AVERAGE(E217:J217)</f>
        <v>4.666666666666667</v>
      </c>
      <c r="L217" s="58">
        <f>STDEV(E217:K217)</f>
        <v>0.47140452079103168</v>
      </c>
      <c r="M217" s="14" t="s">
        <v>221</v>
      </c>
    </row>
    <row r="218" spans="2:13" s="8" customFormat="1">
      <c r="B218" s="47" t="s">
        <v>792</v>
      </c>
      <c r="E218" s="76">
        <f>AVERAGE(E214:E217)</f>
        <v>3.5</v>
      </c>
      <c r="F218" s="76">
        <f t="shared" ref="F218:J218" si="84">AVERAGE(F214:F217)</f>
        <v>4</v>
      </c>
      <c r="G218" s="76">
        <f t="shared" si="84"/>
        <v>3.25</v>
      </c>
      <c r="H218" s="76">
        <f t="shared" si="84"/>
        <v>4.25</v>
      </c>
      <c r="I218" s="199">
        <f t="shared" si="84"/>
        <v>3.5</v>
      </c>
      <c r="J218" s="199">
        <f t="shared" si="84"/>
        <v>4.25</v>
      </c>
      <c r="K218" s="58"/>
      <c r="L218" s="58"/>
      <c r="M218" s="14"/>
    </row>
    <row r="219" spans="2:13" s="67" customFormat="1">
      <c r="B219" s="71" t="s">
        <v>538</v>
      </c>
      <c r="E219" s="77">
        <f>STDEV(E214:E217)</f>
        <v>0.57735026918962573</v>
      </c>
      <c r="F219" s="77">
        <f t="shared" ref="F219:J219" si="85">STDEV(F214:F217)</f>
        <v>0.81649658092772603</v>
      </c>
      <c r="G219" s="77">
        <f t="shared" si="85"/>
        <v>0.9574271077563381</v>
      </c>
      <c r="H219" s="77">
        <f t="shared" si="85"/>
        <v>0.9574271077563381</v>
      </c>
      <c r="I219" s="199">
        <f t="shared" si="85"/>
        <v>1.2909944487358056</v>
      </c>
      <c r="J219" s="199">
        <f t="shared" si="85"/>
        <v>0.9574271077563381</v>
      </c>
      <c r="K219" s="68"/>
      <c r="L219" s="68"/>
      <c r="M219" s="69"/>
    </row>
    <row r="220" spans="2:13" s="8" customFormat="1">
      <c r="B220" s="40" t="s">
        <v>734</v>
      </c>
      <c r="C220" s="8" t="s">
        <v>668</v>
      </c>
      <c r="D220" s="8" t="s">
        <v>699</v>
      </c>
      <c r="E220" s="14">
        <v>3</v>
      </c>
      <c r="F220" s="14">
        <v>3</v>
      </c>
      <c r="G220" s="14">
        <v>3</v>
      </c>
      <c r="H220" s="14">
        <v>3</v>
      </c>
      <c r="I220" s="17">
        <v>2</v>
      </c>
      <c r="J220" s="17">
        <v>3</v>
      </c>
      <c r="K220" s="58">
        <f>AVERAGE(E220:J220)</f>
        <v>2.8333333333333335</v>
      </c>
      <c r="L220" s="58">
        <f>STDEV(E220:K220)</f>
        <v>0.3726779962499655</v>
      </c>
      <c r="M220" s="14" t="s">
        <v>138</v>
      </c>
    </row>
    <row r="221" spans="2:13" s="8" customFormat="1" ht="25.5">
      <c r="B221" s="40" t="s">
        <v>734</v>
      </c>
      <c r="C221" s="8" t="s">
        <v>669</v>
      </c>
      <c r="D221" s="8" t="s">
        <v>699</v>
      </c>
      <c r="E221" s="14">
        <v>4</v>
      </c>
      <c r="F221" s="14">
        <v>5</v>
      </c>
      <c r="G221" s="14">
        <v>2</v>
      </c>
      <c r="H221" s="14">
        <v>5</v>
      </c>
      <c r="I221" s="17">
        <v>4</v>
      </c>
      <c r="J221" s="17">
        <v>5</v>
      </c>
      <c r="K221" s="58">
        <f>AVERAGE(E221:J221)</f>
        <v>4.166666666666667</v>
      </c>
      <c r="L221" s="58">
        <f>STDEV(E221:K221)</f>
        <v>1.0671873729054744</v>
      </c>
      <c r="M221" s="14" t="s">
        <v>177</v>
      </c>
    </row>
    <row r="222" spans="2:13" s="8" customFormat="1">
      <c r="B222" s="40" t="s">
        <v>734</v>
      </c>
      <c r="C222" s="8" t="s">
        <v>670</v>
      </c>
      <c r="D222" s="8" t="s">
        <v>699</v>
      </c>
      <c r="E222" s="14">
        <v>4</v>
      </c>
      <c r="F222" s="14">
        <v>4</v>
      </c>
      <c r="G222" s="14">
        <v>2</v>
      </c>
      <c r="H222" s="14">
        <v>4</v>
      </c>
      <c r="I222" s="17">
        <v>2</v>
      </c>
      <c r="J222" s="17">
        <v>4</v>
      </c>
      <c r="K222" s="58">
        <f>AVERAGE(E222:J222)</f>
        <v>3.3333333333333335</v>
      </c>
      <c r="L222" s="58">
        <f>STDEV(E222:K222)</f>
        <v>0.94280904158206547</v>
      </c>
    </row>
    <row r="223" spans="2:13" s="8" customFormat="1">
      <c r="B223" s="40" t="s">
        <v>734</v>
      </c>
      <c r="C223" s="8" t="s">
        <v>671</v>
      </c>
      <c r="D223" s="8" t="s">
        <v>699</v>
      </c>
      <c r="E223" s="14">
        <v>5</v>
      </c>
      <c r="F223" s="14">
        <v>5</v>
      </c>
      <c r="G223" s="14">
        <v>5</v>
      </c>
      <c r="H223" s="14">
        <v>5</v>
      </c>
      <c r="I223" s="17">
        <v>5</v>
      </c>
      <c r="J223" s="17">
        <v>5</v>
      </c>
      <c r="K223" s="58">
        <f>AVERAGE(E223:J223)</f>
        <v>5</v>
      </c>
      <c r="L223" s="58">
        <f>STDEV(E223:K223)</f>
        <v>0</v>
      </c>
    </row>
    <row r="224" spans="2:13" s="8" customFormat="1">
      <c r="B224" s="47" t="s">
        <v>792</v>
      </c>
      <c r="E224" s="76">
        <f>AVERAGE(E220:E223)</f>
        <v>4</v>
      </c>
      <c r="F224" s="76">
        <f t="shared" ref="F224:J224" si="86">AVERAGE(F220:F223)</f>
        <v>4.25</v>
      </c>
      <c r="G224" s="76">
        <f t="shared" si="86"/>
        <v>3</v>
      </c>
      <c r="H224" s="76">
        <f t="shared" si="86"/>
        <v>4.25</v>
      </c>
      <c r="I224" s="199">
        <f t="shared" si="86"/>
        <v>3.25</v>
      </c>
      <c r="J224" s="199">
        <f t="shared" si="86"/>
        <v>4.25</v>
      </c>
      <c r="K224" s="58"/>
      <c r="L224" s="58"/>
    </row>
    <row r="225" spans="2:13" s="67" customFormat="1">
      <c r="B225" s="71" t="s">
        <v>538</v>
      </c>
      <c r="E225" s="77">
        <f>STDEV(E220:E223)</f>
        <v>0.81649658092772603</v>
      </c>
      <c r="F225" s="77">
        <f t="shared" ref="F225:J225" si="87">STDEV(F220:F223)</f>
        <v>0.9574271077563381</v>
      </c>
      <c r="G225" s="77">
        <f t="shared" si="87"/>
        <v>1.4142135623730951</v>
      </c>
      <c r="H225" s="77">
        <f t="shared" si="87"/>
        <v>0.9574271077563381</v>
      </c>
      <c r="I225" s="199">
        <f t="shared" si="87"/>
        <v>1.5</v>
      </c>
      <c r="J225" s="199">
        <f t="shared" si="87"/>
        <v>0.9574271077563381</v>
      </c>
      <c r="K225" s="68"/>
      <c r="L225" s="68"/>
    </row>
    <row r="226" spans="2:13" s="8" customFormat="1">
      <c r="B226" s="40" t="s">
        <v>751</v>
      </c>
      <c r="C226" s="8" t="s">
        <v>672</v>
      </c>
      <c r="D226" s="8" t="s">
        <v>699</v>
      </c>
      <c r="E226" s="14">
        <v>5</v>
      </c>
      <c r="F226" s="14">
        <v>4</v>
      </c>
      <c r="G226" s="14">
        <v>4</v>
      </c>
      <c r="H226" s="14">
        <v>5</v>
      </c>
      <c r="I226" s="17">
        <v>5</v>
      </c>
      <c r="J226" s="17">
        <v>5</v>
      </c>
      <c r="K226" s="58">
        <f>AVERAGE(E226:J226)</f>
        <v>4.666666666666667</v>
      </c>
      <c r="L226" s="58">
        <f>STDEV(E226:K226)</f>
        <v>0.47140452079103168</v>
      </c>
    </row>
    <row r="227" spans="2:13" s="8" customFormat="1">
      <c r="B227" s="40" t="s">
        <v>751</v>
      </c>
      <c r="C227" s="8" t="s">
        <v>673</v>
      </c>
      <c r="D227" s="8" t="s">
        <v>699</v>
      </c>
      <c r="E227" s="14">
        <v>4</v>
      </c>
      <c r="F227" s="14">
        <v>3</v>
      </c>
      <c r="G227" s="14">
        <v>4</v>
      </c>
      <c r="H227" s="14">
        <v>3</v>
      </c>
      <c r="I227" s="17">
        <v>4</v>
      </c>
      <c r="J227" s="17">
        <v>5</v>
      </c>
      <c r="K227" s="58">
        <f>AVERAGE(E227:J227)</f>
        <v>3.8333333333333335</v>
      </c>
      <c r="L227" s="58">
        <f>STDEV(E227:K227)</f>
        <v>0.68718427093627787</v>
      </c>
      <c r="M227" s="14" t="s">
        <v>264</v>
      </c>
    </row>
    <row r="228" spans="2:13" s="8" customFormat="1">
      <c r="B228" s="40" t="s">
        <v>751</v>
      </c>
      <c r="C228" s="8" t="s">
        <v>680</v>
      </c>
      <c r="D228" s="8" t="s">
        <v>699</v>
      </c>
      <c r="E228" s="14">
        <v>5</v>
      </c>
      <c r="F228" s="14">
        <v>5</v>
      </c>
      <c r="G228" s="14">
        <v>5</v>
      </c>
      <c r="H228" s="14">
        <v>5</v>
      </c>
      <c r="I228" s="17">
        <v>5</v>
      </c>
      <c r="J228" s="17">
        <v>5</v>
      </c>
      <c r="K228" s="58">
        <f>AVERAGE(E228:J228)</f>
        <v>5</v>
      </c>
      <c r="L228" s="58">
        <f>STDEV(E228:K228)</f>
        <v>0</v>
      </c>
      <c r="M228" s="14" t="s">
        <v>286</v>
      </c>
    </row>
    <row r="229" spans="2:13" s="8" customFormat="1">
      <c r="B229" s="47" t="s">
        <v>792</v>
      </c>
      <c r="E229" s="76">
        <f>AVERAGE(E226:E228)</f>
        <v>4.666666666666667</v>
      </c>
      <c r="F229" s="76">
        <f t="shared" ref="F229:J229" si="88">AVERAGE(F226:F228)</f>
        <v>4</v>
      </c>
      <c r="G229" s="76">
        <f t="shared" si="88"/>
        <v>4.333333333333333</v>
      </c>
      <c r="H229" s="76">
        <f t="shared" si="88"/>
        <v>4.333333333333333</v>
      </c>
      <c r="I229" s="199">
        <f t="shared" si="88"/>
        <v>4.666666666666667</v>
      </c>
      <c r="J229" s="199">
        <f t="shared" si="88"/>
        <v>5</v>
      </c>
      <c r="K229" s="58"/>
      <c r="L229" s="58"/>
      <c r="M229" s="14"/>
    </row>
    <row r="230" spans="2:13" s="67" customFormat="1">
      <c r="B230" s="71" t="s">
        <v>538</v>
      </c>
      <c r="E230" s="77">
        <f>STDEV(E226:E228)</f>
        <v>0.57735026918962784</v>
      </c>
      <c r="F230" s="77">
        <f t="shared" ref="F230:J230" si="89">STDEV(F226:F228)</f>
        <v>1</v>
      </c>
      <c r="G230" s="77">
        <f t="shared" si="89"/>
        <v>0.57735026918962473</v>
      </c>
      <c r="H230" s="77">
        <f t="shared" si="89"/>
        <v>1.154700538379251</v>
      </c>
      <c r="I230" s="199">
        <f t="shared" si="89"/>
        <v>0.57735026918962784</v>
      </c>
      <c r="J230" s="199">
        <f t="shared" si="89"/>
        <v>0</v>
      </c>
      <c r="K230" s="68"/>
      <c r="L230" s="68"/>
      <c r="M230" s="69"/>
    </row>
    <row r="231" spans="2:13" s="8" customFormat="1">
      <c r="B231" s="40" t="s">
        <v>708</v>
      </c>
      <c r="C231" s="8" t="s">
        <v>681</v>
      </c>
      <c r="D231" s="8" t="s">
        <v>699</v>
      </c>
      <c r="E231" s="39">
        <v>5</v>
      </c>
      <c r="F231" s="39">
        <v>4</v>
      </c>
      <c r="G231" s="39">
        <v>5</v>
      </c>
      <c r="H231" s="39">
        <v>4</v>
      </c>
      <c r="I231" s="101">
        <v>5</v>
      </c>
      <c r="J231" s="101">
        <v>4</v>
      </c>
      <c r="K231" s="58">
        <f>AVERAGE(E231:J231)</f>
        <v>4.5</v>
      </c>
      <c r="L231" s="58">
        <f>STDEV(E231:K231)</f>
        <v>0.5</v>
      </c>
      <c r="M231" s="39" t="s">
        <v>488</v>
      </c>
    </row>
    <row r="232" spans="2:13" s="8" customFormat="1">
      <c r="B232" s="40" t="s">
        <v>708</v>
      </c>
      <c r="C232" s="8" t="s">
        <v>674</v>
      </c>
      <c r="D232" s="8" t="s">
        <v>699</v>
      </c>
      <c r="E232" s="39">
        <v>5</v>
      </c>
      <c r="F232" s="39">
        <v>5</v>
      </c>
      <c r="G232" s="39">
        <v>5</v>
      </c>
      <c r="H232" s="39">
        <v>5</v>
      </c>
      <c r="I232" s="101">
        <v>5</v>
      </c>
      <c r="J232" s="101">
        <v>5</v>
      </c>
      <c r="K232" s="58">
        <f>AVERAGE(E232:J232)</f>
        <v>5</v>
      </c>
      <c r="L232" s="58">
        <f>STDEV(E232:K232)</f>
        <v>0</v>
      </c>
      <c r="M232" s="39" t="s">
        <v>508</v>
      </c>
    </row>
    <row r="233" spans="2:13" s="8" customFormat="1">
      <c r="B233" s="47" t="s">
        <v>792</v>
      </c>
      <c r="E233" s="80">
        <f>AVERAGE(E231:E232)</f>
        <v>5</v>
      </c>
      <c r="F233" s="80">
        <f t="shared" ref="F233:J233" si="90">AVERAGE(F231:F232)</f>
        <v>4.5</v>
      </c>
      <c r="G233" s="80">
        <f t="shared" si="90"/>
        <v>5</v>
      </c>
      <c r="H233" s="80">
        <f t="shared" si="90"/>
        <v>4.5</v>
      </c>
      <c r="I233" s="200">
        <f t="shared" si="90"/>
        <v>5</v>
      </c>
      <c r="J233" s="200">
        <f t="shared" si="90"/>
        <v>4.5</v>
      </c>
      <c r="K233" s="58"/>
      <c r="L233" s="58"/>
      <c r="M233" s="39"/>
    </row>
    <row r="234" spans="2:13" s="67" customFormat="1">
      <c r="B234" s="71" t="s">
        <v>538</v>
      </c>
      <c r="E234" s="81">
        <f>STDEV(E231:E232)</f>
        <v>0</v>
      </c>
      <c r="F234" s="81">
        <f t="shared" ref="F234:J234" si="91">STDEV(F231:F232)</f>
        <v>0.70710678118654757</v>
      </c>
      <c r="G234" s="81">
        <f t="shared" si="91"/>
        <v>0</v>
      </c>
      <c r="H234" s="81">
        <f t="shared" si="91"/>
        <v>0.70710678118654757</v>
      </c>
      <c r="I234" s="200">
        <f t="shared" si="91"/>
        <v>0</v>
      </c>
      <c r="J234" s="200">
        <f t="shared" si="91"/>
        <v>0.70710678118654757</v>
      </c>
      <c r="K234" s="68"/>
      <c r="L234" s="68"/>
      <c r="M234" s="70"/>
    </row>
    <row r="235" spans="2:13" s="8" customFormat="1">
      <c r="B235" s="41" t="s">
        <v>772</v>
      </c>
      <c r="C235" s="8" t="s">
        <v>675</v>
      </c>
      <c r="D235" s="8" t="s">
        <v>699</v>
      </c>
      <c r="E235" s="1">
        <v>2</v>
      </c>
      <c r="F235" s="1">
        <v>2</v>
      </c>
      <c r="G235" s="1">
        <v>2</v>
      </c>
      <c r="H235" s="1">
        <v>2</v>
      </c>
      <c r="I235" s="7">
        <v>2</v>
      </c>
      <c r="J235" s="7">
        <v>2</v>
      </c>
      <c r="K235" s="58">
        <f>AVERAGE(E235:J235)</f>
        <v>2</v>
      </c>
      <c r="L235" s="58">
        <f>STDEV(E235:K235)</f>
        <v>0</v>
      </c>
      <c r="M235" s="1" t="s">
        <v>313</v>
      </c>
    </row>
    <row r="236" spans="2:13" s="8" customFormat="1">
      <c r="B236" s="41" t="s">
        <v>772</v>
      </c>
      <c r="C236" s="8" t="s">
        <v>679</v>
      </c>
      <c r="D236" s="8" t="s">
        <v>699</v>
      </c>
      <c r="E236" s="1">
        <v>5</v>
      </c>
      <c r="F236" s="1">
        <v>5</v>
      </c>
      <c r="G236" s="1">
        <v>3</v>
      </c>
      <c r="H236" s="1">
        <v>3</v>
      </c>
      <c r="I236" s="7">
        <v>5</v>
      </c>
      <c r="J236" s="7">
        <v>3</v>
      </c>
      <c r="K236" s="58">
        <f>AVERAGE(E236:J236)</f>
        <v>4</v>
      </c>
      <c r="L236" s="58">
        <f>STDEV(E236:K236)</f>
        <v>1</v>
      </c>
      <c r="M236" s="1" t="s">
        <v>345</v>
      </c>
    </row>
    <row r="237" spans="2:13" s="8" customFormat="1">
      <c r="B237" s="41" t="s">
        <v>772</v>
      </c>
      <c r="C237" s="8" t="s">
        <v>676</v>
      </c>
      <c r="D237" s="8" t="s">
        <v>699</v>
      </c>
      <c r="E237" s="1">
        <v>5</v>
      </c>
      <c r="F237" s="1">
        <v>4</v>
      </c>
      <c r="G237" s="1">
        <v>4</v>
      </c>
      <c r="H237" s="1">
        <v>4</v>
      </c>
      <c r="I237" s="7">
        <v>5</v>
      </c>
      <c r="J237" s="7">
        <v>5</v>
      </c>
      <c r="K237" s="58">
        <f>AVERAGE(E237:J237)</f>
        <v>4.5</v>
      </c>
      <c r="L237" s="58">
        <f>STDEV(E237:K237)</f>
        <v>0.5</v>
      </c>
      <c r="M237"/>
    </row>
    <row r="238" spans="2:13" s="8" customFormat="1">
      <c r="B238" s="47" t="s">
        <v>792</v>
      </c>
      <c r="E238" s="74">
        <f>AVERAGE(E235:E237)</f>
        <v>4</v>
      </c>
      <c r="F238" s="74">
        <f t="shared" ref="F238:J238" si="92">AVERAGE(F235:F237)</f>
        <v>3.6666666666666665</v>
      </c>
      <c r="G238" s="74">
        <f t="shared" si="92"/>
        <v>3</v>
      </c>
      <c r="H238" s="74">
        <f t="shared" si="92"/>
        <v>3</v>
      </c>
      <c r="I238" s="198">
        <f t="shared" si="92"/>
        <v>4</v>
      </c>
      <c r="J238" s="198">
        <f t="shared" si="92"/>
        <v>3.3333333333333335</v>
      </c>
      <c r="K238" s="58"/>
      <c r="L238" s="58"/>
      <c r="M238"/>
    </row>
    <row r="239" spans="2:13" s="67" customFormat="1">
      <c r="B239" s="71" t="s">
        <v>538</v>
      </c>
      <c r="E239" s="75">
        <f>STDEV(E235:E237)</f>
        <v>1.7320508075688772</v>
      </c>
      <c r="F239" s="75">
        <f t="shared" ref="F239:J239" si="93">STDEV(F235:F237)</f>
        <v>1.5275252316519463</v>
      </c>
      <c r="G239" s="75">
        <f t="shared" si="93"/>
        <v>1</v>
      </c>
      <c r="H239" s="75">
        <f t="shared" si="93"/>
        <v>1</v>
      </c>
      <c r="I239" s="198">
        <f t="shared" si="93"/>
        <v>1.7320508075688772</v>
      </c>
      <c r="J239" s="198">
        <f t="shared" si="93"/>
        <v>1.5275252316519463</v>
      </c>
      <c r="K239" s="68"/>
      <c r="L239" s="68"/>
      <c r="M239" s="35"/>
    </row>
    <row r="240" spans="2:13" s="8" customFormat="1">
      <c r="B240" s="41" t="s">
        <v>771</v>
      </c>
      <c r="C240" s="8" t="s">
        <v>675</v>
      </c>
      <c r="D240" s="8" t="s">
        <v>699</v>
      </c>
      <c r="E240" s="1">
        <v>2</v>
      </c>
      <c r="F240" s="1">
        <v>2</v>
      </c>
      <c r="G240" s="1">
        <v>2</v>
      </c>
      <c r="H240" s="1">
        <v>2</v>
      </c>
      <c r="I240" s="7">
        <v>2</v>
      </c>
      <c r="J240" s="7">
        <v>2</v>
      </c>
      <c r="K240" s="58">
        <f>AVERAGE(E240:J240)</f>
        <v>2</v>
      </c>
      <c r="L240" s="58">
        <f>STDEV(E240:K240)</f>
        <v>0</v>
      </c>
      <c r="M240" s="1" t="s">
        <v>312</v>
      </c>
    </row>
    <row r="241" spans="2:13" s="8" customFormat="1">
      <c r="B241" s="41" t="s">
        <v>771</v>
      </c>
      <c r="C241" s="8" t="s">
        <v>679</v>
      </c>
      <c r="D241" s="8" t="s">
        <v>699</v>
      </c>
      <c r="E241" s="1">
        <v>5</v>
      </c>
      <c r="F241" s="1">
        <v>5</v>
      </c>
      <c r="G241" s="1">
        <v>4</v>
      </c>
      <c r="H241" s="1">
        <v>3</v>
      </c>
      <c r="I241" s="7">
        <v>5</v>
      </c>
      <c r="J241" s="7">
        <v>3</v>
      </c>
      <c r="K241" s="58">
        <f>AVERAGE(E241:J241)</f>
        <v>4.166666666666667</v>
      </c>
      <c r="L241" s="58">
        <f>STDEV(E241:K241)</f>
        <v>0.89752746785575022</v>
      </c>
      <c r="M241" s="1" t="s">
        <v>344</v>
      </c>
    </row>
    <row r="242" spans="2:13" s="8" customFormat="1">
      <c r="B242" s="41" t="s">
        <v>771</v>
      </c>
      <c r="C242" s="8" t="s">
        <v>676</v>
      </c>
      <c r="D242" s="8" t="s">
        <v>699</v>
      </c>
      <c r="E242" s="1">
        <v>4</v>
      </c>
      <c r="F242" s="1">
        <v>3</v>
      </c>
      <c r="G242" s="1">
        <v>3</v>
      </c>
      <c r="H242" s="1">
        <v>4</v>
      </c>
      <c r="I242" s="7">
        <v>3</v>
      </c>
      <c r="J242" s="7">
        <v>4</v>
      </c>
      <c r="K242" s="58">
        <f>AVERAGE(E242:J242)</f>
        <v>3.5</v>
      </c>
      <c r="L242" s="58">
        <f>STDEV(E242:K242)</f>
        <v>0.5</v>
      </c>
      <c r="M242"/>
    </row>
    <row r="243" spans="2:13" s="8" customFormat="1">
      <c r="B243" s="47" t="s">
        <v>792</v>
      </c>
      <c r="E243" s="74">
        <f>AVERAGE(E240:E242)</f>
        <v>3.6666666666666665</v>
      </c>
      <c r="F243" s="74">
        <f t="shared" ref="F243:J243" si="94">AVERAGE(F240:F242)</f>
        <v>3.3333333333333335</v>
      </c>
      <c r="G243" s="74">
        <f t="shared" si="94"/>
        <v>3</v>
      </c>
      <c r="H243" s="74">
        <f t="shared" si="94"/>
        <v>3</v>
      </c>
      <c r="I243" s="198">
        <f t="shared" si="94"/>
        <v>3.3333333333333335</v>
      </c>
      <c r="J243" s="198">
        <f t="shared" si="94"/>
        <v>3</v>
      </c>
      <c r="K243" s="58"/>
      <c r="L243" s="58"/>
      <c r="M243"/>
    </row>
    <row r="244" spans="2:13" s="67" customFormat="1">
      <c r="B244" s="71" t="s">
        <v>538</v>
      </c>
      <c r="E244" s="75">
        <f>STDEV(E240:E242)</f>
        <v>1.5275252316519463</v>
      </c>
      <c r="F244" s="75">
        <f t="shared" ref="F244:J244" si="95">STDEV(F240:F242)</f>
        <v>1.5275252316519463</v>
      </c>
      <c r="G244" s="75">
        <f t="shared" si="95"/>
        <v>1</v>
      </c>
      <c r="H244" s="75">
        <f t="shared" si="95"/>
        <v>1</v>
      </c>
      <c r="I244" s="198">
        <f t="shared" si="95"/>
        <v>1.5275252316519463</v>
      </c>
      <c r="J244" s="198">
        <f t="shared" si="95"/>
        <v>1</v>
      </c>
      <c r="K244" s="68"/>
      <c r="L244" s="68"/>
      <c r="M244" s="35"/>
    </row>
    <row r="245" spans="2:13" s="8" customFormat="1">
      <c r="B245" s="40" t="s">
        <v>746</v>
      </c>
      <c r="C245" s="8" t="s">
        <v>672</v>
      </c>
      <c r="D245" s="8" t="s">
        <v>699</v>
      </c>
      <c r="E245" s="14">
        <v>5</v>
      </c>
      <c r="F245" s="14">
        <v>1</v>
      </c>
      <c r="G245" s="14">
        <v>2</v>
      </c>
      <c r="H245" s="14">
        <v>1</v>
      </c>
      <c r="I245" s="17">
        <v>2</v>
      </c>
      <c r="J245" s="17">
        <v>3</v>
      </c>
      <c r="K245" s="58">
        <f>AVERAGE(E245:J245)</f>
        <v>2.3333333333333335</v>
      </c>
      <c r="L245" s="58">
        <f>STDEV(E245:K245)</f>
        <v>1.374368541872554</v>
      </c>
      <c r="M245" s="14" t="s">
        <v>241</v>
      </c>
    </row>
    <row r="246" spans="2:13" s="8" customFormat="1" ht="38.25">
      <c r="B246" s="40" t="s">
        <v>746</v>
      </c>
      <c r="C246" s="8" t="s">
        <v>673</v>
      </c>
      <c r="D246" s="8" t="s">
        <v>699</v>
      </c>
      <c r="E246" s="14">
        <v>3</v>
      </c>
      <c r="F246" s="14">
        <v>2</v>
      </c>
      <c r="G246" s="14">
        <v>3</v>
      </c>
      <c r="H246" s="14">
        <v>3</v>
      </c>
      <c r="I246" s="17">
        <v>3</v>
      </c>
      <c r="J246" s="17">
        <v>4</v>
      </c>
      <c r="K246" s="58">
        <f>AVERAGE(E246:J246)</f>
        <v>3</v>
      </c>
      <c r="L246" s="58">
        <f>STDEV(E246:K246)</f>
        <v>0.57735026918962573</v>
      </c>
      <c r="M246" s="14" t="s">
        <v>259</v>
      </c>
    </row>
    <row r="247" spans="2:13" s="8" customFormat="1">
      <c r="B247" s="40" t="s">
        <v>746</v>
      </c>
      <c r="C247" s="8" t="s">
        <v>680</v>
      </c>
      <c r="D247" s="8" t="s">
        <v>699</v>
      </c>
      <c r="E247" s="14">
        <v>4</v>
      </c>
      <c r="F247" s="14">
        <v>3</v>
      </c>
      <c r="G247" s="14">
        <v>3</v>
      </c>
      <c r="H247" s="14">
        <v>3</v>
      </c>
      <c r="I247" s="17">
        <v>3</v>
      </c>
      <c r="J247" s="17">
        <v>3</v>
      </c>
      <c r="K247" s="58">
        <f>AVERAGE(E247:J247)</f>
        <v>3.1666666666666665</v>
      </c>
      <c r="L247" s="58">
        <f>STDEV(E247:K247)</f>
        <v>0.37267799624996389</v>
      </c>
      <c r="M247" s="14" t="s">
        <v>281</v>
      </c>
    </row>
    <row r="248" spans="2:13" s="8" customFormat="1">
      <c r="B248" s="47" t="s">
        <v>792</v>
      </c>
      <c r="E248" s="76">
        <f>AVERAGE(E245:E247)</f>
        <v>4</v>
      </c>
      <c r="F248" s="76">
        <f t="shared" ref="F248:J248" si="96">AVERAGE(F245:F247)</f>
        <v>2</v>
      </c>
      <c r="G248" s="76">
        <f t="shared" si="96"/>
        <v>2.6666666666666665</v>
      </c>
      <c r="H248" s="76">
        <f t="shared" si="96"/>
        <v>2.3333333333333335</v>
      </c>
      <c r="I248" s="199">
        <f t="shared" si="96"/>
        <v>2.6666666666666665</v>
      </c>
      <c r="J248" s="199">
        <f t="shared" si="96"/>
        <v>3.3333333333333335</v>
      </c>
      <c r="K248" s="58"/>
      <c r="L248" s="58"/>
      <c r="M248" s="14"/>
    </row>
    <row r="249" spans="2:13" s="67" customFormat="1">
      <c r="B249" s="71" t="s">
        <v>538</v>
      </c>
      <c r="E249" s="77">
        <f>STDEV(E245:E247)</f>
        <v>1</v>
      </c>
      <c r="F249" s="77">
        <f t="shared" ref="F249:J249" si="97">STDEV(F245:F247)</f>
        <v>1</v>
      </c>
      <c r="G249" s="77">
        <f t="shared" si="97"/>
        <v>0.57735026918962629</v>
      </c>
      <c r="H249" s="77">
        <f t="shared" si="97"/>
        <v>1.1547005383792517</v>
      </c>
      <c r="I249" s="199">
        <f t="shared" si="97"/>
        <v>0.57735026918962629</v>
      </c>
      <c r="J249" s="199">
        <f t="shared" si="97"/>
        <v>0.57735026918962473</v>
      </c>
      <c r="K249" s="68"/>
      <c r="L249" s="68"/>
      <c r="M249" s="69"/>
    </row>
    <row r="250" spans="2:13" s="8" customFormat="1">
      <c r="B250" s="41" t="s">
        <v>765</v>
      </c>
      <c r="C250" s="8" t="s">
        <v>675</v>
      </c>
      <c r="D250" s="8" t="s">
        <v>699</v>
      </c>
      <c r="E250" s="1">
        <v>4</v>
      </c>
      <c r="F250" s="1">
        <v>2</v>
      </c>
      <c r="G250" s="1">
        <v>4</v>
      </c>
      <c r="H250" s="1">
        <v>2</v>
      </c>
      <c r="I250" s="7">
        <v>4</v>
      </c>
      <c r="J250" s="7">
        <v>3</v>
      </c>
      <c r="K250" s="58">
        <f>AVERAGE(E250:J250)</f>
        <v>3.1666666666666665</v>
      </c>
      <c r="L250" s="58">
        <f>STDEV(E250:K250)</f>
        <v>0.89752746785575022</v>
      </c>
      <c r="M250" s="1" t="s">
        <v>306</v>
      </c>
    </row>
    <row r="251" spans="2:13" s="8" customFormat="1">
      <c r="B251" s="41" t="s">
        <v>765</v>
      </c>
      <c r="C251" s="8" t="s">
        <v>679</v>
      </c>
      <c r="D251" s="8" t="s">
        <v>699</v>
      </c>
      <c r="E251" s="1">
        <v>5</v>
      </c>
      <c r="F251" s="1">
        <v>5</v>
      </c>
      <c r="G251" s="1">
        <v>5</v>
      </c>
      <c r="H251" s="1">
        <v>3</v>
      </c>
      <c r="I251" s="7">
        <v>5</v>
      </c>
      <c r="J251" s="7">
        <v>3</v>
      </c>
      <c r="K251" s="58">
        <f>AVERAGE(E251:J251)</f>
        <v>4.333333333333333</v>
      </c>
      <c r="L251" s="58">
        <f>STDEV(E251:K251)</f>
        <v>0.94280904158206424</v>
      </c>
      <c r="M251" s="1" t="s">
        <v>338</v>
      </c>
    </row>
    <row r="252" spans="2:13" s="8" customFormat="1">
      <c r="B252" s="41" t="s">
        <v>765</v>
      </c>
      <c r="C252" s="8" t="s">
        <v>676</v>
      </c>
      <c r="D252" s="8" t="s">
        <v>699</v>
      </c>
      <c r="E252" s="1">
        <v>2</v>
      </c>
      <c r="F252" s="1">
        <v>2</v>
      </c>
      <c r="G252" s="1">
        <v>3</v>
      </c>
      <c r="H252" s="1">
        <v>3</v>
      </c>
      <c r="I252" s="7">
        <v>3</v>
      </c>
      <c r="J252" s="7">
        <v>3</v>
      </c>
      <c r="K252" s="58">
        <f>AVERAGE(E252:J252)</f>
        <v>2.6666666666666665</v>
      </c>
      <c r="L252" s="58">
        <f>STDEV(E252:K252)</f>
        <v>0.47140452079103085</v>
      </c>
      <c r="M252"/>
    </row>
    <row r="253" spans="2:13" s="8" customFormat="1">
      <c r="B253" s="47" t="s">
        <v>792</v>
      </c>
      <c r="E253" s="74">
        <f>AVERAGE(E250:E252)</f>
        <v>3.6666666666666665</v>
      </c>
      <c r="F253" s="74">
        <f t="shared" ref="F253:J253" si="98">AVERAGE(F250:F252)</f>
        <v>3</v>
      </c>
      <c r="G253" s="74">
        <f t="shared" si="98"/>
        <v>4</v>
      </c>
      <c r="H253" s="74">
        <f t="shared" si="98"/>
        <v>2.6666666666666665</v>
      </c>
      <c r="I253" s="198">
        <f t="shared" si="98"/>
        <v>4</v>
      </c>
      <c r="J253" s="198">
        <f t="shared" si="98"/>
        <v>3</v>
      </c>
      <c r="K253" s="58"/>
      <c r="L253" s="58"/>
      <c r="M253"/>
    </row>
    <row r="254" spans="2:13" s="67" customFormat="1">
      <c r="B254" s="71" t="s">
        <v>538</v>
      </c>
      <c r="E254" s="75">
        <f>STDEV(E250:E252)</f>
        <v>1.5275252316519463</v>
      </c>
      <c r="F254" s="75">
        <f t="shared" ref="F254:J254" si="99">STDEV(F250:F252)</f>
        <v>1.7320508075688772</v>
      </c>
      <c r="G254" s="75">
        <f t="shared" si="99"/>
        <v>1</v>
      </c>
      <c r="H254" s="75">
        <f t="shared" si="99"/>
        <v>0.57735026918962629</v>
      </c>
      <c r="I254" s="198">
        <f t="shared" si="99"/>
        <v>1</v>
      </c>
      <c r="J254" s="198">
        <f t="shared" si="99"/>
        <v>0</v>
      </c>
      <c r="K254" s="68"/>
      <c r="L254" s="68"/>
      <c r="M254" s="35"/>
    </row>
    <row r="255" spans="2:13" s="8" customFormat="1">
      <c r="B255" s="40" t="s">
        <v>712</v>
      </c>
      <c r="C255" s="8" t="s">
        <v>681</v>
      </c>
      <c r="D255" s="8" t="s">
        <v>699</v>
      </c>
      <c r="E255" s="39">
        <v>5</v>
      </c>
      <c r="F255" s="39">
        <v>3</v>
      </c>
      <c r="G255" s="39">
        <v>3</v>
      </c>
      <c r="H255" s="39">
        <v>3</v>
      </c>
      <c r="I255" s="101">
        <v>3</v>
      </c>
      <c r="J255" s="101">
        <v>3</v>
      </c>
      <c r="K255" s="58">
        <f>AVERAGE(E255:J255)</f>
        <v>3.3333333333333335</v>
      </c>
      <c r="L255" s="58">
        <f>STDEV(E255:K255)</f>
        <v>0.74535599249993256</v>
      </c>
      <c r="M255" s="39" t="s">
        <v>659</v>
      </c>
    </row>
    <row r="256" spans="2:13" s="8" customFormat="1">
      <c r="B256" s="40" t="s">
        <v>712</v>
      </c>
      <c r="C256" s="8" t="s">
        <v>674</v>
      </c>
      <c r="D256" s="8" t="s">
        <v>699</v>
      </c>
      <c r="E256" s="39">
        <v>5</v>
      </c>
      <c r="F256" s="39">
        <v>5</v>
      </c>
      <c r="G256" s="39">
        <v>5</v>
      </c>
      <c r="H256" s="39">
        <v>5</v>
      </c>
      <c r="I256" s="101">
        <v>5</v>
      </c>
      <c r="J256" s="101">
        <v>5</v>
      </c>
      <c r="K256" s="58">
        <f>AVERAGE(E256:J256)</f>
        <v>5</v>
      </c>
      <c r="L256" s="58">
        <f>STDEV(E256:K256)</f>
        <v>0</v>
      </c>
      <c r="M256" s="39" t="s">
        <v>508</v>
      </c>
    </row>
    <row r="257" spans="1:13" s="8" customFormat="1">
      <c r="B257" s="47" t="s">
        <v>792</v>
      </c>
      <c r="E257" s="80">
        <f>AVERAGE(E255:E256)</f>
        <v>5</v>
      </c>
      <c r="F257" s="80">
        <f t="shared" ref="F257:J257" si="100">AVERAGE(F255:F256)</f>
        <v>4</v>
      </c>
      <c r="G257" s="80">
        <f t="shared" si="100"/>
        <v>4</v>
      </c>
      <c r="H257" s="80">
        <f t="shared" si="100"/>
        <v>4</v>
      </c>
      <c r="I257" s="200">
        <f t="shared" si="100"/>
        <v>4</v>
      </c>
      <c r="J257" s="200">
        <f t="shared" si="100"/>
        <v>4</v>
      </c>
      <c r="K257" s="58"/>
      <c r="L257" s="58"/>
      <c r="M257" s="39"/>
    </row>
    <row r="258" spans="1:13" s="67" customFormat="1">
      <c r="A258" s="35"/>
      <c r="B258" s="71" t="s">
        <v>538</v>
      </c>
      <c r="C258" s="35"/>
      <c r="D258" s="35"/>
      <c r="E258" s="85">
        <f>STDEV(E255:E256)</f>
        <v>0</v>
      </c>
      <c r="F258" s="85">
        <f t="shared" ref="F258:J258" si="101">STDEV(F255:F256)</f>
        <v>1.4142135623730951</v>
      </c>
      <c r="G258" s="85">
        <f t="shared" si="101"/>
        <v>1.4142135623730951</v>
      </c>
      <c r="H258" s="85">
        <f t="shared" si="101"/>
        <v>1.4142135623730951</v>
      </c>
      <c r="I258" s="193">
        <f t="shared" si="101"/>
        <v>1.4142135623730951</v>
      </c>
      <c r="J258" s="193">
        <f t="shared" si="101"/>
        <v>1.4142135623730951</v>
      </c>
      <c r="K258" s="78"/>
      <c r="L258" s="78"/>
      <c r="M258" s="35"/>
    </row>
    <row r="259" spans="1:13" s="67" customFormat="1">
      <c r="A259" s="35"/>
      <c r="B259" s="71"/>
      <c r="C259" s="35"/>
      <c r="D259" s="35"/>
      <c r="E259" s="85"/>
      <c r="F259" s="85"/>
      <c r="G259" s="85"/>
      <c r="H259" s="85"/>
      <c r="I259" s="193"/>
      <c r="J259" s="193"/>
      <c r="K259" s="78"/>
      <c r="L259" s="78"/>
      <c r="M259" s="35"/>
    </row>
    <row r="261" spans="1:13">
      <c r="C261" t="s">
        <v>4839</v>
      </c>
      <c r="D261" t="s">
        <v>4840</v>
      </c>
      <c r="E261" t="s">
        <v>4841</v>
      </c>
      <c r="F261" t="s">
        <v>4842</v>
      </c>
      <c r="G261" t="s">
        <v>4843</v>
      </c>
      <c r="H261" t="s">
        <v>4837</v>
      </c>
      <c r="I261" s="6" t="s">
        <v>4844</v>
      </c>
      <c r="J261" s="6" t="s">
        <v>4836</v>
      </c>
    </row>
    <row r="262" spans="1:13">
      <c r="B262" s="41" t="s">
        <v>764</v>
      </c>
      <c r="C262" s="87">
        <v>3.6666666666666665</v>
      </c>
      <c r="D262" s="87">
        <v>2</v>
      </c>
      <c r="E262" s="87">
        <v>3</v>
      </c>
      <c r="F262" s="87">
        <v>1.6666666666666667</v>
      </c>
      <c r="G262" s="87">
        <v>2.6666666666666665</v>
      </c>
      <c r="H262" s="87">
        <v>2.3333333333333335</v>
      </c>
      <c r="I262" s="191">
        <f t="shared" ref="I262:I293" si="102">AVERAGE(C262:G262)</f>
        <v>2.5999999999999996</v>
      </c>
      <c r="J262" s="191">
        <f t="shared" ref="J262:J293" si="103">AVERAGE(C262:H262)</f>
        <v>2.5555555555555554</v>
      </c>
    </row>
    <row r="263" spans="1:13">
      <c r="B263" s="40" t="s">
        <v>746</v>
      </c>
      <c r="C263" s="87">
        <v>4</v>
      </c>
      <c r="D263" s="87">
        <v>2</v>
      </c>
      <c r="E263" s="87">
        <v>2.6666666666666665</v>
      </c>
      <c r="F263" s="87">
        <v>2.3333333333333335</v>
      </c>
      <c r="G263" s="87">
        <v>2.6666666666666665</v>
      </c>
      <c r="H263" s="87">
        <v>3.3333333333333335</v>
      </c>
      <c r="I263" s="191">
        <f t="shared" si="102"/>
        <v>2.7333333333333334</v>
      </c>
      <c r="J263" s="191">
        <f t="shared" si="103"/>
        <v>2.8333333333333335</v>
      </c>
    </row>
    <row r="264" spans="1:13">
      <c r="B264" s="40" t="s">
        <v>729</v>
      </c>
      <c r="C264" s="87">
        <v>3</v>
      </c>
      <c r="D264" s="87">
        <v>2.75</v>
      </c>
      <c r="E264" s="87">
        <v>2.5</v>
      </c>
      <c r="F264" s="87">
        <v>3.25</v>
      </c>
      <c r="G264" s="87">
        <v>2.5</v>
      </c>
      <c r="H264" s="87">
        <v>3.5</v>
      </c>
      <c r="I264" s="191">
        <f t="shared" si="102"/>
        <v>2.8</v>
      </c>
      <c r="J264" s="191">
        <f t="shared" si="103"/>
        <v>2.9166666666666665</v>
      </c>
    </row>
    <row r="265" spans="1:13">
      <c r="B265" s="41" t="s">
        <v>790</v>
      </c>
      <c r="C265" s="87">
        <v>3.6666666666666665</v>
      </c>
      <c r="D265" s="87">
        <v>2.6666666666666665</v>
      </c>
      <c r="E265" s="87">
        <v>2.6666666666666665</v>
      </c>
      <c r="F265" s="87">
        <v>3.6666666666666665</v>
      </c>
      <c r="G265" s="87">
        <v>2.3333333333333335</v>
      </c>
      <c r="H265" s="87">
        <v>3.3333333333333335</v>
      </c>
      <c r="I265" s="191">
        <f t="shared" si="102"/>
        <v>3</v>
      </c>
      <c r="J265" s="191">
        <f t="shared" si="103"/>
        <v>3.0555555555555554</v>
      </c>
    </row>
    <row r="266" spans="1:13">
      <c r="B266" s="40" t="s">
        <v>732</v>
      </c>
      <c r="C266" s="87">
        <v>3.5</v>
      </c>
      <c r="D266" s="87">
        <v>2.75</v>
      </c>
      <c r="E266" s="87">
        <v>2.5</v>
      </c>
      <c r="F266" s="87">
        <v>3.75</v>
      </c>
      <c r="G266" s="87">
        <v>2.75</v>
      </c>
      <c r="H266" s="87">
        <v>3.75</v>
      </c>
      <c r="I266" s="191">
        <f t="shared" si="102"/>
        <v>3.05</v>
      </c>
      <c r="J266" s="191">
        <f t="shared" si="103"/>
        <v>3.1666666666666665</v>
      </c>
    </row>
    <row r="267" spans="1:13">
      <c r="B267" s="41" t="s">
        <v>774</v>
      </c>
      <c r="C267" s="87">
        <v>3.3333333333333335</v>
      </c>
      <c r="D267" s="87">
        <v>3</v>
      </c>
      <c r="E267" s="87">
        <v>3</v>
      </c>
      <c r="F267" s="87">
        <v>3</v>
      </c>
      <c r="G267" s="87">
        <v>3</v>
      </c>
      <c r="H267" s="87">
        <v>3</v>
      </c>
      <c r="I267" s="191">
        <f t="shared" si="102"/>
        <v>3.0666666666666669</v>
      </c>
      <c r="J267" s="191">
        <f t="shared" si="103"/>
        <v>3.0555555555555558</v>
      </c>
    </row>
    <row r="268" spans="1:13">
      <c r="B268" s="40" t="s">
        <v>753</v>
      </c>
      <c r="C268" s="87">
        <v>3.6666666666666665</v>
      </c>
      <c r="D268" s="87">
        <v>2.6666666666666665</v>
      </c>
      <c r="E268" s="87">
        <v>3</v>
      </c>
      <c r="F268" s="87">
        <v>3</v>
      </c>
      <c r="G268" s="87">
        <v>3.3333333333333335</v>
      </c>
      <c r="H268" s="87">
        <v>3.3333333333333335</v>
      </c>
      <c r="I268" s="191">
        <f t="shared" si="102"/>
        <v>3.1333333333333333</v>
      </c>
      <c r="J268" s="191">
        <f t="shared" si="103"/>
        <v>3.1666666666666665</v>
      </c>
    </row>
    <row r="269" spans="1:13">
      <c r="B269" s="41" t="s">
        <v>787</v>
      </c>
      <c r="C269" s="87">
        <v>4.333333333333333</v>
      </c>
      <c r="D269" s="87">
        <v>2.3333333333333335</v>
      </c>
      <c r="E269" s="87">
        <v>2.6666666666666665</v>
      </c>
      <c r="F269" s="87">
        <v>3.6666666666666665</v>
      </c>
      <c r="G269" s="87">
        <v>3</v>
      </c>
      <c r="H269" s="87">
        <v>3.6666666666666665</v>
      </c>
      <c r="I269" s="191">
        <f t="shared" si="102"/>
        <v>3.1999999999999997</v>
      </c>
      <c r="J269" s="191">
        <f t="shared" si="103"/>
        <v>3.2777777777777772</v>
      </c>
    </row>
    <row r="270" spans="1:13">
      <c r="B270" s="41" t="s">
        <v>771</v>
      </c>
      <c r="C270" s="87">
        <v>3.6666666666666665</v>
      </c>
      <c r="D270" s="87">
        <v>3.3333333333333335</v>
      </c>
      <c r="E270" s="87">
        <v>3</v>
      </c>
      <c r="F270" s="87">
        <v>3</v>
      </c>
      <c r="G270" s="87">
        <v>3.3333333333333335</v>
      </c>
      <c r="H270" s="87">
        <v>3</v>
      </c>
      <c r="I270" s="191">
        <f t="shared" si="102"/>
        <v>3.2666666666666666</v>
      </c>
      <c r="J270" s="191">
        <f t="shared" si="103"/>
        <v>3.2222222222222219</v>
      </c>
    </row>
    <row r="271" spans="1:13">
      <c r="B271" s="40" t="s">
        <v>727</v>
      </c>
      <c r="C271" s="87">
        <v>3</v>
      </c>
      <c r="D271" s="87">
        <v>3.25</v>
      </c>
      <c r="E271" s="87">
        <v>2.75</v>
      </c>
      <c r="F271" s="87">
        <v>4.5</v>
      </c>
      <c r="G271" s="87">
        <v>3.25</v>
      </c>
      <c r="H271" s="87">
        <v>4</v>
      </c>
      <c r="I271" s="191">
        <f t="shared" si="102"/>
        <v>3.35</v>
      </c>
      <c r="J271" s="191">
        <f t="shared" si="103"/>
        <v>3.4583333333333335</v>
      </c>
    </row>
    <row r="272" spans="1:13">
      <c r="B272" s="40" t="s">
        <v>725</v>
      </c>
      <c r="C272" s="87">
        <v>2.75</v>
      </c>
      <c r="D272" s="87">
        <v>3.5</v>
      </c>
      <c r="E272" s="87">
        <v>2.5</v>
      </c>
      <c r="F272" s="87">
        <v>4.5</v>
      </c>
      <c r="G272" s="87">
        <v>3.5</v>
      </c>
      <c r="H272" s="87">
        <v>4.25</v>
      </c>
      <c r="I272" s="191">
        <f t="shared" si="102"/>
        <v>3.35</v>
      </c>
      <c r="J272" s="191">
        <f t="shared" si="103"/>
        <v>3.5</v>
      </c>
    </row>
    <row r="273" spans="2:10">
      <c r="B273" s="41" t="s">
        <v>789</v>
      </c>
      <c r="C273" s="87">
        <v>3.6666666666666665</v>
      </c>
      <c r="D273" s="87">
        <v>2.6666666666666665</v>
      </c>
      <c r="E273" s="87">
        <v>3.6666666666666665</v>
      </c>
      <c r="F273" s="87">
        <v>3.6666666666666665</v>
      </c>
      <c r="G273" s="87">
        <v>3.3333333333333335</v>
      </c>
      <c r="H273" s="87">
        <v>3.6666666666666665</v>
      </c>
      <c r="I273" s="191">
        <f t="shared" si="102"/>
        <v>3.4</v>
      </c>
      <c r="J273" s="191">
        <f t="shared" si="103"/>
        <v>3.4444444444444446</v>
      </c>
    </row>
    <row r="274" spans="2:10">
      <c r="B274" s="41" t="s">
        <v>773</v>
      </c>
      <c r="C274" s="87">
        <v>3.6666666666666665</v>
      </c>
      <c r="D274" s="87">
        <v>3.6666666666666665</v>
      </c>
      <c r="E274" s="87">
        <v>3</v>
      </c>
      <c r="F274" s="87">
        <v>3</v>
      </c>
      <c r="G274" s="87">
        <v>3.6666666666666665</v>
      </c>
      <c r="H274" s="87">
        <v>3.6666666666666665</v>
      </c>
      <c r="I274" s="191">
        <f t="shared" si="102"/>
        <v>3.4</v>
      </c>
      <c r="J274" s="191">
        <f t="shared" si="103"/>
        <v>3.4444444444444446</v>
      </c>
    </row>
    <row r="275" spans="2:10">
      <c r="B275" s="41" t="s">
        <v>765</v>
      </c>
      <c r="C275" s="87">
        <v>3.6666666666666665</v>
      </c>
      <c r="D275" s="87">
        <v>3</v>
      </c>
      <c r="E275" s="87">
        <v>4</v>
      </c>
      <c r="F275" s="87">
        <v>2.6666666666666665</v>
      </c>
      <c r="G275" s="87">
        <v>4</v>
      </c>
      <c r="H275" s="87">
        <v>3</v>
      </c>
      <c r="I275" s="191">
        <f t="shared" si="102"/>
        <v>3.4666666666666663</v>
      </c>
      <c r="J275" s="191">
        <f t="shared" si="103"/>
        <v>3.3888888888888888</v>
      </c>
    </row>
    <row r="276" spans="2:10">
      <c r="B276" s="41" t="s">
        <v>769</v>
      </c>
      <c r="C276" s="87">
        <v>3.6666666666666665</v>
      </c>
      <c r="D276" s="87">
        <v>3.3333333333333335</v>
      </c>
      <c r="E276" s="87">
        <v>3.6666666666666665</v>
      </c>
      <c r="F276" s="87">
        <v>3</v>
      </c>
      <c r="G276" s="87">
        <v>4</v>
      </c>
      <c r="H276" s="87">
        <v>2.6666666666666665</v>
      </c>
      <c r="I276" s="191">
        <f t="shared" si="102"/>
        <v>3.5333333333333328</v>
      </c>
      <c r="J276" s="191">
        <f t="shared" si="103"/>
        <v>3.3888888888888888</v>
      </c>
    </row>
    <row r="277" spans="2:10">
      <c r="B277" s="41" t="s">
        <v>772</v>
      </c>
      <c r="C277" s="87">
        <v>4</v>
      </c>
      <c r="D277" s="87">
        <v>3.6666666666666665</v>
      </c>
      <c r="E277" s="87">
        <v>3</v>
      </c>
      <c r="F277" s="87">
        <v>3</v>
      </c>
      <c r="G277" s="87">
        <v>4</v>
      </c>
      <c r="H277" s="87">
        <v>3.3333333333333335</v>
      </c>
      <c r="I277" s="191">
        <f t="shared" si="102"/>
        <v>3.5333333333333328</v>
      </c>
      <c r="J277" s="191">
        <f t="shared" si="103"/>
        <v>3.4999999999999996</v>
      </c>
    </row>
    <row r="278" spans="2:10">
      <c r="B278" s="41" t="s">
        <v>788</v>
      </c>
      <c r="C278" s="86">
        <v>4.333333333333333</v>
      </c>
      <c r="D278" s="86">
        <v>3</v>
      </c>
      <c r="E278" s="86">
        <v>3.3333333333333335</v>
      </c>
      <c r="F278" s="86">
        <v>4</v>
      </c>
      <c r="G278" s="86">
        <v>3</v>
      </c>
      <c r="H278" s="86">
        <v>3.6666666666666665</v>
      </c>
      <c r="I278" s="191">
        <f t="shared" si="102"/>
        <v>3.5333333333333328</v>
      </c>
      <c r="J278" s="191">
        <f t="shared" si="103"/>
        <v>3.5555555555555554</v>
      </c>
    </row>
    <row r="279" spans="2:10">
      <c r="B279" s="40" t="s">
        <v>748</v>
      </c>
      <c r="C279" s="87">
        <v>4.666666666666667</v>
      </c>
      <c r="D279" s="87">
        <v>3</v>
      </c>
      <c r="E279" s="87">
        <v>3.3333333333333335</v>
      </c>
      <c r="F279" s="87">
        <v>3</v>
      </c>
      <c r="G279" s="87">
        <v>4</v>
      </c>
      <c r="H279" s="87">
        <v>3.3333333333333335</v>
      </c>
      <c r="I279" s="191">
        <f t="shared" si="102"/>
        <v>3.6</v>
      </c>
      <c r="J279" s="191">
        <f t="shared" si="103"/>
        <v>3.5555555555555554</v>
      </c>
    </row>
    <row r="280" spans="2:10">
      <c r="B280" s="41" t="s">
        <v>786</v>
      </c>
      <c r="C280" s="87">
        <v>3.3333333333333335</v>
      </c>
      <c r="D280" s="87">
        <v>3.6666666666666665</v>
      </c>
      <c r="E280" s="87">
        <v>3.6666666666666665</v>
      </c>
      <c r="F280" s="87">
        <v>3.6666666666666665</v>
      </c>
      <c r="G280" s="87">
        <v>3.6666666666666665</v>
      </c>
      <c r="H280" s="87">
        <v>4</v>
      </c>
      <c r="I280" s="191">
        <f t="shared" si="102"/>
        <v>3.6</v>
      </c>
      <c r="J280" s="191">
        <f t="shared" si="103"/>
        <v>3.6666666666666665</v>
      </c>
    </row>
    <row r="281" spans="2:10">
      <c r="B281" s="40" t="s">
        <v>728</v>
      </c>
      <c r="C281" s="87">
        <v>3.5</v>
      </c>
      <c r="D281" s="87">
        <v>4</v>
      </c>
      <c r="E281" s="87">
        <v>3</v>
      </c>
      <c r="F281" s="87">
        <v>4</v>
      </c>
      <c r="G281" s="87">
        <v>3.5</v>
      </c>
      <c r="H281" s="87">
        <v>4.25</v>
      </c>
      <c r="I281" s="191">
        <f t="shared" si="102"/>
        <v>3.6</v>
      </c>
      <c r="J281" s="191">
        <f t="shared" si="103"/>
        <v>3.7083333333333335</v>
      </c>
    </row>
    <row r="282" spans="2:10">
      <c r="B282" s="40" t="s">
        <v>749</v>
      </c>
      <c r="C282" s="87">
        <v>3.6666666666666665</v>
      </c>
      <c r="D282" s="87">
        <v>3.3333333333333335</v>
      </c>
      <c r="E282" s="87">
        <v>3.6666666666666665</v>
      </c>
      <c r="F282" s="87">
        <v>3.6666666666666665</v>
      </c>
      <c r="G282" s="87">
        <v>3.6666666666666665</v>
      </c>
      <c r="H282" s="87">
        <v>4.333333333333333</v>
      </c>
      <c r="I282" s="191">
        <f t="shared" si="102"/>
        <v>3.6</v>
      </c>
      <c r="J282" s="191">
        <f t="shared" si="103"/>
        <v>3.7222222222222219</v>
      </c>
    </row>
    <row r="283" spans="2:10">
      <c r="B283" s="40" t="s">
        <v>713</v>
      </c>
      <c r="C283" s="87">
        <v>5</v>
      </c>
      <c r="D283" s="87">
        <v>3</v>
      </c>
      <c r="E283" s="87">
        <v>3.5</v>
      </c>
      <c r="F283" s="87">
        <v>3</v>
      </c>
      <c r="G283" s="87">
        <v>4</v>
      </c>
      <c r="H283" s="87">
        <v>4</v>
      </c>
      <c r="I283" s="191">
        <f t="shared" si="102"/>
        <v>3.7</v>
      </c>
      <c r="J283" s="191">
        <f t="shared" si="103"/>
        <v>3.75</v>
      </c>
    </row>
    <row r="284" spans="2:10">
      <c r="B284" s="40" t="s">
        <v>730</v>
      </c>
      <c r="C284" s="87">
        <v>3.5</v>
      </c>
      <c r="D284" s="87">
        <v>4</v>
      </c>
      <c r="E284" s="87">
        <v>3.25</v>
      </c>
      <c r="F284" s="87">
        <v>4.25</v>
      </c>
      <c r="G284" s="87">
        <v>3.5</v>
      </c>
      <c r="H284" s="87">
        <v>4.25</v>
      </c>
      <c r="I284" s="191">
        <f t="shared" si="102"/>
        <v>3.7</v>
      </c>
      <c r="J284" s="191">
        <f t="shared" si="103"/>
        <v>3.7916666666666665</v>
      </c>
    </row>
    <row r="285" spans="2:10">
      <c r="B285" s="41" t="s">
        <v>785</v>
      </c>
      <c r="C285" s="87">
        <v>3.6666666666666665</v>
      </c>
      <c r="D285" s="87">
        <v>3.3333333333333335</v>
      </c>
      <c r="E285" s="87">
        <v>3.6666666666666665</v>
      </c>
      <c r="F285" s="87">
        <v>4</v>
      </c>
      <c r="G285" s="87">
        <v>4</v>
      </c>
      <c r="H285" s="87">
        <v>3.6666666666666665</v>
      </c>
      <c r="I285" s="191">
        <f t="shared" si="102"/>
        <v>3.7333333333333329</v>
      </c>
      <c r="J285" s="191">
        <f t="shared" si="103"/>
        <v>3.7222222222222219</v>
      </c>
    </row>
    <row r="286" spans="2:10">
      <c r="B286" s="40" t="s">
        <v>747</v>
      </c>
      <c r="C286" s="87">
        <v>4.333333333333333</v>
      </c>
      <c r="D286" s="87">
        <v>2.6666666666666665</v>
      </c>
      <c r="E286" s="87">
        <v>4</v>
      </c>
      <c r="F286" s="87">
        <v>3.6666666666666665</v>
      </c>
      <c r="G286" s="87">
        <v>4</v>
      </c>
      <c r="H286" s="87">
        <v>4</v>
      </c>
      <c r="I286" s="191">
        <f t="shared" si="102"/>
        <v>3.7333333333333329</v>
      </c>
      <c r="J286" s="191">
        <f t="shared" si="103"/>
        <v>3.7777777777777772</v>
      </c>
    </row>
    <row r="287" spans="2:10">
      <c r="B287" s="40" t="s">
        <v>734</v>
      </c>
      <c r="C287" s="87">
        <v>4</v>
      </c>
      <c r="D287" s="87">
        <v>4.25</v>
      </c>
      <c r="E287" s="87">
        <v>3</v>
      </c>
      <c r="F287" s="87">
        <v>4.25</v>
      </c>
      <c r="G287" s="87">
        <v>3.25</v>
      </c>
      <c r="H287" s="87">
        <v>4.25</v>
      </c>
      <c r="I287" s="191">
        <f t="shared" si="102"/>
        <v>3.75</v>
      </c>
      <c r="J287" s="191">
        <f t="shared" si="103"/>
        <v>3.8333333333333335</v>
      </c>
    </row>
    <row r="288" spans="2:10">
      <c r="B288" s="41" t="s">
        <v>768</v>
      </c>
      <c r="C288" s="87">
        <v>4.333333333333333</v>
      </c>
      <c r="D288" s="87">
        <v>3.6666666666666665</v>
      </c>
      <c r="E288" s="87">
        <v>4</v>
      </c>
      <c r="F288" s="87">
        <v>3</v>
      </c>
      <c r="G288" s="87">
        <v>4.333333333333333</v>
      </c>
      <c r="H288" s="87">
        <v>3.6666666666666665</v>
      </c>
      <c r="I288" s="191">
        <f t="shared" si="102"/>
        <v>3.8666666666666663</v>
      </c>
      <c r="J288" s="191">
        <f t="shared" si="103"/>
        <v>3.8333333333333335</v>
      </c>
    </row>
    <row r="289" spans="2:12">
      <c r="B289" s="41" t="s">
        <v>775</v>
      </c>
      <c r="C289" s="87">
        <v>4.333333333333333</v>
      </c>
      <c r="D289" s="87">
        <v>4</v>
      </c>
      <c r="E289" s="87">
        <v>4</v>
      </c>
      <c r="F289" s="87">
        <v>3</v>
      </c>
      <c r="G289" s="87">
        <v>4</v>
      </c>
      <c r="H289" s="87">
        <v>4</v>
      </c>
      <c r="I289" s="191">
        <f t="shared" si="102"/>
        <v>3.8666666666666663</v>
      </c>
      <c r="J289" s="191">
        <f t="shared" si="103"/>
        <v>3.8888888888888888</v>
      </c>
    </row>
    <row r="290" spans="2:12">
      <c r="B290" s="41" t="s">
        <v>784</v>
      </c>
      <c r="C290" s="87">
        <v>4.333333333333333</v>
      </c>
      <c r="D290" s="87">
        <v>3.6666666666666665</v>
      </c>
      <c r="E290" s="87">
        <v>3.6666666666666665</v>
      </c>
      <c r="F290" s="87">
        <v>4</v>
      </c>
      <c r="G290" s="87">
        <v>4</v>
      </c>
      <c r="H290" s="87">
        <v>3.6666666666666665</v>
      </c>
      <c r="I290" s="191">
        <f t="shared" si="102"/>
        <v>3.9333333333333327</v>
      </c>
      <c r="J290" s="191">
        <f t="shared" si="103"/>
        <v>3.8888888888888888</v>
      </c>
    </row>
    <row r="291" spans="2:12">
      <c r="B291" s="40" t="s">
        <v>752</v>
      </c>
      <c r="C291" s="87">
        <v>4.333333333333333</v>
      </c>
      <c r="D291" s="87">
        <v>3</v>
      </c>
      <c r="E291" s="87">
        <v>4</v>
      </c>
      <c r="F291" s="87">
        <v>4.333333333333333</v>
      </c>
      <c r="G291" s="87">
        <v>4</v>
      </c>
      <c r="H291" s="87">
        <v>4</v>
      </c>
      <c r="I291" s="191">
        <f t="shared" si="102"/>
        <v>3.9333333333333327</v>
      </c>
      <c r="J291" s="191">
        <f t="shared" si="103"/>
        <v>3.9444444444444442</v>
      </c>
    </row>
    <row r="292" spans="2:12" s="150" customFormat="1">
      <c r="B292" s="194" t="s">
        <v>731</v>
      </c>
      <c r="C292" s="204">
        <v>4.25</v>
      </c>
      <c r="D292" s="204">
        <v>3.75</v>
      </c>
      <c r="E292" s="204">
        <v>3.5</v>
      </c>
      <c r="F292" s="204">
        <v>4.75</v>
      </c>
      <c r="G292" s="204">
        <v>4</v>
      </c>
      <c r="H292" s="204">
        <v>4.75</v>
      </c>
      <c r="I292" s="195">
        <f t="shared" si="102"/>
        <v>4.05</v>
      </c>
      <c r="J292" s="205">
        <f t="shared" si="103"/>
        <v>4.166666666666667</v>
      </c>
      <c r="K292" s="195"/>
      <c r="L292" s="195"/>
    </row>
    <row r="293" spans="2:12">
      <c r="B293" s="40" t="s">
        <v>726</v>
      </c>
      <c r="C293" s="87">
        <v>3.75</v>
      </c>
      <c r="D293" s="87">
        <v>4.25</v>
      </c>
      <c r="E293" s="87">
        <v>3.5</v>
      </c>
      <c r="F293" s="87">
        <v>4.75</v>
      </c>
      <c r="G293" s="87">
        <v>4</v>
      </c>
      <c r="H293" s="133">
        <v>4.75</v>
      </c>
      <c r="I293" s="191">
        <f t="shared" si="102"/>
        <v>4.05</v>
      </c>
      <c r="J293" s="193">
        <f t="shared" si="103"/>
        <v>4.166666666666667</v>
      </c>
    </row>
    <row r="294" spans="2:12">
      <c r="B294" s="41" t="s">
        <v>776</v>
      </c>
      <c r="C294" s="87">
        <v>4.666666666666667</v>
      </c>
      <c r="D294" s="87">
        <v>4.333333333333333</v>
      </c>
      <c r="E294" s="87">
        <v>4.333333333333333</v>
      </c>
      <c r="F294" s="87">
        <v>3.3333333333333335</v>
      </c>
      <c r="G294" s="87">
        <v>4</v>
      </c>
      <c r="H294" s="133">
        <v>4</v>
      </c>
      <c r="I294" s="191">
        <f t="shared" ref="I294:I312" si="104">AVERAGE(C294:G294)</f>
        <v>4.1333333333333329</v>
      </c>
      <c r="J294" s="193">
        <f t="shared" ref="J294:J312" si="105">AVERAGE(C294:H294)</f>
        <v>4.1111111111111107</v>
      </c>
    </row>
    <row r="295" spans="2:12">
      <c r="B295" s="40" t="s">
        <v>744</v>
      </c>
      <c r="C295" s="87">
        <v>4.333333333333333</v>
      </c>
      <c r="D295" s="87">
        <v>4</v>
      </c>
      <c r="E295" s="87">
        <v>4.333333333333333</v>
      </c>
      <c r="F295" s="87">
        <v>4</v>
      </c>
      <c r="G295" s="87">
        <v>4</v>
      </c>
      <c r="H295" s="133">
        <v>4.333333333333333</v>
      </c>
      <c r="I295" s="191">
        <f t="shared" si="104"/>
        <v>4.1333333333333329</v>
      </c>
      <c r="J295" s="193">
        <f t="shared" si="105"/>
        <v>4.1666666666666661</v>
      </c>
    </row>
    <row r="296" spans="2:12">
      <c r="B296" s="40" t="s">
        <v>750</v>
      </c>
      <c r="C296" s="88">
        <v>4.666666666666667</v>
      </c>
      <c r="D296" s="88">
        <v>4</v>
      </c>
      <c r="E296" s="88">
        <v>4</v>
      </c>
      <c r="F296" s="88">
        <v>3.6666666666666665</v>
      </c>
      <c r="G296" s="88">
        <v>4.333333333333333</v>
      </c>
      <c r="H296" s="134">
        <v>4</v>
      </c>
      <c r="I296" s="191">
        <f t="shared" si="104"/>
        <v>4.1333333333333337</v>
      </c>
      <c r="J296" s="193">
        <f t="shared" si="105"/>
        <v>4.1111111111111116</v>
      </c>
    </row>
    <row r="297" spans="2:12">
      <c r="B297" s="41" t="s">
        <v>766</v>
      </c>
      <c r="C297" s="87">
        <v>4.666666666666667</v>
      </c>
      <c r="D297" s="87">
        <v>3.6666666666666665</v>
      </c>
      <c r="E297" s="87">
        <v>4.333333333333333</v>
      </c>
      <c r="F297" s="87">
        <v>3.3333333333333335</v>
      </c>
      <c r="G297" s="87">
        <v>4.666666666666667</v>
      </c>
      <c r="H297" s="133">
        <v>4.333333333333333</v>
      </c>
      <c r="I297" s="191">
        <f t="shared" si="104"/>
        <v>4.1333333333333337</v>
      </c>
      <c r="J297" s="193">
        <f t="shared" si="105"/>
        <v>4.166666666666667</v>
      </c>
    </row>
    <row r="298" spans="2:12">
      <c r="B298" s="40" t="s">
        <v>712</v>
      </c>
      <c r="C298" s="87">
        <v>5</v>
      </c>
      <c r="D298" s="87">
        <v>4</v>
      </c>
      <c r="E298" s="87">
        <v>4</v>
      </c>
      <c r="F298" s="87">
        <v>4</v>
      </c>
      <c r="G298" s="87">
        <v>4</v>
      </c>
      <c r="H298" s="133">
        <v>4</v>
      </c>
      <c r="I298" s="191">
        <f t="shared" si="104"/>
        <v>4.2</v>
      </c>
      <c r="J298" s="193">
        <f t="shared" si="105"/>
        <v>4.166666666666667</v>
      </c>
    </row>
    <row r="299" spans="2:12">
      <c r="B299" s="40" t="s">
        <v>706</v>
      </c>
      <c r="C299" s="87">
        <v>5</v>
      </c>
      <c r="D299" s="87">
        <v>3</v>
      </c>
      <c r="E299" s="87">
        <v>4</v>
      </c>
      <c r="F299" s="87">
        <v>4.5</v>
      </c>
      <c r="G299" s="87">
        <v>4.5</v>
      </c>
      <c r="H299" s="133">
        <v>4.5</v>
      </c>
      <c r="I299" s="191">
        <f t="shared" si="104"/>
        <v>4.2</v>
      </c>
      <c r="J299" s="193">
        <f t="shared" si="105"/>
        <v>4.25</v>
      </c>
    </row>
    <row r="300" spans="2:12">
      <c r="B300" s="40" t="s">
        <v>733</v>
      </c>
      <c r="C300" s="87">
        <v>4.25</v>
      </c>
      <c r="D300" s="87">
        <v>4.25</v>
      </c>
      <c r="E300" s="87">
        <v>3.75</v>
      </c>
      <c r="F300" s="87">
        <v>4.75</v>
      </c>
      <c r="G300" s="87">
        <v>4</v>
      </c>
      <c r="H300" s="133">
        <v>4.75</v>
      </c>
      <c r="I300" s="191">
        <f t="shared" si="104"/>
        <v>4.2</v>
      </c>
      <c r="J300" s="193">
        <f t="shared" si="105"/>
        <v>4.291666666666667</v>
      </c>
    </row>
    <row r="301" spans="2:12">
      <c r="B301" s="41" t="s">
        <v>767</v>
      </c>
      <c r="C301" s="87">
        <v>4.666666666666667</v>
      </c>
      <c r="D301" s="87">
        <v>3.6666666666666665</v>
      </c>
      <c r="E301" s="87">
        <v>4.333333333333333</v>
      </c>
      <c r="F301" s="87">
        <v>4</v>
      </c>
      <c r="G301" s="87">
        <v>4.666666666666667</v>
      </c>
      <c r="H301" s="133">
        <v>4.666666666666667</v>
      </c>
      <c r="I301" s="191">
        <f t="shared" si="104"/>
        <v>4.2666666666666675</v>
      </c>
      <c r="J301" s="193">
        <f t="shared" si="105"/>
        <v>4.3333333333333339</v>
      </c>
    </row>
    <row r="302" spans="2:12">
      <c r="B302" s="40" t="s">
        <v>745</v>
      </c>
      <c r="C302" s="87">
        <v>4.666666666666667</v>
      </c>
      <c r="D302" s="87">
        <v>3.6666666666666665</v>
      </c>
      <c r="E302" s="87">
        <v>4</v>
      </c>
      <c r="F302" s="87">
        <v>4.666666666666667</v>
      </c>
      <c r="G302" s="87">
        <v>4.666666666666667</v>
      </c>
      <c r="H302" s="133">
        <v>4.333333333333333</v>
      </c>
      <c r="I302" s="191">
        <f t="shared" si="104"/>
        <v>4.3333333333333339</v>
      </c>
      <c r="J302" s="193">
        <f t="shared" si="105"/>
        <v>4.333333333333333</v>
      </c>
    </row>
    <row r="303" spans="2:12">
      <c r="B303" s="41" t="s">
        <v>791</v>
      </c>
      <c r="C303" s="87">
        <v>4.666666666666667</v>
      </c>
      <c r="D303" s="87">
        <v>4</v>
      </c>
      <c r="E303" s="87">
        <v>4.666666666666667</v>
      </c>
      <c r="F303" s="87">
        <v>4.333333333333333</v>
      </c>
      <c r="G303" s="87">
        <v>4.333333333333333</v>
      </c>
      <c r="H303" s="133">
        <v>4</v>
      </c>
      <c r="I303" s="191">
        <f t="shared" si="104"/>
        <v>4.4000000000000004</v>
      </c>
      <c r="J303" s="193">
        <f t="shared" si="105"/>
        <v>4.333333333333333</v>
      </c>
    </row>
    <row r="304" spans="2:12">
      <c r="B304" s="40" t="s">
        <v>715</v>
      </c>
      <c r="C304" s="87">
        <v>5</v>
      </c>
      <c r="D304" s="87">
        <v>4</v>
      </c>
      <c r="E304" s="87">
        <v>4</v>
      </c>
      <c r="F304" s="87">
        <v>4</v>
      </c>
      <c r="G304" s="87">
        <v>5</v>
      </c>
      <c r="H304" s="133">
        <v>4</v>
      </c>
      <c r="I304" s="191">
        <f t="shared" si="104"/>
        <v>4.4000000000000004</v>
      </c>
      <c r="J304" s="193">
        <f t="shared" si="105"/>
        <v>4.333333333333333</v>
      </c>
    </row>
    <row r="305" spans="1:10">
      <c r="B305" s="40" t="s">
        <v>710</v>
      </c>
      <c r="C305" s="87">
        <v>5</v>
      </c>
      <c r="D305" s="87">
        <v>4</v>
      </c>
      <c r="E305" s="87">
        <v>4</v>
      </c>
      <c r="F305" s="87">
        <v>4</v>
      </c>
      <c r="G305" s="87">
        <v>5</v>
      </c>
      <c r="H305" s="133">
        <v>4</v>
      </c>
      <c r="I305" s="191">
        <f t="shared" si="104"/>
        <v>4.4000000000000004</v>
      </c>
      <c r="J305" s="193">
        <f t="shared" si="105"/>
        <v>4.333333333333333</v>
      </c>
    </row>
    <row r="306" spans="1:10">
      <c r="B306" s="40" t="s">
        <v>711</v>
      </c>
      <c r="C306" s="87">
        <v>5</v>
      </c>
      <c r="D306" s="87">
        <v>4</v>
      </c>
      <c r="E306" s="87">
        <v>4.5</v>
      </c>
      <c r="F306" s="87">
        <v>4</v>
      </c>
      <c r="G306" s="87">
        <v>4.5</v>
      </c>
      <c r="H306" s="133">
        <v>4</v>
      </c>
      <c r="I306" s="191">
        <f t="shared" si="104"/>
        <v>4.4000000000000004</v>
      </c>
      <c r="J306" s="193">
        <f t="shared" si="105"/>
        <v>4.333333333333333</v>
      </c>
    </row>
    <row r="307" spans="1:10">
      <c r="B307" s="40" t="s">
        <v>751</v>
      </c>
      <c r="C307" s="87">
        <v>4.666666666666667</v>
      </c>
      <c r="D307" s="87">
        <v>4</v>
      </c>
      <c r="E307" s="87">
        <v>4.333333333333333</v>
      </c>
      <c r="F307" s="87">
        <v>4.333333333333333</v>
      </c>
      <c r="G307" s="87">
        <v>4.666666666666667</v>
      </c>
      <c r="H307" s="133">
        <v>5</v>
      </c>
      <c r="I307" s="191">
        <f t="shared" si="104"/>
        <v>4.4000000000000004</v>
      </c>
      <c r="J307" s="193">
        <f t="shared" si="105"/>
        <v>4.5</v>
      </c>
    </row>
    <row r="308" spans="1:10">
      <c r="B308" s="41" t="s">
        <v>770</v>
      </c>
      <c r="C308" s="87">
        <v>4.666666666666667</v>
      </c>
      <c r="D308" s="87">
        <v>4.666666666666667</v>
      </c>
      <c r="E308" s="87">
        <v>4.666666666666667</v>
      </c>
      <c r="F308" s="87">
        <v>4.333333333333333</v>
      </c>
      <c r="G308" s="87">
        <v>4.666666666666667</v>
      </c>
      <c r="H308" s="133">
        <v>4.333333333333333</v>
      </c>
      <c r="I308" s="191">
        <f t="shared" si="104"/>
        <v>4.5999999999999996</v>
      </c>
      <c r="J308" s="193">
        <f t="shared" si="105"/>
        <v>4.5555555555555554</v>
      </c>
    </row>
    <row r="309" spans="1:10">
      <c r="B309" s="40" t="s">
        <v>707</v>
      </c>
      <c r="C309" s="87">
        <v>5</v>
      </c>
      <c r="D309" s="87">
        <v>4.5</v>
      </c>
      <c r="E309" s="87">
        <v>4.5</v>
      </c>
      <c r="F309" s="87">
        <v>4.5</v>
      </c>
      <c r="G309" s="87">
        <v>4.5</v>
      </c>
      <c r="H309" s="133">
        <v>4.5</v>
      </c>
      <c r="I309" s="191">
        <f t="shared" si="104"/>
        <v>4.5999999999999996</v>
      </c>
      <c r="J309" s="193">
        <f t="shared" si="105"/>
        <v>4.583333333333333</v>
      </c>
    </row>
    <row r="310" spans="1:10">
      <c r="B310" s="40" t="s">
        <v>709</v>
      </c>
      <c r="C310" s="87">
        <v>5</v>
      </c>
      <c r="D310" s="87">
        <v>4</v>
      </c>
      <c r="E310" s="87">
        <v>5</v>
      </c>
      <c r="F310" s="87">
        <v>4.5</v>
      </c>
      <c r="G310" s="87">
        <v>5</v>
      </c>
      <c r="H310" s="133">
        <v>4.5</v>
      </c>
      <c r="I310" s="191">
        <f t="shared" si="104"/>
        <v>4.7</v>
      </c>
      <c r="J310" s="193">
        <f t="shared" si="105"/>
        <v>4.666666666666667</v>
      </c>
    </row>
    <row r="311" spans="1:10">
      <c r="B311" s="40" t="s">
        <v>708</v>
      </c>
      <c r="C311" s="87">
        <v>5</v>
      </c>
      <c r="D311" s="87">
        <v>4.5</v>
      </c>
      <c r="E311" s="87">
        <v>5</v>
      </c>
      <c r="F311" s="87">
        <v>4.5</v>
      </c>
      <c r="G311" s="87">
        <v>5</v>
      </c>
      <c r="H311" s="133">
        <v>4.5</v>
      </c>
      <c r="I311" s="191">
        <f t="shared" si="104"/>
        <v>4.8</v>
      </c>
      <c r="J311" s="193">
        <f t="shared" si="105"/>
        <v>4.75</v>
      </c>
    </row>
    <row r="312" spans="1:10" ht="15.75">
      <c r="B312" s="40" t="s">
        <v>714</v>
      </c>
      <c r="C312" s="87">
        <v>5</v>
      </c>
      <c r="D312" s="87">
        <v>5</v>
      </c>
      <c r="E312" s="87">
        <v>5</v>
      </c>
      <c r="F312" s="87">
        <v>5</v>
      </c>
      <c r="G312" s="87">
        <v>5</v>
      </c>
      <c r="H312" s="133">
        <v>5</v>
      </c>
      <c r="I312" s="191">
        <f t="shared" si="104"/>
        <v>5</v>
      </c>
      <c r="J312" s="203">
        <f t="shared" si="105"/>
        <v>5</v>
      </c>
    </row>
    <row r="313" spans="1:10">
      <c r="A313">
        <f>312-291</f>
        <v>21</v>
      </c>
    </row>
    <row r="314" spans="1:10">
      <c r="A314">
        <f>21/51</f>
        <v>0.41176470588235292</v>
      </c>
    </row>
    <row r="317" spans="1:10">
      <c r="C317" t="s">
        <v>4849</v>
      </c>
      <c r="D317" t="s">
        <v>4850</v>
      </c>
    </row>
    <row r="318" spans="1:10">
      <c r="C318" s="156" t="s">
        <v>663</v>
      </c>
      <c r="D318" s="156" t="s">
        <v>662</v>
      </c>
    </row>
    <row r="319" spans="1:10" ht="30.75" customHeight="1">
      <c r="C319" s="157" t="s">
        <v>517</v>
      </c>
      <c r="D319" s="156" t="s">
        <v>516</v>
      </c>
    </row>
    <row r="323" spans="2:13" ht="21">
      <c r="B323" s="206" t="s">
        <v>4875</v>
      </c>
    </row>
    <row r="324" spans="2:13" ht="18.75">
      <c r="B324" s="209" t="s">
        <v>4876</v>
      </c>
      <c r="C324" t="s">
        <v>4891</v>
      </c>
      <c r="D324" t="s">
        <v>4877</v>
      </c>
      <c r="E324" t="s">
        <v>797</v>
      </c>
      <c r="F324" t="s">
        <v>4878</v>
      </c>
      <c r="G324" t="s">
        <v>4879</v>
      </c>
      <c r="H324" t="s">
        <v>4880</v>
      </c>
      <c r="I324" t="s">
        <v>4881</v>
      </c>
      <c r="J324" t="s">
        <v>4882</v>
      </c>
      <c r="K324"/>
      <c r="M324" s="42"/>
    </row>
    <row r="325" spans="2:13">
      <c r="B325" s="41" t="s">
        <v>776</v>
      </c>
      <c r="C325" s="208">
        <v>4.1111111111111107</v>
      </c>
      <c r="D325" s="196">
        <v>238</v>
      </c>
      <c r="E325" s="196" t="s">
        <v>4887</v>
      </c>
      <c r="F325" s="196" t="s">
        <v>4651</v>
      </c>
      <c r="G325" s="196" t="s">
        <v>4888</v>
      </c>
      <c r="H325" s="196">
        <v>6</v>
      </c>
      <c r="I325" s="196">
        <v>5</v>
      </c>
      <c r="J325" s="196">
        <v>1</v>
      </c>
      <c r="K325" s="196"/>
      <c r="M325" s="42"/>
    </row>
    <row r="326" spans="2:13">
      <c r="B326" s="40" t="s">
        <v>750</v>
      </c>
      <c r="C326" s="207">
        <v>4.1111111111111116</v>
      </c>
      <c r="D326" s="196">
        <v>279</v>
      </c>
      <c r="E326" s="196" t="s">
        <v>4887</v>
      </c>
      <c r="F326" s="196" t="s">
        <v>4545</v>
      </c>
      <c r="G326" s="196">
        <v>3</v>
      </c>
      <c r="H326" s="196">
        <v>5</v>
      </c>
      <c r="I326" s="196">
        <v>5</v>
      </c>
      <c r="J326" s="196">
        <v>0</v>
      </c>
      <c r="K326" s="196"/>
      <c r="M326" s="42"/>
    </row>
    <row r="327" spans="2:13">
      <c r="B327" s="40" t="s">
        <v>744</v>
      </c>
      <c r="C327" s="207">
        <v>4.1666666666666661</v>
      </c>
      <c r="D327" s="196">
        <v>234</v>
      </c>
      <c r="E327" s="196" t="s">
        <v>4887</v>
      </c>
      <c r="F327" s="196" t="s">
        <v>4568</v>
      </c>
      <c r="G327" s="196">
        <v>1</v>
      </c>
      <c r="H327" s="196">
        <v>4</v>
      </c>
      <c r="I327" s="196">
        <v>4</v>
      </c>
      <c r="J327" s="196">
        <v>0</v>
      </c>
      <c r="K327" s="196"/>
      <c r="M327" s="42"/>
    </row>
    <row r="328" spans="2:13">
      <c r="B328" s="40" t="s">
        <v>726</v>
      </c>
      <c r="C328" s="207">
        <v>4.166666666666667</v>
      </c>
      <c r="D328" s="196">
        <v>263</v>
      </c>
      <c r="E328" s="196" t="s">
        <v>4884</v>
      </c>
      <c r="F328" s="196" t="s">
        <v>4548</v>
      </c>
      <c r="G328" s="196">
        <v>1</v>
      </c>
      <c r="H328" s="196">
        <v>6</v>
      </c>
      <c r="I328" s="196">
        <v>4</v>
      </c>
      <c r="J328" s="196">
        <v>2</v>
      </c>
      <c r="K328" s="196"/>
      <c r="M328" s="42"/>
    </row>
    <row r="329" spans="2:13">
      <c r="B329" s="40" t="s">
        <v>712</v>
      </c>
      <c r="C329" s="207">
        <v>4.166666666666667</v>
      </c>
      <c r="D329" s="196">
        <v>231</v>
      </c>
      <c r="E329" s="196" t="s">
        <v>535</v>
      </c>
      <c r="F329" s="196" t="s">
        <v>4586</v>
      </c>
      <c r="G329" s="196">
        <v>3</v>
      </c>
      <c r="H329" s="196">
        <v>4</v>
      </c>
      <c r="I329" s="196">
        <v>4</v>
      </c>
      <c r="J329" s="196">
        <v>0</v>
      </c>
      <c r="K329" s="196"/>
      <c r="M329" s="42"/>
    </row>
    <row r="330" spans="2:13">
      <c r="B330" s="40" t="s">
        <v>731</v>
      </c>
      <c r="C330" s="207">
        <v>4.166666666666667</v>
      </c>
      <c r="D330" s="196">
        <v>217</v>
      </c>
      <c r="E330" s="196" t="s">
        <v>4884</v>
      </c>
      <c r="F330" s="196" t="s">
        <v>4579</v>
      </c>
      <c r="G330" s="196" t="s">
        <v>4888</v>
      </c>
      <c r="H330" s="196">
        <v>5</v>
      </c>
      <c r="I330" s="196">
        <v>5</v>
      </c>
      <c r="J330" s="196">
        <v>0</v>
      </c>
      <c r="K330" s="196"/>
      <c r="M330" s="42"/>
    </row>
    <row r="331" spans="2:13">
      <c r="B331" s="41" t="s">
        <v>766</v>
      </c>
      <c r="C331" s="208">
        <v>4.166666666666667</v>
      </c>
      <c r="D331" s="196">
        <v>278</v>
      </c>
      <c r="E331" s="196" t="s">
        <v>535</v>
      </c>
      <c r="F331" s="196" t="s">
        <v>4567</v>
      </c>
      <c r="G331" s="196" t="s">
        <v>4889</v>
      </c>
      <c r="H331" s="196">
        <v>5</v>
      </c>
      <c r="I331" s="196">
        <v>5</v>
      </c>
      <c r="J331" s="196">
        <v>0</v>
      </c>
      <c r="K331" s="196"/>
      <c r="M331" s="42"/>
    </row>
    <row r="332" spans="2:13">
      <c r="B332" s="40" t="s">
        <v>706</v>
      </c>
      <c r="C332" s="207">
        <v>4.25</v>
      </c>
      <c r="D332" s="196">
        <v>209</v>
      </c>
      <c r="E332" s="196" t="s">
        <v>4884</v>
      </c>
      <c r="F332" s="196" t="s">
        <v>4632</v>
      </c>
      <c r="G332" s="196">
        <v>1</v>
      </c>
      <c r="H332" s="196">
        <v>4</v>
      </c>
      <c r="I332" s="196">
        <v>3</v>
      </c>
      <c r="J332" s="196">
        <v>1</v>
      </c>
      <c r="K332" s="196"/>
      <c r="M332" s="42"/>
    </row>
    <row r="333" spans="2:13">
      <c r="B333" s="40" t="s">
        <v>733</v>
      </c>
      <c r="C333" s="207">
        <v>4.291666666666667</v>
      </c>
      <c r="D333" s="196">
        <v>252</v>
      </c>
      <c r="E333" s="196" t="s">
        <v>698</v>
      </c>
      <c r="F333" s="196" t="s">
        <v>4595</v>
      </c>
      <c r="G333" s="196" t="s">
        <v>4888</v>
      </c>
      <c r="H333" s="196">
        <v>5</v>
      </c>
      <c r="I333" s="196">
        <v>4</v>
      </c>
      <c r="J333" s="196">
        <v>1</v>
      </c>
      <c r="K333" s="196"/>
      <c r="M333" s="42"/>
    </row>
    <row r="334" spans="2:13">
      <c r="B334" s="41" t="s">
        <v>791</v>
      </c>
      <c r="C334" s="208">
        <v>4.333333333333333</v>
      </c>
      <c r="D334" s="196">
        <v>234</v>
      </c>
      <c r="E334" s="196" t="s">
        <v>535</v>
      </c>
      <c r="F334" s="196" t="s">
        <v>4706</v>
      </c>
      <c r="G334" s="196">
        <v>1</v>
      </c>
      <c r="H334" s="196">
        <v>4</v>
      </c>
      <c r="I334" s="196">
        <v>3</v>
      </c>
      <c r="J334" s="196">
        <v>1</v>
      </c>
      <c r="K334" s="196"/>
      <c r="M334" s="42"/>
    </row>
    <row r="335" spans="2:13">
      <c r="B335" s="40" t="s">
        <v>711</v>
      </c>
      <c r="C335" s="207">
        <v>4.333333333333333</v>
      </c>
      <c r="D335" s="196">
        <v>254</v>
      </c>
      <c r="E335" s="196" t="s">
        <v>535</v>
      </c>
      <c r="F335" s="196" t="s">
        <v>4660</v>
      </c>
      <c r="G335" s="196">
        <v>1</v>
      </c>
      <c r="H335" s="196">
        <v>5</v>
      </c>
      <c r="I335" s="196">
        <v>4</v>
      </c>
      <c r="J335" s="196">
        <v>1</v>
      </c>
      <c r="K335" s="196"/>
      <c r="M335" s="42"/>
    </row>
    <row r="336" spans="2:13">
      <c r="B336" s="40" t="s">
        <v>710</v>
      </c>
      <c r="C336" s="207">
        <v>4.333333333333333</v>
      </c>
      <c r="D336" s="196">
        <v>222</v>
      </c>
      <c r="E336" s="196" t="s">
        <v>535</v>
      </c>
      <c r="F336" s="196" t="s">
        <v>4662</v>
      </c>
      <c r="G336" s="196">
        <v>2</v>
      </c>
      <c r="H336" s="196">
        <v>4</v>
      </c>
      <c r="I336" s="196">
        <v>4</v>
      </c>
      <c r="J336" s="196">
        <v>0</v>
      </c>
      <c r="K336" s="196"/>
      <c r="M336" s="42"/>
    </row>
    <row r="337" spans="2:13">
      <c r="B337" s="40" t="s">
        <v>745</v>
      </c>
      <c r="C337" s="207">
        <v>4.333333333333333</v>
      </c>
      <c r="D337" s="196">
        <v>278</v>
      </c>
      <c r="E337" s="196" t="s">
        <v>535</v>
      </c>
      <c r="F337" s="196" t="s">
        <v>4569</v>
      </c>
      <c r="G337" s="196" t="s">
        <v>4888</v>
      </c>
      <c r="H337" s="196">
        <v>5</v>
      </c>
      <c r="I337" s="196">
        <v>5</v>
      </c>
      <c r="J337" s="196">
        <v>0</v>
      </c>
      <c r="K337" s="196"/>
      <c r="M337" s="42"/>
    </row>
    <row r="338" spans="2:13">
      <c r="B338" s="40" t="s">
        <v>715</v>
      </c>
      <c r="C338" s="207">
        <v>4.333333333333333</v>
      </c>
      <c r="D338" s="196">
        <v>296</v>
      </c>
      <c r="E338" s="196" t="s">
        <v>4887</v>
      </c>
      <c r="F338" s="196" t="s">
        <v>4672</v>
      </c>
      <c r="G338" s="196" t="s">
        <v>4890</v>
      </c>
      <c r="H338" s="196">
        <v>5</v>
      </c>
      <c r="I338" s="196">
        <v>4</v>
      </c>
      <c r="J338" s="196">
        <v>1</v>
      </c>
      <c r="K338" s="196"/>
      <c r="M338" s="42"/>
    </row>
    <row r="339" spans="2:13">
      <c r="B339" s="41" t="s">
        <v>767</v>
      </c>
      <c r="C339" s="208">
        <v>4.3333333333333339</v>
      </c>
      <c r="D339" s="196">
        <v>271</v>
      </c>
      <c r="E339" s="196" t="s">
        <v>535</v>
      </c>
      <c r="F339" s="196" t="s">
        <v>4622</v>
      </c>
      <c r="G339" s="196">
        <v>2</v>
      </c>
      <c r="H339" s="196">
        <v>4</v>
      </c>
      <c r="I339" s="196">
        <v>3</v>
      </c>
      <c r="J339" s="196">
        <v>1</v>
      </c>
      <c r="K339" s="196"/>
      <c r="M339" s="42"/>
    </row>
    <row r="340" spans="2:13">
      <c r="B340" s="40" t="s">
        <v>751</v>
      </c>
      <c r="C340" s="207">
        <v>4.5</v>
      </c>
      <c r="D340" s="196">
        <v>199</v>
      </c>
      <c r="E340" s="196" t="s">
        <v>698</v>
      </c>
      <c r="F340" s="196" t="s">
        <v>4627</v>
      </c>
      <c r="G340" s="196">
        <v>3</v>
      </c>
      <c r="H340" s="196">
        <v>4</v>
      </c>
      <c r="I340" s="196">
        <v>3</v>
      </c>
      <c r="J340" s="196">
        <v>1</v>
      </c>
      <c r="K340" s="196"/>
      <c r="M340" s="42"/>
    </row>
    <row r="341" spans="2:13">
      <c r="B341" s="41" t="s">
        <v>770</v>
      </c>
      <c r="C341" s="208">
        <v>4.5555555555555554</v>
      </c>
      <c r="D341" s="196">
        <v>260</v>
      </c>
      <c r="E341" s="196" t="s">
        <v>535</v>
      </c>
      <c r="F341" s="196" t="s">
        <v>4559</v>
      </c>
      <c r="G341" s="196">
        <v>1</v>
      </c>
      <c r="H341" s="196">
        <v>4</v>
      </c>
      <c r="I341" s="196">
        <v>4</v>
      </c>
      <c r="J341" s="196">
        <v>0</v>
      </c>
      <c r="K341" s="196"/>
      <c r="M341" s="42"/>
    </row>
    <row r="342" spans="2:13">
      <c r="B342" s="40" t="s">
        <v>707</v>
      </c>
      <c r="C342" s="207">
        <v>4.583333333333333</v>
      </c>
      <c r="D342" s="196">
        <v>284</v>
      </c>
      <c r="E342" s="196" t="s">
        <v>535</v>
      </c>
      <c r="F342" s="196" t="s">
        <v>4542</v>
      </c>
      <c r="G342" s="196" t="s">
        <v>4885</v>
      </c>
      <c r="H342" s="196">
        <v>6</v>
      </c>
      <c r="I342" s="196">
        <v>5</v>
      </c>
      <c r="J342" s="196">
        <v>1</v>
      </c>
      <c r="K342" s="196"/>
      <c r="M342" s="42"/>
    </row>
    <row r="343" spans="2:13">
      <c r="B343" s="40" t="s">
        <v>709</v>
      </c>
      <c r="C343" s="207">
        <v>4.666666666666667</v>
      </c>
      <c r="D343" s="196">
        <v>186</v>
      </c>
      <c r="E343" s="196" t="s">
        <v>698</v>
      </c>
      <c r="F343" s="196" t="s">
        <v>4658</v>
      </c>
      <c r="G343" s="196">
        <v>1</v>
      </c>
      <c r="H343" s="196">
        <v>5</v>
      </c>
      <c r="I343" s="196">
        <v>3</v>
      </c>
      <c r="J343" s="196">
        <v>2</v>
      </c>
      <c r="K343" s="196"/>
      <c r="M343" s="42"/>
    </row>
    <row r="344" spans="2:13">
      <c r="B344" s="40" t="s">
        <v>708</v>
      </c>
      <c r="C344" s="207">
        <v>4.75</v>
      </c>
      <c r="D344" s="196">
        <v>252</v>
      </c>
      <c r="E344" s="196" t="s">
        <v>698</v>
      </c>
      <c r="F344" s="196" t="s">
        <v>4553</v>
      </c>
      <c r="G344" s="196" t="s">
        <v>4886</v>
      </c>
      <c r="H344" s="196">
        <v>5</v>
      </c>
      <c r="I344" s="196">
        <v>4</v>
      </c>
      <c r="J344" s="196">
        <v>1</v>
      </c>
      <c r="K344" s="196"/>
      <c r="M344" s="42"/>
    </row>
    <row r="345" spans="2:13">
      <c r="B345" s="40" t="s">
        <v>714</v>
      </c>
      <c r="C345" s="207">
        <v>5</v>
      </c>
      <c r="D345" s="196">
        <v>237</v>
      </c>
      <c r="E345" s="196" t="s">
        <v>535</v>
      </c>
      <c r="F345" s="196" t="s">
        <v>4576</v>
      </c>
      <c r="G345" s="196">
        <v>1</v>
      </c>
      <c r="H345" s="196">
        <v>4</v>
      </c>
      <c r="I345" s="196">
        <v>3</v>
      </c>
      <c r="J345" s="196">
        <v>1</v>
      </c>
      <c r="K345" s="196"/>
      <c r="M345" s="42"/>
    </row>
    <row r="346" spans="2:13">
      <c r="I346"/>
      <c r="J346"/>
    </row>
    <row r="347" spans="2:13">
      <c r="I347"/>
      <c r="J347"/>
    </row>
    <row r="348" spans="2:13">
      <c r="B348" t="s">
        <v>4883</v>
      </c>
      <c r="I348"/>
      <c r="J348"/>
    </row>
    <row r="349" spans="2:13">
      <c r="C349" s="4" t="s">
        <v>569</v>
      </c>
      <c r="I349"/>
      <c r="J349"/>
    </row>
    <row r="350" spans="2:13">
      <c r="C350" s="3" t="s">
        <v>630</v>
      </c>
      <c r="D350" t="s">
        <v>631</v>
      </c>
      <c r="E350" t="s">
        <v>443</v>
      </c>
      <c r="I350" s="4" t="s">
        <v>632</v>
      </c>
      <c r="J350">
        <v>16186</v>
      </c>
    </row>
    <row r="351" spans="2:13">
      <c r="C351" s="4" t="s">
        <v>442</v>
      </c>
      <c r="D351" t="s">
        <v>619</v>
      </c>
      <c r="E351">
        <v>134</v>
      </c>
      <c r="I351" s="3"/>
      <c r="J351"/>
    </row>
    <row r="352" spans="2:13">
      <c r="C352" s="4" t="s">
        <v>440</v>
      </c>
      <c r="D352" t="s">
        <v>620</v>
      </c>
      <c r="E352">
        <v>104</v>
      </c>
      <c r="I352" s="4" t="s">
        <v>444</v>
      </c>
      <c r="J352" s="22">
        <v>202.32</v>
      </c>
    </row>
    <row r="353" spans="3:10">
      <c r="C353" s="4" t="s">
        <v>442</v>
      </c>
      <c r="D353" t="s">
        <v>616</v>
      </c>
      <c r="E353">
        <v>229</v>
      </c>
      <c r="I353" s="4" t="s">
        <v>445</v>
      </c>
      <c r="J353" s="22">
        <v>98</v>
      </c>
    </row>
    <row r="354" spans="3:10">
      <c r="C354" s="4" t="s">
        <v>439</v>
      </c>
      <c r="D354" t="s">
        <v>429</v>
      </c>
      <c r="E354">
        <v>250</v>
      </c>
      <c r="I354" s="4" t="s">
        <v>446</v>
      </c>
      <c r="J354" s="22">
        <v>300</v>
      </c>
    </row>
    <row r="355" spans="3:10">
      <c r="C355" s="4" t="s">
        <v>440</v>
      </c>
      <c r="D355" t="s">
        <v>426</v>
      </c>
      <c r="E355">
        <v>284</v>
      </c>
      <c r="I355" s="3"/>
      <c r="J355" s="22"/>
    </row>
    <row r="356" spans="3:10">
      <c r="C356" s="4" t="s">
        <v>442</v>
      </c>
      <c r="D356" t="s">
        <v>549</v>
      </c>
      <c r="E356">
        <v>172</v>
      </c>
      <c r="I356" s="4" t="s">
        <v>633</v>
      </c>
      <c r="J356" s="22">
        <v>58.66</v>
      </c>
    </row>
    <row r="357" spans="3:10">
      <c r="C357" s="4" t="s">
        <v>441</v>
      </c>
      <c r="D357" t="s">
        <v>553</v>
      </c>
      <c r="E357">
        <v>279</v>
      </c>
      <c r="I357" s="3"/>
      <c r="J357"/>
    </row>
    <row r="358" spans="3:10">
      <c r="C358" s="4" t="s">
        <v>442</v>
      </c>
      <c r="D358" t="s">
        <v>586</v>
      </c>
      <c r="E358">
        <v>180</v>
      </c>
      <c r="I358" s="4" t="s">
        <v>447</v>
      </c>
      <c r="J358">
        <v>51</v>
      </c>
    </row>
    <row r="359" spans="3:10">
      <c r="C359" s="4" t="s">
        <v>442</v>
      </c>
      <c r="D359" t="s">
        <v>580</v>
      </c>
      <c r="E359">
        <v>98</v>
      </c>
      <c r="I359" s="3"/>
      <c r="J359"/>
    </row>
    <row r="360" spans="3:10">
      <c r="C360" s="4" t="s">
        <v>441</v>
      </c>
      <c r="D360" t="s">
        <v>605</v>
      </c>
      <c r="E360">
        <v>238</v>
      </c>
      <c r="I360" s="4" t="s">
        <v>449</v>
      </c>
      <c r="J360">
        <v>12184</v>
      </c>
    </row>
    <row r="361" spans="3:10">
      <c r="C361" s="4" t="s">
        <v>441</v>
      </c>
      <c r="D361" t="s">
        <v>614</v>
      </c>
      <c r="E361">
        <v>157</v>
      </c>
      <c r="I361" s="3"/>
      <c r="J361"/>
    </row>
    <row r="362" spans="3:10">
      <c r="C362" s="4" t="s">
        <v>440</v>
      </c>
      <c r="D362" t="s">
        <v>598</v>
      </c>
      <c r="E362">
        <v>260</v>
      </c>
      <c r="I362" s="4" t="s">
        <v>634</v>
      </c>
      <c r="J362" s="22">
        <v>238.9</v>
      </c>
    </row>
    <row r="363" spans="3:10">
      <c r="C363" s="4" t="s">
        <v>439</v>
      </c>
      <c r="D363" t="s">
        <v>545</v>
      </c>
      <c r="E363">
        <v>217</v>
      </c>
      <c r="I363" s="4" t="s">
        <v>635</v>
      </c>
      <c r="J363" s="22">
        <v>180</v>
      </c>
    </row>
    <row r="364" spans="3:10">
      <c r="C364" s="4" t="s">
        <v>442</v>
      </c>
      <c r="D364" t="s">
        <v>430</v>
      </c>
      <c r="E364">
        <v>252</v>
      </c>
      <c r="I364" s="4" t="s">
        <v>636</v>
      </c>
      <c r="J364" s="22">
        <v>300</v>
      </c>
    </row>
    <row r="365" spans="3:10">
      <c r="C365" s="4" t="s">
        <v>440</v>
      </c>
      <c r="D365" t="s">
        <v>574</v>
      </c>
      <c r="E365">
        <v>126</v>
      </c>
      <c r="I365" s="3"/>
      <c r="J365" s="22"/>
    </row>
    <row r="366" spans="3:10">
      <c r="C366" s="4" t="s">
        <v>440</v>
      </c>
      <c r="D366" t="s">
        <v>589</v>
      </c>
      <c r="E366">
        <v>278</v>
      </c>
      <c r="I366" s="4" t="s">
        <v>637</v>
      </c>
      <c r="J366" s="22">
        <v>34.97</v>
      </c>
    </row>
    <row r="367" spans="3:10">
      <c r="C367" s="4" t="s">
        <v>440</v>
      </c>
      <c r="D367" t="s">
        <v>621</v>
      </c>
      <c r="E367">
        <v>197</v>
      </c>
      <c r="I367" s="3"/>
      <c r="J367" s="22"/>
    </row>
    <row r="368" spans="3:10">
      <c r="C368" s="4" t="s">
        <v>442</v>
      </c>
      <c r="D368" t="s">
        <v>573</v>
      </c>
      <c r="E368">
        <v>118</v>
      </c>
      <c r="I368" s="4" t="s">
        <v>448</v>
      </c>
      <c r="J368" s="22">
        <v>10</v>
      </c>
    </row>
    <row r="369" spans="3:10">
      <c r="C369" s="4" t="s">
        <v>439</v>
      </c>
      <c r="D369" t="s">
        <v>617</v>
      </c>
      <c r="E369">
        <v>152</v>
      </c>
      <c r="I369" s="3"/>
      <c r="J369" s="22"/>
    </row>
    <row r="370" spans="3:10">
      <c r="C370" s="4" t="s">
        <v>440</v>
      </c>
      <c r="D370" t="s">
        <v>582</v>
      </c>
      <c r="E370">
        <v>117</v>
      </c>
      <c r="I370" s="4" t="s">
        <v>450</v>
      </c>
      <c r="J370" s="22">
        <v>29</v>
      </c>
    </row>
    <row r="371" spans="3:10">
      <c r="C371" s="4" t="s">
        <v>440</v>
      </c>
      <c r="D371" t="s">
        <v>629</v>
      </c>
      <c r="E371">
        <v>234</v>
      </c>
      <c r="I371" s="3"/>
      <c r="J371" s="22"/>
    </row>
    <row r="372" spans="3:10">
      <c r="C372" s="4" t="s">
        <v>442</v>
      </c>
      <c r="D372" t="s">
        <v>593</v>
      </c>
      <c r="E372">
        <v>126</v>
      </c>
      <c r="I372" s="4" t="s">
        <v>451</v>
      </c>
      <c r="J372" s="22">
        <v>71</v>
      </c>
    </row>
    <row r="373" spans="3:10">
      <c r="C373" s="4" t="s">
        <v>440</v>
      </c>
      <c r="D373" t="s">
        <v>576</v>
      </c>
      <c r="E373">
        <v>278</v>
      </c>
      <c r="I373" s="3"/>
      <c r="J373" s="22"/>
    </row>
    <row r="374" spans="3:10">
      <c r="C374" s="4" t="s">
        <v>441</v>
      </c>
      <c r="D374" t="s">
        <v>615</v>
      </c>
      <c r="E374">
        <v>296</v>
      </c>
      <c r="I374" s="4" t="s">
        <v>452</v>
      </c>
      <c r="J374" s="22">
        <v>9</v>
      </c>
    </row>
    <row r="375" spans="3:10">
      <c r="C375" s="4" t="s">
        <v>440</v>
      </c>
      <c r="D375" t="s">
        <v>594</v>
      </c>
      <c r="E375">
        <v>217</v>
      </c>
      <c r="I375"/>
      <c r="J375"/>
    </row>
    <row r="376" spans="3:10">
      <c r="C376" s="4" t="s">
        <v>439</v>
      </c>
      <c r="D376" t="s">
        <v>623</v>
      </c>
      <c r="E376">
        <v>184</v>
      </c>
      <c r="I376"/>
      <c r="J376"/>
    </row>
    <row r="377" spans="3:10">
      <c r="C377" s="4" t="s">
        <v>442</v>
      </c>
      <c r="D377" t="s">
        <v>599</v>
      </c>
      <c r="E377">
        <v>134</v>
      </c>
      <c r="I377"/>
      <c r="J377"/>
    </row>
    <row r="378" spans="3:10">
      <c r="C378" s="4" t="s">
        <v>440</v>
      </c>
      <c r="D378" t="s">
        <v>628</v>
      </c>
      <c r="E378">
        <v>104</v>
      </c>
      <c r="I378"/>
      <c r="J378"/>
    </row>
    <row r="379" spans="3:10">
      <c r="C379" s="4" t="s">
        <v>441</v>
      </c>
      <c r="D379" t="s">
        <v>606</v>
      </c>
      <c r="E379">
        <v>193</v>
      </c>
      <c r="I379"/>
      <c r="J379"/>
    </row>
    <row r="380" spans="3:10">
      <c r="C380" s="4" t="s">
        <v>441</v>
      </c>
      <c r="D380" t="s">
        <v>591</v>
      </c>
      <c r="E380">
        <v>157</v>
      </c>
      <c r="I380"/>
      <c r="J380"/>
    </row>
    <row r="381" spans="3:10">
      <c r="C381" s="4" t="s">
        <v>440</v>
      </c>
      <c r="D381" t="s">
        <v>622</v>
      </c>
      <c r="E381">
        <v>104</v>
      </c>
      <c r="I381"/>
      <c r="J381"/>
    </row>
    <row r="382" spans="3:10">
      <c r="C382" s="4" t="s">
        <v>439</v>
      </c>
      <c r="D382" t="s">
        <v>425</v>
      </c>
      <c r="E382">
        <v>196</v>
      </c>
      <c r="I382"/>
      <c r="J382"/>
    </row>
    <row r="383" spans="3:10">
      <c r="C383" s="4" t="s">
        <v>439</v>
      </c>
      <c r="D383" t="s">
        <v>604</v>
      </c>
      <c r="E383">
        <v>184</v>
      </c>
      <c r="I383"/>
      <c r="J383"/>
    </row>
    <row r="384" spans="3:10">
      <c r="C384" s="4" t="s">
        <v>442</v>
      </c>
      <c r="D384" t="s">
        <v>554</v>
      </c>
      <c r="E384">
        <v>294</v>
      </c>
      <c r="I384"/>
      <c r="J384"/>
    </row>
    <row r="385" spans="3:10">
      <c r="C385" s="4" t="s">
        <v>439</v>
      </c>
      <c r="D385" t="s">
        <v>612</v>
      </c>
      <c r="E385">
        <v>224</v>
      </c>
      <c r="I385"/>
      <c r="J385"/>
    </row>
    <row r="386" spans="3:10">
      <c r="C386" s="4" t="s">
        <v>439</v>
      </c>
      <c r="D386" t="s">
        <v>603</v>
      </c>
      <c r="E386">
        <v>175</v>
      </c>
      <c r="I386"/>
      <c r="J386"/>
    </row>
    <row r="387" spans="3:10">
      <c r="C387" s="4" t="s">
        <v>442</v>
      </c>
      <c r="D387" t="s">
        <v>571</v>
      </c>
      <c r="E387">
        <v>167</v>
      </c>
      <c r="I387"/>
      <c r="J387"/>
    </row>
    <row r="388" spans="3:10">
      <c r="C388" s="4" t="s">
        <v>439</v>
      </c>
      <c r="D388" t="s">
        <v>544</v>
      </c>
      <c r="E388">
        <v>263</v>
      </c>
      <c r="I388"/>
      <c r="J388"/>
    </row>
    <row r="389" spans="3:10">
      <c r="C389" s="4" t="s">
        <v>442</v>
      </c>
      <c r="D389" t="s">
        <v>572</v>
      </c>
      <c r="E389">
        <v>98</v>
      </c>
      <c r="I389"/>
      <c r="J389"/>
    </row>
    <row r="390" spans="3:10">
      <c r="C390" s="4" t="s">
        <v>440</v>
      </c>
      <c r="D390" t="s">
        <v>577</v>
      </c>
      <c r="E390">
        <v>175</v>
      </c>
      <c r="I390"/>
      <c r="J390"/>
    </row>
    <row r="391" spans="3:10">
      <c r="C391" s="4" t="s">
        <v>441</v>
      </c>
      <c r="D391" t="s">
        <v>550</v>
      </c>
      <c r="E391">
        <v>234</v>
      </c>
      <c r="I391"/>
      <c r="J391"/>
    </row>
    <row r="392" spans="3:10">
      <c r="C392" s="4" t="s">
        <v>442</v>
      </c>
      <c r="D392" t="s">
        <v>585</v>
      </c>
      <c r="E392">
        <v>155</v>
      </c>
      <c r="I392"/>
      <c r="J392"/>
    </row>
    <row r="393" spans="3:10">
      <c r="C393" s="4" t="s">
        <v>442</v>
      </c>
      <c r="D393" t="s">
        <v>625</v>
      </c>
      <c r="E393">
        <v>98</v>
      </c>
      <c r="I393"/>
      <c r="J393"/>
    </row>
    <row r="394" spans="3:10">
      <c r="C394" s="4" t="s">
        <v>442</v>
      </c>
      <c r="D394" t="s">
        <v>579</v>
      </c>
      <c r="E394">
        <v>98</v>
      </c>
      <c r="I394"/>
      <c r="J394"/>
    </row>
    <row r="395" spans="3:10">
      <c r="C395" s="4" t="s">
        <v>439</v>
      </c>
      <c r="D395" t="s">
        <v>542</v>
      </c>
      <c r="E395">
        <v>209</v>
      </c>
      <c r="I395"/>
      <c r="J395"/>
    </row>
    <row r="396" spans="3:10">
      <c r="C396" s="4" t="s">
        <v>442</v>
      </c>
      <c r="D396" t="s">
        <v>556</v>
      </c>
      <c r="E396">
        <v>229</v>
      </c>
      <c r="I396"/>
      <c r="J396"/>
    </row>
    <row r="397" spans="3:10">
      <c r="C397" s="4" t="s">
        <v>440</v>
      </c>
      <c r="D397" t="s">
        <v>609</v>
      </c>
      <c r="E397">
        <v>222</v>
      </c>
      <c r="I397"/>
      <c r="J397"/>
    </row>
    <row r="398" spans="3:10">
      <c r="C398" s="4" t="s">
        <v>440</v>
      </c>
      <c r="D398" t="s">
        <v>613</v>
      </c>
      <c r="E398">
        <v>237</v>
      </c>
      <c r="I398"/>
      <c r="J398"/>
    </row>
    <row r="399" spans="3:10">
      <c r="C399" s="4" t="s">
        <v>440</v>
      </c>
      <c r="D399" t="s">
        <v>575</v>
      </c>
      <c r="E399">
        <v>296</v>
      </c>
      <c r="I399"/>
      <c r="J399"/>
    </row>
    <row r="400" spans="3:10">
      <c r="C400" s="4" t="s">
        <v>439</v>
      </c>
      <c r="D400" t="s">
        <v>546</v>
      </c>
      <c r="E400">
        <v>152</v>
      </c>
      <c r="I400"/>
      <c r="J400"/>
    </row>
    <row r="401" spans="3:10">
      <c r="C401" s="4" t="s">
        <v>441</v>
      </c>
      <c r="D401" t="s">
        <v>435</v>
      </c>
      <c r="E401">
        <v>270</v>
      </c>
      <c r="I401"/>
      <c r="J401"/>
    </row>
    <row r="402" spans="3:10">
      <c r="C402" s="4" t="s">
        <v>442</v>
      </c>
      <c r="D402" t="s">
        <v>581</v>
      </c>
      <c r="E402">
        <v>176</v>
      </c>
      <c r="I402"/>
      <c r="J402"/>
    </row>
    <row r="403" spans="3:10">
      <c r="C403" s="4" t="s">
        <v>440</v>
      </c>
      <c r="D403" t="s">
        <v>432</v>
      </c>
      <c r="E403">
        <v>176</v>
      </c>
      <c r="I403"/>
      <c r="J403"/>
    </row>
    <row r="404" spans="3:10">
      <c r="C404" s="4" t="s">
        <v>440</v>
      </c>
      <c r="D404" t="s">
        <v>584</v>
      </c>
      <c r="E404">
        <v>229</v>
      </c>
      <c r="I404"/>
      <c r="J404"/>
    </row>
    <row r="405" spans="3:10">
      <c r="C405" s="4" t="s">
        <v>440</v>
      </c>
      <c r="D405" t="s">
        <v>436</v>
      </c>
      <c r="E405">
        <v>254</v>
      </c>
      <c r="I405"/>
      <c r="J405"/>
    </row>
    <row r="406" spans="3:10">
      <c r="C406" s="4" t="s">
        <v>440</v>
      </c>
      <c r="D406" t="s">
        <v>602</v>
      </c>
      <c r="E406">
        <v>208</v>
      </c>
      <c r="I406"/>
      <c r="J406"/>
    </row>
    <row r="407" spans="3:10">
      <c r="C407" s="4" t="s">
        <v>441</v>
      </c>
      <c r="D407" t="s">
        <v>624</v>
      </c>
      <c r="E407">
        <v>150</v>
      </c>
      <c r="I407"/>
      <c r="J407"/>
    </row>
    <row r="408" spans="3:10">
      <c r="C408" s="4" t="s">
        <v>442</v>
      </c>
      <c r="D408" t="s">
        <v>578</v>
      </c>
      <c r="E408">
        <v>176</v>
      </c>
      <c r="I408"/>
      <c r="J408"/>
    </row>
    <row r="409" spans="3:10">
      <c r="C409" s="4" t="s">
        <v>442</v>
      </c>
      <c r="D409" t="s">
        <v>608</v>
      </c>
      <c r="E409">
        <v>186</v>
      </c>
      <c r="I409"/>
      <c r="J409"/>
    </row>
    <row r="410" spans="3:10">
      <c r="C410" s="4" t="s">
        <v>442</v>
      </c>
      <c r="D410" t="s">
        <v>607</v>
      </c>
      <c r="E410">
        <v>276</v>
      </c>
      <c r="I410"/>
      <c r="J410"/>
    </row>
    <row r="411" spans="3:10">
      <c r="C411" s="4" t="s">
        <v>440</v>
      </c>
      <c r="D411" t="s">
        <v>590</v>
      </c>
      <c r="E411">
        <v>271</v>
      </c>
      <c r="I411"/>
      <c r="J411"/>
    </row>
    <row r="412" spans="3:10">
      <c r="C412" s="4" t="s">
        <v>442</v>
      </c>
      <c r="D412" t="s">
        <v>618</v>
      </c>
      <c r="E412">
        <v>157</v>
      </c>
      <c r="I412"/>
      <c r="J412"/>
    </row>
    <row r="413" spans="3:10">
      <c r="C413" s="4" t="s">
        <v>442</v>
      </c>
      <c r="D413" t="s">
        <v>587</v>
      </c>
      <c r="E413">
        <v>217</v>
      </c>
      <c r="I413"/>
      <c r="J413"/>
    </row>
    <row r="414" spans="3:10">
      <c r="C414" s="4" t="s">
        <v>440</v>
      </c>
      <c r="D414" t="s">
        <v>596</v>
      </c>
      <c r="E414">
        <v>243</v>
      </c>
      <c r="I414"/>
      <c r="J414"/>
    </row>
    <row r="415" spans="3:10">
      <c r="C415" s="4" t="s">
        <v>441</v>
      </c>
      <c r="D415" t="s">
        <v>427</v>
      </c>
      <c r="E415">
        <v>300</v>
      </c>
      <c r="I415"/>
      <c r="J415"/>
    </row>
    <row r="416" spans="3:10">
      <c r="C416" s="4" t="s">
        <v>440</v>
      </c>
      <c r="D416" t="s">
        <v>601</v>
      </c>
      <c r="E416">
        <v>208</v>
      </c>
      <c r="I416"/>
      <c r="J416"/>
    </row>
    <row r="417" spans="2:10">
      <c r="C417" s="4" t="s">
        <v>440</v>
      </c>
      <c r="D417" t="s">
        <v>597</v>
      </c>
      <c r="E417">
        <v>281</v>
      </c>
      <c r="I417"/>
      <c r="J417"/>
    </row>
    <row r="418" spans="2:10">
      <c r="C418" s="4" t="s">
        <v>440</v>
      </c>
      <c r="D418" t="s">
        <v>595</v>
      </c>
      <c r="E418">
        <v>292</v>
      </c>
      <c r="I418"/>
      <c r="J418"/>
    </row>
    <row r="419" spans="2:10">
      <c r="C419" s="4" t="s">
        <v>442</v>
      </c>
      <c r="D419" t="s">
        <v>548</v>
      </c>
      <c r="E419">
        <v>202</v>
      </c>
      <c r="I419"/>
      <c r="J419"/>
    </row>
    <row r="420" spans="2:10">
      <c r="C420" s="4" t="s">
        <v>440</v>
      </c>
      <c r="D420" t="s">
        <v>583</v>
      </c>
      <c r="E420">
        <v>209</v>
      </c>
      <c r="I420"/>
      <c r="J420"/>
    </row>
    <row r="421" spans="2:10">
      <c r="C421" s="4" t="s">
        <v>442</v>
      </c>
      <c r="D421" t="s">
        <v>627</v>
      </c>
      <c r="E421">
        <v>123</v>
      </c>
      <c r="I421"/>
      <c r="J421"/>
    </row>
    <row r="422" spans="2:10">
      <c r="C422" s="4" t="s">
        <v>442</v>
      </c>
      <c r="D422" t="s">
        <v>592</v>
      </c>
      <c r="E422">
        <v>199</v>
      </c>
      <c r="I422"/>
      <c r="J422"/>
    </row>
    <row r="423" spans="2:10">
      <c r="C423" s="4" t="s">
        <v>442</v>
      </c>
      <c r="D423" t="s">
        <v>570</v>
      </c>
      <c r="E423">
        <v>252</v>
      </c>
      <c r="I423"/>
      <c r="J423"/>
    </row>
    <row r="424" spans="2:10">
      <c r="C424" s="4" t="s">
        <v>440</v>
      </c>
      <c r="D424" t="s">
        <v>600</v>
      </c>
      <c r="E424">
        <v>253</v>
      </c>
      <c r="I424"/>
      <c r="J424"/>
    </row>
    <row r="425" spans="2:10">
      <c r="C425" s="4" t="s">
        <v>441</v>
      </c>
      <c r="D425" t="s">
        <v>433</v>
      </c>
      <c r="E425">
        <v>268</v>
      </c>
      <c r="I425"/>
      <c r="J425"/>
    </row>
    <row r="426" spans="2:10">
      <c r="C426" s="4" t="s">
        <v>442</v>
      </c>
      <c r="D426" t="s">
        <v>626</v>
      </c>
      <c r="E426">
        <v>123</v>
      </c>
      <c r="I426"/>
      <c r="J426"/>
    </row>
    <row r="427" spans="2:10">
      <c r="C427" s="4" t="s">
        <v>442</v>
      </c>
      <c r="D427" t="s">
        <v>555</v>
      </c>
      <c r="E427">
        <v>271</v>
      </c>
      <c r="I427"/>
      <c r="J427"/>
    </row>
    <row r="428" spans="2:10">
      <c r="C428" s="4" t="s">
        <v>442</v>
      </c>
      <c r="D428" t="s">
        <v>588</v>
      </c>
      <c r="E428">
        <v>199</v>
      </c>
      <c r="I428"/>
      <c r="J428"/>
    </row>
    <row r="429" spans="2:10">
      <c r="C429" s="4" t="s">
        <v>440</v>
      </c>
      <c r="D429" t="s">
        <v>611</v>
      </c>
      <c r="E429">
        <v>231</v>
      </c>
      <c r="I429"/>
      <c r="J429"/>
    </row>
    <row r="430" spans="2:10">
      <c r="C430" s="4" t="s">
        <v>440</v>
      </c>
      <c r="D430" t="s">
        <v>610</v>
      </c>
      <c r="E430">
        <v>211</v>
      </c>
      <c r="I430"/>
      <c r="J430"/>
    </row>
    <row r="431" spans="2:10">
      <c r="C431" s="3"/>
      <c r="I431"/>
      <c r="J431"/>
    </row>
    <row r="432" spans="2:10">
      <c r="B432" t="s">
        <v>440</v>
      </c>
      <c r="C432" s="3">
        <f>COUNTIF(C351:C430,"=Delivery")</f>
        <v>29</v>
      </c>
      <c r="I432"/>
      <c r="J432"/>
    </row>
    <row r="433" spans="2:10">
      <c r="B433" t="s">
        <v>439</v>
      </c>
      <c r="C433" s="3">
        <f>COUNTIF(C351:C430,"=PresentationAttribute")</f>
        <v>11</v>
      </c>
      <c r="I433"/>
      <c r="J433"/>
    </row>
    <row r="434" spans="2:10">
      <c r="C434" s="3"/>
      <c r="I434"/>
      <c r="J434"/>
    </row>
  </sheetData>
  <sortState ref="B325:K345">
    <sortCondition ref="C325:C345"/>
    <sortCondition ref="G325:G345"/>
  </sortState>
  <mergeCells count="2">
    <mergeCell ref="C1:J1"/>
    <mergeCell ref="K1:L1"/>
  </mergeCells>
  <hyperlinks>
    <hyperlink ref="B122" r:id="rId1" display="https://ab2022mohammedengineer.on.drv.tw/Narratives website/CorrelativeNarrativeWebPage-Trial1.html"/>
    <hyperlink ref="B123" r:id="rId2" display="https://ab2022mohammedengineer.on.drv.tw/Narratives website/CorrelativeNarrativeWebPage-Trial1.html"/>
    <hyperlink ref="B15" r:id="rId3" display="https://ab2022mohammedengineer.on.drv.tw/Narratives website/CorrelativeNarrativeWebPage-Trial4.html"/>
    <hyperlink ref="B16" r:id="rId4" display="https://ab2022mohammedengineer.on.drv.tw/Narratives website/CorrelativeNarrativeWebPage-Trial4.html"/>
    <hyperlink ref="B231" r:id="rId5" display="https://ab2022mohammedengineer.on.drv.tw/Narratives website/CorrelativeNarrativeWebPage-Trial5.html"/>
    <hyperlink ref="B232" r:id="rId6" display="https://ab2022mohammedengineer.on.drv.tw/Narratives website/CorrelativeNarrativeWebPage-Trial5.html"/>
    <hyperlink ref="B169" r:id="rId7" display="https://ab2022mohammedengineer.on.drv.tw/Narratives website/CorrelativeNarrativeWebPage-Trial40.html"/>
    <hyperlink ref="B170" r:id="rId8" display="https://ab2022mohammedengineer.on.drv.tw/Narratives website/CorrelativeNarrativeWebPage-Trial40.html"/>
    <hyperlink ref="B131" r:id="rId9" display="https://ab2022mohammedengineer.on.drv.tw/Narratives website/CorrelativeNarrativeWebPage-Trial41.html"/>
    <hyperlink ref="B132" r:id="rId10" display="https://ab2022mohammedengineer.on.drv.tw/Narratives website/CorrelativeNarrativeWebPage-Trial41.html"/>
    <hyperlink ref="B160" r:id="rId11" display="https://ab2022mohammedengineer.on.drv.tw/Narratives website/CorrelativeNarrativeWebPage-Trial42.html"/>
    <hyperlink ref="B161" r:id="rId12" display="https://ab2022mohammedengineer.on.drv.tw/Narratives website/CorrelativeNarrativeWebPage-Trial42.html"/>
    <hyperlink ref="B255" r:id="rId13" display="https://ab2022mohammedengineer.on.drv.tw/Narratives website/CorrelativeNarrativeWebPage-Trial44.html"/>
    <hyperlink ref="B256" r:id="rId14" display="https://ab2022mohammedengineer.on.drv.tw/Narratives website/CorrelativeNarrativeWebPage-Trial44.html"/>
    <hyperlink ref="B107" r:id="rId15" display="https://ab2022mohammedengineer.on.drv.tw/Narratives website/CorrelativeNarrativeWebPage-Trial45.html"/>
    <hyperlink ref="B108" r:id="rId16" display="https://ab2022mohammedengineer.on.drv.tw/Narratives website/CorrelativeNarrativeWebPage-Trial45.html"/>
    <hyperlink ref="B135" r:id="rId17" display="https://ab2022mohammedengineer.on.drv.tw/Narratives website/CorrelativeNarrativeWebPage-Trial46.html"/>
    <hyperlink ref="B136" r:id="rId18" display="https://ab2022mohammedengineer.on.drv.tw/Narratives website/CorrelativeNarrativeWebPage-Trial46.html"/>
    <hyperlink ref="B71" r:id="rId19" display="https://ab2022mohammedengineer.on.drv.tw/Narratives website/CorrelativeNarrativeWebPage-Trial47.html"/>
    <hyperlink ref="B72" r:id="rId20" display="https://ab2022mohammedengineer.on.drv.tw/Narratives website/CorrelativeNarrativeWebPage-Trial47.html"/>
    <hyperlink ref="B90" r:id="rId21" display="https://ab2022mohammedengineer.on.drv.tw/Narratives website/CorrelativeNarrativeWebPage-Trial2.html"/>
    <hyperlink ref="B111" r:id="rId22" display="https://ab2022mohammedengineer.on.drv.tw/Narratives website/CorrelativeNarrativeWebPage-Trial3.html"/>
    <hyperlink ref="B139" r:id="rId23" display="https://ab2022mohammedengineer.on.drv.tw/Narratives website/CorrelativeNarrativeWebPage-Trial6.html"/>
    <hyperlink ref="B193" r:id="rId24" display="https://ab2022mohammedengineer.on.drv.tw/Narratives website/CorrelativeNarrativeWebPage-Trial7.html"/>
    <hyperlink ref="B101" r:id="rId25" display="https://ab2022mohammedengineer.on.drv.tw/Narratives website/CorrelativeNarrativeWebPage-Trial8.html"/>
    <hyperlink ref="B214" r:id="rId26" display="https://ab2022mohammedengineer.on.drv.tw/Narratives website/CorrelativeNarrativeWebPage-Trial10.html"/>
    <hyperlink ref="B39" r:id="rId27" display="https://ab2022mohammedengineer.on.drv.tw/Narratives website/CorrelativeNarrativeWebPage-Trial13.html"/>
    <hyperlink ref="B9" r:id="rId28" display="https://ab2022mohammedengineer.on.drv.tw/Narratives website/CorrelativeNarrativeWebPage-Trial14.html"/>
    <hyperlink ref="B45" r:id="rId29" display="https://ab2022mohammedengineer.on.drv.tw/Narratives website/CorrelativeNarrativeWebPage-Trial15.html"/>
    <hyperlink ref="B220" r:id="rId30" display="https://ab2022mohammedengineer.on.drv.tw/Narratives website/CorrelativeNarrativeWebPage-Trial16.html"/>
    <hyperlink ref="B91" r:id="rId31" display="https://ab2022mohammedengineer.on.drv.tw/Narratives website/CorrelativeNarrativeWebPage-Trial2.html"/>
    <hyperlink ref="B112" r:id="rId32" display="https://ab2022mohammedengineer.on.drv.tw/Narratives website/CorrelativeNarrativeWebPage-Trial3.html"/>
    <hyperlink ref="B140" r:id="rId33" display="https://ab2022mohammedengineer.on.drv.tw/Narratives website/CorrelativeNarrativeWebPage-Trial6.html"/>
    <hyperlink ref="B194" r:id="rId34" display="https://ab2022mohammedengineer.on.drv.tw/Narratives website/CorrelativeNarrativeWebPage-Trial7.html"/>
    <hyperlink ref="B102" r:id="rId35" display="https://ab2022mohammedengineer.on.drv.tw/Narratives website/CorrelativeNarrativeWebPage-Trial8.html"/>
    <hyperlink ref="B215" r:id="rId36" display="https://ab2022mohammedengineer.on.drv.tw/Narratives website/CorrelativeNarrativeWebPage-Trial10.html"/>
    <hyperlink ref="B40" r:id="rId37" display="https://ab2022mohammedengineer.on.drv.tw/Narratives website/CorrelativeNarrativeWebPage-Trial13.html"/>
    <hyperlink ref="B10" r:id="rId38" display="https://ab2022mohammedengineer.on.drv.tw/Narratives website/CorrelativeNarrativeWebPage-Trial14.html"/>
    <hyperlink ref="B46" r:id="rId39" display="https://ab2022mohammedengineer.on.drv.tw/Narratives website/CorrelativeNarrativeWebPage-Trial15.html"/>
    <hyperlink ref="B221" r:id="rId40" display="https://ab2022mohammedengineer.on.drv.tw/Narratives website/CorrelativeNarrativeWebPage-Trial16.html"/>
    <hyperlink ref="B92" r:id="rId41" display="https://ab2022mohammedengineer.on.drv.tw/Narratives website/CorrelativeNarrativeWebPage-Trial2.html"/>
    <hyperlink ref="B113" r:id="rId42" display="https://ab2022mohammedengineer.on.drv.tw/Narratives website/CorrelativeNarrativeWebPage-Trial3.html"/>
    <hyperlink ref="B141" r:id="rId43" display="https://ab2022mohammedengineer.on.drv.tw/Narratives website/CorrelativeNarrativeWebPage-Trial6.html"/>
    <hyperlink ref="B195" r:id="rId44" display="https://ab2022mohammedengineer.on.drv.tw/Narratives website/CorrelativeNarrativeWebPage-Trial7.html"/>
    <hyperlink ref="B103" r:id="rId45" display="https://ab2022mohammedengineer.on.drv.tw/Narratives website/CorrelativeNarrativeWebPage-Trial8.html"/>
    <hyperlink ref="B216" r:id="rId46" display="https://ab2022mohammedengineer.on.drv.tw/Narratives website/CorrelativeNarrativeWebPage-Trial10.html"/>
    <hyperlink ref="B41" r:id="rId47" display="https://ab2022mohammedengineer.on.drv.tw/Narratives website/CorrelativeNarrativeWebPage-Trial13.html"/>
    <hyperlink ref="B11" r:id="rId48" display="https://ab2022mohammedengineer.on.drv.tw/Narratives website/CorrelativeNarrativeWebPage-Trial14.html"/>
    <hyperlink ref="B47" r:id="rId49" display="https://ab2022mohammedengineer.on.drv.tw/Narratives website/CorrelativeNarrativeWebPage-Trial15.html"/>
    <hyperlink ref="B222" r:id="rId50" display="https://ab2022mohammedengineer.on.drv.tw/Narratives website/CorrelativeNarrativeWebPage-Trial16.html"/>
    <hyperlink ref="B93" r:id="rId51" display="https://ab2022mohammedengineer.on.drv.tw/Narratives website/CorrelativeNarrativeWebPage-Trial2.html"/>
    <hyperlink ref="B114" r:id="rId52" display="https://ab2022mohammedengineer.on.drv.tw/Narratives website/CorrelativeNarrativeWebPage-Trial3.html"/>
    <hyperlink ref="B142" r:id="rId53" display="https://ab2022mohammedengineer.on.drv.tw/Narratives website/CorrelativeNarrativeWebPage-Trial6.html"/>
    <hyperlink ref="B196" r:id="rId54" display="https://ab2022mohammedengineer.on.drv.tw/Narratives website/CorrelativeNarrativeWebPage-Trial7.html"/>
    <hyperlink ref="B104" r:id="rId55" display="https://ab2022mohammedengineer.on.drv.tw/Narratives website/CorrelativeNarrativeWebPage-Trial8.html"/>
    <hyperlink ref="B217" r:id="rId56" display="https://ab2022mohammedengineer.on.drv.tw/Narratives website/CorrelativeNarrativeWebPage-Trial10.html"/>
    <hyperlink ref="B42" r:id="rId57" display="https://ab2022mohammedengineer.on.drv.tw/Narratives website/CorrelativeNarrativeWebPage-Trial13.html"/>
    <hyperlink ref="B12" r:id="rId58" display="https://ab2022mohammedengineer.on.drv.tw/Narratives website/CorrelativeNarrativeWebPage-Trial14.html"/>
    <hyperlink ref="B48" r:id="rId59" display="https://ab2022mohammedengineer.on.drv.tw/Narratives website/CorrelativeNarrativeWebPage-Trial15.html"/>
    <hyperlink ref="B223" r:id="rId60" display="https://ab2022mohammedengineer.on.drv.tw/Narratives website/CorrelativeNarrativeWebPage-Trial16.html"/>
    <hyperlink ref="B117" r:id="rId61" display="https://ab2022mohammedengineer.on.drv.tw/Narratives website/CorrelativeNarrativeWebPage-Trial9.html"/>
    <hyperlink ref="B66" r:id="rId62" display="https://ab2022mohammedengineer.on.drv.tw/Narratives website/CorrelativeNarrativeWebPage-Trial11.html"/>
    <hyperlink ref="B245" r:id="rId63" display="https://ab2022mohammedengineer.on.drv.tw/Narratives website/CorrelativeNarrativeWebPage-Trial12.html"/>
    <hyperlink ref="B126" r:id="rId64" display="https://ab2022mohammedengineer.on.drv.tw/Narratives website/CorrelativeNarrativeWebPage-Trial21.html"/>
    <hyperlink ref="B155" r:id="rId65" display="https://ab2022mohammedengineer.on.drv.tw/Narratives website/CorrelativeNarrativeWebPage-Trial17.html"/>
    <hyperlink ref="B24" r:id="rId66" display="https://ab2022mohammedengineer.on.drv.tw/Narratives website/CorrelativeNarrativeWebPage-Trial18.html"/>
    <hyperlink ref="B19" r:id="rId67" display="https://ab2022mohammedengineer.on.drv.tw/Narratives website/CorrelativeNarrativeWebPage-Trial24.html"/>
    <hyperlink ref="B226" r:id="rId68" display="https://ab2022mohammedengineer.on.drv.tw/Narratives website/CorrelativeNarrativeWebPage-Trial25.html"/>
    <hyperlink ref="B188" r:id="rId69" display="https://ab2022mohammedengineer.on.drv.tw/Narratives website/CorrelativeNarrativeWebPage-Trial28.html"/>
    <hyperlink ref="B204" r:id="rId70" display="https://ab2022mohammedengineer.on.drv.tw/Narratives website/CorrelativeNarrativeWebPage-Trial29.html"/>
    <hyperlink ref="B118" r:id="rId71" display="https://ab2022mohammedengineer.on.drv.tw/Narratives website/CorrelativeNarrativeWebPage-Trial9.html"/>
    <hyperlink ref="B67" r:id="rId72" display="https://ab2022mohammedengineer.on.drv.tw/Narratives website/CorrelativeNarrativeWebPage-Trial11.html"/>
    <hyperlink ref="B246" r:id="rId73" display="https://ab2022mohammedengineer.on.drv.tw/Narratives website/CorrelativeNarrativeWebPage-Trial12.html"/>
    <hyperlink ref="B127" r:id="rId74" display="https://ab2022mohammedengineer.on.drv.tw/Narratives website/CorrelativeNarrativeWebPage-Trial21.html"/>
    <hyperlink ref="B156" r:id="rId75" display="https://ab2022mohammedengineer.on.drv.tw/Narratives website/CorrelativeNarrativeWebPage-Trial17.html"/>
    <hyperlink ref="B25" r:id="rId76" display="https://ab2022mohammedengineer.on.drv.tw/Narratives website/CorrelativeNarrativeWebPage-Trial18.html"/>
    <hyperlink ref="B20" r:id="rId77" display="https://ab2022mohammedengineer.on.drv.tw/Narratives website/CorrelativeNarrativeWebPage-Trial24.html"/>
    <hyperlink ref="B227" r:id="rId78" display="https://ab2022mohammedengineer.on.drv.tw/Narratives website/CorrelativeNarrativeWebPage-Trial25.html"/>
    <hyperlink ref="B189" r:id="rId79" display="https://ab2022mohammedengineer.on.drv.tw/Narratives website/CorrelativeNarrativeWebPage-Trial28.html"/>
    <hyperlink ref="B205" r:id="rId80" display="https://ab2022mohammedengineer.on.drv.tw/Narratives website/CorrelativeNarrativeWebPage-Trial29.html"/>
    <hyperlink ref="B119" r:id="rId81" display="https://ab2022mohammedengineer.on.drv.tw/Narratives website/CorrelativeNarrativeWebPage-Trial9.html"/>
    <hyperlink ref="B68" r:id="rId82" display="https://ab2022mohammedengineer.on.drv.tw/Narratives website/CorrelativeNarrativeWebPage-Trial11.html"/>
    <hyperlink ref="B247" r:id="rId83" display="https://ab2022mohammedengineer.on.drv.tw/Narratives website/CorrelativeNarrativeWebPage-Trial12.html"/>
    <hyperlink ref="B128" r:id="rId84" display="https://ab2022mohammedengineer.on.drv.tw/Narratives website/CorrelativeNarrativeWebPage-Trial21.html"/>
    <hyperlink ref="B157" r:id="rId85" display="https://ab2022mohammedengineer.on.drv.tw/Narratives website/CorrelativeNarrativeWebPage-Trial17.html"/>
    <hyperlink ref="B26" r:id="rId86" display="https://ab2022mohammedengineer.on.drv.tw/Narratives website/CorrelativeNarrativeWebPage-Trial18.html"/>
    <hyperlink ref="B21" r:id="rId87" display="https://ab2022mohammedengineer.on.drv.tw/Narratives website/CorrelativeNarrativeWebPage-Trial24.html"/>
    <hyperlink ref="B228" r:id="rId88" display="https://ab2022mohammedengineer.on.drv.tw/Narratives website/CorrelativeNarrativeWebPage-Trial25.html"/>
    <hyperlink ref="B190" r:id="rId89" display="https://ab2022mohammedengineer.on.drv.tw/Narratives website/CorrelativeNarrativeWebPage-Trial28.html"/>
    <hyperlink ref="B206" r:id="rId90" display="https://ab2022mohammedengineer.on.drv.tw/Narratives website/CorrelativeNarrativeWebPage-Trial29.html"/>
    <hyperlink ref="B183" r:id="rId91" display="https://ab2022mohammedengineer.on.drv.tw/Narratives website/CorrelativeNarrativeWebPage-Trial19.html"/>
    <hyperlink ref="B250" r:id="rId92" display="https://ab2022mohammedengineer.on.drv.tw/Narratives website/CorrelativeNarrativeWebPage-Trial20.html"/>
    <hyperlink ref="B51" r:id="rId93" display="https://ab2022mohammedengineer.on.drv.tw/Narratives website/CorrelativeNarrativeWebPage-Trial22.html"/>
    <hyperlink ref="B178" r:id="rId94" display="https://ab2022mohammedengineer.on.drv.tw/Narratives website/CorrelativeNarrativeWebPage-Trial23.html"/>
    <hyperlink ref="B75" r:id="rId95" display="https://ab2022mohammedengineer.on.drv.tw/Narratives website/CorrelativeNarrativeWebPage-Trial26.html"/>
    <hyperlink ref="B209" r:id="rId96" display="https://ab2022mohammedengineer.on.drv.tw/Narratives website/CorrelativeNarrativeWebPage-Trial27.html"/>
    <hyperlink ref="B34" r:id="rId97" display="https://ab2022mohammedengineer.on.drv.tw/Narratives website/CorrelativeNarrativeWebPage-Trial30.html"/>
    <hyperlink ref="B240" r:id="rId98" display="https://ab2022mohammedengineer.on.drv.tw/Narratives website/CorrelativeNarrativeWebPage-Trial31.html"/>
    <hyperlink ref="B235" r:id="rId99" display="https://ab2022mohammedengineer.on.drv.tw/Narratives website/CorrelativeNarrativeWebPage-Trial32.html"/>
    <hyperlink ref="B199" r:id="rId100" display="https://ab2022mohammedengineer.on.drv.tw/Narratives website/CorrelativeNarrativeWebPage-Trial33.html"/>
    <hyperlink ref="B164" r:id="rId101" display="https://ab2022mohammedengineer.on.drv.tw/Narratives website/CorrelativeNarrativeWebPage-Trial34.html"/>
    <hyperlink ref="B96" r:id="rId102" display="https://ab2022mohammedengineer.on.drv.tw/Narratives website/CorrelativeNarrativeWebPage-Trial35.html"/>
    <hyperlink ref="B29" r:id="rId103" display="https://ab2022mohammedengineer.on.drv.tw/Narratives website/CorrelativeNarrativeWebPage-Trial36.html"/>
    <hyperlink ref="B184" r:id="rId104" display="https://ab2022mohammedengineer.on.drv.tw/Narratives website/CorrelativeNarrativeWebPage-Trial19.html"/>
    <hyperlink ref="B251" r:id="rId105" display="https://ab2022mohammedengineer.on.drv.tw/Narratives website/CorrelativeNarrativeWebPage-Trial20.html"/>
    <hyperlink ref="B52" r:id="rId106" display="https://ab2022mohammedengineer.on.drv.tw/Narratives website/CorrelativeNarrativeWebPage-Trial22.html"/>
    <hyperlink ref="B179" r:id="rId107" display="https://ab2022mohammedengineer.on.drv.tw/Narratives website/CorrelativeNarrativeWebPage-Trial23.html"/>
    <hyperlink ref="B76" r:id="rId108" display="https://ab2022mohammedengineer.on.drv.tw/Narratives website/CorrelativeNarrativeWebPage-Trial26.html"/>
    <hyperlink ref="B210" r:id="rId109" display="https://ab2022mohammedengineer.on.drv.tw/Narratives website/CorrelativeNarrativeWebPage-Trial27.html"/>
    <hyperlink ref="B35" r:id="rId110" display="https://ab2022mohammedengineer.on.drv.tw/Narratives website/CorrelativeNarrativeWebPage-Trial30.html"/>
    <hyperlink ref="B241" r:id="rId111" display="https://ab2022mohammedengineer.on.drv.tw/Narratives website/CorrelativeNarrativeWebPage-Trial31.html"/>
    <hyperlink ref="B236" r:id="rId112" display="https://ab2022mohammedengineer.on.drv.tw/Narratives website/CorrelativeNarrativeWebPage-Trial32.html"/>
    <hyperlink ref="B200" r:id="rId113" display="https://ab2022mohammedengineer.on.drv.tw/Narratives website/CorrelativeNarrativeWebPage-Trial33.html"/>
    <hyperlink ref="B165" r:id="rId114" display="https://ab2022mohammedengineer.on.drv.tw/Narratives website/CorrelativeNarrativeWebPage-Trial34.html"/>
    <hyperlink ref="B97" r:id="rId115" display="https://ab2022mohammedengineer.on.drv.tw/Narratives website/CorrelativeNarrativeWebPage-Trial35.html"/>
    <hyperlink ref="B30" r:id="rId116" display="https://ab2022mohammedengineer.on.drv.tw/Narratives website/CorrelativeNarrativeWebPage-Trial36.html"/>
    <hyperlink ref="B185" r:id="rId117" display="https://ab2022mohammedengineer.on.drv.tw/Narratives website/CorrelativeNarrativeWebPage-Trial19.html"/>
    <hyperlink ref="B252" r:id="rId118" display="https://ab2022mohammedengineer.on.drv.tw/Narratives website/CorrelativeNarrativeWebPage-Trial20.html"/>
    <hyperlink ref="B53" r:id="rId119" display="https://ab2022mohammedengineer.on.drv.tw/Narratives website/CorrelativeNarrativeWebPage-Trial22.html"/>
    <hyperlink ref="B180" r:id="rId120" display="https://ab2022mohammedengineer.on.drv.tw/Narratives website/CorrelativeNarrativeWebPage-Trial23.html"/>
    <hyperlink ref="B77" r:id="rId121" display="https://ab2022mohammedengineer.on.drv.tw/Narratives website/CorrelativeNarrativeWebPage-Trial26.html"/>
    <hyperlink ref="B211" r:id="rId122" display="https://ab2022mohammedengineer.on.drv.tw/Narratives website/CorrelativeNarrativeWebPage-Trial27.html"/>
    <hyperlink ref="B36" r:id="rId123" display="https://ab2022mohammedengineer.on.drv.tw/Narratives website/CorrelativeNarrativeWebPage-Trial30.html"/>
    <hyperlink ref="B242" r:id="rId124" display="https://ab2022mohammedengineer.on.drv.tw/Narratives website/CorrelativeNarrativeWebPage-Trial31.html"/>
    <hyperlink ref="B237" r:id="rId125" display="https://ab2022mohammedengineer.on.drv.tw/Narratives website/CorrelativeNarrativeWebPage-Trial32.html"/>
    <hyperlink ref="B201" r:id="rId126" display="https://ab2022mohammedengineer.on.drv.tw/Narratives website/CorrelativeNarrativeWebPage-Trial33.html"/>
    <hyperlink ref="B166" r:id="rId127" display="https://ab2022mohammedengineer.on.drv.tw/Narratives website/CorrelativeNarrativeWebPage-Trial34.html"/>
    <hyperlink ref="B98" r:id="rId128" display="https://ab2022mohammedengineer.on.drv.tw/Narratives website/CorrelativeNarrativeWebPage-Trial35.html"/>
    <hyperlink ref="B31" r:id="rId129" display="https://ab2022mohammedengineer.on.drv.tw/Narratives website/CorrelativeNarrativeWebPage-Trial36.html"/>
    <hyperlink ref="B85" r:id="rId130" display="https://ab2022mohammedengineer.on.drv.tw/Narratives website/CorrelativeNarrativeWebPage-Trial37.html"/>
    <hyperlink ref="B145" r:id="rId131" display="https://ab2022mohammedengineer.on.drv.tw/Narratives website/CorrelativeNarrativeWebPage-Trial38.html"/>
    <hyperlink ref="B173" r:id="rId132" display="https://ab2022mohammedengineer.on.drv.tw/Narratives website/CorrelativeNarrativeWebPage-Trial39.html"/>
    <hyperlink ref="B150" r:id="rId133" display="https://ab2022mohammedengineer.on.drv.tw/Narratives website/CorrelativeNarrativeWebPage-Trial43.html"/>
    <hyperlink ref="B4" r:id="rId134" display="https://ab2022mohammedengineer.on.drv.tw/Narratives website/CorrelativeNarrativeWebPage-Trial48.html"/>
    <hyperlink ref="B56" r:id="rId135" display="https://ab2022mohammedengineer.on.drv.tw/Narratives website/CorrelativeNarrativeWebPage-Trial49.html"/>
    <hyperlink ref="B80" r:id="rId136" display="https://ab2022mohammedengineer.on.drv.tw/Narratives website/CorrelativeNarrativeWebPage-Trial50.html"/>
    <hyperlink ref="B61" r:id="rId137" display="https://ab2022mohammedengineer.on.drv.tw/Narratives website/CorrelativeNarrativeWebPage-Trial51.html"/>
    <hyperlink ref="B86" r:id="rId138" display="https://ab2022mohammedengineer.on.drv.tw/Narratives website/CorrelativeNarrativeWebPage-Trial37.html"/>
    <hyperlink ref="B146" r:id="rId139" display="https://ab2022mohammedengineer.on.drv.tw/Narratives website/CorrelativeNarrativeWebPage-Trial38.html"/>
    <hyperlink ref="B174" r:id="rId140" display="https://ab2022mohammedengineer.on.drv.tw/Narratives website/CorrelativeNarrativeWebPage-Trial39.html"/>
    <hyperlink ref="B151" r:id="rId141" display="https://ab2022mohammedengineer.on.drv.tw/Narratives website/CorrelativeNarrativeWebPage-Trial43.html"/>
    <hyperlink ref="B5" r:id="rId142" display="https://ab2022mohammedengineer.on.drv.tw/Narratives website/CorrelativeNarrativeWebPage-Trial48.html"/>
    <hyperlink ref="B57" r:id="rId143" display="https://ab2022mohammedengineer.on.drv.tw/Narratives website/CorrelativeNarrativeWebPage-Trial49.html"/>
    <hyperlink ref="B81" r:id="rId144" display="https://ab2022mohammedengineer.on.drv.tw/Narratives website/CorrelativeNarrativeWebPage-Trial50.html"/>
    <hyperlink ref="B62" r:id="rId145" display="https://ab2022mohammedengineer.on.drv.tw/Narratives website/CorrelativeNarrativeWebPage-Trial51.html"/>
    <hyperlink ref="B87" r:id="rId146" display="https://ab2022mohammedengineer.on.drv.tw/Narratives website/CorrelativeNarrativeWebPage-Trial37.html"/>
    <hyperlink ref="B147" r:id="rId147" display="https://ab2022mohammedengineer.on.drv.tw/Narratives website/CorrelativeNarrativeWebPage-Trial38.html"/>
    <hyperlink ref="B175" r:id="rId148" display="https://ab2022mohammedengineer.on.drv.tw/Narratives website/CorrelativeNarrativeWebPage-Trial39.html"/>
    <hyperlink ref="B152" r:id="rId149" display="https://ab2022mohammedengineer.on.drv.tw/Narratives website/CorrelativeNarrativeWebPage-Trial43.html"/>
    <hyperlink ref="B6" r:id="rId150" display="https://ab2022mohammedengineer.on.drv.tw/Narratives website/CorrelativeNarrativeWebPage-Trial48.html"/>
    <hyperlink ref="B58" r:id="rId151" display="https://ab2022mohammedengineer.on.drv.tw/Narratives website/CorrelativeNarrativeWebPage-Trial49.html"/>
    <hyperlink ref="B82" r:id="rId152" display="https://ab2022mohammedengineer.on.drv.tw/Narratives website/CorrelativeNarrativeWebPage-Trial50.html"/>
    <hyperlink ref="B63" r:id="rId153" display="https://ab2022mohammedengineer.on.drv.tw/Narratives website/CorrelativeNarrativeWebPage-Trial51.html"/>
    <hyperlink ref="B278" r:id="rId154" display="https://ab2022mohammedengineer.on.drv.tw/Narratives website/CorrelativeNarrativeWebPage-Trial48.html"/>
    <hyperlink ref="B266" r:id="rId155" display="https://ab2022mohammedengineer.on.drv.tw/Narratives website/CorrelativeNarrativeWebPage-Trial14.html"/>
    <hyperlink ref="B309" r:id="rId156" display="https://ab2022mohammedengineer.on.drv.tw/Narratives website/CorrelativeNarrativeWebPage-Trial4.html"/>
    <hyperlink ref="B296" r:id="rId157" display="https://ab2022mohammedengineer.on.drv.tw/Narratives website/CorrelativeNarrativeWebPage-Trial24.html"/>
    <hyperlink ref="B282" r:id="rId158" display="https://ab2022mohammedengineer.on.drv.tw/Narratives website/CorrelativeNarrativeWebPage-Trial18.html"/>
    <hyperlink ref="B294" r:id="rId159" display="https://ab2022mohammedengineer.on.drv.tw/Narratives website/CorrelativeNarrativeWebPage-Trial36.html"/>
    <hyperlink ref="B308" r:id="rId160" display="https://ab2022mohammedengineer.on.drv.tw/Narratives website/CorrelativeNarrativeWebPage-Trial30.html"/>
    <hyperlink ref="B292" r:id="rId161" display="https://ab2022mohammedengineer.on.drv.tw/Narratives website/CorrelativeNarrativeWebPage-Trial13.html"/>
    <hyperlink ref="B300" r:id="rId162" display="https://ab2022mohammedengineer.on.drv.tw/Narratives website/CorrelativeNarrativeWebPage-Trial15.html"/>
    <hyperlink ref="B297" r:id="rId163" display="https://ab2022mohammedengineer.on.drv.tw/Narratives website/CorrelativeNarrativeWebPage-Trial22.html"/>
    <hyperlink ref="B273" r:id="rId164" display="https://ab2022mohammedengineer.on.drv.tw/Narratives website/CorrelativeNarrativeWebPage-Trial49.html"/>
    <hyperlink ref="B303" r:id="rId165" display="https://ab2022mohammedengineer.on.drv.tw/Narratives website/CorrelativeNarrativeWebPage-Trial51.html"/>
    <hyperlink ref="B302" r:id="rId166" display="https://ab2022mohammedengineer.on.drv.tw/Narratives website/CorrelativeNarrativeWebPage-Trial11.html"/>
    <hyperlink ref="B304" r:id="rId167" display="https://ab2022mohammedengineer.on.drv.tw/Narratives website/CorrelativeNarrativeWebPage-Trial47.html"/>
    <hyperlink ref="B288" r:id="rId168" display="https://ab2022mohammedengineer.on.drv.tw/Narratives website/CorrelativeNarrativeWebPage-Trial26.html"/>
    <hyperlink ref="B265" r:id="rId169" display="https://ab2022mohammedengineer.on.drv.tw/Narratives website/CorrelativeNarrativeWebPage-Trial50.html"/>
    <hyperlink ref="B290" r:id="rId170" display="https://ab2022mohammedengineer.on.drv.tw/Narratives website/CorrelativeNarrativeWebPage-Trial37.html"/>
    <hyperlink ref="B272" r:id="rId171" display="https://ab2022mohammedengineer.on.drv.tw/Narratives website/CorrelativeNarrativeWebPage-Trial2.html"/>
    <hyperlink ref="B289" r:id="rId172" display="https://ab2022mohammedengineer.on.drv.tw/Narratives website/CorrelativeNarrativeWebPage-Trial35.html"/>
    <hyperlink ref="B264" r:id="rId173" display="https://ab2022mohammedengineer.on.drv.tw/Narratives website/CorrelativeNarrativeWebPage-Trial8.html"/>
    <hyperlink ref="B283" r:id="rId174" display="https://ab2022mohammedengineer.on.drv.tw/Narratives website/CorrelativeNarrativeWebPage-Trial45.html"/>
    <hyperlink ref="B293" r:id="rId175" display="https://ab2022mohammedengineer.on.drv.tw/Narratives website/CorrelativeNarrativeWebPage-Trial3.html"/>
    <hyperlink ref="B295" r:id="rId176" display="https://ab2022mohammedengineer.on.drv.tw/Narratives website/CorrelativeNarrativeWebPage-Trial9.html"/>
    <hyperlink ref="B299" r:id="rId177" display="https://ab2022mohammedengineer.on.drv.tw/Narratives website/CorrelativeNarrativeWebPage-Trial1.html"/>
    <hyperlink ref="B286" r:id="rId178" display="https://ab2022mohammedengineer.on.drv.tw/Narratives website/CorrelativeNarrativeWebPage-Trial21.html"/>
    <hyperlink ref="B305" r:id="rId179" display="https://ab2022mohammedengineer.on.drv.tw/Narratives website/CorrelativeNarrativeWebPage-Trial41.html"/>
    <hyperlink ref="B312" r:id="rId180" display="https://ab2022mohammedengineer.on.drv.tw/Narratives website/CorrelativeNarrativeWebPage-Trial46.html"/>
    <hyperlink ref="B271" r:id="rId181" display="https://ab2022mohammedengineer.on.drv.tw/Narratives website/CorrelativeNarrativeWebPage-Trial6.html"/>
    <hyperlink ref="B285" r:id="rId182" display="https://ab2022mohammedengineer.on.drv.tw/Narratives website/CorrelativeNarrativeWebPage-Trial38.html"/>
    <hyperlink ref="B269" r:id="rId183" display="https://ab2022mohammedengineer.on.drv.tw/Narratives website/CorrelativeNarrativeWebPage-Trial43.html"/>
    <hyperlink ref="B279" r:id="rId184" display="https://ab2022mohammedengineer.on.drv.tw/Narratives website/CorrelativeNarrativeWebPage-Trial17.html"/>
    <hyperlink ref="B306" r:id="rId185" display="https://ab2022mohammedengineer.on.drv.tw/Narratives website/CorrelativeNarrativeWebPage-Trial42.html"/>
    <hyperlink ref="B267" r:id="rId186" display="https://ab2022mohammedengineer.on.drv.tw/Narratives website/CorrelativeNarrativeWebPage-Trial34.html"/>
    <hyperlink ref="B310" r:id="rId187" display="https://ab2022mohammedengineer.on.drv.tw/Narratives website/CorrelativeNarrativeWebPage-Trial40.html"/>
    <hyperlink ref="B280" r:id="rId188" display="https://ab2022mohammedengineer.on.drv.tw/Narratives website/CorrelativeNarrativeWebPage-Trial39.html"/>
    <hyperlink ref="B301" r:id="rId189" display="https://ab2022mohammedengineer.on.drv.tw/Narratives website/CorrelativeNarrativeWebPage-Trial23.html"/>
    <hyperlink ref="B262" r:id="rId190" display="https://ab2022mohammedengineer.on.drv.tw/Narratives website/CorrelativeNarrativeWebPage-Trial19.html"/>
    <hyperlink ref="B291" r:id="rId191" display="https://ab2022mohammedengineer.on.drv.tw/Narratives website/CorrelativeNarrativeWebPage-Trial28.html"/>
    <hyperlink ref="B281" r:id="rId192" display="https://ab2022mohammedengineer.on.drv.tw/Narratives website/CorrelativeNarrativeWebPage-Trial7.html"/>
    <hyperlink ref="B274" r:id="rId193" display="https://ab2022mohammedengineer.on.drv.tw/Narratives website/CorrelativeNarrativeWebPage-Trial33.html"/>
    <hyperlink ref="B268" r:id="rId194" display="https://ab2022mohammedengineer.on.drv.tw/Narratives website/CorrelativeNarrativeWebPage-Trial29.html"/>
    <hyperlink ref="B276" r:id="rId195" display="https://ab2022mohammedengineer.on.drv.tw/Narratives website/CorrelativeNarrativeWebPage-Trial27.html"/>
    <hyperlink ref="B284" r:id="rId196" display="https://ab2022mohammedengineer.on.drv.tw/Narratives website/CorrelativeNarrativeWebPage-Trial10.html"/>
    <hyperlink ref="B287" r:id="rId197" display="https://ab2022mohammedengineer.on.drv.tw/Narratives website/CorrelativeNarrativeWebPage-Trial16.html"/>
    <hyperlink ref="B307" r:id="rId198" display="https://ab2022mohammedengineer.on.drv.tw/Narratives website/CorrelativeNarrativeWebPage-Trial25.html"/>
    <hyperlink ref="B311" r:id="rId199" display="https://ab2022mohammedengineer.on.drv.tw/Narratives website/CorrelativeNarrativeWebPage-Trial5.html"/>
    <hyperlink ref="B277" r:id="rId200" display="https://ab2022mohammedengineer.on.drv.tw/Narratives website/CorrelativeNarrativeWebPage-Trial32.html"/>
    <hyperlink ref="B270" r:id="rId201" display="https://ab2022mohammedengineer.on.drv.tw/Narratives website/CorrelativeNarrativeWebPage-Trial31.html"/>
    <hyperlink ref="B263" r:id="rId202" display="https://ab2022mohammedengineer.on.drv.tw/Narratives website/CorrelativeNarrativeWebPage-Trial12.html"/>
    <hyperlink ref="B275" r:id="rId203" display="https://ab2022mohammedengineer.on.drv.tw/Narratives website/CorrelativeNarrativeWebPage-Trial20.html"/>
    <hyperlink ref="B298" r:id="rId204" display="https://ab2022mohammedengineer.on.drv.tw/Narratives website/CorrelativeNarrativeWebPage-Trial44.html"/>
    <hyperlink ref="B342" r:id="rId205" display="https://ab2022mohammedengineer.on.drv.tw/Narratives website/CorrelativeNarrativeWebPage-Trial4.html"/>
    <hyperlink ref="B326" r:id="rId206" display="https://ab2022mohammedengineer.on.drv.tw/Narratives website/CorrelativeNarrativeWebPage-Trial24.html"/>
    <hyperlink ref="B325" r:id="rId207" display="https://ab2022mohammedengineer.on.drv.tw/Narratives website/CorrelativeNarrativeWebPage-Trial36.html"/>
    <hyperlink ref="B341" r:id="rId208" display="https://ab2022mohammedengineer.on.drv.tw/Narratives website/CorrelativeNarrativeWebPage-Trial30.html"/>
    <hyperlink ref="B330" r:id="rId209" display="https://ab2022mohammedengineer.on.drv.tw/Narratives website/CorrelativeNarrativeWebPage-Trial13.html"/>
    <hyperlink ref="B333" r:id="rId210" display="https://ab2022mohammedengineer.on.drv.tw/Narratives website/CorrelativeNarrativeWebPage-Trial15.html"/>
    <hyperlink ref="B331" r:id="rId211" display="https://ab2022mohammedengineer.on.drv.tw/Narratives website/CorrelativeNarrativeWebPage-Trial22.html"/>
    <hyperlink ref="B334" r:id="rId212" display="https://ab2022mohammedengineer.on.drv.tw/Narratives website/CorrelativeNarrativeWebPage-Trial51.html"/>
    <hyperlink ref="B337" r:id="rId213" display="https://ab2022mohammedengineer.on.drv.tw/Narratives website/CorrelativeNarrativeWebPage-Trial11.html"/>
    <hyperlink ref="B338" r:id="rId214" display="https://ab2022mohammedengineer.on.drv.tw/Narratives website/CorrelativeNarrativeWebPage-Trial47.html"/>
    <hyperlink ref="B328" r:id="rId215" display="https://ab2022mohammedengineer.on.drv.tw/Narratives website/CorrelativeNarrativeWebPage-Trial3.html"/>
    <hyperlink ref="B327" r:id="rId216" display="https://ab2022mohammedengineer.on.drv.tw/Narratives website/CorrelativeNarrativeWebPage-Trial9.html"/>
    <hyperlink ref="B332" r:id="rId217" display="https://ab2022mohammedengineer.on.drv.tw/Narratives website/CorrelativeNarrativeWebPage-Trial1.html"/>
    <hyperlink ref="B336" r:id="rId218" display="https://ab2022mohammedengineer.on.drv.tw/Narratives website/CorrelativeNarrativeWebPage-Trial41.html"/>
    <hyperlink ref="B345" r:id="rId219" display="https://ab2022mohammedengineer.on.drv.tw/Narratives website/CorrelativeNarrativeWebPage-Trial46.html"/>
    <hyperlink ref="B335" r:id="rId220" display="https://ab2022mohammedengineer.on.drv.tw/Narratives website/CorrelativeNarrativeWebPage-Trial42.html"/>
    <hyperlink ref="B343" r:id="rId221" display="https://ab2022mohammedengineer.on.drv.tw/Narratives website/CorrelativeNarrativeWebPage-Trial40.html"/>
    <hyperlink ref="B339" r:id="rId222" display="https://ab2022mohammedengineer.on.drv.tw/Narratives website/CorrelativeNarrativeWebPage-Trial23.html"/>
    <hyperlink ref="B340" r:id="rId223" display="https://ab2022mohammedengineer.on.drv.tw/Narratives website/CorrelativeNarrativeWebPage-Trial25.html"/>
    <hyperlink ref="B344" r:id="rId224" display="https://ab2022mohammedengineer.on.drv.tw/Narratives website/CorrelativeNarrativeWebPage-Trial5.html"/>
    <hyperlink ref="B329" r:id="rId225" display="https://ab2022mohammedengineer.on.drv.tw/Narratives website/CorrelativeNarrativeWebPage-Trial44.html"/>
  </hyperlinks>
  <pageMargins left="0.7" right="0.7" top="0.75" bottom="0.75" header="0.3" footer="0.3"/>
  <pageSetup paperSize="9" orientation="portrait" r:id="rId226"/>
  <drawing r:id="rId22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2"/>
  <sheetViews>
    <sheetView topLeftCell="A67" workbookViewId="0">
      <selection activeCell="D81" sqref="D81"/>
    </sheetView>
  </sheetViews>
  <sheetFormatPr defaultRowHeight="15"/>
  <cols>
    <col min="1" max="1" width="51.42578125" customWidth="1"/>
    <col min="2" max="2" width="59.5703125" bestFit="1" customWidth="1"/>
    <col min="3" max="3" width="18.7109375" customWidth="1"/>
    <col min="4" max="4" width="25.85546875" customWidth="1"/>
    <col min="5" max="5" width="11.5703125" bestFit="1" customWidth="1"/>
    <col min="6" max="6" width="11.42578125" bestFit="1" customWidth="1"/>
    <col min="7" max="8" width="11.5703125" bestFit="1" customWidth="1"/>
    <col min="9" max="9" width="23.5703125" bestFit="1" customWidth="1"/>
    <col min="10" max="10" width="37.5703125" bestFit="1" customWidth="1"/>
    <col min="11" max="11" width="5" bestFit="1" customWidth="1"/>
    <col min="12" max="12" width="255.7109375" bestFit="1" customWidth="1"/>
  </cols>
  <sheetData>
    <row r="1" spans="1:20">
      <c r="A1" t="s">
        <v>4779</v>
      </c>
      <c r="B1" t="s">
        <v>4760</v>
      </c>
      <c r="C1" t="s">
        <v>4715</v>
      </c>
      <c r="D1" t="s">
        <v>4761</v>
      </c>
      <c r="E1" t="s">
        <v>4762</v>
      </c>
      <c r="F1" t="s">
        <v>4763</v>
      </c>
      <c r="G1" t="s">
        <v>4764</v>
      </c>
      <c r="H1" t="s">
        <v>4765</v>
      </c>
      <c r="I1" t="s">
        <v>4766</v>
      </c>
    </row>
    <row r="2" spans="1:20">
      <c r="A2" s="40" t="s">
        <v>721</v>
      </c>
      <c r="B2" s="8" t="s">
        <v>668</v>
      </c>
      <c r="C2" s="8" t="s">
        <v>535</v>
      </c>
      <c r="D2" s="14">
        <v>3</v>
      </c>
      <c r="E2" s="14">
        <v>4</v>
      </c>
      <c r="F2" s="14">
        <v>3</v>
      </c>
      <c r="G2" s="14">
        <v>4</v>
      </c>
      <c r="H2" s="14">
        <v>5</v>
      </c>
      <c r="I2" s="14">
        <v>5</v>
      </c>
      <c r="J2" s="58">
        <f>AVERAGE(D2:I2)</f>
        <v>4</v>
      </c>
      <c r="K2" s="58">
        <f>STDEV(D2:J2)</f>
        <v>0.81649658092772603</v>
      </c>
      <c r="L2" s="14" t="s">
        <v>138</v>
      </c>
      <c r="M2" s="8"/>
      <c r="N2" s="8"/>
      <c r="R2" s="40"/>
      <c r="S2" s="48"/>
      <c r="T2" s="48"/>
    </row>
    <row r="3" spans="1:20" s="8" customFormat="1">
      <c r="A3" s="40" t="s">
        <v>721</v>
      </c>
      <c r="B3" s="8" t="s">
        <v>669</v>
      </c>
      <c r="C3" s="8" t="s">
        <v>535</v>
      </c>
      <c r="D3" s="14">
        <v>4</v>
      </c>
      <c r="E3" s="14">
        <v>4</v>
      </c>
      <c r="F3" s="14">
        <v>4</v>
      </c>
      <c r="G3" s="14">
        <v>5</v>
      </c>
      <c r="H3" s="14">
        <v>5</v>
      </c>
      <c r="I3" s="14">
        <v>5</v>
      </c>
      <c r="J3" s="58">
        <f>AVERAGE(D3:I3)</f>
        <v>4.5</v>
      </c>
      <c r="K3" s="58">
        <f>STDEV(D3:J3)</f>
        <v>0.5</v>
      </c>
      <c r="L3" s="14" t="s">
        <v>155</v>
      </c>
    </row>
    <row r="4" spans="1:20" s="8" customFormat="1" ht="25.5">
      <c r="A4" s="40" t="s">
        <v>721</v>
      </c>
      <c r="B4" s="8" t="s">
        <v>670</v>
      </c>
      <c r="C4" s="8" t="s">
        <v>535</v>
      </c>
      <c r="D4" s="14">
        <v>4</v>
      </c>
      <c r="E4" s="14">
        <v>4</v>
      </c>
      <c r="F4" s="14">
        <v>2</v>
      </c>
      <c r="G4" s="14">
        <v>4</v>
      </c>
      <c r="H4" s="14">
        <v>2</v>
      </c>
      <c r="I4" s="14">
        <v>4</v>
      </c>
      <c r="J4" s="58">
        <f>AVERAGE(D4:I4)</f>
        <v>3.3333333333333335</v>
      </c>
      <c r="K4" s="58">
        <f>STDEV(D4:J4)</f>
        <v>0.94280904158206547</v>
      </c>
      <c r="L4" s="14" t="s">
        <v>191</v>
      </c>
    </row>
    <row r="5" spans="1:20" s="8" customFormat="1">
      <c r="A5" s="40" t="s">
        <v>721</v>
      </c>
      <c r="B5" s="8" t="s">
        <v>671</v>
      </c>
      <c r="C5" s="8" t="s">
        <v>535</v>
      </c>
      <c r="D5" s="14">
        <v>5</v>
      </c>
      <c r="E5" s="14">
        <v>5</v>
      </c>
      <c r="F5" s="14">
        <v>5</v>
      </c>
      <c r="G5" s="14">
        <v>5</v>
      </c>
      <c r="H5" s="14">
        <v>5</v>
      </c>
      <c r="I5" s="14">
        <v>5</v>
      </c>
      <c r="J5" s="58">
        <f>AVERAGE(D5:I5)</f>
        <v>5</v>
      </c>
      <c r="K5" s="58">
        <f>STDEV(D5:J5)</f>
        <v>0</v>
      </c>
      <c r="L5" s="14" t="s">
        <v>209</v>
      </c>
    </row>
    <row r="6" spans="1:20" s="8" customFormat="1">
      <c r="A6" s="89" t="s">
        <v>792</v>
      </c>
      <c r="D6" s="76">
        <f>AVERAGE(D2:D5)</f>
        <v>4</v>
      </c>
      <c r="E6" s="76">
        <f t="shared" ref="E6:I6" si="0">AVERAGE(E2:E5)</f>
        <v>4.25</v>
      </c>
      <c r="F6" s="76">
        <f t="shared" si="0"/>
        <v>3.5</v>
      </c>
      <c r="G6" s="76">
        <f t="shared" si="0"/>
        <v>4.5</v>
      </c>
      <c r="H6" s="76">
        <f t="shared" si="0"/>
        <v>4.25</v>
      </c>
      <c r="I6" s="76">
        <f t="shared" si="0"/>
        <v>4.75</v>
      </c>
      <c r="J6" s="58"/>
      <c r="K6" s="58"/>
      <c r="L6" s="14"/>
    </row>
    <row r="7" spans="1:20" s="8" customFormat="1">
      <c r="A7" s="89" t="s">
        <v>538</v>
      </c>
      <c r="D7" s="76">
        <f>STDEV(D2:D5)</f>
        <v>0.81649658092772603</v>
      </c>
      <c r="E7" s="76">
        <f t="shared" ref="E7:I7" si="1">STDEV(E2:E5)</f>
        <v>0.5</v>
      </c>
      <c r="F7" s="76">
        <f t="shared" si="1"/>
        <v>1.2909944487358056</v>
      </c>
      <c r="G7" s="76">
        <f t="shared" si="1"/>
        <v>0.57735026918962573</v>
      </c>
      <c r="H7" s="76">
        <f t="shared" si="1"/>
        <v>1.5</v>
      </c>
      <c r="I7" s="76">
        <f t="shared" si="1"/>
        <v>0.5</v>
      </c>
      <c r="J7" s="58"/>
      <c r="K7" s="58"/>
      <c r="L7" s="14"/>
    </row>
    <row r="8" spans="1:20" s="8" customFormat="1">
      <c r="A8" s="41" t="s">
        <v>779</v>
      </c>
      <c r="B8" s="8" t="s">
        <v>677</v>
      </c>
      <c r="C8" s="8" t="s">
        <v>535</v>
      </c>
      <c r="D8" s="1">
        <v>3</v>
      </c>
      <c r="E8" s="1">
        <v>4</v>
      </c>
      <c r="F8" s="1">
        <v>3</v>
      </c>
      <c r="G8" s="1">
        <v>3</v>
      </c>
      <c r="H8" s="1">
        <v>3</v>
      </c>
      <c r="I8" s="1">
        <v>4</v>
      </c>
      <c r="J8" s="58">
        <f>AVERAGE(D8:I8)</f>
        <v>3.3333333333333335</v>
      </c>
      <c r="K8" s="58">
        <f>STDEV(D8:J8)</f>
        <v>0.4714045207910359</v>
      </c>
      <c r="L8"/>
    </row>
    <row r="9" spans="1:20" s="8" customFormat="1">
      <c r="A9" s="41" t="s">
        <v>779</v>
      </c>
      <c r="B9" s="8" t="s">
        <v>678</v>
      </c>
      <c r="C9" s="8" t="s">
        <v>535</v>
      </c>
      <c r="D9" s="1">
        <v>5</v>
      </c>
      <c r="E9" s="1">
        <v>4</v>
      </c>
      <c r="F9" s="1">
        <v>5</v>
      </c>
      <c r="G9" s="1">
        <v>5</v>
      </c>
      <c r="H9" s="1">
        <v>5</v>
      </c>
      <c r="I9" s="1">
        <v>5</v>
      </c>
      <c r="J9" s="58">
        <f>AVERAGE(D9:I9)</f>
        <v>4.833333333333333</v>
      </c>
      <c r="K9" s="58">
        <f>STDEV(D9:J9)</f>
        <v>0.37267799624996489</v>
      </c>
      <c r="L9" s="1" t="s">
        <v>379</v>
      </c>
    </row>
    <row r="10" spans="1:20" s="8" customFormat="1">
      <c r="A10" s="41" t="s">
        <v>779</v>
      </c>
      <c r="B10" s="8" t="s">
        <v>758</v>
      </c>
      <c r="C10" s="8" t="s">
        <v>535</v>
      </c>
      <c r="D10" s="1">
        <v>5</v>
      </c>
      <c r="E10" s="1">
        <v>5</v>
      </c>
      <c r="F10" s="1">
        <v>5</v>
      </c>
      <c r="G10" s="1">
        <v>5</v>
      </c>
      <c r="H10" s="1">
        <v>5</v>
      </c>
      <c r="I10" s="1">
        <v>5</v>
      </c>
      <c r="J10" s="58">
        <f>AVERAGE(D10:I10)</f>
        <v>5</v>
      </c>
      <c r="K10" s="58">
        <f>STDEV(D10:J10)</f>
        <v>0</v>
      </c>
      <c r="L10" s="1" t="s">
        <v>406</v>
      </c>
    </row>
    <row r="11" spans="1:20" s="8" customFormat="1">
      <c r="A11" s="89" t="s">
        <v>792</v>
      </c>
      <c r="D11" s="74">
        <f>AVERAGE(D8:D10)</f>
        <v>4.333333333333333</v>
      </c>
      <c r="E11" s="74">
        <f t="shared" ref="E11:I11" si="2">AVERAGE(E8:E10)</f>
        <v>4.333333333333333</v>
      </c>
      <c r="F11" s="74">
        <f t="shared" si="2"/>
        <v>4.333333333333333</v>
      </c>
      <c r="G11" s="74">
        <f t="shared" si="2"/>
        <v>4.333333333333333</v>
      </c>
      <c r="H11" s="74">
        <f t="shared" si="2"/>
        <v>4.333333333333333</v>
      </c>
      <c r="I11" s="74">
        <f t="shared" si="2"/>
        <v>4.666666666666667</v>
      </c>
      <c r="J11" s="58"/>
      <c r="K11" s="58"/>
      <c r="L11" s="1"/>
    </row>
    <row r="12" spans="1:20" s="8" customFormat="1">
      <c r="A12" s="89" t="s">
        <v>538</v>
      </c>
      <c r="D12" s="74">
        <f>STDEV(D8:D10)</f>
        <v>1.154700538379251</v>
      </c>
      <c r="E12" s="74">
        <f t="shared" ref="E12:I12" si="3">STDEV(E8:E10)</f>
        <v>0.57735026918962473</v>
      </c>
      <c r="F12" s="74">
        <f t="shared" si="3"/>
        <v>1.154700538379251</v>
      </c>
      <c r="G12" s="74">
        <f t="shared" si="3"/>
        <v>1.154700538379251</v>
      </c>
      <c r="H12" s="74">
        <f t="shared" si="3"/>
        <v>1.154700538379251</v>
      </c>
      <c r="I12" s="74">
        <f t="shared" si="3"/>
        <v>0.57735026918962784</v>
      </c>
      <c r="J12" s="58"/>
      <c r="K12" s="58"/>
      <c r="L12" s="1"/>
    </row>
    <row r="13" spans="1:20" s="8" customFormat="1">
      <c r="A13" s="41" t="s">
        <v>761</v>
      </c>
      <c r="B13" s="8" t="s">
        <v>675</v>
      </c>
      <c r="C13" s="8" t="s">
        <v>535</v>
      </c>
      <c r="D13" s="1">
        <v>3</v>
      </c>
      <c r="E13" s="1">
        <v>4</v>
      </c>
      <c r="F13" s="1">
        <v>4</v>
      </c>
      <c r="G13" s="1">
        <v>5</v>
      </c>
      <c r="H13" s="1">
        <v>4</v>
      </c>
      <c r="I13" s="1">
        <v>5</v>
      </c>
      <c r="J13" s="58">
        <f>AVERAGE(D13:I13)</f>
        <v>4.166666666666667</v>
      </c>
      <c r="K13" s="58">
        <f>STDEV(D13:J13)</f>
        <v>0.68718427093627621</v>
      </c>
      <c r="L13" s="1" t="s">
        <v>297</v>
      </c>
    </row>
    <row r="14" spans="1:20" s="8" customFormat="1">
      <c r="A14" s="41" t="s">
        <v>761</v>
      </c>
      <c r="B14" s="8" t="s">
        <v>679</v>
      </c>
      <c r="C14" s="8" t="s">
        <v>535</v>
      </c>
      <c r="D14" s="1">
        <v>5</v>
      </c>
      <c r="E14" s="1">
        <v>5</v>
      </c>
      <c r="F14" s="1">
        <v>5</v>
      </c>
      <c r="G14" s="1">
        <v>4</v>
      </c>
      <c r="H14" s="1">
        <v>5</v>
      </c>
      <c r="I14" s="1">
        <v>5</v>
      </c>
      <c r="J14" s="58">
        <f>AVERAGE(D14:I14)</f>
        <v>4.833333333333333</v>
      </c>
      <c r="K14" s="58">
        <f>STDEV(D14:J14)</f>
        <v>0.37267799624996489</v>
      </c>
      <c r="L14" s="1" t="s">
        <v>329</v>
      </c>
    </row>
    <row r="15" spans="1:20" s="8" customFormat="1">
      <c r="A15" s="41" t="s">
        <v>761</v>
      </c>
      <c r="B15" s="8" t="s">
        <v>676</v>
      </c>
      <c r="C15" s="8" t="s">
        <v>535</v>
      </c>
      <c r="D15" s="1">
        <v>4</v>
      </c>
      <c r="E15" s="1">
        <v>4</v>
      </c>
      <c r="F15" s="1">
        <v>2</v>
      </c>
      <c r="G15" s="1">
        <v>4</v>
      </c>
      <c r="H15" s="1">
        <v>3</v>
      </c>
      <c r="I15" s="1">
        <v>4</v>
      </c>
      <c r="J15" s="58">
        <f>AVERAGE(D15:I15)</f>
        <v>3.5</v>
      </c>
      <c r="K15" s="58">
        <f>STDEV(D15:J15)</f>
        <v>0.76376261582597338</v>
      </c>
      <c r="L15"/>
    </row>
    <row r="16" spans="1:20" s="8" customFormat="1">
      <c r="A16" s="89" t="s">
        <v>792</v>
      </c>
      <c r="D16" s="74">
        <f>AVERAGE(D13:D15)</f>
        <v>4</v>
      </c>
      <c r="E16" s="74">
        <f t="shared" ref="E16:I16" si="4">AVERAGE(E13:E15)</f>
        <v>4.333333333333333</v>
      </c>
      <c r="F16" s="74">
        <f t="shared" si="4"/>
        <v>3.6666666666666665</v>
      </c>
      <c r="G16" s="74">
        <f t="shared" si="4"/>
        <v>4.333333333333333</v>
      </c>
      <c r="H16" s="74">
        <f t="shared" si="4"/>
        <v>4</v>
      </c>
      <c r="I16" s="74">
        <f t="shared" si="4"/>
        <v>4.666666666666667</v>
      </c>
      <c r="J16" s="58"/>
      <c r="K16" s="58"/>
      <c r="L16"/>
    </row>
    <row r="17" spans="1:12" s="8" customFormat="1">
      <c r="A17" s="89" t="s">
        <v>538</v>
      </c>
      <c r="D17" s="74">
        <f>STDEV(D13:D15)</f>
        <v>1</v>
      </c>
      <c r="E17" s="74">
        <f t="shared" ref="E17:I17" si="5">STDEV(E13:E15)</f>
        <v>0.57735026918962473</v>
      </c>
      <c r="F17" s="74">
        <f t="shared" si="5"/>
        <v>1.5275252316519463</v>
      </c>
      <c r="G17" s="74">
        <f t="shared" si="5"/>
        <v>0.57735026918962473</v>
      </c>
      <c r="H17" s="74">
        <f t="shared" si="5"/>
        <v>1</v>
      </c>
      <c r="I17" s="74">
        <f t="shared" si="5"/>
        <v>0.57735026918962784</v>
      </c>
      <c r="J17" s="58"/>
      <c r="K17" s="58"/>
      <c r="L17"/>
    </row>
    <row r="18" spans="1:12" s="100" customFormat="1" ht="30">
      <c r="A18" s="99" t="s">
        <v>720</v>
      </c>
      <c r="B18" s="100" t="s">
        <v>668</v>
      </c>
      <c r="C18" s="100" t="s">
        <v>535</v>
      </c>
      <c r="D18" s="17">
        <v>3</v>
      </c>
      <c r="E18" s="17">
        <v>3</v>
      </c>
      <c r="F18" s="17">
        <v>4</v>
      </c>
      <c r="G18" s="17">
        <v>5</v>
      </c>
      <c r="H18" s="17">
        <v>5</v>
      </c>
      <c r="I18" s="17">
        <v>5</v>
      </c>
      <c r="J18" s="104">
        <f>AVERAGE(D18:I18)</f>
        <v>4.166666666666667</v>
      </c>
      <c r="K18" s="104">
        <f>STDEV(D18:J18)</f>
        <v>0.89752746785575022</v>
      </c>
      <c r="L18" s="17" t="s">
        <v>138</v>
      </c>
    </row>
    <row r="19" spans="1:12" s="8" customFormat="1" ht="38.25">
      <c r="A19" s="40" t="s">
        <v>720</v>
      </c>
      <c r="B19" s="8" t="s">
        <v>669</v>
      </c>
      <c r="C19" s="8" t="s">
        <v>535</v>
      </c>
      <c r="D19" s="14">
        <v>4</v>
      </c>
      <c r="E19" s="14">
        <v>2</v>
      </c>
      <c r="F19" s="14">
        <v>3</v>
      </c>
      <c r="G19" s="14">
        <v>5</v>
      </c>
      <c r="H19" s="14">
        <v>5</v>
      </c>
      <c r="I19" s="14">
        <v>5</v>
      </c>
      <c r="J19" s="58">
        <f>AVERAGE(D19:I19)</f>
        <v>4</v>
      </c>
      <c r="K19" s="58">
        <f>STDEV(D19:J19)</f>
        <v>1.1547005383792515</v>
      </c>
      <c r="L19" s="14" t="s">
        <v>154</v>
      </c>
    </row>
    <row r="20" spans="1:12" s="8" customFormat="1" ht="51">
      <c r="A20" s="40" t="s">
        <v>720</v>
      </c>
      <c r="B20" s="8" t="s">
        <v>670</v>
      </c>
      <c r="C20" s="8" t="s">
        <v>535</v>
      </c>
      <c r="D20" s="14">
        <v>4</v>
      </c>
      <c r="E20" s="14">
        <v>3</v>
      </c>
      <c r="F20" s="14">
        <v>2</v>
      </c>
      <c r="G20" s="14">
        <v>2</v>
      </c>
      <c r="H20" s="14">
        <v>2</v>
      </c>
      <c r="I20" s="14">
        <v>2</v>
      </c>
      <c r="J20" s="58">
        <f>AVERAGE(D20:I20)</f>
        <v>2.5</v>
      </c>
      <c r="K20" s="58">
        <f>STDEV(D20:J20)</f>
        <v>0.76376261582597338</v>
      </c>
      <c r="L20" s="14" t="s">
        <v>190</v>
      </c>
    </row>
    <row r="21" spans="1:12" s="8" customFormat="1" ht="30">
      <c r="A21" s="40" t="s">
        <v>720</v>
      </c>
      <c r="B21" s="8" t="s">
        <v>671</v>
      </c>
      <c r="C21" s="8" t="s">
        <v>535</v>
      </c>
      <c r="D21" s="14">
        <v>2</v>
      </c>
      <c r="E21" s="14">
        <v>4</v>
      </c>
      <c r="F21" s="14">
        <v>4</v>
      </c>
      <c r="G21" s="14">
        <v>5</v>
      </c>
      <c r="H21" s="14">
        <v>5</v>
      </c>
      <c r="I21" s="14">
        <v>5</v>
      </c>
      <c r="J21" s="58">
        <f>AVERAGE(D21:I21)</f>
        <v>4.166666666666667</v>
      </c>
      <c r="K21" s="58">
        <f>STDEV(D21:J21)</f>
        <v>1.0671873729054744</v>
      </c>
      <c r="L21" s="14" t="s">
        <v>208</v>
      </c>
    </row>
    <row r="22" spans="1:12" s="8" customFormat="1">
      <c r="A22" s="89" t="s">
        <v>792</v>
      </c>
      <c r="D22" s="76">
        <f>AVERAGE(D18:D21)</f>
        <v>3.25</v>
      </c>
      <c r="E22" s="76">
        <f t="shared" ref="E22:I22" si="6">AVERAGE(E18:E21)</f>
        <v>3</v>
      </c>
      <c r="F22" s="76">
        <f t="shared" si="6"/>
        <v>3.25</v>
      </c>
      <c r="G22" s="76">
        <f t="shared" si="6"/>
        <v>4.25</v>
      </c>
      <c r="H22" s="76">
        <f t="shared" si="6"/>
        <v>4.25</v>
      </c>
      <c r="I22" s="76">
        <f t="shared" si="6"/>
        <v>4.25</v>
      </c>
      <c r="J22" s="58"/>
      <c r="K22" s="58"/>
      <c r="L22" s="14"/>
    </row>
    <row r="23" spans="1:12" s="8" customFormat="1">
      <c r="A23" s="89" t="s">
        <v>538</v>
      </c>
      <c r="D23" s="76">
        <f>STDEV(D18:D21)</f>
        <v>0.9574271077563381</v>
      </c>
      <c r="E23" s="76">
        <f t="shared" ref="E23:I23" si="7">STDEV(E18:E21)</f>
        <v>0.81649658092772603</v>
      </c>
      <c r="F23" s="76">
        <f t="shared" si="7"/>
        <v>0.9574271077563381</v>
      </c>
      <c r="G23" s="76">
        <f t="shared" si="7"/>
        <v>1.5</v>
      </c>
      <c r="H23" s="76">
        <f t="shared" si="7"/>
        <v>1.5</v>
      </c>
      <c r="I23" s="76">
        <f t="shared" si="7"/>
        <v>1.5</v>
      </c>
      <c r="J23" s="58"/>
      <c r="K23" s="58"/>
      <c r="L23" s="14"/>
    </row>
    <row r="24" spans="1:12" s="100" customFormat="1">
      <c r="A24" s="103" t="s">
        <v>780</v>
      </c>
      <c r="B24" s="100" t="s">
        <v>677</v>
      </c>
      <c r="C24" s="100" t="s">
        <v>535</v>
      </c>
      <c r="D24" s="7">
        <v>3</v>
      </c>
      <c r="E24" s="7">
        <v>4</v>
      </c>
      <c r="F24" s="7">
        <v>2</v>
      </c>
      <c r="G24" s="7">
        <v>4</v>
      </c>
      <c r="H24" s="7">
        <v>2</v>
      </c>
      <c r="I24" s="7">
        <v>3</v>
      </c>
      <c r="J24" s="104">
        <f>AVERAGE(D24:I24)</f>
        <v>3</v>
      </c>
      <c r="K24" s="104">
        <f>STDEV(D24:J24)</f>
        <v>0.81649658092772603</v>
      </c>
      <c r="L24" s="6"/>
    </row>
    <row r="25" spans="1:12" s="8" customFormat="1">
      <c r="A25" s="41" t="s">
        <v>780</v>
      </c>
      <c r="B25" s="8" t="s">
        <v>678</v>
      </c>
      <c r="C25" s="8" t="s">
        <v>535</v>
      </c>
      <c r="D25" s="1">
        <v>4</v>
      </c>
      <c r="E25" s="1">
        <v>5</v>
      </c>
      <c r="F25" s="1">
        <v>5</v>
      </c>
      <c r="G25" s="1">
        <v>5</v>
      </c>
      <c r="H25" s="1">
        <v>5</v>
      </c>
      <c r="I25" s="1">
        <v>5</v>
      </c>
      <c r="J25" s="58">
        <f>AVERAGE(D25:I25)</f>
        <v>4.833333333333333</v>
      </c>
      <c r="K25" s="58">
        <f>STDEV(D25:J25)</f>
        <v>0.37267799624996489</v>
      </c>
      <c r="L25" s="1" t="s">
        <v>380</v>
      </c>
    </row>
    <row r="26" spans="1:12" s="8" customFormat="1">
      <c r="A26" s="41" t="s">
        <v>780</v>
      </c>
      <c r="B26" s="8" t="s">
        <v>758</v>
      </c>
      <c r="C26" s="8" t="s">
        <v>535</v>
      </c>
      <c r="D26" s="1">
        <v>4</v>
      </c>
      <c r="E26" s="1">
        <v>4</v>
      </c>
      <c r="F26" s="1">
        <v>4</v>
      </c>
      <c r="G26" s="1">
        <v>4</v>
      </c>
      <c r="H26" s="1">
        <v>4</v>
      </c>
      <c r="I26" s="1">
        <v>4</v>
      </c>
      <c r="J26" s="58">
        <f>AVERAGE(D26:I26)</f>
        <v>4</v>
      </c>
      <c r="K26" s="58">
        <f>STDEV(D26:J26)</f>
        <v>0</v>
      </c>
      <c r="L26" s="1" t="s">
        <v>406</v>
      </c>
    </row>
    <row r="27" spans="1:12" s="8" customFormat="1">
      <c r="A27" s="89" t="s">
        <v>792</v>
      </c>
      <c r="D27" s="74">
        <f>AVERAGE(D24:D26)</f>
        <v>3.6666666666666665</v>
      </c>
      <c r="E27" s="74">
        <f t="shared" ref="E27:I27" si="8">AVERAGE(E24:E26)</f>
        <v>4.333333333333333</v>
      </c>
      <c r="F27" s="74">
        <f t="shared" si="8"/>
        <v>3.6666666666666665</v>
      </c>
      <c r="G27" s="74">
        <f t="shared" si="8"/>
        <v>4.333333333333333</v>
      </c>
      <c r="H27" s="74">
        <f t="shared" si="8"/>
        <v>3.6666666666666665</v>
      </c>
      <c r="I27" s="74">
        <f t="shared" si="8"/>
        <v>4</v>
      </c>
      <c r="J27" s="58"/>
      <c r="K27" s="58"/>
      <c r="L27" s="1"/>
    </row>
    <row r="28" spans="1:12" s="8" customFormat="1">
      <c r="A28" s="89" t="s">
        <v>538</v>
      </c>
      <c r="D28" s="74">
        <f>STDEV(D24:D26)</f>
        <v>0.57735026918962473</v>
      </c>
      <c r="E28" s="74">
        <f t="shared" ref="E28:I28" si="9">STDEV(E24:E26)</f>
        <v>0.57735026918962473</v>
      </c>
      <c r="F28" s="74">
        <f t="shared" si="9"/>
        <v>1.5275252316519463</v>
      </c>
      <c r="G28" s="74">
        <f t="shared" si="9"/>
        <v>0.57735026918962473</v>
      </c>
      <c r="H28" s="74">
        <f t="shared" si="9"/>
        <v>1.5275252316519463</v>
      </c>
      <c r="I28" s="74">
        <f t="shared" si="9"/>
        <v>1</v>
      </c>
      <c r="J28" s="58"/>
      <c r="K28" s="58"/>
      <c r="L28" s="1"/>
    </row>
    <row r="29" spans="1:12" s="8" customFormat="1">
      <c r="A29" s="40" t="s">
        <v>695</v>
      </c>
      <c r="B29" s="8" t="s">
        <v>681</v>
      </c>
      <c r="C29" s="8" t="s">
        <v>535</v>
      </c>
      <c r="D29" s="39">
        <v>5</v>
      </c>
      <c r="E29" s="39">
        <v>5</v>
      </c>
      <c r="F29" s="39">
        <v>5</v>
      </c>
      <c r="G29" s="39">
        <v>5</v>
      </c>
      <c r="H29" s="39">
        <v>5</v>
      </c>
      <c r="I29" s="39">
        <v>5</v>
      </c>
      <c r="J29" s="58">
        <f>AVERAGE(D29:I29)</f>
        <v>5</v>
      </c>
      <c r="K29" s="58">
        <f>STDEV(D29:J29)</f>
        <v>0</v>
      </c>
      <c r="L29" s="175" t="s">
        <v>476</v>
      </c>
    </row>
    <row r="30" spans="1:12" s="8" customFormat="1">
      <c r="A30" s="40" t="s">
        <v>695</v>
      </c>
      <c r="B30" s="8" t="s">
        <v>674</v>
      </c>
      <c r="C30" s="8" t="s">
        <v>535</v>
      </c>
      <c r="D30" s="39">
        <v>4</v>
      </c>
      <c r="E30" s="39">
        <v>4</v>
      </c>
      <c r="F30" s="39">
        <v>4</v>
      </c>
      <c r="G30" s="39">
        <v>5</v>
      </c>
      <c r="H30" s="39">
        <v>5</v>
      </c>
      <c r="I30" s="39">
        <v>5</v>
      </c>
      <c r="J30" s="58">
        <f>AVERAGE(D30:I30)</f>
        <v>4.5</v>
      </c>
      <c r="K30" s="58">
        <f>STDEV(D30:J30)</f>
        <v>0.5</v>
      </c>
      <c r="L30" s="175" t="s">
        <v>504</v>
      </c>
    </row>
    <row r="31" spans="1:12" s="8" customFormat="1">
      <c r="A31" s="89" t="s">
        <v>792</v>
      </c>
      <c r="D31" s="80">
        <f>AVERAGE(D29:D30)</f>
        <v>4.5</v>
      </c>
      <c r="E31" s="80">
        <f t="shared" ref="E31:I31" si="10">AVERAGE(E29:E30)</f>
        <v>4.5</v>
      </c>
      <c r="F31" s="80">
        <f t="shared" si="10"/>
        <v>4.5</v>
      </c>
      <c r="G31" s="80">
        <f t="shared" si="10"/>
        <v>5</v>
      </c>
      <c r="H31" s="80">
        <f t="shared" si="10"/>
        <v>5</v>
      </c>
      <c r="I31" s="80">
        <f t="shared" si="10"/>
        <v>5</v>
      </c>
      <c r="J31" s="58"/>
      <c r="K31" s="58"/>
      <c r="L31" s="39"/>
    </row>
    <row r="32" spans="1:12" s="8" customFormat="1">
      <c r="A32" s="89" t="s">
        <v>538</v>
      </c>
      <c r="D32" s="80">
        <f>STDEV(D29:D30)</f>
        <v>0.70710678118654757</v>
      </c>
      <c r="E32" s="80">
        <f t="shared" ref="E32:I32" si="11">STDEV(E29:E30)</f>
        <v>0.70710678118654757</v>
      </c>
      <c r="F32" s="80">
        <f t="shared" si="11"/>
        <v>0.70710678118654757</v>
      </c>
      <c r="G32" s="80">
        <f t="shared" si="11"/>
        <v>0</v>
      </c>
      <c r="H32" s="80">
        <f t="shared" si="11"/>
        <v>0</v>
      </c>
      <c r="I32" s="80">
        <f t="shared" si="11"/>
        <v>0</v>
      </c>
      <c r="J32" s="58"/>
      <c r="K32" s="58"/>
      <c r="L32" s="39"/>
    </row>
    <row r="33" spans="1:12" s="8" customFormat="1">
      <c r="A33" s="41" t="s">
        <v>781</v>
      </c>
      <c r="B33" s="8" t="s">
        <v>677</v>
      </c>
      <c r="C33" s="8" t="s">
        <v>535</v>
      </c>
      <c r="D33" s="1">
        <v>4</v>
      </c>
      <c r="E33" s="1">
        <v>4</v>
      </c>
      <c r="F33" s="1">
        <v>4</v>
      </c>
      <c r="G33" s="1">
        <v>4</v>
      </c>
      <c r="H33" s="1">
        <v>3</v>
      </c>
      <c r="I33" s="1">
        <v>4</v>
      </c>
      <c r="J33" s="58">
        <f>AVERAGE(D33:I33)</f>
        <v>3.8333333333333335</v>
      </c>
      <c r="K33" s="58">
        <f>STDEV(D33:J33)</f>
        <v>0.37267799624996495</v>
      </c>
      <c r="L33"/>
    </row>
    <row r="34" spans="1:12" s="8" customFormat="1">
      <c r="A34" s="41" t="s">
        <v>781</v>
      </c>
      <c r="B34" s="8" t="s">
        <v>678</v>
      </c>
      <c r="C34" s="8" t="s">
        <v>535</v>
      </c>
      <c r="D34" s="1">
        <v>5</v>
      </c>
      <c r="E34" s="1">
        <v>5</v>
      </c>
      <c r="F34" s="1">
        <v>5</v>
      </c>
      <c r="G34" s="1">
        <v>5</v>
      </c>
      <c r="H34" s="1">
        <v>5</v>
      </c>
      <c r="I34" s="1">
        <v>5</v>
      </c>
      <c r="J34" s="58">
        <f>AVERAGE(D34:I34)</f>
        <v>5</v>
      </c>
      <c r="K34" s="58">
        <f>STDEV(D34:J34)</f>
        <v>0</v>
      </c>
      <c r="L34" s="1" t="s">
        <v>381</v>
      </c>
    </row>
    <row r="35" spans="1:12" s="8" customFormat="1">
      <c r="A35" s="41" t="s">
        <v>781</v>
      </c>
      <c r="B35" s="8" t="s">
        <v>758</v>
      </c>
      <c r="C35" s="8" t="s">
        <v>535</v>
      </c>
      <c r="D35" s="1">
        <v>4</v>
      </c>
      <c r="E35" s="1">
        <v>4</v>
      </c>
      <c r="F35" s="1">
        <v>4</v>
      </c>
      <c r="G35" s="1">
        <v>4</v>
      </c>
      <c r="H35" s="1">
        <v>4</v>
      </c>
      <c r="I35" s="1">
        <v>4</v>
      </c>
      <c r="J35" s="58">
        <f>AVERAGE(D35:I35)</f>
        <v>4</v>
      </c>
      <c r="K35" s="58">
        <f>STDEV(D35:J35)</f>
        <v>0</v>
      </c>
      <c r="L35" s="1" t="s">
        <v>406</v>
      </c>
    </row>
    <row r="36" spans="1:12" s="8" customFormat="1">
      <c r="A36" s="89" t="s">
        <v>792</v>
      </c>
      <c r="D36" s="74">
        <f>AVERAGE(D33:D35)</f>
        <v>4.333333333333333</v>
      </c>
      <c r="E36" s="74">
        <f t="shared" ref="E36:I36" si="12">AVERAGE(E33:E35)</f>
        <v>4.333333333333333</v>
      </c>
      <c r="F36" s="74">
        <f t="shared" si="12"/>
        <v>4.333333333333333</v>
      </c>
      <c r="G36" s="74">
        <f t="shared" si="12"/>
        <v>4.333333333333333</v>
      </c>
      <c r="H36" s="74">
        <f t="shared" si="12"/>
        <v>4</v>
      </c>
      <c r="I36" s="74">
        <f t="shared" si="12"/>
        <v>4.333333333333333</v>
      </c>
      <c r="J36" s="58"/>
      <c r="K36" s="58"/>
      <c r="L36" s="1"/>
    </row>
    <row r="37" spans="1:12" s="8" customFormat="1">
      <c r="A37" s="89" t="s">
        <v>538</v>
      </c>
      <c r="D37" s="74">
        <f>STDEV(D33:D35)</f>
        <v>0.57735026918962473</v>
      </c>
      <c r="E37" s="74">
        <f t="shared" ref="E37:I37" si="13">STDEV(E33:E35)</f>
        <v>0.57735026918962473</v>
      </c>
      <c r="F37" s="74">
        <f t="shared" si="13"/>
        <v>0.57735026918962473</v>
      </c>
      <c r="G37" s="74">
        <f t="shared" si="13"/>
        <v>0.57735026918962473</v>
      </c>
      <c r="H37" s="74">
        <f t="shared" si="13"/>
        <v>1</v>
      </c>
      <c r="I37" s="74">
        <f t="shared" si="13"/>
        <v>0.57735026918962473</v>
      </c>
      <c r="J37" s="58"/>
      <c r="K37" s="58"/>
      <c r="L37" s="1"/>
    </row>
    <row r="38" spans="1:12" s="8" customFormat="1" ht="30">
      <c r="A38" s="40" t="s">
        <v>738</v>
      </c>
      <c r="B38" s="8" t="s">
        <v>672</v>
      </c>
      <c r="C38" s="8" t="s">
        <v>535</v>
      </c>
      <c r="D38" s="18">
        <v>4</v>
      </c>
      <c r="E38" s="14">
        <v>5</v>
      </c>
      <c r="F38" s="14">
        <v>4</v>
      </c>
      <c r="G38" s="14">
        <v>5</v>
      </c>
      <c r="H38" s="14">
        <v>5</v>
      </c>
      <c r="I38" s="14">
        <v>5</v>
      </c>
      <c r="J38" s="58">
        <f>AVERAGE(D38:I38)</f>
        <v>4.666666666666667</v>
      </c>
      <c r="K38" s="58">
        <f>STDEV(D38:J38)</f>
        <v>0.47140452079103168</v>
      </c>
      <c r="L38" s="14" t="s">
        <v>233</v>
      </c>
    </row>
    <row r="39" spans="1:12" s="8" customFormat="1" ht="63.75">
      <c r="A39" s="40" t="s">
        <v>738</v>
      </c>
      <c r="B39" s="8" t="s">
        <v>673</v>
      </c>
      <c r="C39" s="8" t="s">
        <v>535</v>
      </c>
      <c r="D39" s="14">
        <v>4</v>
      </c>
      <c r="E39" s="14">
        <v>4</v>
      </c>
      <c r="F39" s="14">
        <v>4</v>
      </c>
      <c r="G39" s="14">
        <v>3</v>
      </c>
      <c r="H39" s="14">
        <v>4</v>
      </c>
      <c r="I39" s="14">
        <v>5</v>
      </c>
      <c r="J39" s="58">
        <f>AVERAGE(D39:I39)</f>
        <v>4</v>
      </c>
      <c r="K39" s="58">
        <f>STDEV(D39:J39)</f>
        <v>0.57735026918962573</v>
      </c>
      <c r="L39" s="14" t="s">
        <v>250</v>
      </c>
    </row>
    <row r="40" spans="1:12" s="8" customFormat="1" ht="30">
      <c r="A40" s="40" t="s">
        <v>738</v>
      </c>
      <c r="B40" s="8" t="s">
        <v>680</v>
      </c>
      <c r="C40" s="8" t="s">
        <v>535</v>
      </c>
      <c r="D40" s="14">
        <v>5</v>
      </c>
      <c r="E40" s="14">
        <v>4</v>
      </c>
      <c r="F40" s="14">
        <v>4</v>
      </c>
      <c r="G40" s="14">
        <v>5</v>
      </c>
      <c r="H40" s="14">
        <v>5</v>
      </c>
      <c r="I40" s="14">
        <v>4</v>
      </c>
      <c r="J40" s="58">
        <f>AVERAGE(D40:I40)</f>
        <v>4.5</v>
      </c>
      <c r="K40" s="58">
        <f>STDEV(D40:J40)</f>
        <v>0.5</v>
      </c>
      <c r="L40" s="14" t="s">
        <v>269</v>
      </c>
    </row>
    <row r="41" spans="1:12" s="8" customFormat="1">
      <c r="A41" s="89" t="s">
        <v>792</v>
      </c>
      <c r="D41" s="76">
        <f>AVERAGE(D38:D40)</f>
        <v>4.333333333333333</v>
      </c>
      <c r="E41" s="76">
        <f t="shared" ref="E41:I41" si="14">AVERAGE(E38:E40)</f>
        <v>4.333333333333333</v>
      </c>
      <c r="F41" s="76">
        <f t="shared" si="14"/>
        <v>4</v>
      </c>
      <c r="G41" s="76">
        <f t="shared" si="14"/>
        <v>4.333333333333333</v>
      </c>
      <c r="H41" s="76">
        <f t="shared" si="14"/>
        <v>4.666666666666667</v>
      </c>
      <c r="I41" s="76">
        <f t="shared" si="14"/>
        <v>4.666666666666667</v>
      </c>
      <c r="J41" s="58"/>
      <c r="K41" s="58"/>
      <c r="L41" s="14"/>
    </row>
    <row r="42" spans="1:12" s="8" customFormat="1">
      <c r="A42" s="89" t="s">
        <v>538</v>
      </c>
      <c r="D42" s="76">
        <f>STDEV(D38:D40)</f>
        <v>0.57735026918962473</v>
      </c>
      <c r="E42" s="76">
        <f t="shared" ref="E42:I42" si="15">STDEV(E38:E40)</f>
        <v>0.57735026918962473</v>
      </c>
      <c r="F42" s="76">
        <f t="shared" si="15"/>
        <v>0</v>
      </c>
      <c r="G42" s="76">
        <f t="shared" si="15"/>
        <v>1.154700538379251</v>
      </c>
      <c r="H42" s="76">
        <f t="shared" si="15"/>
        <v>0.57735026918962784</v>
      </c>
      <c r="I42" s="76">
        <f t="shared" si="15"/>
        <v>0.57735026918962784</v>
      </c>
      <c r="J42" s="58"/>
      <c r="K42" s="58"/>
      <c r="L42" s="14"/>
    </row>
    <row r="43" spans="1:12" s="8" customFormat="1" ht="26.25">
      <c r="A43" s="41" t="s">
        <v>760</v>
      </c>
      <c r="B43" s="8" t="s">
        <v>675</v>
      </c>
      <c r="C43" s="8" t="s">
        <v>535</v>
      </c>
      <c r="D43" s="1">
        <v>4</v>
      </c>
      <c r="E43" s="1">
        <v>5</v>
      </c>
      <c r="F43" s="1">
        <v>4</v>
      </c>
      <c r="G43" s="1">
        <v>5</v>
      </c>
      <c r="H43" s="1">
        <v>4</v>
      </c>
      <c r="I43" s="1">
        <v>5</v>
      </c>
      <c r="J43" s="58">
        <f>AVERAGE(D43:I43)</f>
        <v>4.5</v>
      </c>
      <c r="K43" s="58">
        <f>STDEV(D43:J43)</f>
        <v>0.5</v>
      </c>
      <c r="L43" s="176" t="s">
        <v>296</v>
      </c>
    </row>
    <row r="44" spans="1:12" s="8" customFormat="1">
      <c r="A44" s="41" t="s">
        <v>760</v>
      </c>
      <c r="B44" s="8" t="s">
        <v>679</v>
      </c>
      <c r="C44" s="8" t="s">
        <v>535</v>
      </c>
      <c r="D44" s="1">
        <v>5</v>
      </c>
      <c r="E44" s="1">
        <v>4</v>
      </c>
      <c r="F44" s="1">
        <v>4</v>
      </c>
      <c r="G44" s="1">
        <v>4</v>
      </c>
      <c r="H44" s="1">
        <v>5</v>
      </c>
      <c r="I44" s="1">
        <v>5</v>
      </c>
      <c r="J44" s="58">
        <f>AVERAGE(D44:I44)</f>
        <v>4.5</v>
      </c>
      <c r="K44" s="58">
        <f>STDEV(D44:J44)</f>
        <v>0.5</v>
      </c>
      <c r="L44" s="1" t="s">
        <v>328</v>
      </c>
    </row>
    <row r="45" spans="1:12" s="8" customFormat="1">
      <c r="A45" s="41" t="s">
        <v>760</v>
      </c>
      <c r="B45" s="8" t="s">
        <v>676</v>
      </c>
      <c r="C45" s="8" t="s">
        <v>535</v>
      </c>
      <c r="D45" s="1">
        <v>5</v>
      </c>
      <c r="E45" s="1">
        <v>4</v>
      </c>
      <c r="F45" s="1">
        <v>4</v>
      </c>
      <c r="G45" s="1">
        <v>5</v>
      </c>
      <c r="H45" s="1">
        <v>5</v>
      </c>
      <c r="I45" s="1">
        <v>5</v>
      </c>
      <c r="J45" s="58">
        <f>AVERAGE(D45:I45)</f>
        <v>4.666666666666667</v>
      </c>
      <c r="K45" s="58">
        <f>STDEV(D45:J45)</f>
        <v>0.47140452079103168</v>
      </c>
      <c r="L45"/>
    </row>
    <row r="46" spans="1:12" s="8" customFormat="1">
      <c r="A46" s="89" t="s">
        <v>792</v>
      </c>
      <c r="D46" s="74">
        <f>AVERAGE(D43:D45)</f>
        <v>4.666666666666667</v>
      </c>
      <c r="E46" s="74">
        <f t="shared" ref="E46:I46" si="16">AVERAGE(E43:E45)</f>
        <v>4.333333333333333</v>
      </c>
      <c r="F46" s="74">
        <f t="shared" si="16"/>
        <v>4</v>
      </c>
      <c r="G46" s="74">
        <f t="shared" si="16"/>
        <v>4.666666666666667</v>
      </c>
      <c r="H46" s="74">
        <f t="shared" si="16"/>
        <v>4.666666666666667</v>
      </c>
      <c r="I46" s="74">
        <f t="shared" si="16"/>
        <v>5</v>
      </c>
      <c r="J46" s="58"/>
      <c r="K46" s="58"/>
      <c r="L46"/>
    </row>
    <row r="47" spans="1:12" s="8" customFormat="1">
      <c r="A47" s="89" t="s">
        <v>538</v>
      </c>
      <c r="D47" s="60">
        <f>STDEV(D43:D45)</f>
        <v>0.57735026918962784</v>
      </c>
      <c r="E47" s="60">
        <f t="shared" ref="E47:I47" si="17">STDEV(E43:E45)</f>
        <v>0.57735026918962473</v>
      </c>
      <c r="F47" s="60">
        <f t="shared" si="17"/>
        <v>0</v>
      </c>
      <c r="G47" s="60">
        <f t="shared" si="17"/>
        <v>0.57735026918962784</v>
      </c>
      <c r="H47" s="60">
        <f t="shared" si="17"/>
        <v>0.57735026918962784</v>
      </c>
      <c r="I47" s="60">
        <f t="shared" si="17"/>
        <v>0</v>
      </c>
      <c r="J47" s="58"/>
      <c r="K47" s="58"/>
      <c r="L47"/>
    </row>
    <row r="48" spans="1:12" s="8" customFormat="1" ht="30">
      <c r="A48" s="40" t="s">
        <v>739</v>
      </c>
      <c r="B48" s="8" t="s">
        <v>672</v>
      </c>
      <c r="C48" s="8" t="s">
        <v>535</v>
      </c>
      <c r="D48" s="14">
        <v>5</v>
      </c>
      <c r="E48" s="14">
        <v>5</v>
      </c>
      <c r="F48" s="14">
        <v>4</v>
      </c>
      <c r="G48" s="14">
        <v>5</v>
      </c>
      <c r="H48" s="14">
        <v>5</v>
      </c>
      <c r="I48" s="14">
        <v>5</v>
      </c>
      <c r="J48" s="58">
        <f>AVERAGE(D48:I48)</f>
        <v>4.833333333333333</v>
      </c>
      <c r="K48" s="58">
        <f>STDEV(D48:J48)</f>
        <v>0.37267799624996489</v>
      </c>
      <c r="L48" s="14" t="s">
        <v>234</v>
      </c>
    </row>
    <row r="49" spans="1:12" s="8" customFormat="1" ht="30">
      <c r="A49" s="40" t="s">
        <v>739</v>
      </c>
      <c r="B49" s="8" t="s">
        <v>673</v>
      </c>
      <c r="C49" s="8" t="s">
        <v>535</v>
      </c>
      <c r="D49" s="14">
        <v>5</v>
      </c>
      <c r="E49" s="14">
        <v>4</v>
      </c>
      <c r="F49" s="14">
        <v>4</v>
      </c>
      <c r="G49" s="14">
        <v>3</v>
      </c>
      <c r="H49" s="14">
        <v>4</v>
      </c>
      <c r="I49" s="14">
        <v>5</v>
      </c>
      <c r="J49" s="58">
        <f>AVERAGE(D49:I49)</f>
        <v>4.166666666666667</v>
      </c>
      <c r="K49" s="58">
        <f>STDEV(D49:J49)</f>
        <v>0.68718427093627621</v>
      </c>
      <c r="L49" s="14" t="s">
        <v>251</v>
      </c>
    </row>
    <row r="50" spans="1:12" s="8" customFormat="1" ht="30">
      <c r="A50" s="40" t="s">
        <v>739</v>
      </c>
      <c r="B50" s="8" t="s">
        <v>680</v>
      </c>
      <c r="C50" s="8" t="s">
        <v>535</v>
      </c>
      <c r="D50" s="14">
        <v>5</v>
      </c>
      <c r="E50" s="14">
        <v>5</v>
      </c>
      <c r="F50" s="14">
        <v>4</v>
      </c>
      <c r="G50" s="14">
        <v>5</v>
      </c>
      <c r="H50" s="14">
        <v>5</v>
      </c>
      <c r="I50" s="14">
        <v>5</v>
      </c>
      <c r="J50" s="58">
        <f>AVERAGE(D50:I50)</f>
        <v>4.833333333333333</v>
      </c>
      <c r="K50" s="58">
        <f>STDEV(D50:J50)</f>
        <v>0.37267799624996489</v>
      </c>
      <c r="L50" s="14" t="s">
        <v>270</v>
      </c>
    </row>
    <row r="51" spans="1:12" s="8" customFormat="1">
      <c r="A51" s="89" t="s">
        <v>792</v>
      </c>
      <c r="D51" s="76">
        <f>AVERAGE(D48:D50)</f>
        <v>5</v>
      </c>
      <c r="E51" s="76">
        <f t="shared" ref="E51:I51" si="18">AVERAGE(E48:E50)</f>
        <v>4.666666666666667</v>
      </c>
      <c r="F51" s="76">
        <f t="shared" si="18"/>
        <v>4</v>
      </c>
      <c r="G51" s="76">
        <f t="shared" si="18"/>
        <v>4.333333333333333</v>
      </c>
      <c r="H51" s="76">
        <f t="shared" si="18"/>
        <v>4.666666666666667</v>
      </c>
      <c r="I51" s="76">
        <f t="shared" si="18"/>
        <v>5</v>
      </c>
      <c r="J51" s="58"/>
      <c r="K51" s="58"/>
      <c r="L51" s="14"/>
    </row>
    <row r="52" spans="1:12" s="8" customFormat="1">
      <c r="A52" s="89" t="s">
        <v>538</v>
      </c>
      <c r="D52" s="76">
        <f>STDEV(D48:D50)</f>
        <v>0</v>
      </c>
      <c r="E52" s="76">
        <f t="shared" ref="E52:I52" si="19">STDEV(E48:E50)</f>
        <v>0.57735026918962784</v>
      </c>
      <c r="F52" s="76">
        <f t="shared" si="19"/>
        <v>0</v>
      </c>
      <c r="G52" s="76">
        <f t="shared" si="19"/>
        <v>1.154700538379251</v>
      </c>
      <c r="H52" s="76">
        <f t="shared" si="19"/>
        <v>0.57735026918962784</v>
      </c>
      <c r="I52" s="76">
        <f t="shared" si="19"/>
        <v>0</v>
      </c>
      <c r="J52" s="58"/>
      <c r="K52" s="58"/>
      <c r="L52" s="14"/>
    </row>
    <row r="53" spans="1:12" s="8" customFormat="1">
      <c r="A53" s="41" t="s">
        <v>759</v>
      </c>
      <c r="B53" s="8" t="s">
        <v>675</v>
      </c>
      <c r="C53" s="8" t="s">
        <v>535</v>
      </c>
      <c r="D53" s="1">
        <v>4</v>
      </c>
      <c r="E53" s="1">
        <v>4</v>
      </c>
      <c r="F53" s="1">
        <v>3</v>
      </c>
      <c r="G53" s="1">
        <v>3</v>
      </c>
      <c r="H53" s="1">
        <v>4</v>
      </c>
      <c r="I53" s="1">
        <v>4</v>
      </c>
      <c r="J53" s="58">
        <f>AVERAGE(D53:I53)</f>
        <v>3.6666666666666665</v>
      </c>
      <c r="K53" s="58">
        <f>STDEV(D53:J53)</f>
        <v>0.47140452079103085</v>
      </c>
      <c r="L53" s="1" t="s">
        <v>295</v>
      </c>
    </row>
    <row r="54" spans="1:12" s="8" customFormat="1">
      <c r="A54" s="41" t="s">
        <v>759</v>
      </c>
      <c r="B54" s="8" t="s">
        <v>679</v>
      </c>
      <c r="C54" s="8" t="s">
        <v>535</v>
      </c>
      <c r="D54" s="1">
        <v>5</v>
      </c>
      <c r="E54" s="1">
        <v>3</v>
      </c>
      <c r="F54" s="1">
        <v>3</v>
      </c>
      <c r="G54" s="1">
        <v>4</v>
      </c>
      <c r="H54" s="1">
        <v>5</v>
      </c>
      <c r="I54" s="1">
        <v>4</v>
      </c>
      <c r="J54" s="58">
        <f>AVERAGE(D54:I54)</f>
        <v>4</v>
      </c>
      <c r="K54" s="58">
        <f>STDEV(D54:J54)</f>
        <v>0.81649658092772603</v>
      </c>
      <c r="L54" s="1" t="s">
        <v>327</v>
      </c>
    </row>
    <row r="55" spans="1:12" s="8" customFormat="1">
      <c r="A55" s="41" t="s">
        <v>759</v>
      </c>
      <c r="B55" s="8" t="s">
        <v>676</v>
      </c>
      <c r="C55" s="8" t="s">
        <v>535</v>
      </c>
      <c r="D55" s="1">
        <v>5</v>
      </c>
      <c r="E55" s="1">
        <v>5</v>
      </c>
      <c r="F55" s="1">
        <v>4</v>
      </c>
      <c r="G55" s="1">
        <v>5</v>
      </c>
      <c r="H55" s="1">
        <v>4</v>
      </c>
      <c r="I55" s="1">
        <v>5</v>
      </c>
      <c r="J55" s="58">
        <f>AVERAGE(D55:I55)</f>
        <v>4.666666666666667</v>
      </c>
      <c r="K55" s="58">
        <f>STDEV(D55:J55)</f>
        <v>0.47140452079103168</v>
      </c>
      <c r="L55"/>
    </row>
    <row r="56" spans="1:12" s="8" customFormat="1">
      <c r="A56" s="89" t="s">
        <v>792</v>
      </c>
      <c r="D56" s="74">
        <f>AVERAGE(D53:D55)</f>
        <v>4.666666666666667</v>
      </c>
      <c r="E56" s="74">
        <f t="shared" ref="E56:I56" si="20">AVERAGE(E53:E55)</f>
        <v>4</v>
      </c>
      <c r="F56" s="74">
        <f t="shared" si="20"/>
        <v>3.3333333333333335</v>
      </c>
      <c r="G56" s="74">
        <f t="shared" si="20"/>
        <v>4</v>
      </c>
      <c r="H56" s="74">
        <f t="shared" si="20"/>
        <v>4.333333333333333</v>
      </c>
      <c r="I56" s="74">
        <f t="shared" si="20"/>
        <v>4.333333333333333</v>
      </c>
      <c r="J56" s="58"/>
      <c r="K56" s="58"/>
      <c r="L56"/>
    </row>
    <row r="57" spans="1:12" s="8" customFormat="1">
      <c r="A57" s="89" t="s">
        <v>538</v>
      </c>
      <c r="D57" s="74">
        <f>STDEV(D53:D55)</f>
        <v>0.57735026918962784</v>
      </c>
      <c r="E57" s="74">
        <f t="shared" ref="E57:I57" si="21">STDEV(E53:E55)</f>
        <v>1</v>
      </c>
      <c r="F57" s="74">
        <f t="shared" si="21"/>
        <v>0.57735026918962473</v>
      </c>
      <c r="G57" s="74">
        <f t="shared" si="21"/>
        <v>1</v>
      </c>
      <c r="H57" s="74">
        <f t="shared" si="21"/>
        <v>0.57735026918962473</v>
      </c>
      <c r="I57" s="74">
        <f t="shared" si="21"/>
        <v>0.57735026918962473</v>
      </c>
      <c r="J57" s="58"/>
      <c r="K57" s="58"/>
      <c r="L57"/>
    </row>
    <row r="58" spans="1:12" s="8" customFormat="1" ht="30">
      <c r="A58" s="40" t="s">
        <v>701</v>
      </c>
      <c r="B58" s="8" t="s">
        <v>681</v>
      </c>
      <c r="C58" s="8" t="s">
        <v>535</v>
      </c>
      <c r="D58" s="39">
        <v>5</v>
      </c>
      <c r="E58" s="39">
        <v>5</v>
      </c>
      <c r="F58" s="39">
        <v>5</v>
      </c>
      <c r="G58" s="39">
        <v>5</v>
      </c>
      <c r="H58" s="39">
        <v>5</v>
      </c>
      <c r="I58" s="39">
        <v>5</v>
      </c>
      <c r="J58" s="58">
        <f>AVERAGE(D58:I58)</f>
        <v>5</v>
      </c>
      <c r="K58" s="58">
        <f>STDEV(D58:J58)</f>
        <v>0</v>
      </c>
      <c r="L58" s="39" t="s">
        <v>653</v>
      </c>
    </row>
    <row r="59" spans="1:12" s="8" customFormat="1" ht="30">
      <c r="A59" s="40" t="s">
        <v>701</v>
      </c>
      <c r="B59" s="8" t="s">
        <v>674</v>
      </c>
      <c r="C59" s="8" t="s">
        <v>535</v>
      </c>
      <c r="D59" s="39">
        <v>5</v>
      </c>
      <c r="E59" s="39">
        <v>5</v>
      </c>
      <c r="F59" s="39">
        <v>4</v>
      </c>
      <c r="G59" s="39">
        <v>5</v>
      </c>
      <c r="H59" s="39">
        <v>5</v>
      </c>
      <c r="I59" s="39">
        <v>5</v>
      </c>
      <c r="J59" s="58">
        <f>AVERAGE(D59:I59)</f>
        <v>4.833333333333333</v>
      </c>
      <c r="K59" s="58">
        <f>STDEV(D59:J59)</f>
        <v>0.37267799624996489</v>
      </c>
      <c r="L59" s="175" t="s">
        <v>505</v>
      </c>
    </row>
    <row r="60" spans="1:12" s="8" customFormat="1">
      <c r="A60" s="89" t="s">
        <v>792</v>
      </c>
      <c r="D60" s="80">
        <f>AVERAGE(D58:D59)</f>
        <v>5</v>
      </c>
      <c r="E60" s="80">
        <f t="shared" ref="E60:I60" si="22">AVERAGE(E58:E59)</f>
        <v>5</v>
      </c>
      <c r="F60" s="80">
        <f t="shared" si="22"/>
        <v>4.5</v>
      </c>
      <c r="G60" s="80">
        <f t="shared" si="22"/>
        <v>5</v>
      </c>
      <c r="H60" s="80">
        <f t="shared" si="22"/>
        <v>5</v>
      </c>
      <c r="I60" s="80">
        <f t="shared" si="22"/>
        <v>5</v>
      </c>
      <c r="J60" s="58"/>
      <c r="K60" s="58"/>
      <c r="L60" s="39"/>
    </row>
    <row r="61" spans="1:12" s="8" customFormat="1">
      <c r="A61" s="89" t="s">
        <v>538</v>
      </c>
      <c r="D61" s="80">
        <f>STDEV(D58:D59)</f>
        <v>0</v>
      </c>
      <c r="E61" s="80">
        <f t="shared" ref="E61:I61" si="23">STDEV(E58:E59)</f>
        <v>0</v>
      </c>
      <c r="F61" s="80">
        <f t="shared" si="23"/>
        <v>0.70710678118654757</v>
      </c>
      <c r="G61" s="80">
        <f t="shared" si="23"/>
        <v>0</v>
      </c>
      <c r="H61" s="80">
        <f t="shared" si="23"/>
        <v>0</v>
      </c>
      <c r="I61" s="80">
        <f t="shared" si="23"/>
        <v>0</v>
      </c>
      <c r="J61" s="58"/>
      <c r="K61" s="58"/>
      <c r="L61" s="39"/>
    </row>
    <row r="62" spans="1:12" s="8" customFormat="1" ht="30">
      <c r="A62" s="40" t="s">
        <v>740</v>
      </c>
      <c r="B62" s="8" t="s">
        <v>672</v>
      </c>
      <c r="C62" s="8" t="s">
        <v>535</v>
      </c>
      <c r="D62" s="14">
        <v>5</v>
      </c>
      <c r="E62" s="14">
        <v>5</v>
      </c>
      <c r="F62" s="14">
        <v>5</v>
      </c>
      <c r="G62" s="14">
        <v>5</v>
      </c>
      <c r="H62" s="14">
        <v>4</v>
      </c>
      <c r="I62" s="14">
        <v>5</v>
      </c>
      <c r="J62" s="58">
        <f>AVERAGE(D62:I62)</f>
        <v>4.833333333333333</v>
      </c>
      <c r="K62" s="58">
        <f>STDEV(D62:J62)</f>
        <v>0.37267799624996495</v>
      </c>
    </row>
    <row r="63" spans="1:12" s="8" customFormat="1" ht="30">
      <c r="A63" s="40" t="s">
        <v>740</v>
      </c>
      <c r="B63" s="8" t="s">
        <v>673</v>
      </c>
      <c r="C63" s="8" t="s">
        <v>535</v>
      </c>
      <c r="D63" s="14">
        <v>5</v>
      </c>
      <c r="E63" s="14">
        <v>4</v>
      </c>
      <c r="F63" s="14">
        <v>4</v>
      </c>
      <c r="G63" s="14">
        <v>5</v>
      </c>
      <c r="H63" s="14">
        <v>5</v>
      </c>
      <c r="I63" s="14">
        <v>5</v>
      </c>
      <c r="J63" s="58">
        <f>AVERAGE(D63:I63)</f>
        <v>4.666666666666667</v>
      </c>
      <c r="K63" s="58">
        <f>STDEV(D63:J63)</f>
        <v>0.47140452079103168</v>
      </c>
      <c r="L63" s="14" t="s">
        <v>252</v>
      </c>
    </row>
    <row r="64" spans="1:12" s="8" customFormat="1" ht="30">
      <c r="A64" s="40" t="s">
        <v>740</v>
      </c>
      <c r="B64" s="8" t="s">
        <v>680</v>
      </c>
      <c r="C64" s="8" t="s">
        <v>535</v>
      </c>
      <c r="D64" s="14">
        <v>5</v>
      </c>
      <c r="E64" s="14">
        <v>5</v>
      </c>
      <c r="F64" s="14">
        <v>5</v>
      </c>
      <c r="G64" s="14">
        <v>5</v>
      </c>
      <c r="H64" s="14">
        <v>5</v>
      </c>
      <c r="I64" s="14">
        <v>5</v>
      </c>
      <c r="J64" s="58">
        <f>AVERAGE(D64:I64)</f>
        <v>5</v>
      </c>
      <c r="K64" s="58">
        <f>STDEV(D64:J64)</f>
        <v>0</v>
      </c>
      <c r="L64" s="14" t="s">
        <v>271</v>
      </c>
    </row>
    <row r="65" spans="1:18" s="8" customFormat="1">
      <c r="A65" s="89" t="s">
        <v>792</v>
      </c>
      <c r="D65" s="76">
        <f>AVERAGE(D62:D64)</f>
        <v>5</v>
      </c>
      <c r="E65" s="76">
        <f t="shared" ref="E65:I65" si="24">AVERAGE(E62:E64)</f>
        <v>4.666666666666667</v>
      </c>
      <c r="F65" s="76">
        <f t="shared" si="24"/>
        <v>4.666666666666667</v>
      </c>
      <c r="G65" s="76">
        <f t="shared" si="24"/>
        <v>5</v>
      </c>
      <c r="H65" s="76">
        <f t="shared" si="24"/>
        <v>4.666666666666667</v>
      </c>
      <c r="I65" s="76">
        <f t="shared" si="24"/>
        <v>5</v>
      </c>
      <c r="J65" s="58"/>
      <c r="K65" s="58"/>
      <c r="L65" s="14"/>
    </row>
    <row r="66" spans="1:18" s="8" customFormat="1">
      <c r="A66" s="89" t="s">
        <v>538</v>
      </c>
      <c r="D66" s="76">
        <f>STDEV(D62:D64)</f>
        <v>0</v>
      </c>
      <c r="E66" s="76">
        <f t="shared" ref="E66:I66" si="25">STDEV(E62:E64)</f>
        <v>0.57735026918962784</v>
      </c>
      <c r="F66" s="76">
        <f t="shared" si="25"/>
        <v>0.57735026918962784</v>
      </c>
      <c r="G66" s="76">
        <f t="shared" si="25"/>
        <v>0</v>
      </c>
      <c r="H66" s="76">
        <f t="shared" si="25"/>
        <v>0.57735026918962784</v>
      </c>
      <c r="I66" s="76">
        <f t="shared" si="25"/>
        <v>0</v>
      </c>
      <c r="J66" s="58"/>
      <c r="K66" s="58"/>
      <c r="L66" s="14"/>
    </row>
    <row r="67" spans="1:18" s="8" customFormat="1" ht="30">
      <c r="A67" s="40" t="s">
        <v>702</v>
      </c>
      <c r="B67" s="8" t="s">
        <v>681</v>
      </c>
      <c r="C67" s="8" t="s">
        <v>535</v>
      </c>
      <c r="D67" s="39">
        <v>5</v>
      </c>
      <c r="E67" s="39">
        <v>5</v>
      </c>
      <c r="F67" s="39">
        <v>5</v>
      </c>
      <c r="G67" s="39">
        <v>4</v>
      </c>
      <c r="H67" s="39">
        <v>5</v>
      </c>
      <c r="I67" s="39">
        <v>3</v>
      </c>
      <c r="J67" s="58">
        <f>AVERAGE(D67:I67)</f>
        <v>4.5</v>
      </c>
      <c r="K67" s="58">
        <f>STDEV(D67:J67)</f>
        <v>0.76376261582597338</v>
      </c>
      <c r="L67" s="39" t="s">
        <v>654</v>
      </c>
    </row>
    <row r="68" spans="1:18" s="8" customFormat="1" ht="30">
      <c r="A68" s="40" t="s">
        <v>702</v>
      </c>
      <c r="B68" s="8" t="s">
        <v>674</v>
      </c>
      <c r="C68" s="8" t="s">
        <v>535</v>
      </c>
      <c r="D68" s="39">
        <v>5</v>
      </c>
      <c r="E68" s="39">
        <v>5</v>
      </c>
      <c r="F68" s="39">
        <v>5</v>
      </c>
      <c r="G68" s="39">
        <v>5</v>
      </c>
      <c r="H68" s="39">
        <v>5</v>
      </c>
      <c r="I68" s="39">
        <v>5</v>
      </c>
      <c r="J68" s="58">
        <f>AVERAGE(D68:I68)</f>
        <v>5</v>
      </c>
      <c r="K68" s="58">
        <f>STDEV(D68:J68)</f>
        <v>0</v>
      </c>
      <c r="L68" s="39" t="s">
        <v>506</v>
      </c>
    </row>
    <row r="69" spans="1:18" s="8" customFormat="1">
      <c r="A69" s="89" t="s">
        <v>792</v>
      </c>
      <c r="D69" s="80">
        <f>AVERAGE(D67:D68)</f>
        <v>5</v>
      </c>
      <c r="E69" s="80">
        <f t="shared" ref="E69:I69" si="26">AVERAGE(E67:E68)</f>
        <v>5</v>
      </c>
      <c r="F69" s="80">
        <f t="shared" si="26"/>
        <v>5</v>
      </c>
      <c r="G69" s="80">
        <f t="shared" si="26"/>
        <v>4.5</v>
      </c>
      <c r="H69" s="80">
        <f t="shared" si="26"/>
        <v>5</v>
      </c>
      <c r="I69" s="80">
        <f t="shared" si="26"/>
        <v>4</v>
      </c>
      <c r="J69" s="58"/>
      <c r="K69" s="58"/>
      <c r="L69" s="39"/>
    </row>
    <row r="70" spans="1:18" s="8" customFormat="1">
      <c r="A70" s="89" t="s">
        <v>538</v>
      </c>
      <c r="D70" s="80">
        <f>STDEV(D67:D68)</f>
        <v>0</v>
      </c>
      <c r="E70" s="80">
        <f t="shared" ref="E70:I70" si="27">STDEV(E67:E68)</f>
        <v>0</v>
      </c>
      <c r="F70" s="80">
        <f t="shared" si="27"/>
        <v>0</v>
      </c>
      <c r="G70" s="80">
        <f t="shared" si="27"/>
        <v>0.70710678118654757</v>
      </c>
      <c r="H70" s="80">
        <f t="shared" si="27"/>
        <v>0</v>
      </c>
      <c r="I70" s="80">
        <f t="shared" si="27"/>
        <v>1.4142135623730951</v>
      </c>
      <c r="J70" s="58"/>
      <c r="K70" s="58"/>
      <c r="L70" s="39"/>
    </row>
    <row r="71" spans="1:18" s="8" customFormat="1">
      <c r="A71" s="40" t="s">
        <v>719</v>
      </c>
      <c r="B71" s="8" t="s">
        <v>668</v>
      </c>
      <c r="C71" s="8" t="s">
        <v>535</v>
      </c>
      <c r="D71" s="14">
        <v>4</v>
      </c>
      <c r="E71" s="14">
        <v>4</v>
      </c>
      <c r="F71" s="14">
        <v>4</v>
      </c>
      <c r="G71" s="14">
        <v>5</v>
      </c>
      <c r="H71" s="14">
        <v>5</v>
      </c>
      <c r="I71" s="14">
        <v>5</v>
      </c>
      <c r="J71" s="58">
        <f>AVERAGE(D71:I71)</f>
        <v>4.5</v>
      </c>
      <c r="K71" s="58">
        <f>STDEV(D71:J71)</f>
        <v>0.5</v>
      </c>
      <c r="L71" s="14" t="s">
        <v>136</v>
      </c>
    </row>
    <row r="72" spans="1:18" s="8" customFormat="1" ht="51">
      <c r="A72" s="40" t="s">
        <v>719</v>
      </c>
      <c r="B72" s="8" t="s">
        <v>669</v>
      </c>
      <c r="C72" s="8" t="s">
        <v>535</v>
      </c>
      <c r="D72" s="18">
        <v>3</v>
      </c>
      <c r="E72" s="14">
        <v>4</v>
      </c>
      <c r="F72" s="14">
        <v>2</v>
      </c>
      <c r="G72" s="14">
        <v>5</v>
      </c>
      <c r="H72" s="14">
        <v>4</v>
      </c>
      <c r="I72" s="14">
        <v>5</v>
      </c>
      <c r="J72" s="58">
        <f>AVERAGE(D72:I72)</f>
        <v>3.8333333333333335</v>
      </c>
      <c r="K72" s="58">
        <f>STDEV(D72:J72)</f>
        <v>1.0671873729054755</v>
      </c>
      <c r="L72" s="14" t="s">
        <v>153</v>
      </c>
    </row>
    <row r="73" spans="1:18" s="8" customFormat="1" ht="51">
      <c r="A73" s="40" t="s">
        <v>719</v>
      </c>
      <c r="B73" s="8" t="s">
        <v>670</v>
      </c>
      <c r="C73" s="8" t="s">
        <v>535</v>
      </c>
      <c r="D73" s="14">
        <v>4</v>
      </c>
      <c r="E73" s="14">
        <v>4</v>
      </c>
      <c r="F73" s="14">
        <v>2</v>
      </c>
      <c r="G73" s="14">
        <v>4</v>
      </c>
      <c r="H73" s="14">
        <v>2</v>
      </c>
      <c r="I73" s="14">
        <v>4</v>
      </c>
      <c r="J73" s="58">
        <f>AVERAGE(D73:I73)</f>
        <v>3.3333333333333335</v>
      </c>
      <c r="K73" s="58">
        <f>STDEV(D73:J73)</f>
        <v>0.94280904158206547</v>
      </c>
      <c r="L73" s="14" t="s">
        <v>189</v>
      </c>
    </row>
    <row r="74" spans="1:18" s="8" customFormat="1">
      <c r="A74" s="40" t="s">
        <v>719</v>
      </c>
      <c r="B74" s="8" t="s">
        <v>671</v>
      </c>
      <c r="C74" s="8" t="s">
        <v>535</v>
      </c>
      <c r="D74" s="14">
        <v>5</v>
      </c>
      <c r="E74" s="14">
        <v>5</v>
      </c>
      <c r="F74" s="14">
        <v>2</v>
      </c>
      <c r="G74" s="14">
        <v>5</v>
      </c>
      <c r="H74" s="14">
        <v>5</v>
      </c>
      <c r="I74" s="14">
        <v>5</v>
      </c>
      <c r="J74" s="58">
        <f>AVERAGE(D74:I74)</f>
        <v>4.5</v>
      </c>
      <c r="K74" s="58">
        <f>STDEV(D74:J74)</f>
        <v>1.1180339887498949</v>
      </c>
      <c r="L74" s="14" t="s">
        <v>207</v>
      </c>
    </row>
    <row r="75" spans="1:18" s="8" customFormat="1">
      <c r="A75" s="89" t="s">
        <v>792</v>
      </c>
      <c r="B75"/>
      <c r="C75"/>
      <c r="D75" s="61">
        <f>AVERAGE(D71:D74)</f>
        <v>4</v>
      </c>
      <c r="E75" s="61">
        <f t="shared" ref="E75:I75" si="28">AVERAGE(E71:E74)</f>
        <v>4.25</v>
      </c>
      <c r="F75" s="61">
        <f t="shared" si="28"/>
        <v>2.5</v>
      </c>
      <c r="G75" s="61">
        <f t="shared" si="28"/>
        <v>4.75</v>
      </c>
      <c r="H75" s="61">
        <f t="shared" si="28"/>
        <v>4</v>
      </c>
      <c r="I75" s="61">
        <f t="shared" si="28"/>
        <v>4.75</v>
      </c>
      <c r="J75"/>
      <c r="K75"/>
      <c r="L75"/>
      <c r="M75"/>
      <c r="N75"/>
    </row>
    <row r="76" spans="1:18">
      <c r="A76" s="89" t="s">
        <v>538</v>
      </c>
      <c r="D76" s="61">
        <f>STDEV(D71:D74)</f>
        <v>0.81649658092772603</v>
      </c>
      <c r="E76" s="61">
        <f t="shared" ref="E76:I76" si="29">STDEV(E71:E74)</f>
        <v>0.5</v>
      </c>
      <c r="F76" s="61">
        <f t="shared" si="29"/>
        <v>1</v>
      </c>
      <c r="G76" s="61">
        <f t="shared" si="29"/>
        <v>0.5</v>
      </c>
      <c r="H76" s="61">
        <f t="shared" si="29"/>
        <v>1.4142135623730951</v>
      </c>
      <c r="I76" s="61">
        <f t="shared" si="29"/>
        <v>0.5</v>
      </c>
    </row>
    <row r="80" spans="1:18">
      <c r="B80" t="s">
        <v>4784</v>
      </c>
      <c r="C80" s="42" t="s">
        <v>4761</v>
      </c>
      <c r="D80" s="42" t="s">
        <v>4762</v>
      </c>
      <c r="E80" s="42" t="s">
        <v>4763</v>
      </c>
      <c r="F80" s="42" t="s">
        <v>4764</v>
      </c>
      <c r="G80" t="s">
        <v>4765</v>
      </c>
      <c r="H80" t="s">
        <v>4837</v>
      </c>
      <c r="I80" s="42" t="s">
        <v>4845</v>
      </c>
      <c r="J80" s="91" t="s">
        <v>4785</v>
      </c>
      <c r="M80" s="92"/>
      <c r="N80" s="92"/>
      <c r="O80" s="92"/>
      <c r="P80" s="92"/>
      <c r="Q80" s="92"/>
      <c r="R80" s="92"/>
    </row>
    <row r="81" spans="2:18" ht="30">
      <c r="B81" s="40" t="s">
        <v>720</v>
      </c>
      <c r="C81" s="42">
        <v>3.25</v>
      </c>
      <c r="D81" s="42">
        <v>3</v>
      </c>
      <c r="E81" s="42">
        <v>3.25</v>
      </c>
      <c r="F81" s="42">
        <v>4.25</v>
      </c>
      <c r="G81" s="42">
        <v>4.25</v>
      </c>
      <c r="H81" s="42">
        <v>4.25</v>
      </c>
      <c r="I81" s="42">
        <f t="shared" ref="I81:I94" si="30">AVERAGE(C81:G81)</f>
        <v>3.6</v>
      </c>
      <c r="J81" s="59">
        <f t="shared" ref="J81:J94" si="31">AVERAGE(C81:H81)</f>
        <v>3.7083333333333335</v>
      </c>
      <c r="K81" s="58"/>
      <c r="M81" s="92"/>
      <c r="N81" s="92"/>
      <c r="O81" s="92"/>
      <c r="P81" s="92"/>
      <c r="Q81" s="92"/>
      <c r="R81" s="92"/>
    </row>
    <row r="82" spans="2:18">
      <c r="B82" s="40" t="s">
        <v>719</v>
      </c>
      <c r="C82" s="42">
        <v>4</v>
      </c>
      <c r="D82" s="42">
        <v>4.25</v>
      </c>
      <c r="E82" s="42">
        <v>2.5</v>
      </c>
      <c r="F82" s="42">
        <v>4.75</v>
      </c>
      <c r="G82" s="42">
        <v>4</v>
      </c>
      <c r="H82" s="42">
        <v>4.75</v>
      </c>
      <c r="I82" s="42">
        <f t="shared" si="30"/>
        <v>3.9</v>
      </c>
      <c r="J82" s="60">
        <f t="shared" si="31"/>
        <v>4.041666666666667</v>
      </c>
      <c r="K82" s="58"/>
      <c r="M82" s="92"/>
      <c r="N82" s="92"/>
      <c r="O82" s="92"/>
      <c r="P82" s="92"/>
      <c r="Q82" s="92"/>
      <c r="R82" s="92"/>
    </row>
    <row r="83" spans="2:18">
      <c r="B83" s="41" t="s">
        <v>759</v>
      </c>
      <c r="C83" s="42">
        <v>4.666666666666667</v>
      </c>
      <c r="D83" s="42">
        <v>4</v>
      </c>
      <c r="E83" s="42">
        <v>3.3333333333333335</v>
      </c>
      <c r="F83" s="42">
        <v>4</v>
      </c>
      <c r="G83" s="42">
        <v>4.333333333333333</v>
      </c>
      <c r="H83" s="78">
        <v>4.333333333333333</v>
      </c>
      <c r="I83" s="78">
        <f t="shared" si="30"/>
        <v>4.0666666666666664</v>
      </c>
      <c r="J83" s="60">
        <f t="shared" si="31"/>
        <v>4.1111111111111107</v>
      </c>
      <c r="K83" s="58"/>
      <c r="M83" s="92"/>
      <c r="N83" s="92"/>
      <c r="O83" s="92"/>
      <c r="P83" s="92"/>
      <c r="Q83" s="92"/>
      <c r="R83" s="92"/>
    </row>
    <row r="84" spans="2:18">
      <c r="B84" s="41" t="s">
        <v>761</v>
      </c>
      <c r="C84" s="72">
        <v>4</v>
      </c>
      <c r="D84" s="72">
        <v>4.333333333333333</v>
      </c>
      <c r="E84" s="72">
        <v>3.6666666666666665</v>
      </c>
      <c r="F84" s="72">
        <v>4.333333333333333</v>
      </c>
      <c r="G84" s="72">
        <v>4</v>
      </c>
      <c r="H84" s="135">
        <v>4.666666666666667</v>
      </c>
      <c r="I84" s="78">
        <f t="shared" si="30"/>
        <v>4.0666666666666664</v>
      </c>
      <c r="J84" s="60">
        <f t="shared" si="31"/>
        <v>4.166666666666667</v>
      </c>
      <c r="M84" s="92"/>
      <c r="N84" s="92"/>
      <c r="O84" s="92"/>
      <c r="P84" s="92"/>
      <c r="Q84" s="92"/>
      <c r="R84" s="92"/>
    </row>
    <row r="85" spans="2:18">
      <c r="B85" s="40" t="s">
        <v>721</v>
      </c>
      <c r="C85" s="93">
        <v>4</v>
      </c>
      <c r="D85" s="93">
        <v>4.25</v>
      </c>
      <c r="E85" s="42">
        <v>3.5</v>
      </c>
      <c r="F85" s="42">
        <v>4.5</v>
      </c>
      <c r="G85" s="42">
        <v>4.25</v>
      </c>
      <c r="H85" s="78">
        <v>4.75</v>
      </c>
      <c r="I85" s="78">
        <f t="shared" si="30"/>
        <v>4.0999999999999996</v>
      </c>
      <c r="J85" s="60">
        <f t="shared" si="31"/>
        <v>4.208333333333333</v>
      </c>
      <c r="K85" s="58"/>
      <c r="M85" s="92"/>
      <c r="N85" s="92"/>
      <c r="O85" s="92"/>
      <c r="P85" s="92"/>
      <c r="Q85" s="92"/>
      <c r="R85" s="92"/>
    </row>
    <row r="86" spans="2:18">
      <c r="B86" s="41" t="s">
        <v>781</v>
      </c>
      <c r="C86" s="42">
        <v>4.333333333333333</v>
      </c>
      <c r="D86" s="42">
        <v>4.333333333333333</v>
      </c>
      <c r="E86" s="42">
        <v>4.333333333333333</v>
      </c>
      <c r="F86" s="42">
        <v>4.333333333333333</v>
      </c>
      <c r="G86" s="42">
        <v>4</v>
      </c>
      <c r="H86" s="78">
        <v>4.333333333333333</v>
      </c>
      <c r="I86" s="78">
        <f t="shared" si="30"/>
        <v>4.2666666666666666</v>
      </c>
      <c r="J86" s="60">
        <f t="shared" si="31"/>
        <v>4.2777777777777777</v>
      </c>
      <c r="K86" s="58"/>
      <c r="M86" s="92"/>
      <c r="N86" s="92"/>
      <c r="O86" s="92"/>
      <c r="P86" s="92"/>
      <c r="Q86" s="92"/>
      <c r="R86" s="92"/>
    </row>
    <row r="87" spans="2:18">
      <c r="B87" s="41" t="s">
        <v>779</v>
      </c>
      <c r="C87" s="72">
        <v>4.333333333333333</v>
      </c>
      <c r="D87" s="72">
        <v>4.333333333333333</v>
      </c>
      <c r="E87" s="72">
        <v>4.333333333333333</v>
      </c>
      <c r="F87" s="72">
        <v>4.333333333333333</v>
      </c>
      <c r="G87" s="72">
        <v>4.333333333333333</v>
      </c>
      <c r="H87" s="135">
        <v>4.666666666666667</v>
      </c>
      <c r="I87" s="78">
        <f t="shared" si="30"/>
        <v>4.333333333333333</v>
      </c>
      <c r="J87" s="60">
        <f t="shared" si="31"/>
        <v>4.3888888888888884</v>
      </c>
      <c r="K87" s="58"/>
      <c r="M87" s="92"/>
      <c r="N87" s="92"/>
      <c r="O87" s="92"/>
      <c r="P87" s="92"/>
      <c r="Q87" s="92"/>
      <c r="R87" s="92"/>
    </row>
    <row r="88" spans="2:18">
      <c r="B88" s="40" t="s">
        <v>738</v>
      </c>
      <c r="C88" s="73">
        <v>4.333333333333333</v>
      </c>
      <c r="D88" s="73">
        <v>4.333333333333333</v>
      </c>
      <c r="E88" s="73">
        <v>4</v>
      </c>
      <c r="F88" s="73">
        <v>4.333333333333333</v>
      </c>
      <c r="G88" s="73">
        <v>4.666666666666667</v>
      </c>
      <c r="H88" s="136">
        <v>4.666666666666667</v>
      </c>
      <c r="I88" s="78">
        <f t="shared" si="30"/>
        <v>4.3333333333333339</v>
      </c>
      <c r="J88" s="60">
        <f t="shared" si="31"/>
        <v>4.3888888888888893</v>
      </c>
      <c r="K88" s="58"/>
      <c r="M88" s="92"/>
      <c r="N88" s="92"/>
      <c r="O88" s="92"/>
      <c r="P88" s="92"/>
      <c r="Q88" s="92"/>
      <c r="R88" s="92"/>
    </row>
    <row r="89" spans="2:18">
      <c r="B89" s="41" t="s">
        <v>760</v>
      </c>
      <c r="C89" s="73">
        <v>4.666666666666667</v>
      </c>
      <c r="D89" s="73">
        <v>4.333333333333333</v>
      </c>
      <c r="E89" s="73">
        <v>4</v>
      </c>
      <c r="F89" s="73">
        <v>4.666666666666667</v>
      </c>
      <c r="G89" s="73">
        <v>4.666666666666667</v>
      </c>
      <c r="H89" s="136">
        <v>5</v>
      </c>
      <c r="I89" s="78">
        <f t="shared" si="30"/>
        <v>4.4666666666666668</v>
      </c>
      <c r="J89" s="94">
        <f t="shared" si="31"/>
        <v>4.5555555555555562</v>
      </c>
      <c r="K89" s="58"/>
      <c r="M89" s="92"/>
      <c r="N89" s="92"/>
      <c r="O89" s="92"/>
      <c r="P89" s="92"/>
      <c r="Q89" s="92"/>
      <c r="R89" s="92"/>
    </row>
    <row r="90" spans="2:18">
      <c r="B90" s="40" t="s">
        <v>739</v>
      </c>
      <c r="C90" s="42">
        <v>5</v>
      </c>
      <c r="D90" s="42">
        <v>4.666666666666667</v>
      </c>
      <c r="E90" s="42">
        <v>4</v>
      </c>
      <c r="F90" s="42">
        <v>4.333333333333333</v>
      </c>
      <c r="G90" s="42">
        <v>4.666666666666667</v>
      </c>
      <c r="H90" s="78">
        <v>5</v>
      </c>
      <c r="I90" s="78">
        <f t="shared" si="30"/>
        <v>4.5333333333333332</v>
      </c>
      <c r="J90" s="94">
        <f t="shared" si="31"/>
        <v>4.6111111111111116</v>
      </c>
      <c r="K90" s="58"/>
      <c r="M90" s="92"/>
      <c r="N90" s="92"/>
      <c r="O90" s="92"/>
      <c r="P90" s="92"/>
      <c r="Q90" s="92"/>
      <c r="R90" s="92"/>
    </row>
    <row r="91" spans="2:18">
      <c r="B91" s="40" t="s">
        <v>695</v>
      </c>
      <c r="C91" s="42">
        <v>4.5</v>
      </c>
      <c r="D91" s="42">
        <v>4.5</v>
      </c>
      <c r="E91" s="42">
        <v>4.5</v>
      </c>
      <c r="F91" s="42">
        <v>5</v>
      </c>
      <c r="G91" s="42">
        <v>5</v>
      </c>
      <c r="H91" s="78">
        <v>5</v>
      </c>
      <c r="I91" s="78">
        <f t="shared" si="30"/>
        <v>4.7</v>
      </c>
      <c r="J91" s="94">
        <f t="shared" si="31"/>
        <v>4.75</v>
      </c>
      <c r="K91" s="58"/>
      <c r="M91" s="92"/>
      <c r="N91" s="92"/>
      <c r="O91" s="92"/>
      <c r="P91" s="92"/>
      <c r="Q91" s="92"/>
      <c r="R91" s="92"/>
    </row>
    <row r="92" spans="2:18">
      <c r="B92" s="40" t="s">
        <v>740</v>
      </c>
      <c r="C92" s="42">
        <v>5</v>
      </c>
      <c r="D92" s="42">
        <v>4.666666666666667</v>
      </c>
      <c r="E92" s="42">
        <v>4.666666666666667</v>
      </c>
      <c r="F92" s="42">
        <v>5</v>
      </c>
      <c r="G92" s="42">
        <v>4.666666666666667</v>
      </c>
      <c r="H92" s="78">
        <v>5</v>
      </c>
      <c r="I92" s="78">
        <f t="shared" si="30"/>
        <v>4.8000000000000007</v>
      </c>
      <c r="J92" s="94">
        <f t="shared" si="31"/>
        <v>4.8333333333333339</v>
      </c>
      <c r="K92" s="58"/>
      <c r="M92" s="92"/>
      <c r="N92" s="92"/>
      <c r="O92" s="92"/>
      <c r="P92" s="92"/>
      <c r="Q92" s="92"/>
      <c r="R92" s="92"/>
    </row>
    <row r="93" spans="2:18">
      <c r="B93" s="40" t="s">
        <v>702</v>
      </c>
      <c r="C93" s="42">
        <v>5</v>
      </c>
      <c r="D93" s="42">
        <v>5</v>
      </c>
      <c r="E93" s="42">
        <v>5</v>
      </c>
      <c r="F93" s="42">
        <v>4.5</v>
      </c>
      <c r="G93" s="42">
        <v>5</v>
      </c>
      <c r="H93" s="78">
        <v>4</v>
      </c>
      <c r="I93" s="78">
        <f t="shared" si="30"/>
        <v>4.9000000000000004</v>
      </c>
      <c r="J93" s="94">
        <f t="shared" si="31"/>
        <v>4.75</v>
      </c>
      <c r="K93" s="58"/>
      <c r="M93" s="92"/>
      <c r="N93" s="92"/>
      <c r="O93" s="92"/>
      <c r="P93" s="92"/>
      <c r="Q93" s="92"/>
      <c r="R93" s="92"/>
    </row>
    <row r="94" spans="2:18" ht="15.75">
      <c r="B94" s="40" t="s">
        <v>701</v>
      </c>
      <c r="C94" s="42">
        <v>5</v>
      </c>
      <c r="D94" s="42">
        <v>5</v>
      </c>
      <c r="E94" s="42">
        <v>4.5</v>
      </c>
      <c r="F94" s="42">
        <v>5</v>
      </c>
      <c r="G94" s="42">
        <v>5</v>
      </c>
      <c r="H94" s="78">
        <v>5</v>
      </c>
      <c r="I94" s="78">
        <f t="shared" si="30"/>
        <v>4.9000000000000004</v>
      </c>
      <c r="J94" s="95">
        <f t="shared" si="31"/>
        <v>4.916666666666667</v>
      </c>
      <c r="K94" s="58"/>
      <c r="M94" s="92"/>
      <c r="N94" s="92"/>
      <c r="O94" s="92"/>
      <c r="P94" s="92"/>
      <c r="Q94" s="92"/>
      <c r="R94" s="92"/>
    </row>
    <row r="95" spans="2:18">
      <c r="C95" s="42"/>
      <c r="D95" s="42"/>
      <c r="E95" s="42"/>
      <c r="F95" s="42"/>
      <c r="G95" s="42"/>
      <c r="H95" s="42"/>
      <c r="J95" s="105"/>
    </row>
    <row r="97" spans="1:12" ht="21">
      <c r="B97" s="206" t="s">
        <v>4875</v>
      </c>
      <c r="I97" s="6"/>
      <c r="J97" s="6"/>
      <c r="K97" s="42"/>
      <c r="L97" s="42"/>
    </row>
    <row r="98" spans="1:12" ht="18.75">
      <c r="B98" s="209" t="s">
        <v>4876</v>
      </c>
      <c r="C98" t="s">
        <v>4891</v>
      </c>
      <c r="D98" t="s">
        <v>4877</v>
      </c>
      <c r="E98" t="s">
        <v>797</v>
      </c>
      <c r="F98" t="s">
        <v>4878</v>
      </c>
      <c r="G98" t="s">
        <v>4879</v>
      </c>
      <c r="H98" t="s">
        <v>4880</v>
      </c>
      <c r="I98" t="s">
        <v>4881</v>
      </c>
      <c r="J98" t="s">
        <v>4882</v>
      </c>
      <c r="L98" s="42"/>
    </row>
    <row r="99" spans="1:12">
      <c r="B99" s="40" t="s">
        <v>719</v>
      </c>
      <c r="C99" s="211">
        <v>4.041666666666667</v>
      </c>
      <c r="D99" s="196">
        <v>297</v>
      </c>
      <c r="E99" s="196" t="s">
        <v>698</v>
      </c>
      <c r="F99" s="196" t="s">
        <v>4598</v>
      </c>
      <c r="G99" s="196" t="s">
        <v>4886</v>
      </c>
      <c r="H99" s="196">
        <v>6</v>
      </c>
      <c r="I99" s="196">
        <v>4</v>
      </c>
      <c r="J99" s="196">
        <v>2</v>
      </c>
    </row>
    <row r="100" spans="1:12">
      <c r="B100" s="41" t="s">
        <v>759</v>
      </c>
      <c r="C100" s="211">
        <v>4.1111111111111107</v>
      </c>
      <c r="D100" s="196">
        <v>224</v>
      </c>
      <c r="E100" s="196" t="s">
        <v>4884</v>
      </c>
      <c r="F100" s="196" t="s">
        <v>4646</v>
      </c>
      <c r="G100" s="196">
        <v>1</v>
      </c>
      <c r="H100" s="196">
        <v>5</v>
      </c>
      <c r="I100" s="196">
        <v>4</v>
      </c>
      <c r="J100" s="196">
        <v>1</v>
      </c>
    </row>
    <row r="101" spans="1:12">
      <c r="B101" s="41" t="s">
        <v>761</v>
      </c>
      <c r="C101" s="212">
        <v>4.166666666666667</v>
      </c>
      <c r="D101" s="196">
        <v>200</v>
      </c>
      <c r="E101" s="196" t="s">
        <v>4887</v>
      </c>
      <c r="F101" s="196" t="s">
        <v>4677</v>
      </c>
      <c r="G101" s="196">
        <v>1</v>
      </c>
      <c r="H101" s="196">
        <v>5</v>
      </c>
      <c r="I101" s="196">
        <v>4</v>
      </c>
      <c r="J101" s="196">
        <v>1</v>
      </c>
    </row>
    <row r="102" spans="1:12">
      <c r="B102" s="40" t="s">
        <v>721</v>
      </c>
      <c r="C102" s="213">
        <v>4.208333333333333</v>
      </c>
      <c r="D102" s="214">
        <v>259</v>
      </c>
      <c r="E102" s="196" t="s">
        <v>4887</v>
      </c>
      <c r="F102" s="196" t="s">
        <v>4545</v>
      </c>
      <c r="G102" s="196" t="s">
        <v>4886</v>
      </c>
      <c r="H102" s="196">
        <v>4</v>
      </c>
      <c r="I102" s="196">
        <v>4</v>
      </c>
      <c r="J102" s="196">
        <v>0</v>
      </c>
    </row>
    <row r="103" spans="1:12">
      <c r="B103" s="41" t="s">
        <v>781</v>
      </c>
      <c r="C103" s="215">
        <v>4.2777777777777777</v>
      </c>
      <c r="D103" s="196">
        <v>281</v>
      </c>
      <c r="E103" s="196" t="s">
        <v>535</v>
      </c>
      <c r="F103" s="196" t="s">
        <v>4695</v>
      </c>
      <c r="G103" s="196">
        <v>0</v>
      </c>
      <c r="H103" s="196">
        <v>5</v>
      </c>
      <c r="I103" s="196">
        <v>5</v>
      </c>
      <c r="J103" s="196">
        <v>0</v>
      </c>
    </row>
    <row r="104" spans="1:12">
      <c r="B104" s="41" t="s">
        <v>779</v>
      </c>
      <c r="C104" s="213">
        <v>4.3888888888888884</v>
      </c>
      <c r="D104" s="196">
        <v>255</v>
      </c>
      <c r="E104" s="196" t="s">
        <v>4887</v>
      </c>
      <c r="F104" s="196" t="s">
        <v>4651</v>
      </c>
      <c r="G104" s="196">
        <v>2</v>
      </c>
      <c r="H104" s="196">
        <v>6</v>
      </c>
      <c r="I104" s="196">
        <v>5</v>
      </c>
      <c r="J104" s="196">
        <v>1</v>
      </c>
    </row>
    <row r="105" spans="1:12">
      <c r="B105" s="40" t="s">
        <v>738</v>
      </c>
      <c r="C105" s="213">
        <v>4.3888888888888893</v>
      </c>
      <c r="D105" s="196">
        <v>192</v>
      </c>
      <c r="E105" s="196" t="s">
        <v>4887</v>
      </c>
      <c r="F105" s="196" t="s">
        <v>4626</v>
      </c>
      <c r="G105" s="196">
        <v>1</v>
      </c>
      <c r="H105" s="196">
        <v>5</v>
      </c>
      <c r="I105" s="196">
        <v>3</v>
      </c>
      <c r="J105" s="196">
        <v>2</v>
      </c>
    </row>
    <row r="106" spans="1:12">
      <c r="B106" s="41" t="s">
        <v>760</v>
      </c>
      <c r="C106" s="213">
        <v>4.5555555555555562</v>
      </c>
      <c r="D106" s="196">
        <v>300</v>
      </c>
      <c r="E106" s="196" t="s">
        <v>4887</v>
      </c>
      <c r="F106" s="196" t="s">
        <v>4551</v>
      </c>
      <c r="G106" s="196" t="s">
        <v>4888</v>
      </c>
      <c r="H106" s="196">
        <v>6</v>
      </c>
      <c r="I106" s="196">
        <v>5</v>
      </c>
      <c r="J106" s="196">
        <v>1</v>
      </c>
    </row>
    <row r="107" spans="1:12">
      <c r="B107" s="40" t="s">
        <v>739</v>
      </c>
      <c r="C107" s="213">
        <v>4.6111111111111116</v>
      </c>
      <c r="D107" s="216">
        <v>222</v>
      </c>
      <c r="E107" s="196" t="s">
        <v>4884</v>
      </c>
      <c r="F107" s="196" t="s">
        <v>4649</v>
      </c>
      <c r="G107" s="196">
        <v>1</v>
      </c>
      <c r="H107" s="196">
        <v>5</v>
      </c>
      <c r="I107" s="196">
        <v>4</v>
      </c>
      <c r="J107" s="196">
        <v>1</v>
      </c>
    </row>
    <row r="108" spans="1:12">
      <c r="B108" s="40" t="s">
        <v>702</v>
      </c>
      <c r="C108" s="213">
        <v>4.75</v>
      </c>
      <c r="D108" s="216">
        <v>261</v>
      </c>
      <c r="E108" s="196" t="s">
        <v>4887</v>
      </c>
      <c r="F108" s="196" t="s">
        <v>4571</v>
      </c>
      <c r="G108" s="196">
        <v>1</v>
      </c>
      <c r="H108" s="196">
        <v>6</v>
      </c>
      <c r="I108" s="196">
        <v>5</v>
      </c>
      <c r="J108" s="196">
        <v>1</v>
      </c>
    </row>
    <row r="109" spans="1:12">
      <c r="A109" s="35"/>
      <c r="B109" s="106" t="s">
        <v>695</v>
      </c>
      <c r="C109" s="217">
        <v>4.75</v>
      </c>
      <c r="D109" s="218">
        <v>257</v>
      </c>
      <c r="E109" s="218" t="s">
        <v>4887</v>
      </c>
      <c r="F109" s="218" t="s">
        <v>4543</v>
      </c>
      <c r="G109" s="218">
        <v>4</v>
      </c>
      <c r="H109" s="218">
        <v>3</v>
      </c>
      <c r="I109" s="218">
        <v>3</v>
      </c>
      <c r="J109" s="218">
        <v>0</v>
      </c>
    </row>
    <row r="110" spans="1:12">
      <c r="A110" s="35"/>
      <c r="B110" s="106" t="s">
        <v>740</v>
      </c>
      <c r="C110" s="217">
        <v>4.8333333333333339</v>
      </c>
      <c r="D110" s="218">
        <v>225</v>
      </c>
      <c r="E110" s="218" t="s">
        <v>698</v>
      </c>
      <c r="F110" s="218" t="s">
        <v>4606</v>
      </c>
      <c r="G110" s="218">
        <v>2</v>
      </c>
      <c r="H110" s="218">
        <v>4</v>
      </c>
      <c r="I110" s="218">
        <v>4</v>
      </c>
      <c r="J110" s="218">
        <v>0</v>
      </c>
    </row>
    <row r="111" spans="1:12">
      <c r="A111" s="35"/>
      <c r="B111" s="106" t="s">
        <v>701</v>
      </c>
      <c r="C111" s="217">
        <v>4.916666666666667</v>
      </c>
      <c r="D111" s="218">
        <v>284</v>
      </c>
      <c r="E111" s="218" t="s">
        <v>4884</v>
      </c>
      <c r="F111" s="218" t="s">
        <v>4548</v>
      </c>
      <c r="G111" s="218">
        <v>1</v>
      </c>
      <c r="H111" s="218">
        <v>5</v>
      </c>
      <c r="I111" s="218">
        <v>4</v>
      </c>
      <c r="J111" s="218">
        <v>1</v>
      </c>
    </row>
    <row r="112" spans="1:12">
      <c r="C112" s="156"/>
    </row>
    <row r="113" spans="1:11">
      <c r="C113" s="156"/>
    </row>
    <row r="114" spans="1:11">
      <c r="C114" s="156"/>
    </row>
    <row r="115" spans="1:11">
      <c r="A115" t="s">
        <v>4883</v>
      </c>
      <c r="C115" s="156"/>
      <c r="D115" s="156"/>
    </row>
    <row r="116" spans="1:11">
      <c r="B116" t="s">
        <v>641</v>
      </c>
      <c r="D116" s="156"/>
    </row>
    <row r="117" spans="1:11">
      <c r="B117" t="s">
        <v>797</v>
      </c>
      <c r="C117" t="s">
        <v>4878</v>
      </c>
      <c r="D117" t="s">
        <v>443</v>
      </c>
    </row>
    <row r="118" spans="1:11">
      <c r="B118" t="s">
        <v>440</v>
      </c>
      <c r="C118" t="s">
        <v>645</v>
      </c>
      <c r="D118">
        <v>80</v>
      </c>
      <c r="J118" t="s">
        <v>650</v>
      </c>
      <c r="K118">
        <v>4368</v>
      </c>
    </row>
    <row r="119" spans="1:11">
      <c r="B119" t="s">
        <v>441</v>
      </c>
      <c r="C119" t="s">
        <v>553</v>
      </c>
      <c r="D119">
        <v>259</v>
      </c>
    </row>
    <row r="120" spans="1:11">
      <c r="B120" t="s">
        <v>441</v>
      </c>
      <c r="C120" t="s">
        <v>605</v>
      </c>
      <c r="D120">
        <v>255</v>
      </c>
      <c r="J120" t="s">
        <v>444</v>
      </c>
      <c r="K120">
        <v>199</v>
      </c>
    </row>
    <row r="121" spans="1:11">
      <c r="B121" t="s">
        <v>441</v>
      </c>
      <c r="C121" t="s">
        <v>614</v>
      </c>
      <c r="D121">
        <v>200</v>
      </c>
      <c r="J121" t="s">
        <v>445</v>
      </c>
      <c r="K121">
        <v>23</v>
      </c>
    </row>
    <row r="122" spans="1:11">
      <c r="B122" t="s">
        <v>439</v>
      </c>
      <c r="C122" t="s">
        <v>644</v>
      </c>
      <c r="D122">
        <v>258</v>
      </c>
      <c r="J122" t="s">
        <v>446</v>
      </c>
      <c r="K122">
        <v>300</v>
      </c>
    </row>
    <row r="123" spans="1:11">
      <c r="B123" t="s">
        <v>440</v>
      </c>
      <c r="C123" t="s">
        <v>558</v>
      </c>
      <c r="D123">
        <v>195</v>
      </c>
    </row>
    <row r="124" spans="1:11">
      <c r="B124" t="s">
        <v>441</v>
      </c>
      <c r="C124" t="s">
        <v>615</v>
      </c>
      <c r="D124">
        <v>205</v>
      </c>
      <c r="J124" t="s">
        <v>651</v>
      </c>
      <c r="K124">
        <v>86</v>
      </c>
    </row>
    <row r="125" spans="1:11">
      <c r="B125" t="s">
        <v>441</v>
      </c>
      <c r="C125" t="s">
        <v>642</v>
      </c>
      <c r="D125">
        <v>257</v>
      </c>
    </row>
    <row r="126" spans="1:11">
      <c r="B126" t="s">
        <v>440</v>
      </c>
      <c r="C126" t="s">
        <v>649</v>
      </c>
      <c r="D126">
        <v>281</v>
      </c>
      <c r="J126" t="s">
        <v>447</v>
      </c>
      <c r="K126">
        <v>16</v>
      </c>
    </row>
    <row r="127" spans="1:11">
      <c r="B127" t="s">
        <v>441</v>
      </c>
      <c r="C127" t="s">
        <v>591</v>
      </c>
      <c r="D127">
        <v>192</v>
      </c>
    </row>
    <row r="128" spans="1:11">
      <c r="B128" t="s">
        <v>441</v>
      </c>
      <c r="C128" t="s">
        <v>647</v>
      </c>
      <c r="D128">
        <v>300</v>
      </c>
      <c r="J128" t="s">
        <v>449</v>
      </c>
      <c r="K128">
        <v>3915</v>
      </c>
    </row>
    <row r="129" spans="2:11">
      <c r="B129" t="s">
        <v>439</v>
      </c>
      <c r="C129" t="s">
        <v>604</v>
      </c>
      <c r="D129">
        <v>222</v>
      </c>
    </row>
    <row r="130" spans="2:11">
      <c r="B130" t="s">
        <v>439</v>
      </c>
      <c r="C130" t="s">
        <v>612</v>
      </c>
      <c r="D130">
        <v>224</v>
      </c>
      <c r="J130" t="s">
        <v>634</v>
      </c>
      <c r="K130">
        <v>199</v>
      </c>
    </row>
    <row r="131" spans="2:11">
      <c r="B131" t="s">
        <v>439</v>
      </c>
      <c r="C131" t="s">
        <v>544</v>
      </c>
      <c r="D131">
        <v>284</v>
      </c>
      <c r="J131" t="s">
        <v>635</v>
      </c>
      <c r="K131">
        <v>23</v>
      </c>
    </row>
    <row r="132" spans="2:11">
      <c r="B132" t="s">
        <v>442</v>
      </c>
      <c r="C132" t="s">
        <v>646</v>
      </c>
      <c r="D132">
        <v>225</v>
      </c>
      <c r="J132" t="s">
        <v>636</v>
      </c>
      <c r="K132">
        <v>300</v>
      </c>
    </row>
    <row r="133" spans="2:11">
      <c r="B133" t="s">
        <v>439</v>
      </c>
      <c r="C133" t="s">
        <v>546</v>
      </c>
      <c r="D133">
        <v>152</v>
      </c>
    </row>
    <row r="134" spans="2:11">
      <c r="B134" t="s">
        <v>441</v>
      </c>
      <c r="C134" t="s">
        <v>643</v>
      </c>
      <c r="D134">
        <v>261</v>
      </c>
      <c r="J134" t="s">
        <v>651</v>
      </c>
      <c r="K134">
        <v>86</v>
      </c>
    </row>
    <row r="135" spans="2:11">
      <c r="B135" t="s">
        <v>440</v>
      </c>
      <c r="C135" t="s">
        <v>584</v>
      </c>
      <c r="D135">
        <v>80</v>
      </c>
    </row>
    <row r="136" spans="2:11">
      <c r="B136" t="s">
        <v>440</v>
      </c>
      <c r="C136" t="s">
        <v>590</v>
      </c>
      <c r="D136">
        <v>80</v>
      </c>
      <c r="J136" t="s">
        <v>448</v>
      </c>
      <c r="K136">
        <v>3</v>
      </c>
    </row>
    <row r="137" spans="2:11">
      <c r="B137" t="s">
        <v>440</v>
      </c>
      <c r="C137" t="s">
        <v>648</v>
      </c>
      <c r="D137">
        <v>38</v>
      </c>
    </row>
    <row r="138" spans="2:11">
      <c r="B138" t="s">
        <v>440</v>
      </c>
      <c r="C138" t="s">
        <v>559</v>
      </c>
      <c r="D138">
        <v>297</v>
      </c>
      <c r="J138" t="s">
        <v>450</v>
      </c>
      <c r="K138">
        <v>6</v>
      </c>
    </row>
    <row r="139" spans="2:11">
      <c r="B139" t="s">
        <v>440</v>
      </c>
      <c r="C139" t="s">
        <v>557</v>
      </c>
      <c r="D139">
        <v>23</v>
      </c>
    </row>
    <row r="140" spans="2:11">
      <c r="J140" t="s">
        <v>451</v>
      </c>
      <c r="K140">
        <v>17</v>
      </c>
    </row>
    <row r="142" spans="2:11">
      <c r="J142" t="s">
        <v>452</v>
      </c>
      <c r="K142">
        <v>5</v>
      </c>
    </row>
  </sheetData>
  <sortState ref="B99:J111">
    <sortCondition ref="C99:C111"/>
    <sortCondition ref="G99:G111"/>
  </sortState>
  <hyperlinks>
    <hyperlink ref="A29" r:id="rId1" display="https://ab2022mohammedengineer.on.drv.tw/Narratives website/DerivativeNarrativeWebPage-Trial2_1.html"/>
    <hyperlink ref="A30" r:id="rId2" display="https://ab2022mohammedengineer.on.drv.tw/Narratives website/DerivativeNarrativeWebPage-Trial2_1.html"/>
    <hyperlink ref="A58" r:id="rId3" display="https://ab2022mohammedengineer.on.drv.tw/Narratives website/DerivativeNarrativeWebPage-Trial2_2.html"/>
    <hyperlink ref="A59" r:id="rId4" display="https://ab2022mohammedengineer.on.drv.tw/Narratives website/DerivativeNarrativeWebPage-Trial2_2.html"/>
    <hyperlink ref="A67" r:id="rId5" display="https://ab2022mohammedengineer.on.drv.tw/Narratives website/DerivativeNarrativeWebPage-Trial2_3.html"/>
    <hyperlink ref="A68" r:id="rId6" display="https://ab2022mohammedengineer.on.drv.tw/Narratives website/DerivativeNarrativeWebPage-Trial2_3.html"/>
    <hyperlink ref="A71" r:id="rId7" display="https://ab2022mohammedengineer.on.drv.tw/Narratives website/DerivativeNarrativeWebPage-Trial2_4.html"/>
    <hyperlink ref="A18" r:id="rId8" display="https://ab2022mohammedengineer.on.drv.tw/Narratives website/DerivativeNarrativeWebPage-Trial2_5.html"/>
    <hyperlink ref="A2" r:id="rId9" display="https://ab2022mohammedengineer.on.drv.tw/Narratives website/DerivativeNarrativeWebPage-Trial2_6.html"/>
    <hyperlink ref="A72" r:id="rId10" display="https://ab2022mohammedengineer.on.drv.tw/Narratives website/DerivativeNarrativeWebPage-Trial2_4.html"/>
    <hyperlink ref="A19" r:id="rId11" display="https://ab2022mohammedengineer.on.drv.tw/Narratives website/DerivativeNarrativeWebPage-Trial2_5.html"/>
    <hyperlink ref="A3" r:id="rId12" display="https://ab2022mohammedengineer.on.drv.tw/Narratives website/DerivativeNarrativeWebPage-Trial2_6.html"/>
    <hyperlink ref="A73" r:id="rId13" display="https://ab2022mohammedengineer.on.drv.tw/Narratives website/DerivativeNarrativeWebPage-Trial2_4.html"/>
    <hyperlink ref="A20" r:id="rId14" display="https://ab2022mohammedengineer.on.drv.tw/Narratives website/DerivativeNarrativeWebPage-Trial2_5.html"/>
    <hyperlink ref="A4" r:id="rId15" display="https://ab2022mohammedengineer.on.drv.tw/Narratives website/DerivativeNarrativeWebPage-Trial2_6.html"/>
    <hyperlink ref="A74" r:id="rId16" display="https://ab2022mohammedengineer.on.drv.tw/Narratives website/DerivativeNarrativeWebPage-Trial2_4.html"/>
    <hyperlink ref="A21" r:id="rId17" display="https://ab2022mohammedengineer.on.drv.tw/Narratives website/DerivativeNarrativeWebPage-Trial2_5.html"/>
    <hyperlink ref="A5" r:id="rId18" display="https://ab2022mohammedengineer.on.drv.tw/Narratives website/DerivativeNarrativeWebPage-Trial2_6.html"/>
    <hyperlink ref="A38" r:id="rId19" display="https://ab2022mohammedengineer.on.drv.tw/Narratives website/DerivativeNarrativeWebPage-Trial2_7.html"/>
    <hyperlink ref="A48" r:id="rId20" display="https://ab2022mohammedengineer.on.drv.tw/Narratives website/DerivativeNarrativeWebPage-Trial2_8.html"/>
    <hyperlink ref="A62" r:id="rId21" display="https://ab2022mohammedengineer.on.drv.tw/Narratives website/DerivativeNarrativeWebPage-Trial2_9.html"/>
    <hyperlink ref="A39" r:id="rId22" display="https://ab2022mohammedengineer.on.drv.tw/Narratives website/DerivativeNarrativeWebPage-Trial2_7.html"/>
    <hyperlink ref="A49" r:id="rId23" display="https://ab2022mohammedengineer.on.drv.tw/Narratives website/DerivativeNarrativeWebPage-Trial2_8.html"/>
    <hyperlink ref="A63" r:id="rId24" display="https://ab2022mohammedengineer.on.drv.tw/Narratives website/DerivativeNarrativeWebPage-Trial2_9.html"/>
    <hyperlink ref="A40" r:id="rId25" display="https://ab2022mohammedengineer.on.drv.tw/Narratives website/DerivativeNarrativeWebPage-Trial2_7.html"/>
    <hyperlink ref="A50" r:id="rId26" display="https://ab2022mohammedengineer.on.drv.tw/Narratives website/DerivativeNarrativeWebPage-Trial2_8.html"/>
    <hyperlink ref="A64" r:id="rId27" display="https://ab2022mohammedengineer.on.drv.tw/Narratives website/DerivativeNarrativeWebPage-Trial2_9.html"/>
    <hyperlink ref="A53" r:id="rId28" display="https://ab2022mohammedengineer.on.drv.tw/Narratives website/DerivativeNarrativeWebPage-Trial2_10.html"/>
    <hyperlink ref="A43" r:id="rId29" display="https://ab2022mohammedengineer.on.drv.tw/Narratives website/DerivativeNarrativeWebPage-Trial2_11.html"/>
    <hyperlink ref="A13" r:id="rId30" display="https://ab2022mohammedengineer.on.drv.tw/Narratives website/DerivativeNarrativeWebPage-Trial2_12.html"/>
    <hyperlink ref="A54" r:id="rId31" display="https://ab2022mohammedengineer.on.drv.tw/Narratives website/DerivativeNarrativeWebPage-Trial2_10.html"/>
    <hyperlink ref="A44" r:id="rId32" display="https://ab2022mohammedengineer.on.drv.tw/Narratives website/DerivativeNarrativeWebPage-Trial2_11.html"/>
    <hyperlink ref="A14" r:id="rId33" display="https://ab2022mohammedengineer.on.drv.tw/Narratives website/DerivativeNarrativeWebPage-Trial2_12.html"/>
    <hyperlink ref="A55" r:id="rId34" display="https://ab2022mohammedengineer.on.drv.tw/Narratives website/DerivativeNarrativeWebPage-Trial2_10.html"/>
    <hyperlink ref="A45" r:id="rId35" display="https://ab2022mohammedengineer.on.drv.tw/Narratives website/DerivativeNarrativeWebPage-Trial2_11.html"/>
    <hyperlink ref="A15" r:id="rId36" display="https://ab2022mohammedengineer.on.drv.tw/Narratives website/DerivativeNarrativeWebPage-Trial2_12.html"/>
    <hyperlink ref="A8" r:id="rId37" display="https://ab2022mohammedengineer.on.drv.tw/Narratives website/DerivativeNarrativeWebPage-Trial2_13.html"/>
    <hyperlink ref="A24" r:id="rId38" display="https://ab2022mohammedengineer.on.drv.tw/Narratives website/DerivativeNarrativeWebPage-Trial2_14.html"/>
    <hyperlink ref="A33" r:id="rId39" display="https://ab2022mohammedengineer.on.drv.tw/Narratives website/DerivativeNarrativeWebPage-Trial2_15.html"/>
    <hyperlink ref="A9" r:id="rId40" display="https://ab2022mohammedengineer.on.drv.tw/Narratives website/DerivativeNarrativeWebPage-Trial2_13.html"/>
    <hyperlink ref="A25" r:id="rId41" display="https://ab2022mohammedengineer.on.drv.tw/Narratives website/DerivativeNarrativeWebPage-Trial2_14.html"/>
    <hyperlink ref="A34" r:id="rId42" display="https://ab2022mohammedengineer.on.drv.tw/Narratives website/DerivativeNarrativeWebPage-Trial2_15.html"/>
    <hyperlink ref="A10" r:id="rId43" display="https://ab2022mohammedengineer.on.drv.tw/Narratives website/DerivativeNarrativeWebPage-Trial2_13.html"/>
    <hyperlink ref="A26" r:id="rId44" display="https://ab2022mohammedengineer.on.drv.tw/Narratives website/DerivativeNarrativeWebPage-Trial2_14.html"/>
    <hyperlink ref="A35" r:id="rId45" display="https://ab2022mohammedengineer.on.drv.tw/Narratives website/DerivativeNarrativeWebPage-Trial2_15.html"/>
    <hyperlink ref="B85" r:id="rId46" display="https://ab2022mohammedengineer.on.drv.tw/Narratives website/DerivativeNarrativeWebPage-Trial2_6.html"/>
    <hyperlink ref="B87" r:id="rId47" display="https://ab2022mohammedengineer.on.drv.tw/Narratives website/DerivativeNarrativeWebPage-Trial2_13.html"/>
    <hyperlink ref="B84" r:id="rId48" display="https://ab2022mohammedengineer.on.drv.tw/Narratives website/DerivativeNarrativeWebPage-Trial2_12.html"/>
    <hyperlink ref="B81" r:id="rId49" display="https://ab2022mohammedengineer.on.drv.tw/Narratives website/DerivativeNarrativeWebPage-Trial2_5.html"/>
    <hyperlink ref="B91" r:id="rId50" display="https://ab2022mohammedengineer.on.drv.tw/Narratives website/DerivativeNarrativeWebPage-Trial2_1.html"/>
    <hyperlink ref="B86" r:id="rId51" display="https://ab2022mohammedengineer.on.drv.tw/Narratives website/DerivativeNarrativeWebPage-Trial2_15.html"/>
    <hyperlink ref="B88" r:id="rId52" display="https://ab2022mohammedengineer.on.drv.tw/Narratives website/DerivativeNarrativeWebPage-Trial2_7.html"/>
    <hyperlink ref="B89" r:id="rId53" display="https://ab2022mohammedengineer.on.drv.tw/Narratives website/DerivativeNarrativeWebPage-Trial2_11.html"/>
    <hyperlink ref="B90" r:id="rId54" display="https://ab2022mohammedengineer.on.drv.tw/Narratives website/DerivativeNarrativeWebPage-Trial2_8.html"/>
    <hyperlink ref="B83" r:id="rId55" display="https://ab2022mohammedengineer.on.drv.tw/Narratives website/DerivativeNarrativeWebPage-Trial2_10.html"/>
    <hyperlink ref="B94" r:id="rId56" display="https://ab2022mohammedengineer.on.drv.tw/Narratives website/DerivativeNarrativeWebPage-Trial2_2.html"/>
    <hyperlink ref="B92" r:id="rId57" display="https://ab2022mohammedengineer.on.drv.tw/Narratives website/DerivativeNarrativeWebPage-Trial2_9.html"/>
    <hyperlink ref="B93" r:id="rId58" display="https://ab2022mohammedengineer.on.drv.tw/Narratives website/DerivativeNarrativeWebPage-Trial2_3.html"/>
    <hyperlink ref="B82" r:id="rId59" display="https://ab2022mohammedengineer.on.drv.tw/Narratives website/DerivativeNarrativeWebPage-Trial2_4.html"/>
    <hyperlink ref="B102" r:id="rId60" display="https://ab2022mohammedengineer.on.drv.tw/Narratives website/DerivativeNarrativeWebPage-Trial2_6.html"/>
    <hyperlink ref="B104" r:id="rId61" display="https://ab2022mohammedengineer.on.drv.tw/Narratives website/DerivativeNarrativeWebPage-Trial2_13.html"/>
    <hyperlink ref="B101" r:id="rId62" display="https://ab2022mohammedengineer.on.drv.tw/Narratives website/DerivativeNarrativeWebPage-Trial2_12.html"/>
    <hyperlink ref="B109" r:id="rId63" display="https://ab2022mohammedengineer.on.drv.tw/Narratives website/DerivativeNarrativeWebPage-Trial2_1.html"/>
    <hyperlink ref="B103" r:id="rId64" display="https://ab2022mohammedengineer.on.drv.tw/Narratives website/DerivativeNarrativeWebPage-Trial2_15.html"/>
    <hyperlink ref="B105" r:id="rId65" display="https://ab2022mohammedengineer.on.drv.tw/Narratives website/DerivativeNarrativeWebPage-Trial2_7.html"/>
    <hyperlink ref="B106" r:id="rId66" display="https://ab2022mohammedengineer.on.drv.tw/Narratives website/DerivativeNarrativeWebPage-Trial2_11.html"/>
    <hyperlink ref="B107" r:id="rId67" display="https://ab2022mohammedengineer.on.drv.tw/Narratives website/DerivativeNarrativeWebPage-Trial2_8.html"/>
    <hyperlink ref="B100" r:id="rId68" display="https://ab2022mohammedengineer.on.drv.tw/Narratives website/DerivativeNarrativeWebPage-Trial2_10.html"/>
    <hyperlink ref="B111" r:id="rId69" display="https://ab2022mohammedengineer.on.drv.tw/Narratives website/DerivativeNarrativeWebPage-Trial2_2.html"/>
    <hyperlink ref="B110" r:id="rId70" display="https://ab2022mohammedengineer.on.drv.tw/Narratives website/DerivativeNarrativeWebPage-Trial2_9.html"/>
    <hyperlink ref="B108" r:id="rId71" display="https://ab2022mohammedengineer.on.drv.tw/Narratives website/DerivativeNarrativeWebPage-Trial2_3.html"/>
    <hyperlink ref="B99" r:id="rId72" display="https://ab2022mohammedengineer.on.drv.tw/Narratives website/DerivativeNarrativeWebPage-Trial2_4.html"/>
  </hyperlinks>
  <pageMargins left="0.7" right="0.7" top="0.75" bottom="0.75" header="0.3" footer="0.3"/>
  <pageSetup paperSize="9" orientation="portrait" r:id="rId7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8"/>
  <sheetViews>
    <sheetView workbookViewId="0">
      <selection activeCell="C88" sqref="C88:K88"/>
    </sheetView>
  </sheetViews>
  <sheetFormatPr defaultRowHeight="15"/>
  <cols>
    <col min="2" max="2" width="82.42578125" bestFit="1" customWidth="1"/>
    <col min="3" max="3" width="20" bestFit="1" customWidth="1"/>
    <col min="4" max="4" width="30.85546875" customWidth="1"/>
    <col min="5" max="5" width="11.5703125" bestFit="1" customWidth="1"/>
    <col min="6" max="8" width="11.42578125" bestFit="1" customWidth="1"/>
    <col min="9" max="9" width="24.42578125" bestFit="1" customWidth="1"/>
    <col min="10" max="10" width="9.28515625" bestFit="1" customWidth="1"/>
  </cols>
  <sheetData>
    <row r="1" spans="2:13">
      <c r="B1" t="s">
        <v>4779</v>
      </c>
      <c r="C1" t="s">
        <v>4760</v>
      </c>
      <c r="D1" t="s">
        <v>4715</v>
      </c>
      <c r="E1" t="s">
        <v>4761</v>
      </c>
      <c r="F1" t="s">
        <v>4762</v>
      </c>
      <c r="G1" t="s">
        <v>4763</v>
      </c>
      <c r="H1" t="s">
        <v>4764</v>
      </c>
      <c r="I1" t="s">
        <v>4765</v>
      </c>
      <c r="J1" t="s">
        <v>4766</v>
      </c>
    </row>
    <row r="2" spans="2:13">
      <c r="B2" s="40" t="s">
        <v>723</v>
      </c>
      <c r="C2" s="8" t="s">
        <v>668</v>
      </c>
      <c r="D2" s="8" t="s">
        <v>698</v>
      </c>
      <c r="E2" s="14">
        <v>2</v>
      </c>
      <c r="F2" s="14">
        <v>3</v>
      </c>
      <c r="G2" s="14">
        <v>3</v>
      </c>
      <c r="H2" s="14">
        <v>2</v>
      </c>
      <c r="I2" s="14">
        <v>2</v>
      </c>
      <c r="J2" s="14">
        <v>3</v>
      </c>
      <c r="K2" s="58"/>
      <c r="L2" s="58"/>
      <c r="M2" s="14"/>
    </row>
    <row r="3" spans="2:13" s="8" customFormat="1">
      <c r="B3" s="40" t="s">
        <v>723</v>
      </c>
      <c r="C3" s="8" t="s">
        <v>669</v>
      </c>
      <c r="D3" s="8" t="s">
        <v>698</v>
      </c>
      <c r="E3" s="14">
        <v>5</v>
      </c>
      <c r="F3" s="14">
        <v>5</v>
      </c>
      <c r="G3" s="14">
        <v>5</v>
      </c>
      <c r="H3" s="14">
        <v>5</v>
      </c>
      <c r="I3" s="14">
        <v>5</v>
      </c>
      <c r="J3" s="14">
        <v>5</v>
      </c>
      <c r="K3" s="58"/>
      <c r="L3" s="58"/>
      <c r="M3" s="14"/>
    </row>
    <row r="4" spans="2:13" s="8" customFormat="1">
      <c r="B4" s="40" t="s">
        <v>723</v>
      </c>
      <c r="C4" s="8" t="s">
        <v>670</v>
      </c>
      <c r="D4" s="8" t="s">
        <v>698</v>
      </c>
      <c r="E4" s="14">
        <v>4</v>
      </c>
      <c r="F4" s="14">
        <v>2</v>
      </c>
      <c r="G4" s="14">
        <v>2</v>
      </c>
      <c r="H4" s="14">
        <v>3</v>
      </c>
      <c r="I4" s="14">
        <v>2</v>
      </c>
      <c r="J4" s="14">
        <v>3</v>
      </c>
      <c r="K4" s="58"/>
      <c r="L4" s="58"/>
      <c r="M4" s="14"/>
    </row>
    <row r="5" spans="2:13" s="8" customFormat="1">
      <c r="B5" s="40" t="s">
        <v>723</v>
      </c>
      <c r="C5" s="8" t="s">
        <v>671</v>
      </c>
      <c r="D5" s="8" t="s">
        <v>698</v>
      </c>
      <c r="E5" s="14">
        <v>5</v>
      </c>
      <c r="F5" s="14">
        <v>5</v>
      </c>
      <c r="G5" s="14">
        <v>5</v>
      </c>
      <c r="H5" s="14">
        <v>5</v>
      </c>
      <c r="I5" s="14">
        <v>5</v>
      </c>
      <c r="J5" s="14">
        <v>5</v>
      </c>
      <c r="K5" s="58"/>
      <c r="L5" s="58"/>
    </row>
    <row r="6" spans="2:13" s="8" customFormat="1">
      <c r="B6" s="89" t="s">
        <v>792</v>
      </c>
      <c r="E6" s="76">
        <f>AVERAGE(E2:E5)</f>
        <v>4</v>
      </c>
      <c r="F6" s="76">
        <f t="shared" ref="F6:J6" si="0">AVERAGE(F2:F5)</f>
        <v>3.75</v>
      </c>
      <c r="G6" s="76">
        <f t="shared" si="0"/>
        <v>3.75</v>
      </c>
      <c r="H6" s="76">
        <f t="shared" si="0"/>
        <v>3.75</v>
      </c>
      <c r="I6" s="76">
        <f t="shared" si="0"/>
        <v>3.5</v>
      </c>
      <c r="J6" s="76">
        <f t="shared" si="0"/>
        <v>4</v>
      </c>
      <c r="K6" s="58"/>
      <c r="L6" s="58"/>
    </row>
    <row r="7" spans="2:13" s="8" customFormat="1">
      <c r="B7" s="89" t="s">
        <v>538</v>
      </c>
      <c r="E7" s="76">
        <f>STDEV(E2:E6)</f>
        <v>1.2247448713915889</v>
      </c>
      <c r="F7" s="76">
        <f t="shared" ref="F7:J7" si="1">STDEV(F2:F6)</f>
        <v>1.299038105676658</v>
      </c>
      <c r="G7" s="76">
        <f t="shared" si="1"/>
        <v>1.299038105676658</v>
      </c>
      <c r="H7" s="76">
        <f t="shared" si="1"/>
        <v>1.299038105676658</v>
      </c>
      <c r="I7" s="76">
        <f t="shared" si="1"/>
        <v>1.5</v>
      </c>
      <c r="J7" s="76">
        <f t="shared" si="1"/>
        <v>1</v>
      </c>
      <c r="K7" s="58"/>
      <c r="L7" s="58"/>
    </row>
    <row r="8" spans="2:13" s="8" customFormat="1">
      <c r="B8" s="40" t="s">
        <v>704</v>
      </c>
      <c r="C8" s="8" t="s">
        <v>681</v>
      </c>
      <c r="D8" s="8" t="s">
        <v>698</v>
      </c>
      <c r="E8" s="39">
        <v>5</v>
      </c>
      <c r="F8" s="39">
        <v>5</v>
      </c>
      <c r="G8" s="39">
        <v>5</v>
      </c>
      <c r="H8" s="39">
        <v>4</v>
      </c>
      <c r="I8" s="39">
        <v>4</v>
      </c>
      <c r="J8" s="39">
        <v>4</v>
      </c>
      <c r="K8" s="58"/>
      <c r="L8" s="58"/>
      <c r="M8" s="39"/>
    </row>
    <row r="9" spans="2:13" s="8" customFormat="1">
      <c r="B9" s="40" t="s">
        <v>704</v>
      </c>
      <c r="C9" s="8" t="s">
        <v>674</v>
      </c>
      <c r="D9" s="8" t="s">
        <v>698</v>
      </c>
      <c r="E9" s="39">
        <v>5</v>
      </c>
      <c r="F9" s="39">
        <v>5</v>
      </c>
      <c r="G9" s="39">
        <v>5</v>
      </c>
      <c r="H9" s="39">
        <v>5</v>
      </c>
      <c r="I9" s="39">
        <v>5</v>
      </c>
      <c r="J9" s="39">
        <v>5</v>
      </c>
      <c r="K9" s="58"/>
      <c r="L9" s="58"/>
      <c r="M9" s="39"/>
    </row>
    <row r="10" spans="2:13" s="8" customFormat="1">
      <c r="B10" s="89" t="s">
        <v>792</v>
      </c>
      <c r="E10" s="80">
        <f>AVERAGE(E8:E9)</f>
        <v>5</v>
      </c>
      <c r="F10" s="80">
        <f t="shared" ref="F10:J10" si="2">AVERAGE(F8:F9)</f>
        <v>5</v>
      </c>
      <c r="G10" s="80">
        <f t="shared" si="2"/>
        <v>5</v>
      </c>
      <c r="H10" s="80">
        <f t="shared" si="2"/>
        <v>4.5</v>
      </c>
      <c r="I10" s="80">
        <f t="shared" si="2"/>
        <v>4.5</v>
      </c>
      <c r="J10" s="80">
        <f t="shared" si="2"/>
        <v>4.5</v>
      </c>
      <c r="K10" s="58"/>
      <c r="L10" s="58"/>
      <c r="M10" s="39"/>
    </row>
    <row r="11" spans="2:13" s="8" customFormat="1">
      <c r="B11" s="89" t="s">
        <v>538</v>
      </c>
      <c r="E11" s="80">
        <f>STDEV(E8:E9)</f>
        <v>0</v>
      </c>
      <c r="F11" s="80">
        <f t="shared" ref="F11:J11" si="3">STDEV(F8:F9)</f>
        <v>0</v>
      </c>
      <c r="G11" s="80">
        <f t="shared" si="3"/>
        <v>0</v>
      </c>
      <c r="H11" s="80">
        <f t="shared" si="3"/>
        <v>0.70710678118654757</v>
      </c>
      <c r="I11" s="80">
        <f t="shared" si="3"/>
        <v>0.70710678118654757</v>
      </c>
      <c r="J11" s="80">
        <f t="shared" si="3"/>
        <v>0.70710678118654757</v>
      </c>
      <c r="K11" s="58"/>
      <c r="L11" s="58"/>
      <c r="M11" s="39"/>
    </row>
    <row r="12" spans="2:13" s="8" customFormat="1">
      <c r="B12" s="40" t="s">
        <v>724</v>
      </c>
      <c r="C12" s="8" t="s">
        <v>668</v>
      </c>
      <c r="D12" s="8" t="s">
        <v>698</v>
      </c>
      <c r="E12" s="14">
        <v>3</v>
      </c>
      <c r="F12" s="14">
        <v>4</v>
      </c>
      <c r="G12" s="14">
        <v>4</v>
      </c>
      <c r="H12" s="14">
        <v>5</v>
      </c>
      <c r="I12" s="14">
        <v>5</v>
      </c>
      <c r="J12" s="14">
        <v>5</v>
      </c>
      <c r="K12" s="58"/>
      <c r="L12" s="58"/>
      <c r="M12" s="14"/>
    </row>
    <row r="13" spans="2:13" s="8" customFormat="1">
      <c r="B13" s="40" t="s">
        <v>724</v>
      </c>
      <c r="C13" s="8" t="s">
        <v>669</v>
      </c>
      <c r="D13" s="8" t="s">
        <v>698</v>
      </c>
      <c r="E13" s="14">
        <v>4</v>
      </c>
      <c r="F13" s="14">
        <v>4</v>
      </c>
      <c r="G13" s="14">
        <v>3</v>
      </c>
      <c r="H13" s="14">
        <v>5</v>
      </c>
      <c r="I13" s="14">
        <v>3</v>
      </c>
      <c r="J13" s="14">
        <v>5</v>
      </c>
      <c r="K13" s="58"/>
      <c r="L13" s="58"/>
      <c r="M13" s="14"/>
    </row>
    <row r="14" spans="2:13" s="8" customFormat="1">
      <c r="B14" s="40" t="s">
        <v>724</v>
      </c>
      <c r="C14" s="8" t="s">
        <v>670</v>
      </c>
      <c r="D14" s="8" t="s">
        <v>698</v>
      </c>
      <c r="E14" s="14">
        <v>4</v>
      </c>
      <c r="F14" s="14">
        <v>4</v>
      </c>
      <c r="G14" s="14">
        <v>2</v>
      </c>
      <c r="H14" s="14">
        <v>3</v>
      </c>
      <c r="I14" s="14">
        <v>2</v>
      </c>
      <c r="J14" s="14">
        <v>4</v>
      </c>
      <c r="K14" s="58"/>
      <c r="L14" s="58"/>
      <c r="M14" s="14"/>
    </row>
    <row r="15" spans="2:13" s="8" customFormat="1">
      <c r="B15" s="40" t="s">
        <v>724</v>
      </c>
      <c r="C15" s="8" t="s">
        <v>671</v>
      </c>
      <c r="D15" s="8" t="s">
        <v>698</v>
      </c>
      <c r="E15" s="14">
        <v>5</v>
      </c>
      <c r="F15" s="14">
        <v>4</v>
      </c>
      <c r="G15" s="14">
        <v>5</v>
      </c>
      <c r="H15" s="14">
        <v>5</v>
      </c>
      <c r="I15" s="14">
        <v>5</v>
      </c>
      <c r="J15" s="14">
        <v>5</v>
      </c>
      <c r="K15" s="58"/>
      <c r="L15" s="58"/>
      <c r="M15" s="14"/>
    </row>
    <row r="16" spans="2:13" s="8" customFormat="1">
      <c r="B16" s="89" t="s">
        <v>792</v>
      </c>
      <c r="E16" s="76">
        <f>AVERAGE(E12:E15)</f>
        <v>4</v>
      </c>
      <c r="F16" s="76">
        <f t="shared" ref="F16:J16" si="4">AVERAGE(F12:F15)</f>
        <v>4</v>
      </c>
      <c r="G16" s="76">
        <f t="shared" si="4"/>
        <v>3.5</v>
      </c>
      <c r="H16" s="76">
        <f t="shared" si="4"/>
        <v>4.5</v>
      </c>
      <c r="I16" s="76">
        <f t="shared" si="4"/>
        <v>3.75</v>
      </c>
      <c r="J16" s="76">
        <f t="shared" si="4"/>
        <v>4.75</v>
      </c>
      <c r="K16" s="58"/>
      <c r="L16" s="58"/>
      <c r="M16" s="14"/>
    </row>
    <row r="17" spans="2:13" s="8" customFormat="1">
      <c r="B17" s="89" t="s">
        <v>538</v>
      </c>
      <c r="E17" s="76">
        <f>STDEV(E12:E15)</f>
        <v>0.81649658092772603</v>
      </c>
      <c r="F17" s="76">
        <f t="shared" ref="F17:J17" si="5">STDEV(F12:F15)</f>
        <v>0</v>
      </c>
      <c r="G17" s="76">
        <f t="shared" si="5"/>
        <v>1.2909944487358056</v>
      </c>
      <c r="H17" s="76">
        <f t="shared" si="5"/>
        <v>1</v>
      </c>
      <c r="I17" s="76">
        <f t="shared" si="5"/>
        <v>1.5</v>
      </c>
      <c r="J17" s="76">
        <f t="shared" si="5"/>
        <v>0.5</v>
      </c>
      <c r="K17" s="58"/>
      <c r="L17" s="58"/>
      <c r="M17" s="14"/>
    </row>
    <row r="18" spans="2:13" s="8" customFormat="1">
      <c r="B18" s="41" t="s">
        <v>763</v>
      </c>
      <c r="C18" s="8" t="s">
        <v>675</v>
      </c>
      <c r="D18" s="8" t="s">
        <v>698</v>
      </c>
      <c r="E18" s="1">
        <v>4</v>
      </c>
      <c r="F18" s="1">
        <v>5</v>
      </c>
      <c r="G18" s="1">
        <v>5</v>
      </c>
      <c r="H18" s="1">
        <v>5</v>
      </c>
      <c r="I18" s="1">
        <v>5</v>
      </c>
      <c r="J18" s="1">
        <v>5</v>
      </c>
      <c r="K18" s="58"/>
      <c r="L18" s="58"/>
      <c r="M18" s="1"/>
    </row>
    <row r="19" spans="2:13" s="8" customFormat="1">
      <c r="B19" s="41" t="s">
        <v>763</v>
      </c>
      <c r="C19" s="8" t="s">
        <v>679</v>
      </c>
      <c r="D19" s="8" t="s">
        <v>698</v>
      </c>
      <c r="E19" s="1">
        <v>5</v>
      </c>
      <c r="F19" s="1">
        <v>5</v>
      </c>
      <c r="G19" s="1">
        <v>5</v>
      </c>
      <c r="H19" s="1">
        <v>5</v>
      </c>
      <c r="I19" s="1">
        <v>5</v>
      </c>
      <c r="J19" s="1">
        <v>5</v>
      </c>
      <c r="K19" s="58"/>
      <c r="L19" s="58"/>
      <c r="M19" s="1"/>
    </row>
    <row r="20" spans="2:13" s="8" customFormat="1">
      <c r="B20" s="41" t="s">
        <v>763</v>
      </c>
      <c r="C20" s="8" t="s">
        <v>676</v>
      </c>
      <c r="D20" s="8" t="s">
        <v>698</v>
      </c>
      <c r="E20" s="1">
        <v>5</v>
      </c>
      <c r="F20" s="1">
        <v>5</v>
      </c>
      <c r="G20" s="1">
        <v>4</v>
      </c>
      <c r="H20" s="1">
        <v>5</v>
      </c>
      <c r="I20" s="1">
        <v>4</v>
      </c>
      <c r="J20" s="1">
        <v>5</v>
      </c>
      <c r="K20" s="58"/>
      <c r="L20" s="58"/>
      <c r="M20"/>
    </row>
    <row r="21" spans="2:13" s="8" customFormat="1">
      <c r="B21" s="89" t="s">
        <v>792</v>
      </c>
      <c r="E21" s="74">
        <f>AVERAGE(E18:E20)</f>
        <v>4.666666666666667</v>
      </c>
      <c r="F21" s="74">
        <f t="shared" ref="F21:J21" si="6">AVERAGE(F18:F20)</f>
        <v>5</v>
      </c>
      <c r="G21" s="74">
        <f t="shared" si="6"/>
        <v>4.666666666666667</v>
      </c>
      <c r="H21" s="74">
        <f t="shared" si="6"/>
        <v>5</v>
      </c>
      <c r="I21" s="74">
        <f t="shared" si="6"/>
        <v>4.666666666666667</v>
      </c>
      <c r="J21" s="74">
        <f t="shared" si="6"/>
        <v>5</v>
      </c>
      <c r="K21" s="58"/>
      <c r="L21" s="58"/>
      <c r="M21"/>
    </row>
    <row r="22" spans="2:13" s="8" customFormat="1">
      <c r="B22" s="89" t="s">
        <v>538</v>
      </c>
      <c r="E22" s="74">
        <f>STDEV(E18:E20)</f>
        <v>0.57735026918962784</v>
      </c>
      <c r="F22" s="74">
        <f t="shared" ref="F22:J22" si="7">STDEV(F18:F20)</f>
        <v>0</v>
      </c>
      <c r="G22" s="74">
        <f t="shared" si="7"/>
        <v>0.57735026918962784</v>
      </c>
      <c r="H22" s="74">
        <f t="shared" si="7"/>
        <v>0</v>
      </c>
      <c r="I22" s="74">
        <f t="shared" si="7"/>
        <v>0.57735026918962784</v>
      </c>
      <c r="J22" s="74">
        <f t="shared" si="7"/>
        <v>0</v>
      </c>
      <c r="K22" s="58"/>
      <c r="L22" s="58"/>
      <c r="M22"/>
    </row>
    <row r="23" spans="2:13" s="8" customFormat="1">
      <c r="B23" s="41" t="s">
        <v>783</v>
      </c>
      <c r="C23" s="8" t="s">
        <v>677</v>
      </c>
      <c r="D23" s="8" t="s">
        <v>698</v>
      </c>
      <c r="E23" s="1">
        <v>2</v>
      </c>
      <c r="F23" s="1">
        <v>1</v>
      </c>
      <c r="G23" s="1">
        <v>2</v>
      </c>
      <c r="H23" s="1">
        <v>1</v>
      </c>
      <c r="I23" s="1">
        <v>1</v>
      </c>
      <c r="J23" s="1">
        <v>2</v>
      </c>
      <c r="K23" s="58"/>
      <c r="L23" s="58"/>
      <c r="M23"/>
    </row>
    <row r="24" spans="2:13" s="8" customFormat="1">
      <c r="B24" s="41" t="s">
        <v>783</v>
      </c>
      <c r="C24" s="8" t="s">
        <v>678</v>
      </c>
      <c r="D24" s="8" t="s">
        <v>698</v>
      </c>
      <c r="E24" s="1">
        <v>5</v>
      </c>
      <c r="F24" s="1">
        <v>4</v>
      </c>
      <c r="G24" s="1">
        <v>5</v>
      </c>
      <c r="H24" s="1">
        <v>5</v>
      </c>
      <c r="I24" s="1">
        <v>5</v>
      </c>
      <c r="J24" s="1">
        <v>5</v>
      </c>
      <c r="K24" s="58"/>
      <c r="L24" s="58"/>
      <c r="M24" s="1"/>
    </row>
    <row r="25" spans="2:13" s="8" customFormat="1">
      <c r="B25" s="41" t="s">
        <v>783</v>
      </c>
      <c r="C25" s="8" t="s">
        <v>758</v>
      </c>
      <c r="D25" s="8" t="s">
        <v>698</v>
      </c>
      <c r="E25" s="1">
        <v>4</v>
      </c>
      <c r="F25" s="1">
        <v>4</v>
      </c>
      <c r="G25" s="1">
        <v>4</v>
      </c>
      <c r="H25" s="1">
        <v>4</v>
      </c>
      <c r="I25" s="1">
        <v>4</v>
      </c>
      <c r="J25" s="1">
        <v>4</v>
      </c>
      <c r="K25" s="58"/>
      <c r="L25" s="58"/>
      <c r="M25" s="1"/>
    </row>
    <row r="26" spans="2:13" s="8" customFormat="1">
      <c r="B26" s="89" t="s">
        <v>792</v>
      </c>
      <c r="E26" s="74">
        <f>AVERAGE(E23:E25)</f>
        <v>3.6666666666666665</v>
      </c>
      <c r="F26" s="74">
        <f t="shared" ref="F26:J26" si="8">AVERAGE(F23:F25)</f>
        <v>3</v>
      </c>
      <c r="G26" s="74">
        <f t="shared" si="8"/>
        <v>3.6666666666666665</v>
      </c>
      <c r="H26" s="74">
        <f t="shared" si="8"/>
        <v>3.3333333333333335</v>
      </c>
      <c r="I26" s="74">
        <f t="shared" si="8"/>
        <v>3.3333333333333335</v>
      </c>
      <c r="J26" s="74">
        <f t="shared" si="8"/>
        <v>3.6666666666666665</v>
      </c>
      <c r="K26" s="58"/>
      <c r="L26" s="58"/>
      <c r="M26" s="1"/>
    </row>
    <row r="27" spans="2:13" s="8" customFormat="1">
      <c r="B27" s="89" t="s">
        <v>538</v>
      </c>
      <c r="E27" s="74">
        <f>STDEV(E23:E25)</f>
        <v>1.5275252316519463</v>
      </c>
      <c r="F27" s="74">
        <f t="shared" ref="F27:J27" si="9">STDEV(F23:F25)</f>
        <v>1.7320508075688772</v>
      </c>
      <c r="G27" s="74">
        <f t="shared" si="9"/>
        <v>1.5275252316519463</v>
      </c>
      <c r="H27" s="74">
        <f t="shared" si="9"/>
        <v>2.0816659994661326</v>
      </c>
      <c r="I27" s="74">
        <f t="shared" si="9"/>
        <v>2.0816659994661326</v>
      </c>
      <c r="J27" s="74">
        <f t="shared" si="9"/>
        <v>1.5275252316519463</v>
      </c>
      <c r="K27" s="58"/>
      <c r="L27" s="58"/>
      <c r="M27" s="1"/>
    </row>
    <row r="28" spans="2:13" s="8" customFormat="1">
      <c r="B28" s="40" t="s">
        <v>741</v>
      </c>
      <c r="C28" s="8" t="s">
        <v>672</v>
      </c>
      <c r="D28" s="8" t="s">
        <v>698</v>
      </c>
      <c r="E28" s="14">
        <v>5</v>
      </c>
      <c r="F28" s="14">
        <v>4</v>
      </c>
      <c r="G28" s="14">
        <v>5</v>
      </c>
      <c r="H28" s="14">
        <v>4</v>
      </c>
      <c r="I28" s="14">
        <v>5</v>
      </c>
      <c r="J28" s="14">
        <v>5</v>
      </c>
      <c r="K28" s="58"/>
      <c r="L28" s="58"/>
      <c r="M28" s="14"/>
    </row>
    <row r="29" spans="2:13" s="8" customFormat="1">
      <c r="B29" s="40" t="s">
        <v>741</v>
      </c>
      <c r="C29" s="8" t="s">
        <v>673</v>
      </c>
      <c r="D29" s="8" t="s">
        <v>698</v>
      </c>
      <c r="E29" s="14">
        <v>4</v>
      </c>
      <c r="F29" s="14">
        <v>3</v>
      </c>
      <c r="G29" s="14">
        <v>4</v>
      </c>
      <c r="H29" s="14">
        <v>4</v>
      </c>
      <c r="I29" s="14">
        <v>4</v>
      </c>
      <c r="J29" s="14">
        <v>5</v>
      </c>
      <c r="K29" s="58"/>
      <c r="L29" s="58"/>
      <c r="M29" s="14"/>
    </row>
    <row r="30" spans="2:13" s="8" customFormat="1">
      <c r="B30" s="40" t="s">
        <v>741</v>
      </c>
      <c r="C30" s="8" t="s">
        <v>680</v>
      </c>
      <c r="D30" s="8" t="s">
        <v>698</v>
      </c>
      <c r="E30" s="14">
        <v>5</v>
      </c>
      <c r="F30" s="14">
        <v>4</v>
      </c>
      <c r="G30" s="14">
        <v>5</v>
      </c>
      <c r="H30" s="14">
        <v>5</v>
      </c>
      <c r="I30" s="14">
        <v>5</v>
      </c>
      <c r="J30" s="14">
        <v>5</v>
      </c>
      <c r="K30" s="58"/>
      <c r="L30" s="58"/>
      <c r="M30" s="14"/>
    </row>
    <row r="31" spans="2:13" s="8" customFormat="1">
      <c r="B31" s="89" t="s">
        <v>792</v>
      </c>
      <c r="E31" s="76">
        <f>AVERAGE(E28:E30)</f>
        <v>4.666666666666667</v>
      </c>
      <c r="F31" s="76">
        <f t="shared" ref="F31:J31" si="10">AVERAGE(F28:F30)</f>
        <v>3.6666666666666665</v>
      </c>
      <c r="G31" s="76">
        <f t="shared" si="10"/>
        <v>4.666666666666667</v>
      </c>
      <c r="H31" s="76">
        <f t="shared" si="10"/>
        <v>4.333333333333333</v>
      </c>
      <c r="I31" s="76">
        <f t="shared" si="10"/>
        <v>4.666666666666667</v>
      </c>
      <c r="J31" s="76">
        <f t="shared" si="10"/>
        <v>5</v>
      </c>
      <c r="K31" s="58"/>
      <c r="L31" s="58"/>
      <c r="M31" s="14"/>
    </row>
    <row r="32" spans="2:13" s="8" customFormat="1">
      <c r="B32" s="89" t="s">
        <v>538</v>
      </c>
      <c r="E32" s="76">
        <f>STDEV(E28:E30)</f>
        <v>0.57735026918962784</v>
      </c>
      <c r="F32" s="76">
        <f t="shared" ref="F32:J32" si="11">STDEV(F28:F30)</f>
        <v>0.57735026918962473</v>
      </c>
      <c r="G32" s="76">
        <f t="shared" si="11"/>
        <v>0.57735026918962784</v>
      </c>
      <c r="H32" s="76">
        <f t="shared" si="11"/>
        <v>0.57735026918962473</v>
      </c>
      <c r="I32" s="76">
        <f t="shared" si="11"/>
        <v>0.57735026918962784</v>
      </c>
      <c r="J32" s="76">
        <f t="shared" si="11"/>
        <v>0</v>
      </c>
      <c r="K32" s="58"/>
      <c r="L32" s="58"/>
      <c r="M32" s="14"/>
    </row>
    <row r="33" spans="2:13" s="8" customFormat="1">
      <c r="B33" s="40" t="s">
        <v>703</v>
      </c>
      <c r="C33" s="8" t="s">
        <v>681</v>
      </c>
      <c r="D33" s="8" t="s">
        <v>698</v>
      </c>
      <c r="E33" s="39">
        <v>5</v>
      </c>
      <c r="F33" s="39">
        <v>4</v>
      </c>
      <c r="G33" s="39">
        <v>5</v>
      </c>
      <c r="H33" s="39">
        <v>4</v>
      </c>
      <c r="I33" s="39">
        <v>4</v>
      </c>
      <c r="J33" s="39">
        <v>4</v>
      </c>
      <c r="K33" s="58"/>
      <c r="L33" s="58"/>
      <c r="M33" s="39"/>
    </row>
    <row r="34" spans="2:13" s="8" customFormat="1">
      <c r="B34" s="40" t="s">
        <v>703</v>
      </c>
      <c r="C34" s="8" t="s">
        <v>674</v>
      </c>
      <c r="D34" s="8" t="s">
        <v>698</v>
      </c>
      <c r="E34" s="39">
        <v>5</v>
      </c>
      <c r="F34" s="39">
        <v>2</v>
      </c>
      <c r="G34" s="39">
        <v>5</v>
      </c>
      <c r="H34" s="39">
        <v>5</v>
      </c>
      <c r="I34" s="39">
        <v>5</v>
      </c>
      <c r="J34" s="39">
        <v>5</v>
      </c>
      <c r="K34" s="58"/>
      <c r="L34" s="58"/>
      <c r="M34" s="39"/>
    </row>
    <row r="35" spans="2:13" s="8" customFormat="1">
      <c r="B35" s="89" t="s">
        <v>792</v>
      </c>
      <c r="E35" s="80">
        <f>AVERAGE(E33:E34)</f>
        <v>5</v>
      </c>
      <c r="F35" s="80">
        <f t="shared" ref="F35:J35" si="12">AVERAGE(F33:F34)</f>
        <v>3</v>
      </c>
      <c r="G35" s="80">
        <f t="shared" si="12"/>
        <v>5</v>
      </c>
      <c r="H35" s="80">
        <f t="shared" si="12"/>
        <v>4.5</v>
      </c>
      <c r="I35" s="80">
        <f t="shared" si="12"/>
        <v>4.5</v>
      </c>
      <c r="J35" s="80">
        <f t="shared" si="12"/>
        <v>4.5</v>
      </c>
      <c r="K35" s="58"/>
      <c r="L35" s="58"/>
      <c r="M35" s="39"/>
    </row>
    <row r="36" spans="2:13" s="8" customFormat="1">
      <c r="B36" s="89" t="s">
        <v>538</v>
      </c>
      <c r="E36" s="80">
        <f>STDEV(E33:E34)</f>
        <v>0</v>
      </c>
      <c r="F36" s="80">
        <f t="shared" ref="F36:J36" si="13">STDEV(F33:F34)</f>
        <v>1.4142135623730951</v>
      </c>
      <c r="G36" s="80">
        <f t="shared" si="13"/>
        <v>0</v>
      </c>
      <c r="H36" s="80">
        <f t="shared" si="13"/>
        <v>0.70710678118654757</v>
      </c>
      <c r="I36" s="80">
        <f t="shared" si="13"/>
        <v>0.70710678118654757</v>
      </c>
      <c r="J36" s="80">
        <f t="shared" si="13"/>
        <v>0.70710678118654757</v>
      </c>
      <c r="K36" s="58"/>
      <c r="L36" s="58"/>
      <c r="M36" s="39"/>
    </row>
    <row r="37" spans="2:13" s="8" customFormat="1">
      <c r="B37" s="40" t="s">
        <v>743</v>
      </c>
      <c r="C37" s="8" t="s">
        <v>672</v>
      </c>
      <c r="D37" s="8" t="s">
        <v>698</v>
      </c>
      <c r="E37" s="14">
        <v>4</v>
      </c>
      <c r="F37" s="14">
        <v>5</v>
      </c>
      <c r="G37" s="14">
        <v>4</v>
      </c>
      <c r="H37" s="14">
        <v>5</v>
      </c>
      <c r="I37" s="14">
        <v>4</v>
      </c>
      <c r="J37" s="14">
        <v>5</v>
      </c>
      <c r="K37" s="58"/>
      <c r="L37" s="58"/>
    </row>
    <row r="38" spans="2:13" s="8" customFormat="1">
      <c r="B38" s="40" t="s">
        <v>743</v>
      </c>
      <c r="C38" s="8" t="s">
        <v>673</v>
      </c>
      <c r="D38" s="8" t="s">
        <v>698</v>
      </c>
      <c r="E38" s="14">
        <v>3</v>
      </c>
      <c r="F38" s="14">
        <v>2</v>
      </c>
      <c r="G38" s="14">
        <v>3</v>
      </c>
      <c r="H38" s="14">
        <v>3</v>
      </c>
      <c r="I38" s="14">
        <v>3</v>
      </c>
      <c r="J38" s="14">
        <v>4</v>
      </c>
      <c r="K38" s="58"/>
      <c r="L38" s="58"/>
      <c r="M38" s="14"/>
    </row>
    <row r="39" spans="2:13" s="8" customFormat="1">
      <c r="B39" s="40" t="s">
        <v>743</v>
      </c>
      <c r="C39" s="8" t="s">
        <v>680</v>
      </c>
      <c r="D39" s="8" t="s">
        <v>698</v>
      </c>
      <c r="E39" s="14">
        <v>5</v>
      </c>
      <c r="F39" s="14">
        <v>4</v>
      </c>
      <c r="G39" s="14">
        <v>4</v>
      </c>
      <c r="H39" s="14">
        <v>4</v>
      </c>
      <c r="I39" s="14">
        <v>4</v>
      </c>
      <c r="J39" s="14">
        <v>4</v>
      </c>
      <c r="K39" s="58"/>
      <c r="L39" s="58"/>
      <c r="M39" s="14"/>
    </row>
    <row r="40" spans="2:13" s="8" customFormat="1">
      <c r="B40" s="41" t="s">
        <v>743</v>
      </c>
      <c r="C40" s="8" t="s">
        <v>675</v>
      </c>
      <c r="D40" s="8" t="s">
        <v>698</v>
      </c>
      <c r="E40" s="1">
        <v>4</v>
      </c>
      <c r="F40" s="1">
        <v>4</v>
      </c>
      <c r="G40" s="1">
        <v>4</v>
      </c>
      <c r="H40" s="1">
        <v>5</v>
      </c>
      <c r="I40" s="1">
        <v>5</v>
      </c>
      <c r="J40" s="1">
        <v>5</v>
      </c>
      <c r="K40" s="58"/>
      <c r="L40" s="58"/>
      <c r="M40" s="1"/>
    </row>
    <row r="41" spans="2:13" s="8" customFormat="1">
      <c r="B41" s="41" t="s">
        <v>743</v>
      </c>
      <c r="C41" s="8" t="s">
        <v>679</v>
      </c>
      <c r="D41" s="8" t="s">
        <v>698</v>
      </c>
      <c r="E41" s="1">
        <v>5</v>
      </c>
      <c r="F41" s="1">
        <v>5</v>
      </c>
      <c r="G41" s="1">
        <v>5</v>
      </c>
      <c r="H41" s="1">
        <v>5</v>
      </c>
      <c r="I41" s="1">
        <v>5</v>
      </c>
      <c r="J41" s="1">
        <v>5</v>
      </c>
      <c r="K41" s="58"/>
      <c r="L41" s="58"/>
      <c r="M41" s="1"/>
    </row>
    <row r="42" spans="2:13" s="8" customFormat="1">
      <c r="B42" s="41" t="s">
        <v>743</v>
      </c>
      <c r="C42" s="8" t="s">
        <v>676</v>
      </c>
      <c r="D42" s="8" t="s">
        <v>698</v>
      </c>
      <c r="E42" s="1">
        <v>2</v>
      </c>
      <c r="F42" s="1">
        <v>1</v>
      </c>
      <c r="G42" s="1">
        <v>2</v>
      </c>
      <c r="H42" s="1">
        <v>2</v>
      </c>
      <c r="I42" s="1">
        <v>3</v>
      </c>
      <c r="J42" s="1">
        <v>2</v>
      </c>
      <c r="K42" s="58"/>
      <c r="L42" s="58"/>
      <c r="M42"/>
    </row>
    <row r="43" spans="2:13" s="8" customFormat="1">
      <c r="B43" s="89" t="s">
        <v>792</v>
      </c>
      <c r="E43" s="74">
        <f>AVERAGE(E37:E42)</f>
        <v>3.8333333333333335</v>
      </c>
      <c r="F43" s="74">
        <f t="shared" ref="F43:J43" si="14">AVERAGE(F37:F42)</f>
        <v>3.5</v>
      </c>
      <c r="G43" s="74">
        <f t="shared" si="14"/>
        <v>3.6666666666666665</v>
      </c>
      <c r="H43" s="74">
        <f t="shared" si="14"/>
        <v>4</v>
      </c>
      <c r="I43" s="74">
        <f t="shared" si="14"/>
        <v>4</v>
      </c>
      <c r="J43" s="74">
        <f t="shared" si="14"/>
        <v>4.166666666666667</v>
      </c>
      <c r="K43" s="58"/>
      <c r="L43" s="58"/>
      <c r="M43"/>
    </row>
    <row r="44" spans="2:13" s="8" customFormat="1">
      <c r="B44" s="89" t="s">
        <v>538</v>
      </c>
      <c r="E44" s="74">
        <f>STDEV(E37:E42)</f>
        <v>1.1690451944500118</v>
      </c>
      <c r="F44" s="74">
        <f t="shared" ref="F44:J44" si="15">STDEV(F37:F42)</f>
        <v>1.6431676725154984</v>
      </c>
      <c r="G44" s="74">
        <f t="shared" si="15"/>
        <v>1.0327955589886442</v>
      </c>
      <c r="H44" s="74">
        <f t="shared" si="15"/>
        <v>1.2649110640673518</v>
      </c>
      <c r="I44" s="74">
        <f t="shared" si="15"/>
        <v>0.89442719099991586</v>
      </c>
      <c r="J44" s="74">
        <f t="shared" si="15"/>
        <v>1.1690451944500118</v>
      </c>
      <c r="K44" s="58"/>
      <c r="L44" s="58"/>
      <c r="M44"/>
    </row>
    <row r="45" spans="2:13" s="8" customFormat="1">
      <c r="B45" s="40" t="s">
        <v>742</v>
      </c>
      <c r="C45" s="8" t="s">
        <v>672</v>
      </c>
      <c r="D45" s="8" t="s">
        <v>698</v>
      </c>
      <c r="E45" s="14">
        <v>5</v>
      </c>
      <c r="F45" s="14">
        <v>5</v>
      </c>
      <c r="G45" s="14">
        <v>5</v>
      </c>
      <c r="H45" s="14">
        <v>5</v>
      </c>
      <c r="I45" s="14">
        <v>5</v>
      </c>
      <c r="J45" s="14">
        <v>5</v>
      </c>
      <c r="K45" s="58"/>
      <c r="L45" s="58"/>
    </row>
    <row r="46" spans="2:13" s="8" customFormat="1">
      <c r="B46" s="40" t="s">
        <v>742</v>
      </c>
      <c r="C46" s="8" t="s">
        <v>673</v>
      </c>
      <c r="D46" s="8" t="s">
        <v>698</v>
      </c>
      <c r="E46" s="14">
        <v>4</v>
      </c>
      <c r="F46" s="14">
        <v>3</v>
      </c>
      <c r="G46" s="14">
        <v>4</v>
      </c>
      <c r="H46" s="14">
        <v>3</v>
      </c>
      <c r="I46" s="14">
        <v>3</v>
      </c>
      <c r="J46" s="14">
        <v>4</v>
      </c>
      <c r="K46" s="58"/>
      <c r="L46" s="58"/>
      <c r="M46" s="14"/>
    </row>
    <row r="47" spans="2:13" s="8" customFormat="1">
      <c r="B47" s="40" t="s">
        <v>742</v>
      </c>
      <c r="C47" s="8" t="s">
        <v>680</v>
      </c>
      <c r="D47" s="8" t="s">
        <v>698</v>
      </c>
      <c r="E47" s="14">
        <v>5</v>
      </c>
      <c r="F47" s="14">
        <v>4</v>
      </c>
      <c r="G47" s="14">
        <v>4</v>
      </c>
      <c r="H47" s="14">
        <v>5</v>
      </c>
      <c r="I47" s="14">
        <v>5</v>
      </c>
      <c r="J47" s="14">
        <v>4</v>
      </c>
      <c r="K47" s="58"/>
      <c r="L47" s="58"/>
      <c r="M47" s="14"/>
    </row>
    <row r="48" spans="2:13" s="8" customFormat="1">
      <c r="B48" s="89" t="s">
        <v>792</v>
      </c>
      <c r="E48" s="76">
        <f>AVERAGE(E45:E47)</f>
        <v>4.666666666666667</v>
      </c>
      <c r="F48" s="76">
        <f t="shared" ref="F48:J48" si="16">AVERAGE(F45:F47)</f>
        <v>4</v>
      </c>
      <c r="G48" s="76">
        <f t="shared" si="16"/>
        <v>4.333333333333333</v>
      </c>
      <c r="H48" s="76">
        <f t="shared" si="16"/>
        <v>4.333333333333333</v>
      </c>
      <c r="I48" s="76">
        <f t="shared" si="16"/>
        <v>4.333333333333333</v>
      </c>
      <c r="J48" s="76">
        <f t="shared" si="16"/>
        <v>4.333333333333333</v>
      </c>
      <c r="K48" s="58"/>
      <c r="L48" s="58"/>
      <c r="M48" s="14"/>
    </row>
    <row r="49" spans="2:13" s="8" customFormat="1">
      <c r="B49" s="89" t="s">
        <v>538</v>
      </c>
      <c r="E49" s="76">
        <f>STDEV(E45:E47)</f>
        <v>0.57735026918962784</v>
      </c>
      <c r="F49" s="76">
        <f t="shared" ref="F49:J49" si="17">STDEV(F45:F47)</f>
        <v>1</v>
      </c>
      <c r="G49" s="76">
        <f t="shared" si="17"/>
        <v>0.57735026918962473</v>
      </c>
      <c r="H49" s="76">
        <f t="shared" si="17"/>
        <v>1.154700538379251</v>
      </c>
      <c r="I49" s="76">
        <f t="shared" si="17"/>
        <v>1.154700538379251</v>
      </c>
      <c r="J49" s="76">
        <f t="shared" si="17"/>
        <v>0.57735026918962473</v>
      </c>
      <c r="K49" s="58"/>
      <c r="L49" s="58"/>
      <c r="M49" s="14"/>
    </row>
    <row r="50" spans="2:13" s="8" customFormat="1">
      <c r="B50" s="41" t="s">
        <v>782</v>
      </c>
      <c r="C50" s="8" t="s">
        <v>677</v>
      </c>
      <c r="D50" s="8" t="s">
        <v>698</v>
      </c>
      <c r="E50" s="1">
        <v>3</v>
      </c>
      <c r="F50" s="1">
        <v>3</v>
      </c>
      <c r="G50" s="1">
        <v>3</v>
      </c>
      <c r="H50" s="1">
        <v>3</v>
      </c>
      <c r="I50" s="1">
        <v>3</v>
      </c>
      <c r="J50" s="1">
        <v>2</v>
      </c>
      <c r="K50" s="58"/>
      <c r="L50" s="58"/>
      <c r="M50"/>
    </row>
    <row r="51" spans="2:13" s="8" customFormat="1">
      <c r="B51" s="41" t="s">
        <v>782</v>
      </c>
      <c r="C51" s="8" t="s">
        <v>678</v>
      </c>
      <c r="D51" s="8" t="s">
        <v>698</v>
      </c>
      <c r="E51" s="1">
        <v>5</v>
      </c>
      <c r="F51" s="1">
        <v>5</v>
      </c>
      <c r="G51" s="1">
        <v>5</v>
      </c>
      <c r="H51" s="1">
        <v>5</v>
      </c>
      <c r="I51" s="1">
        <v>5</v>
      </c>
      <c r="J51" s="1">
        <v>5</v>
      </c>
      <c r="K51" s="58"/>
      <c r="L51" s="58"/>
      <c r="M51" s="1"/>
    </row>
    <row r="52" spans="2:13" s="8" customFormat="1">
      <c r="B52" s="41" t="s">
        <v>782</v>
      </c>
      <c r="C52" s="8" t="s">
        <v>758</v>
      </c>
      <c r="D52" s="8" t="s">
        <v>698</v>
      </c>
      <c r="E52" s="1">
        <v>4</v>
      </c>
      <c r="F52" s="1">
        <v>4</v>
      </c>
      <c r="G52" s="1">
        <v>4</v>
      </c>
      <c r="H52" s="1">
        <v>3</v>
      </c>
      <c r="I52" s="1">
        <v>4</v>
      </c>
      <c r="J52" s="1">
        <v>3</v>
      </c>
      <c r="K52" s="58"/>
      <c r="L52" s="58"/>
      <c r="M52" s="1"/>
    </row>
    <row r="53" spans="2:13" s="8" customFormat="1">
      <c r="B53" s="89" t="s">
        <v>792</v>
      </c>
      <c r="E53" s="74">
        <f>AVERAGE(E50:E52)</f>
        <v>4</v>
      </c>
      <c r="F53" s="74">
        <f t="shared" ref="F53:J53" si="18">AVERAGE(F50:F52)</f>
        <v>4</v>
      </c>
      <c r="G53" s="74">
        <f t="shared" si="18"/>
        <v>4</v>
      </c>
      <c r="H53" s="74">
        <f t="shared" si="18"/>
        <v>3.6666666666666665</v>
      </c>
      <c r="I53" s="74">
        <f t="shared" si="18"/>
        <v>4</v>
      </c>
      <c r="J53" s="74">
        <f t="shared" si="18"/>
        <v>3.3333333333333335</v>
      </c>
      <c r="K53" s="58"/>
      <c r="L53" s="58"/>
      <c r="M53" s="1"/>
    </row>
    <row r="54" spans="2:13" s="8" customFormat="1">
      <c r="B54" s="89" t="s">
        <v>538</v>
      </c>
      <c r="E54" s="74">
        <f>STDEV(E50:E52)</f>
        <v>1</v>
      </c>
      <c r="F54" s="74">
        <f t="shared" ref="F54:J54" si="19">STDEV(F50:F52)</f>
        <v>1</v>
      </c>
      <c r="G54" s="74">
        <f t="shared" si="19"/>
        <v>1</v>
      </c>
      <c r="H54" s="74">
        <f t="shared" si="19"/>
        <v>1.154700538379251</v>
      </c>
      <c r="I54" s="74">
        <f t="shared" si="19"/>
        <v>1</v>
      </c>
      <c r="J54" s="74">
        <f t="shared" si="19"/>
        <v>1.5275252316519463</v>
      </c>
      <c r="K54" s="58"/>
      <c r="L54" s="58"/>
      <c r="M54" s="1"/>
    </row>
    <row r="55" spans="2:13" s="8" customFormat="1">
      <c r="B55" s="40" t="s">
        <v>705</v>
      </c>
      <c r="C55" s="8" t="s">
        <v>681</v>
      </c>
      <c r="D55" s="8" t="s">
        <v>698</v>
      </c>
      <c r="E55" s="39">
        <v>5</v>
      </c>
      <c r="F55" s="39">
        <v>5</v>
      </c>
      <c r="G55" s="39">
        <v>5</v>
      </c>
      <c r="H55" s="39">
        <v>4</v>
      </c>
      <c r="I55" s="39">
        <v>4</v>
      </c>
      <c r="J55" s="39">
        <v>4</v>
      </c>
      <c r="K55" s="58"/>
      <c r="L55" s="58"/>
      <c r="M55" s="39"/>
    </row>
    <row r="56" spans="2:13" s="8" customFormat="1">
      <c r="B56" s="40" t="s">
        <v>705</v>
      </c>
      <c r="C56" s="8" t="s">
        <v>674</v>
      </c>
      <c r="D56" s="8" t="s">
        <v>698</v>
      </c>
      <c r="E56" s="39">
        <v>5</v>
      </c>
      <c r="F56" s="39">
        <v>2</v>
      </c>
      <c r="G56" s="39">
        <v>4</v>
      </c>
      <c r="H56" s="39">
        <v>4</v>
      </c>
      <c r="I56" s="39">
        <v>4</v>
      </c>
      <c r="J56" s="39">
        <v>5</v>
      </c>
      <c r="K56" s="58"/>
      <c r="L56" s="58"/>
      <c r="M56" s="39"/>
    </row>
    <row r="57" spans="2:13" s="8" customFormat="1">
      <c r="B57" s="89" t="s">
        <v>792</v>
      </c>
      <c r="E57" s="80">
        <f>AVERAGE(E55:E56)</f>
        <v>5</v>
      </c>
      <c r="F57" s="80">
        <f t="shared" ref="F57:J57" si="20">AVERAGE(F55:F56)</f>
        <v>3.5</v>
      </c>
      <c r="G57" s="80">
        <f t="shared" si="20"/>
        <v>4.5</v>
      </c>
      <c r="H57" s="80">
        <f t="shared" si="20"/>
        <v>4</v>
      </c>
      <c r="I57" s="80">
        <f t="shared" si="20"/>
        <v>4</v>
      </c>
      <c r="J57" s="80">
        <f t="shared" si="20"/>
        <v>4.5</v>
      </c>
      <c r="K57" s="58"/>
      <c r="L57" s="58"/>
      <c r="M57" s="39"/>
    </row>
    <row r="58" spans="2:13" s="8" customFormat="1">
      <c r="B58" s="89" t="s">
        <v>538</v>
      </c>
      <c r="E58" s="80">
        <f>STDEV(E55:E56)</f>
        <v>0</v>
      </c>
      <c r="F58" s="80">
        <f t="shared" ref="F58:J58" si="21">STDEV(F55:F56)</f>
        <v>2.1213203435596424</v>
      </c>
      <c r="G58" s="80">
        <f t="shared" si="21"/>
        <v>0.70710678118654757</v>
      </c>
      <c r="H58" s="80">
        <f t="shared" si="21"/>
        <v>0</v>
      </c>
      <c r="I58" s="80">
        <f t="shared" si="21"/>
        <v>0</v>
      </c>
      <c r="J58" s="80">
        <f t="shared" si="21"/>
        <v>0.70710678118654757</v>
      </c>
      <c r="K58" s="58"/>
      <c r="L58" s="58"/>
      <c r="M58" s="39"/>
    </row>
    <row r="59" spans="2:13" s="8" customFormat="1">
      <c r="B59" s="40" t="s">
        <v>722</v>
      </c>
      <c r="C59" s="8" t="s">
        <v>668</v>
      </c>
      <c r="D59" s="8" t="s">
        <v>698</v>
      </c>
      <c r="E59" s="14">
        <v>3</v>
      </c>
      <c r="F59" s="14">
        <v>3</v>
      </c>
      <c r="G59" s="14">
        <v>3</v>
      </c>
      <c r="H59" s="14">
        <v>4</v>
      </c>
      <c r="I59" s="14">
        <v>3</v>
      </c>
      <c r="J59" s="14">
        <v>4</v>
      </c>
      <c r="K59" s="58"/>
      <c r="L59" s="58"/>
      <c r="M59" s="14"/>
    </row>
    <row r="60" spans="2:13" s="8" customFormat="1">
      <c r="B60" s="40" t="s">
        <v>722</v>
      </c>
      <c r="C60" s="8" t="s">
        <v>669</v>
      </c>
      <c r="D60" s="8" t="s">
        <v>698</v>
      </c>
      <c r="E60" s="18">
        <v>2</v>
      </c>
      <c r="F60" s="18">
        <v>3</v>
      </c>
      <c r="G60" s="14">
        <v>2</v>
      </c>
      <c r="H60" s="14">
        <v>5</v>
      </c>
      <c r="I60" s="14">
        <v>5</v>
      </c>
      <c r="J60" s="14">
        <v>5</v>
      </c>
      <c r="K60" s="58"/>
      <c r="L60" s="58"/>
      <c r="M60" s="14"/>
    </row>
    <row r="61" spans="2:13" s="8" customFormat="1">
      <c r="B61" s="40" t="s">
        <v>722</v>
      </c>
      <c r="C61" s="8" t="s">
        <v>670</v>
      </c>
      <c r="D61" s="8" t="s">
        <v>698</v>
      </c>
      <c r="E61" s="14">
        <v>3</v>
      </c>
      <c r="F61" s="14">
        <v>4</v>
      </c>
      <c r="G61" s="14">
        <v>2</v>
      </c>
      <c r="H61" s="14">
        <v>4</v>
      </c>
      <c r="I61" s="14">
        <v>2</v>
      </c>
      <c r="J61" s="14">
        <v>4</v>
      </c>
      <c r="K61" s="58"/>
      <c r="L61" s="58"/>
      <c r="M61" s="14"/>
    </row>
    <row r="62" spans="2:13" s="8" customFormat="1">
      <c r="B62" s="40" t="s">
        <v>722</v>
      </c>
      <c r="C62" s="8" t="s">
        <v>671</v>
      </c>
      <c r="D62" s="8" t="s">
        <v>698</v>
      </c>
      <c r="E62" s="14">
        <v>4</v>
      </c>
      <c r="F62" s="14">
        <v>4</v>
      </c>
      <c r="G62" s="14">
        <v>4</v>
      </c>
      <c r="H62" s="14">
        <v>5</v>
      </c>
      <c r="I62" s="14">
        <v>5</v>
      </c>
      <c r="J62" s="14">
        <v>5</v>
      </c>
      <c r="K62" s="58"/>
      <c r="L62" s="58"/>
      <c r="M62" s="14"/>
    </row>
    <row r="63" spans="2:13" s="8" customFormat="1">
      <c r="B63" s="89" t="s">
        <v>792</v>
      </c>
      <c r="E63" s="76">
        <f>AVERAGE(E59:E62)</f>
        <v>3</v>
      </c>
      <c r="F63" s="76">
        <f t="shared" ref="F63:J63" si="22">AVERAGE(F59:F62)</f>
        <v>3.5</v>
      </c>
      <c r="G63" s="76">
        <f t="shared" si="22"/>
        <v>2.75</v>
      </c>
      <c r="H63" s="76">
        <f t="shared" si="22"/>
        <v>4.5</v>
      </c>
      <c r="I63" s="76">
        <f t="shared" si="22"/>
        <v>3.75</v>
      </c>
      <c r="J63" s="76">
        <f t="shared" si="22"/>
        <v>4.5</v>
      </c>
      <c r="K63" s="58"/>
      <c r="L63" s="58"/>
      <c r="M63" s="14"/>
    </row>
    <row r="64" spans="2:13" s="8" customFormat="1">
      <c r="B64" s="89" t="s">
        <v>538</v>
      </c>
      <c r="E64" s="76">
        <f>STDEV(E59:E62)</f>
        <v>0.81649658092772603</v>
      </c>
      <c r="F64" s="76">
        <f t="shared" ref="F64:J64" si="23">STDEV(F59:F62)</f>
        <v>0.57735026918962573</v>
      </c>
      <c r="G64" s="76">
        <f t="shared" si="23"/>
        <v>0.9574271077563381</v>
      </c>
      <c r="H64" s="76">
        <f t="shared" si="23"/>
        <v>0.57735026918962573</v>
      </c>
      <c r="I64" s="76">
        <f t="shared" si="23"/>
        <v>1.5</v>
      </c>
      <c r="J64" s="76">
        <f t="shared" si="23"/>
        <v>0.57735026918962573</v>
      </c>
      <c r="K64" s="58"/>
      <c r="L64" s="58"/>
      <c r="M64" s="14"/>
    </row>
    <row r="65" spans="2:18" s="8" customFormat="1">
      <c r="B65" s="41" t="s">
        <v>762</v>
      </c>
      <c r="C65" s="8" t="s">
        <v>675</v>
      </c>
      <c r="D65" s="8" t="s">
        <v>698</v>
      </c>
      <c r="E65" s="1">
        <v>4</v>
      </c>
      <c r="F65" s="1">
        <v>5</v>
      </c>
      <c r="G65" s="1">
        <v>4</v>
      </c>
      <c r="H65" s="1">
        <v>5</v>
      </c>
      <c r="I65" s="1">
        <v>5</v>
      </c>
      <c r="J65" s="1">
        <v>5</v>
      </c>
      <c r="K65" s="58"/>
      <c r="L65" s="58"/>
      <c r="M65" s="1"/>
    </row>
    <row r="66" spans="2:18" s="8" customFormat="1">
      <c r="B66" s="41" t="s">
        <v>762</v>
      </c>
      <c r="C66" s="8" t="s">
        <v>679</v>
      </c>
      <c r="D66" s="8" t="s">
        <v>698</v>
      </c>
      <c r="E66" s="1">
        <v>5</v>
      </c>
      <c r="F66" s="1">
        <v>5</v>
      </c>
      <c r="G66" s="1">
        <v>5</v>
      </c>
      <c r="H66" s="1">
        <v>5</v>
      </c>
      <c r="I66" s="1">
        <v>5</v>
      </c>
      <c r="J66" s="1">
        <v>5</v>
      </c>
      <c r="K66" s="58"/>
      <c r="L66" s="58"/>
      <c r="M66" s="1"/>
    </row>
    <row r="67" spans="2:18" s="8" customFormat="1">
      <c r="B67" s="41" t="s">
        <v>762</v>
      </c>
      <c r="C67" s="8" t="s">
        <v>676</v>
      </c>
      <c r="D67" s="8" t="s">
        <v>698</v>
      </c>
      <c r="E67" s="1">
        <v>4</v>
      </c>
      <c r="F67" s="1">
        <v>2</v>
      </c>
      <c r="G67" s="1">
        <v>3</v>
      </c>
      <c r="H67" s="1">
        <v>2</v>
      </c>
      <c r="I67" s="1">
        <v>3</v>
      </c>
      <c r="J67" s="1">
        <v>3</v>
      </c>
      <c r="K67" s="58"/>
      <c r="L67" s="58"/>
      <c r="M67" s="1"/>
    </row>
    <row r="68" spans="2:18" s="8" customFormat="1">
      <c r="B68" s="89" t="s">
        <v>792</v>
      </c>
      <c r="C68"/>
      <c r="D68"/>
      <c r="E68" s="61">
        <f>AVERAGE(E65:E67)</f>
        <v>4.333333333333333</v>
      </c>
      <c r="F68" s="61">
        <f t="shared" ref="F68:J68" si="24">AVERAGE(F65:F67)</f>
        <v>4</v>
      </c>
      <c r="G68" s="61">
        <f t="shared" si="24"/>
        <v>4</v>
      </c>
      <c r="H68" s="61">
        <f t="shared" si="24"/>
        <v>4</v>
      </c>
      <c r="I68" s="61">
        <f t="shared" si="24"/>
        <v>4.333333333333333</v>
      </c>
      <c r="J68" s="61">
        <f t="shared" si="24"/>
        <v>4.333333333333333</v>
      </c>
      <c r="K68"/>
      <c r="L68"/>
      <c r="M68"/>
    </row>
    <row r="69" spans="2:18">
      <c r="B69" s="89" t="s">
        <v>538</v>
      </c>
      <c r="E69" s="61">
        <f>STDEV(E65:E67)</f>
        <v>0.57735026918962473</v>
      </c>
      <c r="F69" s="61">
        <f t="shared" ref="F69:J69" si="25">STDEV(F65:F67)</f>
        <v>1.7320508075688772</v>
      </c>
      <c r="G69" s="61">
        <f t="shared" si="25"/>
        <v>1</v>
      </c>
      <c r="H69" s="61">
        <f t="shared" si="25"/>
        <v>1.7320508075688772</v>
      </c>
      <c r="I69" s="61">
        <f t="shared" si="25"/>
        <v>1.154700538379251</v>
      </c>
      <c r="J69" s="61">
        <f t="shared" si="25"/>
        <v>1.154700538379251</v>
      </c>
    </row>
    <row r="70" spans="2:18">
      <c r="B70" s="89"/>
      <c r="E70" s="61"/>
      <c r="F70" s="61"/>
      <c r="G70" s="61"/>
      <c r="H70" s="61"/>
      <c r="I70" s="61"/>
      <c r="J70" s="61"/>
    </row>
    <row r="71" spans="2:18">
      <c r="H71" t="s">
        <v>4837</v>
      </c>
      <c r="I71" t="s">
        <v>4845</v>
      </c>
      <c r="J71" s="91" t="s">
        <v>4786</v>
      </c>
      <c r="K71" s="58"/>
      <c r="M71" s="92"/>
      <c r="N71" s="92"/>
      <c r="O71" s="92"/>
      <c r="P71" s="92"/>
      <c r="Q71" s="92"/>
      <c r="R71" s="92"/>
    </row>
    <row r="72" spans="2:18">
      <c r="B72" s="41" t="s">
        <v>783</v>
      </c>
      <c r="C72" s="42">
        <v>3.6666666666666665</v>
      </c>
      <c r="D72" s="42">
        <v>3</v>
      </c>
      <c r="E72" s="42">
        <v>3.6666666666666665</v>
      </c>
      <c r="F72" s="42">
        <v>3.3333333333333335</v>
      </c>
      <c r="G72" s="42">
        <v>3.3333333333333335</v>
      </c>
      <c r="H72" s="42">
        <v>3.6666666666666665</v>
      </c>
      <c r="I72" s="42">
        <f t="shared" ref="I72:I84" si="26">AVERAGE(C72:G72)</f>
        <v>3.4</v>
      </c>
      <c r="J72" s="59">
        <f t="shared" ref="J72:J84" si="27">AVERAGE(C72:H72)</f>
        <v>3.4444444444444446</v>
      </c>
    </row>
    <row r="73" spans="2:18">
      <c r="B73" s="40" t="s">
        <v>722</v>
      </c>
      <c r="C73" s="42">
        <v>3</v>
      </c>
      <c r="D73" s="42">
        <v>3.5</v>
      </c>
      <c r="E73" s="42">
        <v>2.75</v>
      </c>
      <c r="F73" s="42">
        <v>4.5</v>
      </c>
      <c r="G73" s="42">
        <v>3.75</v>
      </c>
      <c r="H73" s="42">
        <v>4.5</v>
      </c>
      <c r="I73" s="42">
        <f t="shared" si="26"/>
        <v>3.5</v>
      </c>
      <c r="J73" s="59">
        <f t="shared" si="27"/>
        <v>3.6666666666666665</v>
      </c>
      <c r="M73" s="92"/>
      <c r="N73" s="92"/>
      <c r="O73" s="92"/>
      <c r="P73" s="92"/>
      <c r="Q73" s="92"/>
      <c r="R73" s="92"/>
    </row>
    <row r="74" spans="2:18">
      <c r="B74" s="40" t="s">
        <v>723</v>
      </c>
      <c r="C74" s="93">
        <v>4</v>
      </c>
      <c r="D74" s="93">
        <v>3.75</v>
      </c>
      <c r="E74" s="42">
        <v>3.75</v>
      </c>
      <c r="F74" s="42">
        <v>3.75</v>
      </c>
      <c r="G74" s="42">
        <v>3.5</v>
      </c>
      <c r="H74" s="42">
        <v>4</v>
      </c>
      <c r="I74" s="42">
        <f t="shared" si="26"/>
        <v>3.75</v>
      </c>
      <c r="J74" s="59">
        <f t="shared" si="27"/>
        <v>3.7916666666666665</v>
      </c>
      <c r="K74" s="58"/>
      <c r="M74" s="92"/>
      <c r="N74" s="92"/>
      <c r="O74" s="92"/>
      <c r="P74" s="92"/>
      <c r="Q74" s="92"/>
      <c r="R74" s="92"/>
    </row>
    <row r="75" spans="2:18">
      <c r="B75" s="40" t="s">
        <v>743</v>
      </c>
      <c r="C75" s="73">
        <v>3.8333333333333335</v>
      </c>
      <c r="D75" s="73">
        <v>3.5</v>
      </c>
      <c r="E75" s="73">
        <v>3.6666666666666665</v>
      </c>
      <c r="F75" s="73">
        <v>4</v>
      </c>
      <c r="G75" s="73">
        <v>4</v>
      </c>
      <c r="H75" s="73">
        <v>4.166666666666667</v>
      </c>
      <c r="I75" s="42">
        <f t="shared" si="26"/>
        <v>3.8</v>
      </c>
      <c r="J75" s="59">
        <f t="shared" si="27"/>
        <v>3.8611111111111112</v>
      </c>
      <c r="K75" s="58"/>
      <c r="M75" s="92"/>
      <c r="N75" s="92"/>
      <c r="O75" s="92"/>
      <c r="P75" s="92"/>
      <c r="Q75" s="92"/>
      <c r="R75" s="92"/>
    </row>
    <row r="76" spans="2:18">
      <c r="B76" s="41" t="s">
        <v>782</v>
      </c>
      <c r="C76" s="42">
        <v>4</v>
      </c>
      <c r="D76" s="42">
        <v>4</v>
      </c>
      <c r="E76" s="42">
        <v>4</v>
      </c>
      <c r="F76" s="42">
        <v>3.6666666666666665</v>
      </c>
      <c r="G76" s="42">
        <v>4</v>
      </c>
      <c r="H76" s="42">
        <v>3.3333333333333335</v>
      </c>
      <c r="I76" s="42">
        <f t="shared" si="26"/>
        <v>3.9333333333333327</v>
      </c>
      <c r="J76" s="59">
        <f t="shared" si="27"/>
        <v>3.8333333333333326</v>
      </c>
      <c r="K76" s="58"/>
      <c r="M76" s="92"/>
      <c r="N76" s="92"/>
      <c r="O76" s="92"/>
      <c r="P76" s="92"/>
      <c r="Q76" s="92"/>
      <c r="R76" s="92"/>
    </row>
    <row r="77" spans="2:18">
      <c r="B77" s="40" t="s">
        <v>724</v>
      </c>
      <c r="C77" s="72">
        <v>4</v>
      </c>
      <c r="D77" s="72">
        <v>4</v>
      </c>
      <c r="E77" s="72">
        <v>3.5</v>
      </c>
      <c r="F77" s="72">
        <v>4.5</v>
      </c>
      <c r="G77" s="72">
        <v>3.75</v>
      </c>
      <c r="H77" s="72">
        <v>4.75</v>
      </c>
      <c r="I77" s="42">
        <f t="shared" si="26"/>
        <v>3.95</v>
      </c>
      <c r="J77" s="60">
        <f t="shared" si="27"/>
        <v>4.083333333333333</v>
      </c>
      <c r="K77" s="58"/>
      <c r="M77" s="92"/>
      <c r="N77" s="92"/>
      <c r="O77" s="92"/>
      <c r="P77" s="92"/>
      <c r="Q77" s="92"/>
      <c r="R77" s="92"/>
    </row>
    <row r="78" spans="2:18">
      <c r="B78" s="41" t="s">
        <v>762</v>
      </c>
      <c r="C78" s="42">
        <v>4.333333333333333</v>
      </c>
      <c r="D78" s="42">
        <v>4</v>
      </c>
      <c r="E78" s="42">
        <v>4</v>
      </c>
      <c r="F78" s="42">
        <v>4</v>
      </c>
      <c r="G78" s="42">
        <v>4.333333333333333</v>
      </c>
      <c r="H78" s="78">
        <v>4.333333333333333</v>
      </c>
      <c r="I78" s="78">
        <f t="shared" si="26"/>
        <v>4.1333333333333329</v>
      </c>
      <c r="J78" s="60">
        <f t="shared" si="27"/>
        <v>4.1666666666666661</v>
      </c>
      <c r="M78" s="92"/>
      <c r="N78" s="92"/>
      <c r="O78" s="92"/>
      <c r="P78" s="92"/>
      <c r="Q78" s="92"/>
      <c r="R78" s="92"/>
    </row>
    <row r="79" spans="2:18">
      <c r="B79" s="40" t="s">
        <v>705</v>
      </c>
      <c r="C79" s="42">
        <v>5</v>
      </c>
      <c r="D79" s="42">
        <v>3.5</v>
      </c>
      <c r="E79" s="42">
        <v>4.5</v>
      </c>
      <c r="F79" s="42">
        <v>4</v>
      </c>
      <c r="G79" s="42">
        <v>4</v>
      </c>
      <c r="H79" s="78">
        <v>4.5</v>
      </c>
      <c r="I79" s="78">
        <f t="shared" si="26"/>
        <v>4.2</v>
      </c>
      <c r="J79" s="60">
        <f t="shared" si="27"/>
        <v>4.25</v>
      </c>
      <c r="K79" s="58"/>
      <c r="M79" s="92"/>
      <c r="N79" s="92"/>
      <c r="O79" s="92"/>
      <c r="P79" s="92"/>
      <c r="Q79" s="92"/>
      <c r="R79" s="92"/>
    </row>
    <row r="80" spans="2:18">
      <c r="B80" s="40" t="s">
        <v>742</v>
      </c>
      <c r="C80" s="73">
        <v>4.666666666666667</v>
      </c>
      <c r="D80" s="73">
        <v>4</v>
      </c>
      <c r="E80" s="73">
        <v>4.333333333333333</v>
      </c>
      <c r="F80" s="73">
        <v>4.333333333333333</v>
      </c>
      <c r="G80" s="73">
        <v>4.333333333333333</v>
      </c>
      <c r="H80" s="136">
        <v>4.333333333333333</v>
      </c>
      <c r="I80" s="78">
        <f t="shared" si="26"/>
        <v>4.333333333333333</v>
      </c>
      <c r="J80" s="60">
        <f t="shared" si="27"/>
        <v>4.333333333333333</v>
      </c>
      <c r="K80" s="58"/>
      <c r="M80" s="92"/>
      <c r="N80" s="92"/>
      <c r="O80" s="92"/>
      <c r="P80" s="92"/>
      <c r="Q80" s="92"/>
      <c r="R80" s="92"/>
    </row>
    <row r="81" spans="2:18">
      <c r="B81" s="40" t="s">
        <v>703</v>
      </c>
      <c r="C81" s="42">
        <v>5</v>
      </c>
      <c r="D81" s="42">
        <v>3</v>
      </c>
      <c r="E81" s="42">
        <v>5</v>
      </c>
      <c r="F81" s="42">
        <v>4.5</v>
      </c>
      <c r="G81" s="42">
        <v>4.5</v>
      </c>
      <c r="H81" s="78">
        <v>4.5</v>
      </c>
      <c r="I81" s="78">
        <f t="shared" si="26"/>
        <v>4.4000000000000004</v>
      </c>
      <c r="J81" s="60">
        <f t="shared" si="27"/>
        <v>4.416666666666667</v>
      </c>
      <c r="K81" s="58"/>
      <c r="M81" s="92"/>
      <c r="N81" s="92"/>
      <c r="O81" s="92"/>
      <c r="P81" s="92"/>
      <c r="Q81" s="92"/>
      <c r="R81" s="92"/>
    </row>
    <row r="82" spans="2:18">
      <c r="B82" s="40" t="s">
        <v>741</v>
      </c>
      <c r="C82" s="42">
        <v>4.666666666666667</v>
      </c>
      <c r="D82" s="42">
        <v>3.6666666666666665</v>
      </c>
      <c r="E82" s="42">
        <v>4.666666666666667</v>
      </c>
      <c r="F82" s="42">
        <v>4.333333333333333</v>
      </c>
      <c r="G82" s="42">
        <v>4.666666666666667</v>
      </c>
      <c r="H82" s="78">
        <v>5</v>
      </c>
      <c r="I82" s="78">
        <f t="shared" si="26"/>
        <v>4.4000000000000004</v>
      </c>
      <c r="J82" s="60">
        <f t="shared" si="27"/>
        <v>4.5</v>
      </c>
      <c r="K82" s="58"/>
      <c r="M82" s="92"/>
      <c r="N82" s="92"/>
      <c r="O82" s="92"/>
      <c r="P82" s="92"/>
      <c r="Q82" s="92"/>
      <c r="R82" s="92"/>
    </row>
    <row r="83" spans="2:18">
      <c r="B83" s="40" t="s">
        <v>704</v>
      </c>
      <c r="C83" s="72">
        <v>5</v>
      </c>
      <c r="D83" s="72">
        <v>5</v>
      </c>
      <c r="E83" s="72">
        <v>5</v>
      </c>
      <c r="F83" s="72">
        <v>4.5</v>
      </c>
      <c r="G83" s="72">
        <v>4.5</v>
      </c>
      <c r="H83" s="135">
        <v>4.5</v>
      </c>
      <c r="I83" s="78">
        <f t="shared" si="26"/>
        <v>4.8</v>
      </c>
      <c r="J83" s="94">
        <f t="shared" si="27"/>
        <v>4.75</v>
      </c>
      <c r="K83" s="58"/>
      <c r="M83" s="92"/>
      <c r="N83" s="92"/>
      <c r="O83" s="92"/>
      <c r="P83" s="92"/>
      <c r="Q83" s="92"/>
      <c r="R83" s="92"/>
    </row>
    <row r="84" spans="2:18" ht="15.75">
      <c r="B84" s="41" t="s">
        <v>763</v>
      </c>
      <c r="C84" s="42">
        <v>4.666666666666667</v>
      </c>
      <c r="D84" s="42">
        <v>5</v>
      </c>
      <c r="E84" s="42">
        <v>4.666666666666667</v>
      </c>
      <c r="F84" s="42">
        <v>5</v>
      </c>
      <c r="G84" s="42">
        <v>4.666666666666667</v>
      </c>
      <c r="H84" s="78">
        <v>5</v>
      </c>
      <c r="I84" s="78">
        <f t="shared" si="26"/>
        <v>4.8000000000000007</v>
      </c>
      <c r="J84" s="95">
        <f t="shared" si="27"/>
        <v>4.8333333333333339</v>
      </c>
      <c r="K84" s="58"/>
      <c r="M84" s="92"/>
      <c r="N84" s="92"/>
      <c r="O84" s="92"/>
      <c r="P84" s="92"/>
      <c r="Q84" s="92"/>
      <c r="R84" s="92"/>
    </row>
    <row r="86" spans="2:18">
      <c r="C86" s="42"/>
      <c r="D86" s="42"/>
      <c r="E86" s="42"/>
      <c r="F86" s="42"/>
      <c r="G86" s="42"/>
      <c r="H86" s="42"/>
      <c r="J86" s="105"/>
      <c r="K86" s="58"/>
      <c r="M86" s="92"/>
      <c r="N86" s="92"/>
      <c r="O86" s="92"/>
      <c r="P86" s="92"/>
      <c r="Q86" s="92"/>
      <c r="R86" s="92"/>
    </row>
    <row r="87" spans="2:18" ht="21">
      <c r="B87" s="206" t="s">
        <v>4875</v>
      </c>
      <c r="K87" s="58"/>
      <c r="M87" s="92"/>
      <c r="N87" s="92"/>
      <c r="O87" s="92"/>
      <c r="P87" s="92"/>
      <c r="Q87" s="92"/>
      <c r="R87" s="92"/>
    </row>
    <row r="88" spans="2:18" ht="18.75">
      <c r="B88" s="209" t="s">
        <v>4876</v>
      </c>
      <c r="C88" t="s">
        <v>4891</v>
      </c>
      <c r="D88" t="s">
        <v>4877</v>
      </c>
      <c r="E88" t="s">
        <v>797</v>
      </c>
      <c r="F88" t="s">
        <v>4878</v>
      </c>
      <c r="G88" t="s">
        <v>4879</v>
      </c>
      <c r="H88" t="s">
        <v>4880</v>
      </c>
      <c r="I88" t="s">
        <v>4881</v>
      </c>
      <c r="J88" t="s">
        <v>4882</v>
      </c>
    </row>
    <row r="89" spans="2:18">
      <c r="B89" s="40" t="s">
        <v>724</v>
      </c>
      <c r="C89" s="42">
        <v>4.083333333333333</v>
      </c>
      <c r="D89">
        <v>225</v>
      </c>
      <c r="E89" t="s">
        <v>698</v>
      </c>
      <c r="F89" t="s">
        <v>4595</v>
      </c>
      <c r="G89">
        <v>2</v>
      </c>
      <c r="H89">
        <v>4</v>
      </c>
      <c r="I89">
        <v>4</v>
      </c>
      <c r="J89">
        <v>0</v>
      </c>
    </row>
    <row r="90" spans="2:18">
      <c r="B90" s="41" t="s">
        <v>762</v>
      </c>
      <c r="C90" s="42">
        <v>4.1666666666666661</v>
      </c>
      <c r="D90">
        <v>237</v>
      </c>
      <c r="E90" t="s">
        <v>4887</v>
      </c>
      <c r="F90" t="s">
        <v>4585</v>
      </c>
      <c r="G90">
        <v>1</v>
      </c>
      <c r="H90">
        <v>6</v>
      </c>
      <c r="I90">
        <v>4</v>
      </c>
      <c r="J90">
        <v>2</v>
      </c>
    </row>
    <row r="91" spans="2:18">
      <c r="B91" s="40" t="s">
        <v>705</v>
      </c>
      <c r="C91" s="42">
        <v>4.25</v>
      </c>
      <c r="D91">
        <v>229</v>
      </c>
      <c r="E91" t="s">
        <v>4887</v>
      </c>
      <c r="F91" t="s">
        <v>4565</v>
      </c>
      <c r="G91">
        <v>1</v>
      </c>
      <c r="H91">
        <v>5</v>
      </c>
      <c r="I91">
        <v>3</v>
      </c>
      <c r="J91">
        <v>2</v>
      </c>
    </row>
    <row r="92" spans="2:18">
      <c r="B92" s="40" t="s">
        <v>742</v>
      </c>
      <c r="C92" s="42">
        <v>4.333333333333333</v>
      </c>
      <c r="D92">
        <v>229</v>
      </c>
      <c r="E92" t="s">
        <v>535</v>
      </c>
      <c r="F92" t="s">
        <v>4588</v>
      </c>
      <c r="G92">
        <v>1</v>
      </c>
      <c r="H92">
        <v>3</v>
      </c>
      <c r="I92">
        <v>3</v>
      </c>
      <c r="J92">
        <v>0</v>
      </c>
    </row>
    <row r="93" spans="2:18">
      <c r="B93" s="40" t="s">
        <v>703</v>
      </c>
      <c r="C93" s="42">
        <v>4.416666666666667</v>
      </c>
      <c r="D93">
        <v>231</v>
      </c>
      <c r="E93" t="s">
        <v>4884</v>
      </c>
      <c r="F93" t="s">
        <v>4547</v>
      </c>
      <c r="G93">
        <v>1</v>
      </c>
      <c r="H93">
        <v>5</v>
      </c>
      <c r="I93">
        <v>4</v>
      </c>
      <c r="J93">
        <v>1</v>
      </c>
    </row>
    <row r="94" spans="2:18">
      <c r="B94" s="40" t="s">
        <v>741</v>
      </c>
      <c r="C94" s="210">
        <v>4.5</v>
      </c>
      <c r="D94">
        <v>190</v>
      </c>
      <c r="E94" t="s">
        <v>535</v>
      </c>
      <c r="F94" t="s">
        <v>4592</v>
      </c>
      <c r="G94" t="s">
        <v>4892</v>
      </c>
      <c r="H94">
        <v>5</v>
      </c>
      <c r="I94">
        <v>3</v>
      </c>
      <c r="J94">
        <v>2</v>
      </c>
    </row>
    <row r="95" spans="2:18">
      <c r="B95" s="40" t="s">
        <v>704</v>
      </c>
      <c r="C95" s="42">
        <v>4.75</v>
      </c>
      <c r="D95">
        <v>297</v>
      </c>
      <c r="E95" t="s">
        <v>535</v>
      </c>
      <c r="F95" t="s">
        <v>4542</v>
      </c>
      <c r="G95">
        <v>3</v>
      </c>
      <c r="H95">
        <v>6</v>
      </c>
      <c r="I95">
        <v>5</v>
      </c>
      <c r="J95">
        <v>1</v>
      </c>
    </row>
    <row r="96" spans="2:18">
      <c r="B96" s="41" t="s">
        <v>763</v>
      </c>
      <c r="C96" s="42">
        <v>4.8333333333333339</v>
      </c>
      <c r="D96">
        <v>257</v>
      </c>
      <c r="E96" t="s">
        <v>535</v>
      </c>
      <c r="F96" t="s">
        <v>440</v>
      </c>
      <c r="G96">
        <v>0</v>
      </c>
      <c r="H96">
        <v>4</v>
      </c>
      <c r="I96">
        <v>3</v>
      </c>
      <c r="J96">
        <v>1</v>
      </c>
    </row>
    <row r="101" spans="2:8">
      <c r="B101" t="s">
        <v>797</v>
      </c>
      <c r="C101" t="s">
        <v>4878</v>
      </c>
      <c r="D101" t="s">
        <v>443</v>
      </c>
    </row>
    <row r="102" spans="2:8">
      <c r="B102" t="s">
        <v>439</v>
      </c>
      <c r="C102" t="s">
        <v>425</v>
      </c>
      <c r="D102">
        <v>231</v>
      </c>
      <c r="G102" t="s">
        <v>638</v>
      </c>
      <c r="H102">
        <v>3136</v>
      </c>
    </row>
    <row r="104" spans="2:8">
      <c r="B104" t="s">
        <v>440</v>
      </c>
      <c r="C104" t="s">
        <v>426</v>
      </c>
      <c r="D104">
        <v>297</v>
      </c>
      <c r="G104" t="s">
        <v>444</v>
      </c>
      <c r="H104">
        <v>224</v>
      </c>
    </row>
    <row r="105" spans="2:8">
      <c r="G105" t="s">
        <v>445</v>
      </c>
      <c r="H105">
        <v>56</v>
      </c>
    </row>
    <row r="106" spans="2:8">
      <c r="B106" t="s">
        <v>441</v>
      </c>
      <c r="C106" t="s">
        <v>427</v>
      </c>
      <c r="D106">
        <v>229</v>
      </c>
      <c r="G106" t="s">
        <v>446</v>
      </c>
      <c r="H106">
        <v>297</v>
      </c>
    </row>
    <row r="108" spans="2:8">
      <c r="B108" t="s">
        <v>442</v>
      </c>
      <c r="C108" t="s">
        <v>428</v>
      </c>
      <c r="D108">
        <v>250</v>
      </c>
      <c r="G108" t="s">
        <v>633</v>
      </c>
      <c r="H108">
        <v>57</v>
      </c>
    </row>
    <row r="110" spans="2:8">
      <c r="B110" t="s">
        <v>439</v>
      </c>
      <c r="C110" t="s">
        <v>429</v>
      </c>
      <c r="D110">
        <v>258</v>
      </c>
      <c r="G110" t="s">
        <v>447</v>
      </c>
      <c r="H110">
        <v>13</v>
      </c>
    </row>
    <row r="112" spans="2:8">
      <c r="B112" t="s">
        <v>442</v>
      </c>
      <c r="C112" t="s">
        <v>430</v>
      </c>
      <c r="D112">
        <v>225</v>
      </c>
      <c r="G112" t="s">
        <v>566</v>
      </c>
      <c r="H112">
        <v>237</v>
      </c>
    </row>
    <row r="113" spans="2:8">
      <c r="G113" t="s">
        <v>567</v>
      </c>
      <c r="H113">
        <v>183</v>
      </c>
    </row>
    <row r="114" spans="2:8">
      <c r="B114" t="s">
        <v>440</v>
      </c>
      <c r="C114" t="s">
        <v>431</v>
      </c>
      <c r="D114">
        <v>190</v>
      </c>
      <c r="G114" t="s">
        <v>639</v>
      </c>
      <c r="H114">
        <v>297</v>
      </c>
    </row>
    <row r="116" spans="2:8">
      <c r="B116" t="s">
        <v>440</v>
      </c>
      <c r="C116" t="s">
        <v>432</v>
      </c>
      <c r="D116">
        <v>229</v>
      </c>
      <c r="G116" t="s">
        <v>640</v>
      </c>
      <c r="H116">
        <v>31</v>
      </c>
    </row>
    <row r="118" spans="2:8">
      <c r="B118" t="s">
        <v>441</v>
      </c>
      <c r="C118" t="s">
        <v>433</v>
      </c>
      <c r="D118">
        <v>237</v>
      </c>
      <c r="G118" t="s">
        <v>448</v>
      </c>
      <c r="H118">
        <v>3</v>
      </c>
    </row>
    <row r="120" spans="2:8">
      <c r="B120" t="s">
        <v>440</v>
      </c>
      <c r="C120" t="s">
        <v>434</v>
      </c>
      <c r="D120">
        <v>257</v>
      </c>
      <c r="G120" t="s">
        <v>449</v>
      </c>
      <c r="H120">
        <v>3080</v>
      </c>
    </row>
    <row r="122" spans="2:8">
      <c r="B122" t="s">
        <v>441</v>
      </c>
      <c r="C122" t="s">
        <v>435</v>
      </c>
      <c r="D122">
        <v>183</v>
      </c>
      <c r="G122" t="s">
        <v>450</v>
      </c>
      <c r="H122">
        <v>1</v>
      </c>
    </row>
    <row r="124" spans="2:8">
      <c r="B124" t="s">
        <v>440</v>
      </c>
      <c r="C124" t="s">
        <v>436</v>
      </c>
      <c r="D124">
        <v>271</v>
      </c>
      <c r="G124" t="s">
        <v>451</v>
      </c>
      <c r="H124">
        <v>13</v>
      </c>
    </row>
    <row r="126" spans="2:8">
      <c r="B126" t="s">
        <v>440</v>
      </c>
      <c r="C126" t="s">
        <v>437</v>
      </c>
      <c r="D126">
        <v>56</v>
      </c>
      <c r="G126" t="s">
        <v>452</v>
      </c>
      <c r="H126">
        <v>1</v>
      </c>
    </row>
    <row r="128" spans="2:8">
      <c r="B128" t="s">
        <v>441</v>
      </c>
      <c r="C128" t="s">
        <v>438</v>
      </c>
      <c r="D128">
        <v>223</v>
      </c>
    </row>
  </sheetData>
  <sortState ref="B89:J96">
    <sortCondition ref="C89:C96"/>
    <sortCondition ref="G89:G96"/>
  </sortState>
  <hyperlinks>
    <hyperlink ref="B33" r:id="rId1" display="https://ab2022mohammedengineer.on.drv.tw/Narratives website/SuperOrdinateNarrativeWebPage-Trail-1.html"/>
    <hyperlink ref="B34" r:id="rId2" display="https://ab2022mohammedengineer.on.drv.tw/Narratives website/SuperOrdinateNarrativeWebPage-Trail-1.html"/>
    <hyperlink ref="B8" r:id="rId3" display="https://ab2022mohammedengineer.on.drv.tw/Narratives website/SuperOrdinateNarrativeWebPage-Trail-2.html"/>
    <hyperlink ref="B9" r:id="rId4" display="https://ab2022mohammedengineer.on.drv.tw/Narratives website/SuperOrdinateNarrativeWebPage-Trail-2.html"/>
    <hyperlink ref="B55" r:id="rId5" display="https://ab2022mohammedengineer.on.drv.tw/Narratives website/SuperOrdinateNarrativeWebPage-Trail-3.html"/>
    <hyperlink ref="B56" r:id="rId6" display="https://ab2022mohammedengineer.on.drv.tw/Narratives website/SuperOrdinateNarrativeWebPage-Trail-3.html"/>
    <hyperlink ref="B59" r:id="rId7" display="https://ab2022mohammedengineer.on.drv.tw/Narratives website/SuperOrdinateNarrativeWebPage-Trail-4.html"/>
    <hyperlink ref="B2" r:id="rId8" display="https://ab2022mohammedengineer.on.drv.tw/Narratives website/SuperOrdinateNarrativeWebPage-Trail-5.html"/>
    <hyperlink ref="B12" r:id="rId9" display="https://ab2022mohammedengineer.on.drv.tw/Narratives website/SuperOrdinateNarrativeWebPage-Trail-6.html"/>
    <hyperlink ref="B60" r:id="rId10" display="https://ab2022mohammedengineer.on.drv.tw/Narratives website/SuperOrdinateNarrativeWebPage-Trail-4.html"/>
    <hyperlink ref="B3" r:id="rId11" display="https://ab2022mohammedengineer.on.drv.tw/Narratives website/SuperOrdinateNarrativeWebPage-Trail-5.html"/>
    <hyperlink ref="B13" r:id="rId12" display="https://ab2022mohammedengineer.on.drv.tw/Narratives website/SuperOrdinateNarrativeWebPage-Trail-6.html"/>
    <hyperlink ref="B61" r:id="rId13" display="https://ab2022mohammedengineer.on.drv.tw/Narratives website/SuperOrdinateNarrativeWebPage-Trail-4.html"/>
    <hyperlink ref="B4" r:id="rId14" display="https://ab2022mohammedengineer.on.drv.tw/Narratives website/SuperOrdinateNarrativeWebPage-Trail-5.html"/>
    <hyperlink ref="B14" r:id="rId15" display="https://ab2022mohammedengineer.on.drv.tw/Narratives website/SuperOrdinateNarrativeWebPage-Trail-6.html"/>
    <hyperlink ref="B62" r:id="rId16" display="https://ab2022mohammedengineer.on.drv.tw/Narratives website/SuperOrdinateNarrativeWebPage-Trail-4.html"/>
    <hyperlink ref="B5" r:id="rId17" display="https://ab2022mohammedengineer.on.drv.tw/Narratives website/SuperOrdinateNarrativeWebPage-Trail-5.html"/>
    <hyperlink ref="B15" r:id="rId18" display="https://ab2022mohammedengineer.on.drv.tw/Narratives website/SuperOrdinateNarrativeWebPage-Trail-6.html"/>
    <hyperlink ref="B28" r:id="rId19" display="https://ab2022mohammedengineer.on.drv.tw/Narratives website/SuperOrdinateNarrativeWebPage-Trail-7.html"/>
    <hyperlink ref="B45" r:id="rId20" display="https://ab2022mohammedengineer.on.drv.tw/Narratives website/SuperOrdinateNarrativeWebPage-Trail-8.html"/>
    <hyperlink ref="B37" r:id="rId21" display="https://ab2022mohammedengineer.on.drv.tw/Narratives website/SuperOrdinateNarrativeWebPage-Trail-11.html"/>
    <hyperlink ref="B29" r:id="rId22" display="https://ab2022mohammedengineer.on.drv.tw/Narratives website/SuperOrdinateNarrativeWebPage-Trail-7.html"/>
    <hyperlink ref="B46" r:id="rId23" display="https://ab2022mohammedengineer.on.drv.tw/Narratives website/SuperOrdinateNarrativeWebPage-Trail-8.html"/>
    <hyperlink ref="B38" r:id="rId24" display="https://ab2022mohammedengineer.on.drv.tw/Narratives website/SuperOrdinateNarrativeWebPage-Trail-11.html"/>
    <hyperlink ref="B30" r:id="rId25" display="https://ab2022mohammedengineer.on.drv.tw/Narratives website/SuperOrdinateNarrativeWebPage-Trail-7.html"/>
    <hyperlink ref="B47" r:id="rId26" display="https://ab2022mohammedengineer.on.drv.tw/Narratives website/SuperOrdinateNarrativeWebPage-Trail-8.html"/>
    <hyperlink ref="B39" r:id="rId27" display="https://ab2022mohammedengineer.on.drv.tw/Narratives website/SuperOrdinateNarrativeWebPage-Trail-11.html"/>
    <hyperlink ref="B65" r:id="rId28" display="https://ab2022mohammedengineer.on.drv.tw/Narratives website/SuperOrdinateNarrativeWebPage-Trail-9.html"/>
    <hyperlink ref="B18" r:id="rId29" display="https://ab2022mohammedengineer.on.drv.tw/Narratives website/SuperOrdinateNarrativeWebPage-Trail-10.html"/>
    <hyperlink ref="B40" r:id="rId30" display="https://ab2022mohammedengineer.on.drv.tw/Narratives website/SuperOrdinateNarrativeWebPage-Trail-11.html"/>
    <hyperlink ref="B66" r:id="rId31" display="https://ab2022mohammedengineer.on.drv.tw/Narratives website/SuperOrdinateNarrativeWebPage-Trail-9.html"/>
    <hyperlink ref="B19" r:id="rId32" display="https://ab2022mohammedengineer.on.drv.tw/Narratives website/SuperOrdinateNarrativeWebPage-Trail-10.html"/>
    <hyperlink ref="B41" r:id="rId33" display="https://ab2022mohammedengineer.on.drv.tw/Narratives website/SuperOrdinateNarrativeWebPage-Trail-11.html"/>
    <hyperlink ref="B67" r:id="rId34" display="https://ab2022mohammedengineer.on.drv.tw/Narratives website/SuperOrdinateNarrativeWebPage-Trail-9.html"/>
    <hyperlink ref="B20" r:id="rId35" display="https://ab2022mohammedengineer.on.drv.tw/Narratives website/SuperOrdinateNarrativeWebPage-Trail-10.html"/>
    <hyperlink ref="B42" r:id="rId36" display="https://ab2022mohammedengineer.on.drv.tw/Narratives website/SuperOrdinateNarrativeWebPage-Trail-11.html"/>
    <hyperlink ref="B50" r:id="rId37" display="https://ab2022mohammedengineer.on.drv.tw/Narratives website/SuperOrdinateNarrativeWebPage-Trail-12.html"/>
    <hyperlink ref="B23" r:id="rId38" display="https://ab2022mohammedengineer.on.drv.tw/Narratives website/SuperOrdinateNarrativeWebPage-Trail-13.html"/>
    <hyperlink ref="B51" r:id="rId39" display="https://ab2022mohammedengineer.on.drv.tw/Narratives website/SuperOrdinateNarrativeWebPage-Trail-12.html"/>
    <hyperlink ref="B24" r:id="rId40" display="https://ab2022mohammedengineer.on.drv.tw/Narratives website/SuperOrdinateNarrativeWebPage-Trail-13.html"/>
    <hyperlink ref="B52" r:id="rId41" display="https://ab2022mohammedengineer.on.drv.tw/Narratives website/SuperOrdinateNarrativeWebPage-Trail-12.html"/>
    <hyperlink ref="B25" r:id="rId42" display="https://ab2022mohammedengineer.on.drv.tw/Narratives website/SuperOrdinateNarrativeWebPage-Trail-13.html"/>
    <hyperlink ref="B74" r:id="rId43" display="https://ab2022mohammedengineer.on.drv.tw/Narratives website/SuperOrdinateNarrativeWebPage-Trail-5.html"/>
    <hyperlink ref="B83" r:id="rId44" display="https://ab2022mohammedengineer.on.drv.tw/Narratives website/SuperOrdinateNarrativeWebPage-Trail-2.html"/>
    <hyperlink ref="B77" r:id="rId45" display="https://ab2022mohammedengineer.on.drv.tw/Narratives website/SuperOrdinateNarrativeWebPage-Trail-6.html"/>
    <hyperlink ref="B84" r:id="rId46" display="https://ab2022mohammedengineer.on.drv.tw/Narratives website/SuperOrdinateNarrativeWebPage-Trail-10.html"/>
    <hyperlink ref="B72" r:id="rId47" display="https://ab2022mohammedengineer.on.drv.tw/Narratives website/SuperOrdinateNarrativeWebPage-Trail-13.html"/>
    <hyperlink ref="B82" r:id="rId48" display="https://ab2022mohammedengineer.on.drv.tw/Narratives website/SuperOrdinateNarrativeWebPage-Trail-7.html"/>
    <hyperlink ref="B81" r:id="rId49" display="https://ab2022mohammedengineer.on.drv.tw/Narratives website/SuperOrdinateNarrativeWebPage-Trail-1.html"/>
    <hyperlink ref="B75" r:id="rId50" display="https://ab2022mohammedengineer.on.drv.tw/Narratives website/SuperOrdinateNarrativeWebPage-Trail-11.html"/>
    <hyperlink ref="B80" r:id="rId51" display="https://ab2022mohammedengineer.on.drv.tw/Narratives website/SuperOrdinateNarrativeWebPage-Trail-8.html"/>
    <hyperlink ref="B76" r:id="rId52" display="https://ab2022mohammedengineer.on.drv.tw/Narratives website/SuperOrdinateNarrativeWebPage-Trail-12.html"/>
    <hyperlink ref="B79" r:id="rId53" display="https://ab2022mohammedengineer.on.drv.tw/Narratives website/SuperOrdinateNarrativeWebPage-Trail-3.html"/>
    <hyperlink ref="B73" r:id="rId54" display="https://ab2022mohammedengineer.on.drv.tw/Narratives website/SuperOrdinateNarrativeWebPage-Trail-4.html"/>
    <hyperlink ref="B78" r:id="rId55" display="https://ab2022mohammedengineer.on.drv.tw/Narratives website/SuperOrdinateNarrativeWebPage-Trail-9.html"/>
    <hyperlink ref="B95" r:id="rId56" display="https://ab2022mohammedengineer.on.drv.tw/Narratives website/SuperOrdinateNarrativeWebPage-Trail-2.html"/>
    <hyperlink ref="B89" r:id="rId57" display="https://ab2022mohammedengineer.on.drv.tw/Narratives website/SuperOrdinateNarrativeWebPage-Trail-6.html"/>
    <hyperlink ref="B96" r:id="rId58" display="https://ab2022mohammedengineer.on.drv.tw/Narratives website/SuperOrdinateNarrativeWebPage-Trail-10.html"/>
    <hyperlink ref="B94" r:id="rId59" display="https://ab2022mohammedengineer.on.drv.tw/Narratives website/SuperOrdinateNarrativeWebPage-Trail-7.html"/>
    <hyperlink ref="B93" r:id="rId60" display="https://ab2022mohammedengineer.on.drv.tw/Narratives website/SuperOrdinateNarrativeWebPage-Trail-1.html"/>
    <hyperlink ref="B92" r:id="rId61" display="https://ab2022mohammedengineer.on.drv.tw/Narratives website/SuperOrdinateNarrativeWebPage-Trail-8.html"/>
    <hyperlink ref="B91" r:id="rId62" display="https://ab2022mohammedengineer.on.drv.tw/Narratives website/SuperOrdinateNarrativeWebPage-Trail-3.html"/>
    <hyperlink ref="B90" r:id="rId63" display="https://ab2022mohammedengineer.on.drv.tw/Narratives website/SuperOrdinateNarrativeWebPage-Trail-9.html"/>
  </hyperlinks>
  <pageMargins left="0.7" right="0.7" top="0.75" bottom="0.75" header="0.3" footer="0.3"/>
  <pageSetup paperSize="9" orientation="portrait" r:id="rId6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7"/>
  <sheetViews>
    <sheetView topLeftCell="E1" workbookViewId="0">
      <selection activeCell="R12" sqref="R12"/>
    </sheetView>
  </sheetViews>
  <sheetFormatPr defaultRowHeight="15"/>
  <cols>
    <col min="2" max="2" width="10.42578125" customWidth="1"/>
    <col min="3" max="3" width="90.140625" bestFit="1" customWidth="1"/>
    <col min="4" max="4" width="20" bestFit="1" customWidth="1"/>
    <col min="5" max="5" width="13.7109375" bestFit="1" customWidth="1"/>
    <col min="6" max="6" width="13.85546875" bestFit="1" customWidth="1"/>
    <col min="9" max="9" width="10.7109375" bestFit="1" customWidth="1"/>
    <col min="14" max="14" width="38.42578125" bestFit="1" customWidth="1"/>
    <col min="15" max="15" width="13.28515625" bestFit="1" customWidth="1"/>
  </cols>
  <sheetData>
    <row r="2" spans="2:16" s="90" customFormat="1">
      <c r="B2" s="90" t="s">
        <v>757</v>
      </c>
      <c r="C2" s="90" t="s">
        <v>688</v>
      </c>
      <c r="D2" t="s">
        <v>4891</v>
      </c>
      <c r="E2" t="s">
        <v>4877</v>
      </c>
      <c r="F2" t="s">
        <v>797</v>
      </c>
      <c r="G2" t="s">
        <v>4878</v>
      </c>
      <c r="H2" t="s">
        <v>4879</v>
      </c>
      <c r="I2" t="s">
        <v>4880</v>
      </c>
      <c r="J2" t="s">
        <v>4881</v>
      </c>
      <c r="K2" t="s">
        <v>4882</v>
      </c>
      <c r="L2"/>
    </row>
    <row r="3" spans="2:16">
      <c r="B3" t="s">
        <v>699</v>
      </c>
      <c r="C3" s="41" t="s">
        <v>776</v>
      </c>
      <c r="D3" s="208">
        <v>4.1111111111111107</v>
      </c>
      <c r="E3" s="196">
        <v>238</v>
      </c>
      <c r="F3" s="196" t="s">
        <v>4887</v>
      </c>
      <c r="G3" s="196" t="s">
        <v>4651</v>
      </c>
      <c r="H3" s="196" t="s">
        <v>4888</v>
      </c>
      <c r="I3" s="196">
        <v>6</v>
      </c>
      <c r="J3" s="196">
        <v>5</v>
      </c>
      <c r="K3" s="196">
        <v>1</v>
      </c>
      <c r="O3" s="292" t="s">
        <v>4947</v>
      </c>
      <c r="P3" s="292"/>
    </row>
    <row r="4" spans="2:16">
      <c r="B4" t="s">
        <v>699</v>
      </c>
      <c r="C4" s="40" t="s">
        <v>750</v>
      </c>
      <c r="D4" s="207">
        <v>4.1111111111111116</v>
      </c>
      <c r="E4" s="196">
        <v>279</v>
      </c>
      <c r="F4" s="196" t="s">
        <v>4887</v>
      </c>
      <c r="G4" s="196" t="s">
        <v>4545</v>
      </c>
      <c r="H4" s="196">
        <v>3</v>
      </c>
      <c r="I4" s="196">
        <v>5</v>
      </c>
      <c r="J4" s="196">
        <v>5</v>
      </c>
      <c r="K4" s="196">
        <v>0</v>
      </c>
      <c r="N4" t="s">
        <v>4948</v>
      </c>
      <c r="O4" t="s">
        <v>792</v>
      </c>
      <c r="P4" t="s">
        <v>538</v>
      </c>
    </row>
    <row r="5" spans="2:16">
      <c r="B5" t="s">
        <v>699</v>
      </c>
      <c r="C5" s="40" t="s">
        <v>744</v>
      </c>
      <c r="D5" s="207">
        <v>4.1666666666666661</v>
      </c>
      <c r="E5" s="196">
        <v>234</v>
      </c>
      <c r="F5" s="196" t="s">
        <v>4887</v>
      </c>
      <c r="G5" s="196" t="s">
        <v>4568</v>
      </c>
      <c r="H5" s="196">
        <v>1</v>
      </c>
      <c r="I5" s="196">
        <v>4</v>
      </c>
      <c r="J5" s="196">
        <v>4</v>
      </c>
      <c r="K5" s="196">
        <v>0</v>
      </c>
      <c r="N5" t="s">
        <v>699</v>
      </c>
      <c r="O5">
        <f>AVERAGE(E22:E23)</f>
        <v>244.5</v>
      </c>
      <c r="P5" s="22">
        <f>STDEV(E22:E23)</f>
        <v>10.606601717798213</v>
      </c>
    </row>
    <row r="6" spans="2:16">
      <c r="B6" t="s">
        <v>699</v>
      </c>
      <c r="C6" s="40" t="s">
        <v>726</v>
      </c>
      <c r="D6" s="207">
        <v>4.166666666666667</v>
      </c>
      <c r="E6" s="196">
        <v>263</v>
      </c>
      <c r="F6" s="196" t="s">
        <v>4884</v>
      </c>
      <c r="G6" s="196" t="s">
        <v>4548</v>
      </c>
      <c r="H6" s="196">
        <v>1</v>
      </c>
      <c r="I6" s="196">
        <v>6</v>
      </c>
      <c r="J6" s="196">
        <v>4</v>
      </c>
      <c r="K6" s="196">
        <v>2</v>
      </c>
      <c r="N6" t="s">
        <v>700</v>
      </c>
      <c r="O6">
        <f>AVERAGE(E24:E25)</f>
        <v>180.5</v>
      </c>
      <c r="P6" s="22">
        <f>STDEV(E24:E25)</f>
        <v>137.88582233137677</v>
      </c>
    </row>
    <row r="7" spans="2:16">
      <c r="B7" t="s">
        <v>699</v>
      </c>
      <c r="C7" s="40" t="s">
        <v>712</v>
      </c>
      <c r="D7" s="207">
        <v>4.166666666666667</v>
      </c>
      <c r="E7" s="196">
        <v>231</v>
      </c>
      <c r="F7" s="196" t="s">
        <v>535</v>
      </c>
      <c r="G7" s="196" t="s">
        <v>4586</v>
      </c>
      <c r="H7" s="196">
        <v>3</v>
      </c>
      <c r="I7" s="196">
        <v>4</v>
      </c>
      <c r="J7" s="196">
        <v>4</v>
      </c>
      <c r="K7" s="196">
        <v>0</v>
      </c>
      <c r="N7" t="s">
        <v>535</v>
      </c>
      <c r="O7">
        <f>AVERAGE(E37:E38)</f>
        <v>241</v>
      </c>
      <c r="P7" s="22">
        <f>STDEV(E37:E38)</f>
        <v>22.627416997969522</v>
      </c>
    </row>
    <row r="8" spans="2:16">
      <c r="B8" t="s">
        <v>699</v>
      </c>
      <c r="C8" s="40" t="s">
        <v>731</v>
      </c>
      <c r="D8" s="207">
        <v>4.166666666666667</v>
      </c>
      <c r="E8" s="196">
        <v>217</v>
      </c>
      <c r="F8" s="196" t="s">
        <v>4884</v>
      </c>
      <c r="G8" s="196" t="s">
        <v>4579</v>
      </c>
      <c r="H8" s="196" t="s">
        <v>4888</v>
      </c>
      <c r="I8" s="196">
        <v>5</v>
      </c>
      <c r="J8" s="196">
        <v>5</v>
      </c>
      <c r="K8" s="196">
        <v>0</v>
      </c>
      <c r="N8" t="s">
        <v>698</v>
      </c>
      <c r="O8">
        <f>AVERAGE(E45:E46)</f>
        <v>243.5</v>
      </c>
      <c r="P8" s="22">
        <f>STDEV(E45:E46)</f>
        <v>75.660425586960585</v>
      </c>
    </row>
    <row r="9" spans="2:16">
      <c r="B9" t="s">
        <v>699</v>
      </c>
      <c r="C9" s="41" t="s">
        <v>766</v>
      </c>
      <c r="D9" s="208">
        <v>4.166666666666667</v>
      </c>
      <c r="E9" s="196">
        <v>278</v>
      </c>
      <c r="F9" s="196" t="s">
        <v>535</v>
      </c>
      <c r="G9" s="196" t="s">
        <v>4567</v>
      </c>
      <c r="H9" s="196" t="s">
        <v>4889</v>
      </c>
      <c r="I9" s="196">
        <v>5</v>
      </c>
      <c r="J9" s="196">
        <v>5</v>
      </c>
      <c r="K9" s="196">
        <v>0</v>
      </c>
    </row>
    <row r="10" spans="2:16" ht="15.75" customHeight="1">
      <c r="B10" t="s">
        <v>699</v>
      </c>
      <c r="C10" s="40" t="s">
        <v>706</v>
      </c>
      <c r="D10" s="207">
        <v>4.25</v>
      </c>
      <c r="E10" s="196">
        <v>209</v>
      </c>
      <c r="F10" s="196" t="s">
        <v>4884</v>
      </c>
      <c r="G10" s="196" t="s">
        <v>4632</v>
      </c>
      <c r="H10" s="196">
        <v>1</v>
      </c>
      <c r="I10" s="196">
        <v>4</v>
      </c>
      <c r="J10" s="196">
        <v>3</v>
      </c>
      <c r="K10" s="196">
        <v>1</v>
      </c>
    </row>
    <row r="11" spans="2:16">
      <c r="B11" t="s">
        <v>699</v>
      </c>
      <c r="C11" s="40" t="s">
        <v>733</v>
      </c>
      <c r="D11" s="207">
        <v>4.291666666666667</v>
      </c>
      <c r="E11" s="196">
        <v>252</v>
      </c>
      <c r="F11" s="196" t="s">
        <v>698</v>
      </c>
      <c r="G11" s="196" t="s">
        <v>4595</v>
      </c>
      <c r="H11" s="196" t="s">
        <v>4888</v>
      </c>
      <c r="I11" s="196">
        <v>5</v>
      </c>
      <c r="J11" s="196">
        <v>4</v>
      </c>
      <c r="K11" s="196">
        <v>1</v>
      </c>
    </row>
    <row r="12" spans="2:16">
      <c r="B12" t="s">
        <v>699</v>
      </c>
      <c r="C12" s="41" t="s">
        <v>791</v>
      </c>
      <c r="D12" s="208">
        <v>4.333333333333333</v>
      </c>
      <c r="E12" s="196">
        <v>234</v>
      </c>
      <c r="F12" s="196" t="s">
        <v>535</v>
      </c>
      <c r="G12" s="196" t="s">
        <v>4706</v>
      </c>
      <c r="H12" s="196">
        <v>1</v>
      </c>
      <c r="I12" s="196">
        <v>4</v>
      </c>
      <c r="J12" s="196">
        <v>3</v>
      </c>
      <c r="K12" s="196">
        <v>1</v>
      </c>
    </row>
    <row r="13" spans="2:16">
      <c r="B13" t="s">
        <v>699</v>
      </c>
      <c r="C13" s="40" t="s">
        <v>711</v>
      </c>
      <c r="D13" s="207">
        <v>4.333333333333333</v>
      </c>
      <c r="E13" s="196">
        <v>254</v>
      </c>
      <c r="F13" s="196" t="s">
        <v>535</v>
      </c>
      <c r="G13" s="196" t="s">
        <v>4660</v>
      </c>
      <c r="H13" s="196">
        <v>1</v>
      </c>
      <c r="I13" s="196">
        <v>5</v>
      </c>
      <c r="J13" s="196">
        <v>4</v>
      </c>
      <c r="K13" s="196">
        <v>1</v>
      </c>
    </row>
    <row r="14" spans="2:16">
      <c r="B14" t="s">
        <v>699</v>
      </c>
      <c r="C14" s="40" t="s">
        <v>710</v>
      </c>
      <c r="D14" s="207">
        <v>4.333333333333333</v>
      </c>
      <c r="E14" s="196">
        <v>222</v>
      </c>
      <c r="F14" s="196" t="s">
        <v>535</v>
      </c>
      <c r="G14" s="196" t="s">
        <v>4662</v>
      </c>
      <c r="H14" s="196">
        <v>2</v>
      </c>
      <c r="I14" s="196">
        <v>4</v>
      </c>
      <c r="J14" s="196">
        <v>4</v>
      </c>
      <c r="K14" s="196">
        <v>0</v>
      </c>
    </row>
    <row r="15" spans="2:16">
      <c r="B15" t="s">
        <v>699</v>
      </c>
      <c r="C15" s="40" t="s">
        <v>745</v>
      </c>
      <c r="D15" s="207">
        <v>4.333333333333333</v>
      </c>
      <c r="E15" s="196">
        <v>278</v>
      </c>
      <c r="F15" s="196" t="s">
        <v>535</v>
      </c>
      <c r="G15" s="196" t="s">
        <v>4569</v>
      </c>
      <c r="H15" s="196" t="s">
        <v>4888</v>
      </c>
      <c r="I15" s="196">
        <v>5</v>
      </c>
      <c r="J15" s="196">
        <v>5</v>
      </c>
      <c r="K15" s="196">
        <v>0</v>
      </c>
    </row>
    <row r="16" spans="2:16">
      <c r="B16" t="s">
        <v>699</v>
      </c>
      <c r="C16" s="40" t="s">
        <v>715</v>
      </c>
      <c r="D16" s="207">
        <v>4.333333333333333</v>
      </c>
      <c r="E16" s="196">
        <v>296</v>
      </c>
      <c r="F16" s="196" t="s">
        <v>4887</v>
      </c>
      <c r="G16" s="196" t="s">
        <v>4672</v>
      </c>
      <c r="H16" s="196" t="s">
        <v>4890</v>
      </c>
      <c r="I16" s="196">
        <v>5</v>
      </c>
      <c r="J16" s="196">
        <v>4</v>
      </c>
      <c r="K16" s="196">
        <v>1</v>
      </c>
    </row>
    <row r="17" spans="2:11">
      <c r="B17" t="s">
        <v>699</v>
      </c>
      <c r="C17" s="41" t="s">
        <v>767</v>
      </c>
      <c r="D17" s="208">
        <v>4.3333333333333339</v>
      </c>
      <c r="E17" s="196">
        <v>271</v>
      </c>
      <c r="F17" s="196" t="s">
        <v>535</v>
      </c>
      <c r="G17" s="196" t="s">
        <v>4622</v>
      </c>
      <c r="H17" s="196">
        <v>2</v>
      </c>
      <c r="I17" s="196">
        <v>4</v>
      </c>
      <c r="J17" s="196">
        <v>3</v>
      </c>
      <c r="K17" s="196">
        <v>1</v>
      </c>
    </row>
    <row r="18" spans="2:11">
      <c r="B18" t="s">
        <v>699</v>
      </c>
      <c r="C18" s="40" t="s">
        <v>751</v>
      </c>
      <c r="D18" s="207">
        <v>4.5</v>
      </c>
      <c r="E18" s="196">
        <v>199</v>
      </c>
      <c r="F18" s="196" t="s">
        <v>698</v>
      </c>
      <c r="G18" s="196" t="s">
        <v>4627</v>
      </c>
      <c r="H18" s="196">
        <v>3</v>
      </c>
      <c r="I18" s="196">
        <v>4</v>
      </c>
      <c r="J18" s="196">
        <v>3</v>
      </c>
      <c r="K18" s="196">
        <v>1</v>
      </c>
    </row>
    <row r="19" spans="2:11">
      <c r="B19" t="s">
        <v>699</v>
      </c>
      <c r="C19" s="41" t="s">
        <v>770</v>
      </c>
      <c r="D19" s="208">
        <v>4.5555555555555554</v>
      </c>
      <c r="E19" s="196">
        <v>260</v>
      </c>
      <c r="F19" s="196" t="s">
        <v>535</v>
      </c>
      <c r="G19" s="196" t="s">
        <v>4559</v>
      </c>
      <c r="H19" s="196">
        <v>1</v>
      </c>
      <c r="I19" s="196">
        <v>4</v>
      </c>
      <c r="J19" s="196">
        <v>4</v>
      </c>
      <c r="K19" s="196">
        <v>0</v>
      </c>
    </row>
    <row r="20" spans="2:11">
      <c r="B20" t="s">
        <v>699</v>
      </c>
      <c r="C20" s="40" t="s">
        <v>707</v>
      </c>
      <c r="D20" s="207">
        <v>4.583333333333333</v>
      </c>
      <c r="E20" s="196">
        <v>284</v>
      </c>
      <c r="F20" s="196" t="s">
        <v>535</v>
      </c>
      <c r="G20" s="196" t="s">
        <v>4542</v>
      </c>
      <c r="H20" s="196" t="s">
        <v>4885</v>
      </c>
      <c r="I20" s="196">
        <v>6</v>
      </c>
      <c r="J20" s="196">
        <v>5</v>
      </c>
      <c r="K20" s="196">
        <v>1</v>
      </c>
    </row>
    <row r="21" spans="2:11">
      <c r="B21" t="s">
        <v>699</v>
      </c>
      <c r="C21" s="40" t="s">
        <v>709</v>
      </c>
      <c r="D21" s="207">
        <v>4.666666666666667</v>
      </c>
      <c r="E21" s="196">
        <v>186</v>
      </c>
      <c r="F21" s="196" t="s">
        <v>698</v>
      </c>
      <c r="G21" s="196" t="s">
        <v>4658</v>
      </c>
      <c r="H21" s="196">
        <v>1</v>
      </c>
      <c r="I21" s="196">
        <v>5</v>
      </c>
      <c r="J21" s="196">
        <v>3</v>
      </c>
      <c r="K21" s="196">
        <v>2</v>
      </c>
    </row>
    <row r="22" spans="2:11" s="287" customFormat="1">
      <c r="B22" s="287" t="s">
        <v>699</v>
      </c>
      <c r="C22" s="288" t="s">
        <v>708</v>
      </c>
      <c r="D22" s="289">
        <v>4.75</v>
      </c>
      <c r="E22" s="290">
        <v>252</v>
      </c>
      <c r="F22" s="290" t="s">
        <v>698</v>
      </c>
      <c r="G22" s="290" t="s">
        <v>4553</v>
      </c>
      <c r="H22" s="290" t="s">
        <v>4886</v>
      </c>
      <c r="I22" s="290">
        <v>5</v>
      </c>
      <c r="J22" s="290">
        <v>4</v>
      </c>
      <c r="K22" s="290">
        <v>1</v>
      </c>
    </row>
    <row r="23" spans="2:11" s="287" customFormat="1">
      <c r="B23" s="287" t="s">
        <v>699</v>
      </c>
      <c r="C23" s="288" t="s">
        <v>714</v>
      </c>
      <c r="D23" s="289">
        <v>5</v>
      </c>
      <c r="E23" s="290">
        <v>237</v>
      </c>
      <c r="F23" s="290" t="s">
        <v>535</v>
      </c>
      <c r="G23" s="290" t="s">
        <v>4576</v>
      </c>
      <c r="H23" s="290">
        <v>1</v>
      </c>
      <c r="I23" s="290">
        <v>4</v>
      </c>
      <c r="J23" s="290">
        <v>3</v>
      </c>
      <c r="K23" s="290">
        <v>1</v>
      </c>
    </row>
    <row r="24" spans="2:11" s="35" customFormat="1">
      <c r="B24" s="35" t="s">
        <v>700</v>
      </c>
      <c r="C24" s="106" t="s">
        <v>4826</v>
      </c>
      <c r="D24" s="78">
        <v>5</v>
      </c>
      <c r="E24" s="35">
        <v>278</v>
      </c>
    </row>
    <row r="25" spans="2:11" s="35" customFormat="1">
      <c r="B25" s="35" t="s">
        <v>700</v>
      </c>
      <c r="C25" s="106" t="s">
        <v>4830</v>
      </c>
      <c r="D25" s="78">
        <v>4.958333333333333</v>
      </c>
      <c r="E25" s="35">
        <v>83</v>
      </c>
    </row>
    <row r="26" spans="2:11">
      <c r="B26" t="s">
        <v>700</v>
      </c>
      <c r="C26" s="40" t="s">
        <v>4827</v>
      </c>
      <c r="D26" s="42">
        <v>4.6428571428571432</v>
      </c>
      <c r="E26">
        <v>291</v>
      </c>
    </row>
    <row r="27" spans="2:11">
      <c r="B27" t="s">
        <v>535</v>
      </c>
      <c r="C27" s="40" t="s">
        <v>719</v>
      </c>
      <c r="D27" s="211">
        <v>4.041666666666667</v>
      </c>
      <c r="E27" s="196">
        <v>297</v>
      </c>
      <c r="F27" s="196" t="s">
        <v>698</v>
      </c>
      <c r="G27" s="196" t="s">
        <v>4598</v>
      </c>
      <c r="H27" s="196" t="s">
        <v>4886</v>
      </c>
      <c r="I27" s="196">
        <v>6</v>
      </c>
      <c r="J27" s="196">
        <v>4</v>
      </c>
      <c r="K27" s="196">
        <v>2</v>
      </c>
    </row>
    <row r="28" spans="2:11">
      <c r="B28" t="s">
        <v>535</v>
      </c>
      <c r="C28" s="41" t="s">
        <v>759</v>
      </c>
      <c r="D28" s="211">
        <v>4.1111111111111107</v>
      </c>
      <c r="E28" s="196">
        <v>224</v>
      </c>
      <c r="F28" s="196" t="s">
        <v>4884</v>
      </c>
      <c r="G28" s="196" t="s">
        <v>4646</v>
      </c>
      <c r="H28" s="196">
        <v>1</v>
      </c>
      <c r="I28" s="196">
        <v>5</v>
      </c>
      <c r="J28" s="196">
        <v>4</v>
      </c>
      <c r="K28" s="196">
        <v>1</v>
      </c>
    </row>
    <row r="29" spans="2:11">
      <c r="B29" t="s">
        <v>535</v>
      </c>
      <c r="C29" s="41" t="s">
        <v>761</v>
      </c>
      <c r="D29" s="212">
        <v>4.166666666666667</v>
      </c>
      <c r="E29" s="196">
        <v>200</v>
      </c>
      <c r="F29" s="196" t="s">
        <v>4887</v>
      </c>
      <c r="G29" s="196" t="s">
        <v>4677</v>
      </c>
      <c r="H29" s="196">
        <v>1</v>
      </c>
      <c r="I29" s="196">
        <v>5</v>
      </c>
      <c r="J29" s="196">
        <v>4</v>
      </c>
      <c r="K29" s="196">
        <v>1</v>
      </c>
    </row>
    <row r="30" spans="2:11">
      <c r="B30" t="s">
        <v>535</v>
      </c>
      <c r="C30" s="40" t="s">
        <v>721</v>
      </c>
      <c r="D30" s="213">
        <v>4.208333333333333</v>
      </c>
      <c r="E30" s="214">
        <v>259</v>
      </c>
      <c r="F30" s="196" t="s">
        <v>4887</v>
      </c>
      <c r="G30" s="196" t="s">
        <v>4545</v>
      </c>
      <c r="H30" s="196" t="s">
        <v>4886</v>
      </c>
      <c r="I30" s="196">
        <v>4</v>
      </c>
      <c r="J30" s="196">
        <v>4</v>
      </c>
      <c r="K30" s="196">
        <v>0</v>
      </c>
    </row>
    <row r="31" spans="2:11">
      <c r="B31" t="s">
        <v>535</v>
      </c>
      <c r="C31" s="41" t="s">
        <v>781</v>
      </c>
      <c r="D31" s="215">
        <v>4.2777777777777777</v>
      </c>
      <c r="E31" s="196">
        <v>281</v>
      </c>
      <c r="F31" s="196" t="s">
        <v>535</v>
      </c>
      <c r="G31" s="196" t="s">
        <v>4695</v>
      </c>
      <c r="H31" s="196">
        <v>0</v>
      </c>
      <c r="I31" s="196">
        <v>5</v>
      </c>
      <c r="J31" s="196">
        <v>5</v>
      </c>
      <c r="K31" s="196">
        <v>0</v>
      </c>
    </row>
    <row r="32" spans="2:11">
      <c r="B32" t="s">
        <v>535</v>
      </c>
      <c r="C32" s="41" t="s">
        <v>779</v>
      </c>
      <c r="D32" s="213">
        <v>4.3888888888888884</v>
      </c>
      <c r="E32" s="196">
        <v>255</v>
      </c>
      <c r="F32" s="196" t="s">
        <v>4887</v>
      </c>
      <c r="G32" s="196" t="s">
        <v>4651</v>
      </c>
      <c r="H32" s="196">
        <v>2</v>
      </c>
      <c r="I32" s="196">
        <v>6</v>
      </c>
      <c r="J32" s="196">
        <v>5</v>
      </c>
      <c r="K32" s="196">
        <v>1</v>
      </c>
    </row>
    <row r="33" spans="2:11">
      <c r="B33" t="s">
        <v>535</v>
      </c>
      <c r="C33" s="40" t="s">
        <v>738</v>
      </c>
      <c r="D33" s="213">
        <v>4.3888888888888893</v>
      </c>
      <c r="E33" s="196">
        <v>192</v>
      </c>
      <c r="F33" s="196" t="s">
        <v>4887</v>
      </c>
      <c r="G33" s="196" t="s">
        <v>4626</v>
      </c>
      <c r="H33" s="196">
        <v>1</v>
      </c>
      <c r="I33" s="196">
        <v>5</v>
      </c>
      <c r="J33" s="196">
        <v>3</v>
      </c>
      <c r="K33" s="196">
        <v>2</v>
      </c>
    </row>
    <row r="34" spans="2:11">
      <c r="B34" t="s">
        <v>535</v>
      </c>
      <c r="C34" s="41" t="s">
        <v>760</v>
      </c>
      <c r="D34" s="213">
        <v>4.5555555555555562</v>
      </c>
      <c r="E34" s="196">
        <v>300</v>
      </c>
      <c r="F34" s="196" t="s">
        <v>4887</v>
      </c>
      <c r="G34" s="196" t="s">
        <v>4551</v>
      </c>
      <c r="H34" s="196" t="s">
        <v>4888</v>
      </c>
      <c r="I34" s="196">
        <v>6</v>
      </c>
      <c r="J34" s="196">
        <v>5</v>
      </c>
      <c r="K34" s="196">
        <v>1</v>
      </c>
    </row>
    <row r="35" spans="2:11">
      <c r="B35" t="s">
        <v>535</v>
      </c>
      <c r="C35" s="40" t="s">
        <v>739</v>
      </c>
      <c r="D35" s="213">
        <v>4.6111111111111116</v>
      </c>
      <c r="E35" s="216">
        <v>222</v>
      </c>
      <c r="F35" s="196" t="s">
        <v>4884</v>
      </c>
      <c r="G35" s="196" t="s">
        <v>4649</v>
      </c>
      <c r="H35" s="196">
        <v>1</v>
      </c>
      <c r="I35" s="196">
        <v>5</v>
      </c>
      <c r="J35" s="196">
        <v>4</v>
      </c>
      <c r="K35" s="196">
        <v>1</v>
      </c>
    </row>
    <row r="36" spans="2:11">
      <c r="B36" t="s">
        <v>535</v>
      </c>
      <c r="C36" s="40" t="s">
        <v>702</v>
      </c>
      <c r="D36" s="213">
        <v>4.75</v>
      </c>
      <c r="E36" s="216">
        <v>261</v>
      </c>
      <c r="F36" s="196" t="s">
        <v>4887</v>
      </c>
      <c r="G36" s="196" t="s">
        <v>4571</v>
      </c>
      <c r="H36" s="196">
        <v>1</v>
      </c>
      <c r="I36" s="196">
        <v>6</v>
      </c>
      <c r="J36" s="196">
        <v>5</v>
      </c>
      <c r="K36" s="196">
        <v>1</v>
      </c>
    </row>
    <row r="37" spans="2:11" s="35" customFormat="1">
      <c r="B37" s="35" t="s">
        <v>535</v>
      </c>
      <c r="C37" s="106" t="s">
        <v>695</v>
      </c>
      <c r="D37" s="217">
        <v>4.75</v>
      </c>
      <c r="E37" s="218">
        <v>257</v>
      </c>
      <c r="F37" s="218" t="s">
        <v>4887</v>
      </c>
      <c r="G37" s="218" t="s">
        <v>4543</v>
      </c>
      <c r="H37" s="218">
        <v>4</v>
      </c>
      <c r="I37" s="218">
        <v>3</v>
      </c>
      <c r="J37" s="218">
        <v>3</v>
      </c>
      <c r="K37" s="218">
        <v>0</v>
      </c>
    </row>
    <row r="38" spans="2:11" s="35" customFormat="1">
      <c r="B38" s="35" t="s">
        <v>535</v>
      </c>
      <c r="C38" s="106" t="s">
        <v>740</v>
      </c>
      <c r="D38" s="217">
        <v>4.8333333333333339</v>
      </c>
      <c r="E38" s="218">
        <v>225</v>
      </c>
      <c r="F38" s="218" t="s">
        <v>698</v>
      </c>
      <c r="G38" s="218" t="s">
        <v>4606</v>
      </c>
      <c r="H38" s="218">
        <v>2</v>
      </c>
      <c r="I38" s="218">
        <v>4</v>
      </c>
      <c r="J38" s="218">
        <v>4</v>
      </c>
      <c r="K38" s="218">
        <v>0</v>
      </c>
    </row>
    <row r="39" spans="2:11">
      <c r="B39" t="s">
        <v>535</v>
      </c>
      <c r="C39" s="40" t="s">
        <v>701</v>
      </c>
      <c r="D39" s="213">
        <v>4.916666666666667</v>
      </c>
      <c r="E39" s="196">
        <v>284</v>
      </c>
      <c r="F39" s="196" t="s">
        <v>4884</v>
      </c>
      <c r="G39" s="196" t="s">
        <v>4548</v>
      </c>
      <c r="H39" s="196">
        <v>1</v>
      </c>
      <c r="I39" s="196">
        <v>5</v>
      </c>
      <c r="J39" s="196">
        <v>4</v>
      </c>
      <c r="K39" s="196">
        <v>1</v>
      </c>
    </row>
    <row r="40" spans="2:11">
      <c r="B40" t="s">
        <v>698</v>
      </c>
      <c r="C40" s="40" t="s">
        <v>724</v>
      </c>
      <c r="D40" s="42">
        <v>4.083333333333333</v>
      </c>
      <c r="E40">
        <v>225</v>
      </c>
      <c r="F40" t="s">
        <v>698</v>
      </c>
      <c r="G40" t="s">
        <v>4595</v>
      </c>
      <c r="H40">
        <v>2</v>
      </c>
      <c r="I40">
        <v>4</v>
      </c>
      <c r="J40">
        <v>4</v>
      </c>
      <c r="K40">
        <v>0</v>
      </c>
    </row>
    <row r="41" spans="2:11">
      <c r="B41" t="s">
        <v>698</v>
      </c>
      <c r="C41" s="41" t="s">
        <v>762</v>
      </c>
      <c r="D41" s="42">
        <v>4.1666666666666661</v>
      </c>
      <c r="E41">
        <v>237</v>
      </c>
      <c r="F41" t="s">
        <v>4887</v>
      </c>
      <c r="G41" t="s">
        <v>4585</v>
      </c>
      <c r="H41">
        <v>1</v>
      </c>
      <c r="I41">
        <v>6</v>
      </c>
      <c r="J41">
        <v>4</v>
      </c>
      <c r="K41">
        <v>2</v>
      </c>
    </row>
    <row r="42" spans="2:11">
      <c r="B42" t="s">
        <v>698</v>
      </c>
      <c r="C42" s="40" t="s">
        <v>705</v>
      </c>
      <c r="D42" s="42">
        <v>4.25</v>
      </c>
      <c r="E42">
        <v>229</v>
      </c>
      <c r="F42" t="s">
        <v>4887</v>
      </c>
      <c r="G42" t="s">
        <v>4565</v>
      </c>
      <c r="H42">
        <v>1</v>
      </c>
      <c r="I42">
        <v>5</v>
      </c>
      <c r="J42">
        <v>3</v>
      </c>
      <c r="K42">
        <v>2</v>
      </c>
    </row>
    <row r="43" spans="2:11">
      <c r="B43" t="s">
        <v>698</v>
      </c>
      <c r="C43" s="40" t="s">
        <v>742</v>
      </c>
      <c r="D43" s="42">
        <v>4.333333333333333</v>
      </c>
      <c r="E43">
        <v>229</v>
      </c>
      <c r="F43" t="s">
        <v>535</v>
      </c>
      <c r="G43" t="s">
        <v>4588</v>
      </c>
      <c r="H43">
        <v>1</v>
      </c>
      <c r="I43">
        <v>3</v>
      </c>
      <c r="J43">
        <v>3</v>
      </c>
      <c r="K43">
        <v>0</v>
      </c>
    </row>
    <row r="44" spans="2:11">
      <c r="B44" t="s">
        <v>698</v>
      </c>
      <c r="C44" s="40" t="s">
        <v>703</v>
      </c>
      <c r="D44" s="42">
        <v>4.416666666666667</v>
      </c>
      <c r="E44">
        <v>231</v>
      </c>
      <c r="F44" t="s">
        <v>4884</v>
      </c>
      <c r="G44" t="s">
        <v>4547</v>
      </c>
      <c r="H44">
        <v>1</v>
      </c>
      <c r="I44">
        <v>5</v>
      </c>
      <c r="J44">
        <v>4</v>
      </c>
      <c r="K44">
        <v>1</v>
      </c>
    </row>
    <row r="45" spans="2:11" s="35" customFormat="1">
      <c r="B45" s="35" t="s">
        <v>698</v>
      </c>
      <c r="C45" s="106" t="s">
        <v>741</v>
      </c>
      <c r="D45" s="286">
        <v>4.5</v>
      </c>
      <c r="E45" s="35">
        <v>190</v>
      </c>
      <c r="F45" s="35" t="s">
        <v>535</v>
      </c>
      <c r="G45" s="35" t="s">
        <v>4592</v>
      </c>
      <c r="H45" s="35" t="s">
        <v>4892</v>
      </c>
      <c r="I45" s="35">
        <v>5</v>
      </c>
      <c r="J45" s="35">
        <v>3</v>
      </c>
      <c r="K45" s="35">
        <v>2</v>
      </c>
    </row>
    <row r="46" spans="2:11" s="35" customFormat="1">
      <c r="B46" s="35" t="s">
        <v>698</v>
      </c>
      <c r="C46" s="106" t="s">
        <v>704</v>
      </c>
      <c r="D46" s="78">
        <v>4.75</v>
      </c>
      <c r="E46" s="35">
        <v>297</v>
      </c>
      <c r="F46" s="35" t="s">
        <v>535</v>
      </c>
      <c r="G46" s="35" t="s">
        <v>4542</v>
      </c>
      <c r="H46" s="35">
        <v>3</v>
      </c>
      <c r="I46" s="35">
        <v>6</v>
      </c>
      <c r="J46" s="35">
        <v>5</v>
      </c>
      <c r="K46" s="35">
        <v>1</v>
      </c>
    </row>
    <row r="47" spans="2:11">
      <c r="B47" t="s">
        <v>698</v>
      </c>
      <c r="C47" s="41" t="s">
        <v>763</v>
      </c>
      <c r="D47" s="42">
        <v>4.8333333333333339</v>
      </c>
      <c r="E47">
        <v>257</v>
      </c>
      <c r="F47" t="s">
        <v>535</v>
      </c>
      <c r="G47" t="s">
        <v>440</v>
      </c>
      <c r="H47">
        <v>0</v>
      </c>
      <c r="I47">
        <v>4</v>
      </c>
      <c r="J47">
        <v>3</v>
      </c>
      <c r="K47">
        <v>1</v>
      </c>
    </row>
  </sheetData>
  <mergeCells count="1">
    <mergeCell ref="O3:P3"/>
  </mergeCells>
  <hyperlinks>
    <hyperlink ref="C26" r:id="rId1" display="https://ab2022mohammedengineer.on.drv.tw/Narratives website/CombinationalNarrativeWebPage4.html"/>
    <hyperlink ref="C25" r:id="rId2" display="https://ab2022mohammedengineer.on.drv.tw/Narratives website/CombinationalNarrativeWebPage2.html"/>
    <hyperlink ref="C24" r:id="rId3" display="https://ab2022mohammedengineer.on.drv.tw/Narratives website/CombinationalNarrativeWebPage3.html"/>
    <hyperlink ref="C30" r:id="rId4" display="https://ab2022mohammedengineer.on.drv.tw/Narratives website/DerivativeNarrativeWebPage-Trial2_6.html"/>
    <hyperlink ref="C32" r:id="rId5" display="https://ab2022mohammedengineer.on.drv.tw/Narratives website/DerivativeNarrativeWebPage-Trial2_13.html"/>
    <hyperlink ref="C29" r:id="rId6" display="https://ab2022mohammedengineer.on.drv.tw/Narratives website/DerivativeNarrativeWebPage-Trial2_12.html"/>
    <hyperlink ref="C37" r:id="rId7" display="https://ab2022mohammedengineer.on.drv.tw/Narratives website/DerivativeNarrativeWebPage-Trial2_1.html"/>
    <hyperlink ref="C31" r:id="rId8" display="https://ab2022mohammedengineer.on.drv.tw/Narratives website/DerivativeNarrativeWebPage-Trial2_15.html"/>
    <hyperlink ref="C33" r:id="rId9" display="https://ab2022mohammedengineer.on.drv.tw/Narratives website/DerivativeNarrativeWebPage-Trial2_7.html"/>
    <hyperlink ref="C34" r:id="rId10" display="https://ab2022mohammedengineer.on.drv.tw/Narratives website/DerivativeNarrativeWebPage-Trial2_11.html"/>
    <hyperlink ref="C35" r:id="rId11" display="https://ab2022mohammedengineer.on.drv.tw/Narratives website/DerivativeNarrativeWebPage-Trial2_8.html"/>
    <hyperlink ref="C28" r:id="rId12" display="https://ab2022mohammedengineer.on.drv.tw/Narratives website/DerivativeNarrativeWebPage-Trial2_10.html"/>
    <hyperlink ref="C39" r:id="rId13" display="https://ab2022mohammedengineer.on.drv.tw/Narratives website/DerivativeNarrativeWebPage-Trial2_2.html"/>
    <hyperlink ref="C38" r:id="rId14" display="https://ab2022mohammedengineer.on.drv.tw/Narratives website/DerivativeNarrativeWebPage-Trial2_9.html"/>
    <hyperlink ref="C36" r:id="rId15" display="https://ab2022mohammedengineer.on.drv.tw/Narratives website/DerivativeNarrativeWebPage-Trial2_3.html"/>
    <hyperlink ref="C27" r:id="rId16" display="https://ab2022mohammedengineer.on.drv.tw/Narratives website/DerivativeNarrativeWebPage-Trial2_4.html"/>
    <hyperlink ref="C46" r:id="rId17" display="https://ab2022mohammedengineer.on.drv.tw/Narratives website/SuperOrdinateNarrativeWebPage-Trail-2.html"/>
    <hyperlink ref="C40" r:id="rId18" display="https://ab2022mohammedengineer.on.drv.tw/Narratives website/SuperOrdinateNarrativeWebPage-Trail-6.html"/>
    <hyperlink ref="C47" r:id="rId19" display="https://ab2022mohammedengineer.on.drv.tw/Narratives website/SuperOrdinateNarrativeWebPage-Trail-10.html"/>
    <hyperlink ref="C45" r:id="rId20" display="https://ab2022mohammedengineer.on.drv.tw/Narratives website/SuperOrdinateNarrativeWebPage-Trail-7.html"/>
    <hyperlink ref="C44" r:id="rId21" display="https://ab2022mohammedengineer.on.drv.tw/Narratives website/SuperOrdinateNarrativeWebPage-Trail-1.html"/>
    <hyperlink ref="C43" r:id="rId22" display="https://ab2022mohammedengineer.on.drv.tw/Narratives website/SuperOrdinateNarrativeWebPage-Trail-8.html"/>
    <hyperlink ref="C42" r:id="rId23" display="https://ab2022mohammedengineer.on.drv.tw/Narratives website/SuperOrdinateNarrativeWebPage-Trail-3.html"/>
    <hyperlink ref="C41" r:id="rId24" display="https://ab2022mohammedengineer.on.drv.tw/Narratives website/SuperOrdinateNarrativeWebPage-Trail-9.html"/>
    <hyperlink ref="C20" r:id="rId25" display="https://ab2022mohammedengineer.on.drv.tw/Narratives website/CorrelativeNarrativeWebPage-Trial4.html"/>
    <hyperlink ref="C4" r:id="rId26" display="https://ab2022mohammedengineer.on.drv.tw/Narratives website/CorrelativeNarrativeWebPage-Trial24.html"/>
    <hyperlink ref="C3" r:id="rId27" display="https://ab2022mohammedengineer.on.drv.tw/Narratives website/CorrelativeNarrativeWebPage-Trial36.html"/>
    <hyperlink ref="C19" r:id="rId28" display="https://ab2022mohammedengineer.on.drv.tw/Narratives website/CorrelativeNarrativeWebPage-Trial30.html"/>
    <hyperlink ref="C8" r:id="rId29" display="https://ab2022mohammedengineer.on.drv.tw/Narratives website/CorrelativeNarrativeWebPage-Trial13.html"/>
    <hyperlink ref="C11" r:id="rId30" display="https://ab2022mohammedengineer.on.drv.tw/Narratives website/CorrelativeNarrativeWebPage-Trial15.html"/>
    <hyperlink ref="C9" r:id="rId31" display="https://ab2022mohammedengineer.on.drv.tw/Narratives website/CorrelativeNarrativeWebPage-Trial22.html"/>
    <hyperlink ref="C12" r:id="rId32" display="https://ab2022mohammedengineer.on.drv.tw/Narratives website/CorrelativeNarrativeWebPage-Trial51.html"/>
    <hyperlink ref="C15" r:id="rId33" display="https://ab2022mohammedengineer.on.drv.tw/Narratives website/CorrelativeNarrativeWebPage-Trial11.html"/>
    <hyperlink ref="C16" r:id="rId34" display="https://ab2022mohammedengineer.on.drv.tw/Narratives website/CorrelativeNarrativeWebPage-Trial47.html"/>
    <hyperlink ref="C6" r:id="rId35" display="https://ab2022mohammedengineer.on.drv.tw/Narratives website/CorrelativeNarrativeWebPage-Trial3.html"/>
    <hyperlink ref="C5" r:id="rId36" display="https://ab2022mohammedengineer.on.drv.tw/Narratives website/CorrelativeNarrativeWebPage-Trial9.html"/>
    <hyperlink ref="C10" r:id="rId37" display="https://ab2022mohammedengineer.on.drv.tw/Narratives website/CorrelativeNarrativeWebPage-Trial1.html"/>
    <hyperlink ref="C14" r:id="rId38" display="https://ab2022mohammedengineer.on.drv.tw/Narratives website/CorrelativeNarrativeWebPage-Trial41.html"/>
    <hyperlink ref="C23" r:id="rId39" display="https://ab2022mohammedengineer.on.drv.tw/Narratives website/CorrelativeNarrativeWebPage-Trial46.html"/>
    <hyperlink ref="C13" r:id="rId40" display="https://ab2022mohammedengineer.on.drv.tw/Narratives website/CorrelativeNarrativeWebPage-Trial42.html"/>
    <hyperlink ref="C21" r:id="rId41" display="https://ab2022mohammedengineer.on.drv.tw/Narratives website/CorrelativeNarrativeWebPage-Trial40.html"/>
    <hyperlink ref="C17" r:id="rId42" display="https://ab2022mohammedengineer.on.drv.tw/Narratives website/CorrelativeNarrativeWebPage-Trial23.html"/>
    <hyperlink ref="C18" r:id="rId43" display="https://ab2022mohammedengineer.on.drv.tw/Narratives website/CorrelativeNarrativeWebPage-Trial25.html"/>
    <hyperlink ref="C22" r:id="rId44" display="https://ab2022mohammedengineer.on.drv.tw/Narratives website/CorrelativeNarrativeWebPage-Trial5.html"/>
    <hyperlink ref="C7" r:id="rId45" display="https://ab2022mohammedengineer.on.drv.tw/Narratives website/CorrelativeNarrativeWebPage-Trial44.html"/>
  </hyperlinks>
  <pageMargins left="0.7" right="0.7" top="0.75" bottom="0.75" header="0.3" footer="0.3"/>
  <pageSetup paperSize="9" orientation="portrait" r:id="rId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Z22"/>
  <sheetViews>
    <sheetView workbookViewId="0">
      <selection activeCell="EZ7" sqref="A7:XFD7"/>
    </sheetView>
  </sheetViews>
  <sheetFormatPr defaultRowHeight="15"/>
  <cols>
    <col min="137" max="137" width="16.140625" customWidth="1"/>
    <col min="138" max="138" width="200.28515625" bestFit="1" customWidth="1"/>
    <col min="139" max="139" width="190.5703125" bestFit="1" customWidth="1"/>
    <col min="160" max="160" width="255.7109375" bestFit="1" customWidth="1"/>
    <col min="161" max="161" width="69.7109375" bestFit="1" customWidth="1"/>
    <col min="179" max="179" width="9.28515625" customWidth="1"/>
    <col min="181" max="181" width="95.5703125" bestFit="1" customWidth="1"/>
    <col min="182" max="182" width="27.42578125" bestFit="1" customWidth="1"/>
  </cols>
  <sheetData>
    <row r="2" spans="1:182" ht="15.75" thickBot="1">
      <c r="A2" t="s">
        <v>231</v>
      </c>
      <c r="B2" t="s">
        <v>687</v>
      </c>
      <c r="C2" s="5" t="s">
        <v>3</v>
      </c>
      <c r="D2" s="5" t="s">
        <v>4</v>
      </c>
      <c r="E2" s="1" t="s">
        <v>5</v>
      </c>
      <c r="F2" s="1" t="s">
        <v>6</v>
      </c>
      <c r="G2" s="1" t="s">
        <v>7</v>
      </c>
      <c r="H2" s="1" t="s">
        <v>8</v>
      </c>
      <c r="I2" s="7" t="s">
        <v>9</v>
      </c>
      <c r="J2" s="1" t="s">
        <v>10</v>
      </c>
      <c r="K2" s="1" t="s">
        <v>11</v>
      </c>
      <c r="L2" s="1" t="s">
        <v>12</v>
      </c>
      <c r="M2" s="1" t="s">
        <v>13</v>
      </c>
      <c r="N2" s="1" t="s">
        <v>14</v>
      </c>
      <c r="O2" s="1" t="s">
        <v>15</v>
      </c>
      <c r="P2" s="7" t="s">
        <v>9</v>
      </c>
      <c r="Q2" s="1" t="s">
        <v>16</v>
      </c>
      <c r="R2" s="1" t="s">
        <v>17</v>
      </c>
      <c r="S2" s="1" t="s">
        <v>18</v>
      </c>
      <c r="T2" s="1" t="s">
        <v>19</v>
      </c>
      <c r="U2" s="1" t="s">
        <v>20</v>
      </c>
      <c r="V2" s="1" t="s">
        <v>21</v>
      </c>
      <c r="W2" s="7" t="s">
        <v>9</v>
      </c>
      <c r="X2" s="29" t="s">
        <v>22</v>
      </c>
      <c r="Y2" s="29" t="s">
        <v>23</v>
      </c>
      <c r="Z2" s="29" t="s">
        <v>24</v>
      </c>
      <c r="AA2" s="29" t="s">
        <v>25</v>
      </c>
      <c r="AB2" s="29" t="s">
        <v>26</v>
      </c>
      <c r="AC2" s="29" t="s">
        <v>27</v>
      </c>
      <c r="AD2" s="1" t="s">
        <v>28</v>
      </c>
      <c r="AE2" s="1" t="s">
        <v>29</v>
      </c>
      <c r="AF2" s="1" t="s">
        <v>30</v>
      </c>
      <c r="AG2" s="1" t="s">
        <v>31</v>
      </c>
      <c r="AH2" s="1" t="s">
        <v>32</v>
      </c>
      <c r="AI2" s="1" t="s">
        <v>33</v>
      </c>
      <c r="AJ2" s="7" t="s">
        <v>9</v>
      </c>
      <c r="AK2" s="1" t="s">
        <v>34</v>
      </c>
      <c r="AL2" s="1" t="s">
        <v>35</v>
      </c>
      <c r="AM2" s="1" t="s">
        <v>36</v>
      </c>
      <c r="AN2" s="1" t="s">
        <v>37</v>
      </c>
      <c r="AO2" s="1" t="s">
        <v>38</v>
      </c>
      <c r="AP2" s="1" t="s">
        <v>39</v>
      </c>
      <c r="AQ2" s="7" t="s">
        <v>9</v>
      </c>
      <c r="AR2" s="1" t="s">
        <v>40</v>
      </c>
      <c r="AS2" s="1" t="s">
        <v>41</v>
      </c>
      <c r="AT2" s="1" t="s">
        <v>42</v>
      </c>
      <c r="AU2" s="1" t="s">
        <v>43</v>
      </c>
      <c r="AV2" s="1" t="s">
        <v>44</v>
      </c>
      <c r="AW2" s="1" t="s">
        <v>45</v>
      </c>
      <c r="AX2" s="7" t="s">
        <v>9</v>
      </c>
      <c r="AY2" s="31" t="s">
        <v>22</v>
      </c>
      <c r="AZ2" s="31" t="s">
        <v>23</v>
      </c>
      <c r="BA2" s="31" t="s">
        <v>24</v>
      </c>
      <c r="BB2" s="31" t="s">
        <v>25</v>
      </c>
      <c r="BC2" s="31" t="s">
        <v>46</v>
      </c>
      <c r="BD2" s="31" t="s">
        <v>47</v>
      </c>
      <c r="BE2" s="1" t="s">
        <v>48</v>
      </c>
      <c r="BF2" s="1" t="s">
        <v>49</v>
      </c>
      <c r="BG2" s="1" t="s">
        <v>50</v>
      </c>
      <c r="BH2" s="1" t="s">
        <v>51</v>
      </c>
      <c r="BI2" s="1" t="s">
        <v>52</v>
      </c>
      <c r="BJ2" s="1" t="s">
        <v>53</v>
      </c>
      <c r="BK2" s="7" t="s">
        <v>9</v>
      </c>
      <c r="BL2" s="1" t="s">
        <v>54</v>
      </c>
      <c r="BM2" s="1" t="s">
        <v>55</v>
      </c>
      <c r="BN2" s="1" t="s">
        <v>56</v>
      </c>
      <c r="BO2" s="1" t="s">
        <v>57</v>
      </c>
      <c r="BP2" s="1" t="s">
        <v>58</v>
      </c>
      <c r="BQ2" s="1" t="s">
        <v>59</v>
      </c>
      <c r="BR2" s="7" t="s">
        <v>9</v>
      </c>
      <c r="BS2" s="1" t="s">
        <v>60</v>
      </c>
      <c r="BT2" s="1" t="s">
        <v>61</v>
      </c>
      <c r="BU2" s="1" t="s">
        <v>62</v>
      </c>
      <c r="BV2" s="1" t="s">
        <v>63</v>
      </c>
      <c r="BW2" s="1" t="s">
        <v>64</v>
      </c>
      <c r="BX2" s="1" t="s">
        <v>65</v>
      </c>
      <c r="BY2" s="7" t="s">
        <v>9</v>
      </c>
      <c r="BZ2" s="1" t="s">
        <v>66</v>
      </c>
      <c r="CA2" s="1" t="s">
        <v>67</v>
      </c>
      <c r="CB2" s="1" t="s">
        <v>68</v>
      </c>
      <c r="CC2" s="1" t="s">
        <v>69</v>
      </c>
      <c r="CD2" s="1" t="s">
        <v>70</v>
      </c>
      <c r="CE2" s="1" t="s">
        <v>71</v>
      </c>
      <c r="CF2" s="7" t="s">
        <v>9</v>
      </c>
      <c r="CG2" s="1" t="s">
        <v>72</v>
      </c>
      <c r="CH2" s="1" t="s">
        <v>73</v>
      </c>
      <c r="CI2" s="1" t="s">
        <v>74</v>
      </c>
      <c r="CJ2" s="1" t="s">
        <v>75</v>
      </c>
      <c r="CK2" s="1" t="s">
        <v>76</v>
      </c>
      <c r="CL2" s="1" t="s">
        <v>77</v>
      </c>
      <c r="CM2" s="7" t="s">
        <v>9</v>
      </c>
      <c r="CN2" s="1" t="s">
        <v>78</v>
      </c>
      <c r="CO2" s="1" t="s">
        <v>79</v>
      </c>
      <c r="CP2" s="1" t="s">
        <v>80</v>
      </c>
      <c r="CQ2" s="1" t="s">
        <v>81</v>
      </c>
      <c r="CR2" s="1" t="s">
        <v>82</v>
      </c>
      <c r="CS2" s="1" t="s">
        <v>83</v>
      </c>
      <c r="CT2" s="7" t="s">
        <v>9</v>
      </c>
      <c r="CU2" s="1" t="s">
        <v>84</v>
      </c>
      <c r="CV2" s="1" t="s">
        <v>85</v>
      </c>
      <c r="CW2" s="1" t="s">
        <v>86</v>
      </c>
      <c r="CX2" s="1" t="s">
        <v>87</v>
      </c>
      <c r="CY2" s="1" t="s">
        <v>88</v>
      </c>
      <c r="CZ2" s="1" t="s">
        <v>89</v>
      </c>
      <c r="DA2" s="7" t="s">
        <v>9</v>
      </c>
      <c r="DB2" s="1" t="s">
        <v>90</v>
      </c>
      <c r="DC2" s="1" t="s">
        <v>91</v>
      </c>
      <c r="DD2" s="1" t="s">
        <v>92</v>
      </c>
      <c r="DE2" s="1" t="s">
        <v>93</v>
      </c>
      <c r="DF2" s="1" t="s">
        <v>94</v>
      </c>
      <c r="DG2" s="1" t="s">
        <v>95</v>
      </c>
      <c r="DH2" s="7" t="s">
        <v>9</v>
      </c>
      <c r="DI2" s="1" t="s">
        <v>96</v>
      </c>
      <c r="DJ2" s="1" t="s">
        <v>97</v>
      </c>
      <c r="DK2" s="1" t="s">
        <v>98</v>
      </c>
      <c r="DL2" s="1" t="s">
        <v>99</v>
      </c>
      <c r="DM2" s="1" t="s">
        <v>100</v>
      </c>
      <c r="DN2" s="1" t="s">
        <v>101</v>
      </c>
      <c r="DO2" s="7" t="s">
        <v>9</v>
      </c>
      <c r="DP2" s="1" t="s">
        <v>102</v>
      </c>
      <c r="DQ2" s="1" t="s">
        <v>103</v>
      </c>
      <c r="DR2" s="1" t="s">
        <v>104</v>
      </c>
      <c r="DS2" s="1" t="s">
        <v>105</v>
      </c>
      <c r="DT2" s="1" t="s">
        <v>106</v>
      </c>
      <c r="DU2" s="1" t="s">
        <v>107</v>
      </c>
      <c r="DV2" s="7" t="s">
        <v>9</v>
      </c>
      <c r="DW2" s="31" t="s">
        <v>22</v>
      </c>
      <c r="DX2" s="31" t="s">
        <v>23</v>
      </c>
      <c r="DY2" s="31" t="s">
        <v>24</v>
      </c>
      <c r="DZ2" s="31" t="s">
        <v>25</v>
      </c>
      <c r="EA2" s="31" t="s">
        <v>108</v>
      </c>
      <c r="EB2" s="31" t="s">
        <v>109</v>
      </c>
      <c r="EC2" s="1" t="s">
        <v>110</v>
      </c>
      <c r="ED2" s="1" t="s">
        <v>111</v>
      </c>
      <c r="EE2" s="1" t="s">
        <v>112</v>
      </c>
      <c r="EF2" s="1" t="s">
        <v>113</v>
      </c>
      <c r="EG2" s="1" t="s">
        <v>114</v>
      </c>
      <c r="EH2" s="1" t="s">
        <v>115</v>
      </c>
      <c r="EI2" s="7" t="s">
        <v>9</v>
      </c>
      <c r="EJ2" s="1" t="s">
        <v>116</v>
      </c>
      <c r="EK2" s="1" t="s">
        <v>117</v>
      </c>
      <c r="EL2" s="1" t="s">
        <v>118</v>
      </c>
      <c r="EM2" s="1" t="s">
        <v>119</v>
      </c>
      <c r="EN2" s="1" t="s">
        <v>120</v>
      </c>
      <c r="EO2" s="1" t="s">
        <v>121</v>
      </c>
      <c r="EP2" s="7" t="s">
        <v>9</v>
      </c>
      <c r="EQ2" s="1" t="s">
        <v>122</v>
      </c>
      <c r="ER2" s="1" t="s">
        <v>123</v>
      </c>
      <c r="ES2" s="1" t="s">
        <v>124</v>
      </c>
      <c r="ET2" s="1" t="s">
        <v>125</v>
      </c>
      <c r="EU2" s="1" t="s">
        <v>126</v>
      </c>
      <c r="EV2" s="1" t="s">
        <v>127</v>
      </c>
      <c r="EW2" s="7" t="s">
        <v>9</v>
      </c>
      <c r="EX2" s="31" t="s">
        <v>22</v>
      </c>
      <c r="EY2" s="31" t="s">
        <v>23</v>
      </c>
      <c r="EZ2" s="31" t="s">
        <v>24</v>
      </c>
      <c r="FA2" s="31" t="s">
        <v>25</v>
      </c>
      <c r="FB2" s="31" t="s">
        <v>128</v>
      </c>
      <c r="FC2" s="31" t="s">
        <v>129</v>
      </c>
      <c r="FD2" s="33" t="s">
        <v>130</v>
      </c>
      <c r="FE2" s="1" t="s">
        <v>131</v>
      </c>
    </row>
    <row r="3" spans="1:182" ht="14.25" customHeight="1" thickBot="1">
      <c r="A3" t="s">
        <v>686</v>
      </c>
      <c r="B3" t="s">
        <v>681</v>
      </c>
      <c r="C3" s="25" t="s">
        <v>135</v>
      </c>
      <c r="D3" s="25" t="s">
        <v>135</v>
      </c>
      <c r="E3" s="25" t="s">
        <v>135</v>
      </c>
      <c r="F3" s="25" t="s">
        <v>135</v>
      </c>
      <c r="G3" s="25" t="s">
        <v>135</v>
      </c>
      <c r="H3" s="25" t="s">
        <v>135</v>
      </c>
      <c r="I3" s="23" t="s">
        <v>476</v>
      </c>
      <c r="J3" s="25" t="s">
        <v>135</v>
      </c>
      <c r="K3" s="25" t="s">
        <v>135</v>
      </c>
      <c r="L3" s="25" t="s">
        <v>135</v>
      </c>
      <c r="M3" s="25" t="s">
        <v>135</v>
      </c>
      <c r="N3" s="25" t="s">
        <v>135</v>
      </c>
      <c r="O3" s="25" t="s">
        <v>135</v>
      </c>
      <c r="P3" s="23" t="s">
        <v>653</v>
      </c>
      <c r="Q3" s="25" t="s">
        <v>135</v>
      </c>
      <c r="R3" s="25" t="s">
        <v>135</v>
      </c>
      <c r="S3" s="25" t="s">
        <v>135</v>
      </c>
      <c r="T3" s="25" t="s">
        <v>134</v>
      </c>
      <c r="U3" s="25" t="s">
        <v>135</v>
      </c>
      <c r="V3" s="25" t="s">
        <v>137</v>
      </c>
      <c r="W3" s="23" t="s">
        <v>654</v>
      </c>
      <c r="X3" s="30" t="s">
        <v>140</v>
      </c>
      <c r="Y3" s="30" t="s">
        <v>140</v>
      </c>
      <c r="Z3" s="30" t="s">
        <v>140</v>
      </c>
      <c r="AA3" s="30" t="s">
        <v>140</v>
      </c>
      <c r="AB3" s="30" t="s">
        <v>479</v>
      </c>
      <c r="AC3" s="30" t="s">
        <v>480</v>
      </c>
      <c r="AD3" s="25" t="s">
        <v>135</v>
      </c>
      <c r="AE3" s="25" t="s">
        <v>134</v>
      </c>
      <c r="AF3" s="25" t="s">
        <v>135</v>
      </c>
      <c r="AG3" s="25" t="s">
        <v>134</v>
      </c>
      <c r="AH3" s="25" t="s">
        <v>134</v>
      </c>
      <c r="AI3" s="25" t="s">
        <v>134</v>
      </c>
      <c r="AJ3" s="23" t="s">
        <v>481</v>
      </c>
      <c r="AK3" s="25" t="s">
        <v>135</v>
      </c>
      <c r="AL3" s="25" t="s">
        <v>135</v>
      </c>
      <c r="AM3" s="25" t="s">
        <v>135</v>
      </c>
      <c r="AN3" s="25" t="s">
        <v>134</v>
      </c>
      <c r="AO3" s="25" t="s">
        <v>134</v>
      </c>
      <c r="AP3" s="25" t="s">
        <v>134</v>
      </c>
      <c r="AQ3" s="23" t="s">
        <v>655</v>
      </c>
      <c r="AR3" s="25" t="s">
        <v>135</v>
      </c>
      <c r="AS3" s="25" t="s">
        <v>135</v>
      </c>
      <c r="AT3" s="25" t="s">
        <v>135</v>
      </c>
      <c r="AU3" s="25" t="s">
        <v>134</v>
      </c>
      <c r="AV3" s="25" t="s">
        <v>134</v>
      </c>
      <c r="AW3" s="25" t="s">
        <v>134</v>
      </c>
      <c r="AX3" s="23" t="s">
        <v>656</v>
      </c>
      <c r="AY3" s="32" t="s">
        <v>139</v>
      </c>
      <c r="AZ3" s="32" t="s">
        <v>140</v>
      </c>
      <c r="BA3" s="32" t="s">
        <v>139</v>
      </c>
      <c r="BB3" s="32" t="s">
        <v>140</v>
      </c>
      <c r="BC3" s="32" t="s">
        <v>484</v>
      </c>
      <c r="BD3" s="32" t="s">
        <v>485</v>
      </c>
      <c r="BE3" s="25" t="s">
        <v>135</v>
      </c>
      <c r="BF3" s="25" t="s">
        <v>134</v>
      </c>
      <c r="BG3" s="25" t="s">
        <v>135</v>
      </c>
      <c r="BH3" s="25" t="s">
        <v>134</v>
      </c>
      <c r="BI3" s="25" t="s">
        <v>134</v>
      </c>
      <c r="BJ3" s="25" t="s">
        <v>134</v>
      </c>
      <c r="BK3" s="23" t="s">
        <v>657</v>
      </c>
      <c r="BL3" s="25" t="s">
        <v>135</v>
      </c>
      <c r="BM3" s="25" t="s">
        <v>134</v>
      </c>
      <c r="BN3" s="25" t="s">
        <v>134</v>
      </c>
      <c r="BO3" s="25" t="s">
        <v>134</v>
      </c>
      <c r="BP3" s="25" t="s">
        <v>134</v>
      </c>
      <c r="BQ3" s="25" t="s">
        <v>134</v>
      </c>
      <c r="BR3" s="23" t="s">
        <v>658</v>
      </c>
      <c r="BS3" s="25" t="s">
        <v>135</v>
      </c>
      <c r="BT3" s="25" t="s">
        <v>134</v>
      </c>
      <c r="BU3" s="25" t="s">
        <v>135</v>
      </c>
      <c r="BV3" s="25" t="s">
        <v>134</v>
      </c>
      <c r="BW3" s="25" t="s">
        <v>135</v>
      </c>
      <c r="BX3" s="25" t="s">
        <v>134</v>
      </c>
      <c r="BY3" s="23" t="s">
        <v>488</v>
      </c>
      <c r="BZ3" s="25" t="s">
        <v>135</v>
      </c>
      <c r="CA3" s="25" t="s">
        <v>135</v>
      </c>
      <c r="CB3" s="25" t="s">
        <v>135</v>
      </c>
      <c r="CC3" s="25" t="s">
        <v>134</v>
      </c>
      <c r="CD3" s="25" t="s">
        <v>135</v>
      </c>
      <c r="CE3" s="25" t="s">
        <v>134</v>
      </c>
      <c r="CF3" s="23" t="s">
        <v>489</v>
      </c>
      <c r="CG3" s="25" t="s">
        <v>135</v>
      </c>
      <c r="CH3" s="25" t="s">
        <v>137</v>
      </c>
      <c r="CI3" s="25" t="s">
        <v>137</v>
      </c>
      <c r="CJ3" s="25" t="s">
        <v>137</v>
      </c>
      <c r="CK3" s="25" t="s">
        <v>135</v>
      </c>
      <c r="CL3" s="25" t="s">
        <v>137</v>
      </c>
      <c r="CM3" s="23" t="s">
        <v>490</v>
      </c>
      <c r="CN3" s="25" t="s">
        <v>135</v>
      </c>
      <c r="CO3" s="25" t="s">
        <v>137</v>
      </c>
      <c r="CP3" s="25" t="s">
        <v>134</v>
      </c>
      <c r="CQ3" s="25" t="s">
        <v>137</v>
      </c>
      <c r="CR3" s="25" t="s">
        <v>134</v>
      </c>
      <c r="CS3" s="25" t="s">
        <v>137</v>
      </c>
      <c r="CT3" s="23" t="s">
        <v>491</v>
      </c>
      <c r="CU3" s="25" t="s">
        <v>135</v>
      </c>
      <c r="CV3" s="25" t="s">
        <v>137</v>
      </c>
      <c r="CW3" s="25" t="s">
        <v>137</v>
      </c>
      <c r="CX3" s="25" t="s">
        <v>137</v>
      </c>
      <c r="CY3" s="25" t="s">
        <v>137</v>
      </c>
      <c r="CZ3" s="25" t="s">
        <v>137</v>
      </c>
      <c r="DA3" s="23" t="s">
        <v>659</v>
      </c>
      <c r="DB3" s="25" t="s">
        <v>135</v>
      </c>
      <c r="DC3" s="25" t="s">
        <v>134</v>
      </c>
      <c r="DD3" s="25" t="s">
        <v>134</v>
      </c>
      <c r="DE3" s="25" t="s">
        <v>134</v>
      </c>
      <c r="DF3" s="25" t="s">
        <v>134</v>
      </c>
      <c r="DG3" s="25" t="s">
        <v>134</v>
      </c>
      <c r="DH3" s="23" t="s">
        <v>660</v>
      </c>
      <c r="DI3" s="25" t="s">
        <v>135</v>
      </c>
      <c r="DJ3" s="25" t="s">
        <v>135</v>
      </c>
      <c r="DK3" s="25" t="s">
        <v>135</v>
      </c>
      <c r="DL3" s="25" t="s">
        <v>135</v>
      </c>
      <c r="DM3" s="25" t="s">
        <v>135</v>
      </c>
      <c r="DN3" s="25" t="s">
        <v>135</v>
      </c>
      <c r="DO3" s="23" t="s">
        <v>494</v>
      </c>
      <c r="DP3" s="25" t="s">
        <v>135</v>
      </c>
      <c r="DQ3" s="25" t="s">
        <v>137</v>
      </c>
      <c r="DR3" s="25" t="s">
        <v>137</v>
      </c>
      <c r="DS3" s="25" t="s">
        <v>137</v>
      </c>
      <c r="DT3" s="25" t="s">
        <v>135</v>
      </c>
      <c r="DU3" s="25" t="s">
        <v>137</v>
      </c>
      <c r="DV3" s="23" t="s">
        <v>661</v>
      </c>
      <c r="DW3" s="32" t="s">
        <v>139</v>
      </c>
      <c r="DX3" s="32" t="s">
        <v>140</v>
      </c>
      <c r="DY3" s="32" t="s">
        <v>140</v>
      </c>
      <c r="DZ3" s="32" t="s">
        <v>140</v>
      </c>
      <c r="EA3" s="32" t="s">
        <v>662</v>
      </c>
      <c r="EB3" s="32" t="s">
        <v>663</v>
      </c>
      <c r="EC3" s="25" t="s">
        <v>135</v>
      </c>
      <c r="ED3" s="25" t="s">
        <v>135</v>
      </c>
      <c r="EE3" s="25" t="s">
        <v>135</v>
      </c>
      <c r="EF3" s="25" t="s">
        <v>135</v>
      </c>
      <c r="EG3" s="25" t="s">
        <v>135</v>
      </c>
      <c r="EH3" s="25" t="s">
        <v>135</v>
      </c>
      <c r="EI3" s="23" t="s">
        <v>498</v>
      </c>
      <c r="EJ3" s="25" t="s">
        <v>135</v>
      </c>
      <c r="EK3" s="25" t="s">
        <v>135</v>
      </c>
      <c r="EL3" s="25" t="s">
        <v>135</v>
      </c>
      <c r="EM3" s="25" t="s">
        <v>135</v>
      </c>
      <c r="EN3" s="25" t="s">
        <v>135</v>
      </c>
      <c r="EO3" s="25" t="s">
        <v>134</v>
      </c>
      <c r="EP3" s="23" t="s">
        <v>499</v>
      </c>
      <c r="EQ3" s="25" t="s">
        <v>135</v>
      </c>
      <c r="ER3" s="25" t="s">
        <v>143</v>
      </c>
      <c r="ES3" s="25" t="s">
        <v>143</v>
      </c>
      <c r="ET3" s="25" t="s">
        <v>143</v>
      </c>
      <c r="EU3" s="25" t="s">
        <v>143</v>
      </c>
      <c r="EV3" s="25" t="s">
        <v>143</v>
      </c>
      <c r="EW3" s="23" t="s">
        <v>664</v>
      </c>
      <c r="EX3" s="32" t="s">
        <v>147</v>
      </c>
      <c r="EY3" s="32" t="s">
        <v>147</v>
      </c>
      <c r="EZ3" s="32" t="s">
        <v>147</v>
      </c>
      <c r="FA3" s="32" t="s">
        <v>147</v>
      </c>
      <c r="FB3" s="32" t="s">
        <v>501</v>
      </c>
      <c r="FC3" s="32" t="s">
        <v>502</v>
      </c>
      <c r="FD3" s="34" t="s">
        <v>665</v>
      </c>
      <c r="FE3" s="26" t="s">
        <v>292</v>
      </c>
      <c r="FF3" s="25"/>
    </row>
    <row r="4" spans="1:182" ht="16.5" customHeight="1" thickBot="1">
      <c r="A4" t="s">
        <v>686</v>
      </c>
      <c r="B4" t="s">
        <v>674</v>
      </c>
      <c r="C4" s="25" t="s">
        <v>134</v>
      </c>
      <c r="D4" s="25" t="s">
        <v>134</v>
      </c>
      <c r="E4" s="25" t="s">
        <v>134</v>
      </c>
      <c r="F4" s="25" t="s">
        <v>135</v>
      </c>
      <c r="G4" s="25" t="s">
        <v>135</v>
      </c>
      <c r="H4" s="25" t="s">
        <v>135</v>
      </c>
      <c r="I4" s="23" t="s">
        <v>504</v>
      </c>
      <c r="J4" s="25" t="s">
        <v>135</v>
      </c>
      <c r="K4" s="25" t="s">
        <v>135</v>
      </c>
      <c r="L4" s="25" t="s">
        <v>134</v>
      </c>
      <c r="M4" s="25" t="s">
        <v>135</v>
      </c>
      <c r="N4" s="25" t="s">
        <v>135</v>
      </c>
      <c r="O4" s="25" t="s">
        <v>135</v>
      </c>
      <c r="P4" s="23" t="s">
        <v>505</v>
      </c>
      <c r="Q4" s="25" t="s">
        <v>135</v>
      </c>
      <c r="R4" s="25" t="s">
        <v>135</v>
      </c>
      <c r="S4" s="25" t="s">
        <v>135</v>
      </c>
      <c r="T4" s="25" t="s">
        <v>135</v>
      </c>
      <c r="U4" s="25" t="s">
        <v>135</v>
      </c>
      <c r="V4" s="25" t="s">
        <v>135</v>
      </c>
      <c r="W4" s="23" t="s">
        <v>506</v>
      </c>
      <c r="X4" s="30" t="s">
        <v>139</v>
      </c>
      <c r="Y4" s="30" t="s">
        <v>139</v>
      </c>
      <c r="Z4" s="30" t="s">
        <v>139</v>
      </c>
      <c r="AA4" s="30" t="s">
        <v>139</v>
      </c>
      <c r="AB4" s="30" t="s">
        <v>507</v>
      </c>
      <c r="AC4" s="30" t="s">
        <v>508</v>
      </c>
      <c r="AD4" s="25" t="s">
        <v>135</v>
      </c>
      <c r="AE4" s="25" t="s">
        <v>143</v>
      </c>
      <c r="AF4" s="25" t="s">
        <v>135</v>
      </c>
      <c r="AG4" s="25" t="s">
        <v>135</v>
      </c>
      <c r="AH4" s="25" t="s">
        <v>135</v>
      </c>
      <c r="AI4" s="25" t="s">
        <v>135</v>
      </c>
      <c r="AJ4" s="23" t="s">
        <v>509</v>
      </c>
      <c r="AK4" s="25" t="s">
        <v>135</v>
      </c>
      <c r="AL4" s="25" t="s">
        <v>135</v>
      </c>
      <c r="AM4" s="25" t="s">
        <v>135</v>
      </c>
      <c r="AN4" s="25" t="s">
        <v>135</v>
      </c>
      <c r="AO4" s="25" t="s">
        <v>135</v>
      </c>
      <c r="AP4" s="25" t="s">
        <v>135</v>
      </c>
      <c r="AQ4" s="23" t="s">
        <v>508</v>
      </c>
      <c r="AR4" s="25" t="s">
        <v>135</v>
      </c>
      <c r="AS4" s="25" t="s">
        <v>143</v>
      </c>
      <c r="AT4" s="25" t="s">
        <v>134</v>
      </c>
      <c r="AU4" s="25" t="s">
        <v>134</v>
      </c>
      <c r="AV4" s="25" t="s">
        <v>134</v>
      </c>
      <c r="AW4" s="25" t="s">
        <v>135</v>
      </c>
      <c r="AX4" s="23" t="s">
        <v>510</v>
      </c>
      <c r="AY4" s="32" t="s">
        <v>139</v>
      </c>
      <c r="AZ4" s="32" t="s">
        <v>139</v>
      </c>
      <c r="BA4" s="32" t="s">
        <v>140</v>
      </c>
      <c r="BB4" s="32" t="s">
        <v>139</v>
      </c>
      <c r="BC4" s="32" t="s">
        <v>511</v>
      </c>
      <c r="BD4" s="32" t="s">
        <v>512</v>
      </c>
      <c r="BE4" s="25" t="s">
        <v>135</v>
      </c>
      <c r="BF4" s="25" t="s">
        <v>143</v>
      </c>
      <c r="BG4" s="25" t="s">
        <v>137</v>
      </c>
      <c r="BH4" s="25" t="s">
        <v>135</v>
      </c>
      <c r="BI4" s="25" t="s">
        <v>135</v>
      </c>
      <c r="BJ4" s="25" t="s">
        <v>135</v>
      </c>
      <c r="BK4" s="23" t="s">
        <v>513</v>
      </c>
      <c r="BL4" s="25" t="s">
        <v>135</v>
      </c>
      <c r="BM4" s="25" t="s">
        <v>135</v>
      </c>
      <c r="BN4" s="25" t="s">
        <v>135</v>
      </c>
      <c r="BO4" s="25" t="s">
        <v>135</v>
      </c>
      <c r="BP4" s="25" t="s">
        <v>135</v>
      </c>
      <c r="BQ4" s="25" t="s">
        <v>135</v>
      </c>
      <c r="BR4" s="23" t="s">
        <v>508</v>
      </c>
      <c r="BS4" s="25" t="s">
        <v>135</v>
      </c>
      <c r="BT4" s="25" t="s">
        <v>135</v>
      </c>
      <c r="BU4" s="25" t="s">
        <v>135</v>
      </c>
      <c r="BV4" s="25" t="s">
        <v>135</v>
      </c>
      <c r="BW4" s="25" t="s">
        <v>135</v>
      </c>
      <c r="BX4" s="25" t="s">
        <v>135</v>
      </c>
      <c r="BY4" s="23" t="s">
        <v>508</v>
      </c>
      <c r="BZ4" s="25" t="s">
        <v>135</v>
      </c>
      <c r="CA4" s="25" t="s">
        <v>160</v>
      </c>
      <c r="CB4" s="25" t="s">
        <v>135</v>
      </c>
      <c r="CC4" s="25" t="s">
        <v>135</v>
      </c>
      <c r="CD4" s="25" t="s">
        <v>135</v>
      </c>
      <c r="CE4" s="25" t="s">
        <v>135</v>
      </c>
      <c r="CF4" s="23" t="s">
        <v>514</v>
      </c>
      <c r="CG4" s="25" t="s">
        <v>135</v>
      </c>
      <c r="CH4" s="25" t="s">
        <v>135</v>
      </c>
      <c r="CI4" s="25" t="s">
        <v>135</v>
      </c>
      <c r="CJ4" s="25" t="s">
        <v>135</v>
      </c>
      <c r="CK4" s="25" t="s">
        <v>135</v>
      </c>
      <c r="CL4" s="25" t="s">
        <v>135</v>
      </c>
      <c r="CM4" s="23" t="s">
        <v>508</v>
      </c>
      <c r="CN4" s="25" t="s">
        <v>135</v>
      </c>
      <c r="CO4" s="25" t="s">
        <v>135</v>
      </c>
      <c r="CP4" s="25" t="s">
        <v>135</v>
      </c>
      <c r="CQ4" s="25" t="s">
        <v>135</v>
      </c>
      <c r="CR4" s="25" t="s">
        <v>135</v>
      </c>
      <c r="CS4" s="25" t="s">
        <v>135</v>
      </c>
      <c r="CT4" s="23" t="s">
        <v>508</v>
      </c>
      <c r="CU4" s="25" t="s">
        <v>135</v>
      </c>
      <c r="CV4" s="25" t="s">
        <v>135</v>
      </c>
      <c r="CW4" s="25" t="s">
        <v>135</v>
      </c>
      <c r="CX4" s="25" t="s">
        <v>135</v>
      </c>
      <c r="CY4" s="25" t="s">
        <v>135</v>
      </c>
      <c r="CZ4" s="25" t="s">
        <v>135</v>
      </c>
      <c r="DA4" s="23" t="s">
        <v>508</v>
      </c>
      <c r="DB4" s="25" t="s">
        <v>135</v>
      </c>
      <c r="DC4" s="25" t="s">
        <v>143</v>
      </c>
      <c r="DD4" s="25" t="s">
        <v>137</v>
      </c>
      <c r="DE4" s="25" t="s">
        <v>143</v>
      </c>
      <c r="DF4" s="25" t="s">
        <v>134</v>
      </c>
      <c r="DG4" s="25" t="s">
        <v>134</v>
      </c>
      <c r="DH4" s="23" t="s">
        <v>515</v>
      </c>
      <c r="DI4" s="25" t="s">
        <v>135</v>
      </c>
      <c r="DJ4" s="25" t="s">
        <v>135</v>
      </c>
      <c r="DK4" s="25" t="s">
        <v>135</v>
      </c>
      <c r="DL4" s="25" t="s">
        <v>135</v>
      </c>
      <c r="DM4" s="25" t="s">
        <v>135</v>
      </c>
      <c r="DN4" s="25" t="s">
        <v>135</v>
      </c>
      <c r="DO4" s="23" t="s">
        <v>508</v>
      </c>
      <c r="DP4" s="25" t="s">
        <v>135</v>
      </c>
      <c r="DQ4" s="25" t="s">
        <v>135</v>
      </c>
      <c r="DR4" s="25" t="s">
        <v>135</v>
      </c>
      <c r="DS4" s="25" t="s">
        <v>135</v>
      </c>
      <c r="DT4" s="25" t="s">
        <v>135</v>
      </c>
      <c r="DU4" s="25" t="s">
        <v>135</v>
      </c>
      <c r="DV4" s="23" t="s">
        <v>508</v>
      </c>
      <c r="DW4" s="32" t="s">
        <v>139</v>
      </c>
      <c r="DX4" s="32" t="s">
        <v>139</v>
      </c>
      <c r="DY4" s="32" t="s">
        <v>139</v>
      </c>
      <c r="DZ4" s="32" t="s">
        <v>139</v>
      </c>
      <c r="EA4" s="32" t="s">
        <v>516</v>
      </c>
      <c r="EB4" s="32" t="s">
        <v>517</v>
      </c>
      <c r="EC4" s="25" t="s">
        <v>135</v>
      </c>
      <c r="ED4" s="25" t="s">
        <v>143</v>
      </c>
      <c r="EE4" s="25" t="s">
        <v>134</v>
      </c>
      <c r="EF4" s="25" t="s">
        <v>134</v>
      </c>
      <c r="EG4" s="25" t="s">
        <v>134</v>
      </c>
      <c r="EH4" s="25" t="s">
        <v>134</v>
      </c>
      <c r="EI4" s="23" t="s">
        <v>518</v>
      </c>
      <c r="EJ4" s="25" t="s">
        <v>135</v>
      </c>
      <c r="EK4" s="25" t="s">
        <v>135</v>
      </c>
      <c r="EL4" s="25" t="s">
        <v>135</v>
      </c>
      <c r="EM4" s="25" t="s">
        <v>135</v>
      </c>
      <c r="EN4" s="25" t="s">
        <v>135</v>
      </c>
      <c r="EO4" s="25" t="s">
        <v>135</v>
      </c>
      <c r="EP4" s="23" t="s">
        <v>508</v>
      </c>
      <c r="EQ4" s="25" t="s">
        <v>135</v>
      </c>
      <c r="ER4" s="25" t="s">
        <v>143</v>
      </c>
      <c r="ES4" s="25" t="s">
        <v>134</v>
      </c>
      <c r="ET4" s="25" t="s">
        <v>134</v>
      </c>
      <c r="EU4" s="25" t="s">
        <v>134</v>
      </c>
      <c r="EV4" s="25" t="s">
        <v>134</v>
      </c>
      <c r="EW4" s="23" t="s">
        <v>519</v>
      </c>
      <c r="EX4" s="32" t="s">
        <v>139</v>
      </c>
      <c r="EY4" s="32" t="s">
        <v>139</v>
      </c>
      <c r="EZ4" s="32" t="s">
        <v>139</v>
      </c>
      <c r="FA4" s="32" t="s">
        <v>139</v>
      </c>
      <c r="FB4" s="32" t="s">
        <v>520</v>
      </c>
      <c r="FC4" s="32" t="s">
        <v>508</v>
      </c>
      <c r="FD4" s="34" t="s">
        <v>508</v>
      </c>
      <c r="FE4" s="25" t="s">
        <v>521</v>
      </c>
      <c r="FF4" s="25"/>
    </row>
    <row r="5" spans="1:182">
      <c r="A5" t="s">
        <v>682</v>
      </c>
      <c r="B5" t="s">
        <v>668</v>
      </c>
      <c r="C5" s="1" t="s">
        <v>134</v>
      </c>
      <c r="D5" s="1" t="s">
        <v>134</v>
      </c>
      <c r="E5" s="1" t="s">
        <v>134</v>
      </c>
      <c r="F5" s="1" t="s">
        <v>135</v>
      </c>
      <c r="G5" s="1" t="s">
        <v>135</v>
      </c>
      <c r="H5" s="1" t="s">
        <v>135</v>
      </c>
      <c r="I5" s="7" t="s">
        <v>136</v>
      </c>
      <c r="J5" s="1" t="s">
        <v>137</v>
      </c>
      <c r="K5" s="1" t="s">
        <v>137</v>
      </c>
      <c r="L5" s="1" t="s">
        <v>134</v>
      </c>
      <c r="M5" s="1" t="s">
        <v>135</v>
      </c>
      <c r="N5" s="1" t="s">
        <v>135</v>
      </c>
      <c r="O5" s="1" t="s">
        <v>135</v>
      </c>
      <c r="P5" s="7" t="s">
        <v>138</v>
      </c>
      <c r="Q5" s="1" t="s">
        <v>137</v>
      </c>
      <c r="R5" s="1" t="s">
        <v>134</v>
      </c>
      <c r="S5" s="1" t="s">
        <v>137</v>
      </c>
      <c r="T5" s="1" t="s">
        <v>134</v>
      </c>
      <c r="U5" s="1" t="s">
        <v>135</v>
      </c>
      <c r="V5" s="1" t="s">
        <v>135</v>
      </c>
      <c r="W5" s="7" t="s">
        <v>138</v>
      </c>
      <c r="X5" s="29" t="s">
        <v>139</v>
      </c>
      <c r="Y5" s="29" t="s">
        <v>139</v>
      </c>
      <c r="Z5" s="29" t="s">
        <v>140</v>
      </c>
      <c r="AA5" s="29" t="s">
        <v>140</v>
      </c>
      <c r="AB5" s="29" t="s">
        <v>141</v>
      </c>
      <c r="AC5" s="29" t="s">
        <v>142</v>
      </c>
      <c r="AD5" s="1" t="s">
        <v>137</v>
      </c>
      <c r="AE5" s="1" t="s">
        <v>137</v>
      </c>
      <c r="AF5" s="1" t="s">
        <v>137</v>
      </c>
      <c r="AG5" s="1" t="s">
        <v>134</v>
      </c>
      <c r="AH5" s="1" t="s">
        <v>137</v>
      </c>
      <c r="AI5" s="1" t="s">
        <v>134</v>
      </c>
      <c r="AJ5" s="7" t="s">
        <v>138</v>
      </c>
      <c r="AK5" s="1" t="s">
        <v>143</v>
      </c>
      <c r="AL5" s="1" t="s">
        <v>137</v>
      </c>
      <c r="AM5" s="1" t="s">
        <v>137</v>
      </c>
      <c r="AN5" s="1" t="s">
        <v>143</v>
      </c>
      <c r="AO5" s="1" t="s">
        <v>143</v>
      </c>
      <c r="AP5" s="1" t="s">
        <v>137</v>
      </c>
      <c r="AQ5" s="7" t="s">
        <v>138</v>
      </c>
      <c r="AR5" s="1" t="s">
        <v>137</v>
      </c>
      <c r="AS5" s="1" t="s">
        <v>134</v>
      </c>
      <c r="AT5" s="1" t="s">
        <v>134</v>
      </c>
      <c r="AU5" s="1" t="s">
        <v>135</v>
      </c>
      <c r="AV5" s="1" t="s">
        <v>135</v>
      </c>
      <c r="AW5" s="1" t="s">
        <v>135</v>
      </c>
      <c r="AX5" s="7" t="s">
        <v>138</v>
      </c>
      <c r="AY5" s="31" t="s">
        <v>140</v>
      </c>
      <c r="AZ5" s="31" t="s">
        <v>144</v>
      </c>
      <c r="BA5" s="31" t="s">
        <v>140</v>
      </c>
      <c r="BB5" s="31" t="s">
        <v>139</v>
      </c>
      <c r="BC5" s="31" t="s">
        <v>145</v>
      </c>
      <c r="BD5" s="31" t="s">
        <v>138</v>
      </c>
      <c r="BE5" s="1" t="s">
        <v>137</v>
      </c>
      <c r="BF5" s="1" t="s">
        <v>137</v>
      </c>
      <c r="BG5" s="1" t="s">
        <v>137</v>
      </c>
      <c r="BH5" s="1" t="s">
        <v>134</v>
      </c>
      <c r="BI5" s="1" t="s">
        <v>134</v>
      </c>
      <c r="BJ5" s="1" t="s">
        <v>134</v>
      </c>
      <c r="BK5" s="7" t="s">
        <v>146</v>
      </c>
      <c r="BL5" s="1" t="s">
        <v>134</v>
      </c>
      <c r="BM5" s="1" t="s">
        <v>134</v>
      </c>
      <c r="BN5" s="1" t="s">
        <v>134</v>
      </c>
      <c r="BO5" s="1" t="s">
        <v>134</v>
      </c>
      <c r="BP5" s="1" t="s">
        <v>134</v>
      </c>
      <c r="BQ5" s="1" t="s">
        <v>134</v>
      </c>
      <c r="BR5" s="7" t="s">
        <v>138</v>
      </c>
      <c r="BS5" s="1" t="s">
        <v>137</v>
      </c>
      <c r="BT5" s="1" t="s">
        <v>137</v>
      </c>
      <c r="BU5" s="1" t="s">
        <v>137</v>
      </c>
      <c r="BV5" s="1" t="s">
        <v>134</v>
      </c>
      <c r="BW5" s="1" t="s">
        <v>134</v>
      </c>
      <c r="BX5" s="1" t="s">
        <v>134</v>
      </c>
      <c r="BY5" s="7" t="s">
        <v>138</v>
      </c>
      <c r="BZ5" s="1" t="s">
        <v>137</v>
      </c>
      <c r="CA5" s="1" t="s">
        <v>137</v>
      </c>
      <c r="CB5" s="1" t="s">
        <v>137</v>
      </c>
      <c r="CC5" s="1" t="s">
        <v>143</v>
      </c>
      <c r="CD5" s="1" t="s">
        <v>137</v>
      </c>
      <c r="CE5" s="1" t="s">
        <v>137</v>
      </c>
      <c r="CF5" s="7" t="s">
        <v>138</v>
      </c>
      <c r="CG5" s="1" t="s">
        <v>137</v>
      </c>
      <c r="CH5" s="1" t="s">
        <v>137</v>
      </c>
      <c r="CI5" s="1" t="s">
        <v>137</v>
      </c>
      <c r="CJ5" s="1" t="s">
        <v>143</v>
      </c>
      <c r="CK5" s="1" t="s">
        <v>143</v>
      </c>
      <c r="CL5" s="1" t="s">
        <v>137</v>
      </c>
      <c r="CM5" s="7" t="s">
        <v>138</v>
      </c>
      <c r="CN5" s="1" t="s">
        <v>137</v>
      </c>
      <c r="CO5" s="1" t="s">
        <v>137</v>
      </c>
      <c r="CP5" s="1" t="s">
        <v>137</v>
      </c>
      <c r="CQ5" s="1" t="s">
        <v>137</v>
      </c>
      <c r="CR5" s="1" t="s">
        <v>137</v>
      </c>
      <c r="CS5" s="1" t="s">
        <v>137</v>
      </c>
      <c r="CT5" s="7" t="s">
        <v>138</v>
      </c>
      <c r="CU5" s="1" t="s">
        <v>134</v>
      </c>
      <c r="CV5" s="1" t="s">
        <v>134</v>
      </c>
      <c r="CW5" s="1" t="s">
        <v>134</v>
      </c>
      <c r="CX5" s="1" t="s">
        <v>135</v>
      </c>
      <c r="CY5" s="1" t="s">
        <v>135</v>
      </c>
      <c r="CZ5" s="1" t="s">
        <v>135</v>
      </c>
      <c r="DA5" s="7" t="s">
        <v>138</v>
      </c>
      <c r="DB5" s="1" t="s">
        <v>143</v>
      </c>
      <c r="DC5" s="1" t="s">
        <v>137</v>
      </c>
      <c r="DD5" s="1" t="s">
        <v>137</v>
      </c>
      <c r="DE5" s="1" t="s">
        <v>137</v>
      </c>
      <c r="DF5" s="1" t="s">
        <v>137</v>
      </c>
      <c r="DG5" s="1" t="s">
        <v>137</v>
      </c>
      <c r="DH5" s="7" t="s">
        <v>138</v>
      </c>
      <c r="DI5" s="1" t="s">
        <v>134</v>
      </c>
      <c r="DJ5" s="1" t="s">
        <v>134</v>
      </c>
      <c r="DK5" s="1" t="s">
        <v>134</v>
      </c>
      <c r="DL5" s="1" t="s">
        <v>135</v>
      </c>
      <c r="DM5" s="1" t="s">
        <v>135</v>
      </c>
      <c r="DN5" s="1" t="s">
        <v>135</v>
      </c>
      <c r="DO5" s="7" t="s">
        <v>138</v>
      </c>
      <c r="DP5" s="1" t="s">
        <v>137</v>
      </c>
      <c r="DQ5" s="1" t="s">
        <v>137</v>
      </c>
      <c r="DR5" s="1" t="s">
        <v>137</v>
      </c>
      <c r="DS5" s="1" t="s">
        <v>137</v>
      </c>
      <c r="DT5" s="1" t="s">
        <v>143</v>
      </c>
      <c r="DU5" s="1" t="s">
        <v>137</v>
      </c>
      <c r="DV5" s="7" t="s">
        <v>138</v>
      </c>
      <c r="DW5" s="31" t="s">
        <v>139</v>
      </c>
      <c r="DX5" s="31" t="s">
        <v>140</v>
      </c>
      <c r="DY5" s="31" t="s">
        <v>147</v>
      </c>
      <c r="DZ5" s="31" t="s">
        <v>147</v>
      </c>
      <c r="EA5" s="31" t="s">
        <v>138</v>
      </c>
      <c r="EB5" s="31" t="s">
        <v>138</v>
      </c>
      <c r="EC5" s="1" t="s">
        <v>137</v>
      </c>
      <c r="ED5" s="1" t="s">
        <v>137</v>
      </c>
      <c r="EE5" s="1" t="s">
        <v>137</v>
      </c>
      <c r="EF5" s="1" t="s">
        <v>143</v>
      </c>
      <c r="EG5" s="1" t="s">
        <v>143</v>
      </c>
      <c r="EH5" s="1" t="s">
        <v>143</v>
      </c>
      <c r="EI5" s="7" t="s">
        <v>138</v>
      </c>
      <c r="EJ5" s="1" t="s">
        <v>137</v>
      </c>
      <c r="EK5" s="1" t="s">
        <v>137</v>
      </c>
      <c r="EL5" s="1" t="s">
        <v>137</v>
      </c>
      <c r="EM5" s="1" t="s">
        <v>143</v>
      </c>
      <c r="EN5" s="1" t="s">
        <v>143</v>
      </c>
      <c r="EO5" s="1" t="s">
        <v>143</v>
      </c>
      <c r="EP5" s="7" t="s">
        <v>138</v>
      </c>
      <c r="EQ5" s="1" t="s">
        <v>137</v>
      </c>
      <c r="ER5" s="1" t="s">
        <v>137</v>
      </c>
      <c r="ES5" s="1" t="s">
        <v>134</v>
      </c>
      <c r="ET5" s="1" t="s">
        <v>135</v>
      </c>
      <c r="EU5" s="1" t="s">
        <v>135</v>
      </c>
      <c r="EV5" s="1" t="s">
        <v>135</v>
      </c>
      <c r="EW5" s="7" t="s">
        <v>138</v>
      </c>
      <c r="EX5" s="31" t="s">
        <v>147</v>
      </c>
      <c r="EY5" s="31" t="s">
        <v>137</v>
      </c>
      <c r="EZ5" s="31" t="s">
        <v>148</v>
      </c>
      <c r="FA5" s="31" t="s">
        <v>149</v>
      </c>
      <c r="FB5" s="31" t="s">
        <v>138</v>
      </c>
      <c r="FC5" s="31" t="s">
        <v>138</v>
      </c>
      <c r="FD5" s="35"/>
      <c r="FE5" s="1" t="s">
        <v>150</v>
      </c>
    </row>
    <row r="6" spans="1:182">
      <c r="A6" t="s">
        <v>682</v>
      </c>
      <c r="B6" t="s">
        <v>669</v>
      </c>
      <c r="C6" s="5" t="s">
        <v>137</v>
      </c>
      <c r="D6" s="1" t="s">
        <v>134</v>
      </c>
      <c r="E6" s="1" t="s">
        <v>143</v>
      </c>
      <c r="F6" s="1" t="s">
        <v>135</v>
      </c>
      <c r="G6" s="1" t="s">
        <v>134</v>
      </c>
      <c r="H6" s="1" t="s">
        <v>135</v>
      </c>
      <c r="I6" s="7" t="s">
        <v>153</v>
      </c>
      <c r="J6" s="1" t="s">
        <v>134</v>
      </c>
      <c r="K6" s="1" t="s">
        <v>143</v>
      </c>
      <c r="L6" s="1" t="s">
        <v>137</v>
      </c>
      <c r="M6" s="1" t="s">
        <v>135</v>
      </c>
      <c r="N6" s="1" t="s">
        <v>135</v>
      </c>
      <c r="O6" s="1" t="s">
        <v>135</v>
      </c>
      <c r="P6" s="7" t="s">
        <v>154</v>
      </c>
      <c r="Q6" s="1" t="s">
        <v>134</v>
      </c>
      <c r="R6" s="1" t="s">
        <v>134</v>
      </c>
      <c r="S6" s="1" t="s">
        <v>134</v>
      </c>
      <c r="T6" s="1" t="s">
        <v>135</v>
      </c>
      <c r="U6" s="1" t="s">
        <v>135</v>
      </c>
      <c r="V6" s="1" t="s">
        <v>135</v>
      </c>
      <c r="W6" s="7" t="s">
        <v>155</v>
      </c>
      <c r="X6" s="29" t="s">
        <v>156</v>
      </c>
      <c r="Y6" s="29" t="s">
        <v>156</v>
      </c>
      <c r="Z6" s="29" t="s">
        <v>147</v>
      </c>
      <c r="AA6" s="29" t="s">
        <v>140</v>
      </c>
      <c r="AB6" s="29" t="s">
        <v>157</v>
      </c>
      <c r="AC6" s="29" t="s">
        <v>158</v>
      </c>
      <c r="AD6" s="1" t="s">
        <v>159</v>
      </c>
      <c r="AE6" s="1" t="s">
        <v>160</v>
      </c>
      <c r="AF6" s="1" t="s">
        <v>143</v>
      </c>
      <c r="AG6" s="1" t="s">
        <v>135</v>
      </c>
      <c r="AH6" s="1" t="s">
        <v>135</v>
      </c>
      <c r="AI6" s="1" t="s">
        <v>135</v>
      </c>
      <c r="AJ6" s="7" t="s">
        <v>161</v>
      </c>
      <c r="AK6" s="1" t="s">
        <v>135</v>
      </c>
      <c r="AL6" s="1" t="s">
        <v>135</v>
      </c>
      <c r="AM6" s="1" t="s">
        <v>135</v>
      </c>
      <c r="AN6" s="1" t="s">
        <v>135</v>
      </c>
      <c r="AO6" s="1" t="s">
        <v>135</v>
      </c>
      <c r="AP6" s="1" t="s">
        <v>135</v>
      </c>
      <c r="AQ6" s="7" t="s">
        <v>162</v>
      </c>
      <c r="AR6" s="1" t="s">
        <v>134</v>
      </c>
      <c r="AS6" s="1" t="s">
        <v>134</v>
      </c>
      <c r="AT6" s="1" t="s">
        <v>160</v>
      </c>
      <c r="AU6" s="1" t="s">
        <v>135</v>
      </c>
      <c r="AV6" s="1" t="s">
        <v>137</v>
      </c>
      <c r="AW6" s="1" t="s">
        <v>135</v>
      </c>
      <c r="AX6" s="7" t="s">
        <v>163</v>
      </c>
      <c r="AY6" s="31" t="s">
        <v>147</v>
      </c>
      <c r="AZ6" s="31" t="s">
        <v>147</v>
      </c>
      <c r="BA6" s="31" t="s">
        <v>140</v>
      </c>
      <c r="BB6" s="31" t="s">
        <v>139</v>
      </c>
      <c r="BC6" s="31" t="s">
        <v>164</v>
      </c>
      <c r="BD6" s="31" t="s">
        <v>165</v>
      </c>
      <c r="BE6" s="1" t="s">
        <v>166</v>
      </c>
      <c r="BF6" s="1" t="s">
        <v>134</v>
      </c>
      <c r="BG6" s="1" t="s">
        <v>143</v>
      </c>
      <c r="BH6" s="1" t="s">
        <v>135</v>
      </c>
      <c r="BI6" s="1" t="s">
        <v>137</v>
      </c>
      <c r="BJ6" s="1" t="s">
        <v>135</v>
      </c>
      <c r="BK6" s="7" t="s">
        <v>167</v>
      </c>
      <c r="BL6" s="1" t="s">
        <v>159</v>
      </c>
      <c r="BM6" s="1" t="s">
        <v>134</v>
      </c>
      <c r="BN6" s="1" t="s">
        <v>137</v>
      </c>
      <c r="BO6" s="1" t="s">
        <v>135</v>
      </c>
      <c r="BP6" s="1" t="s">
        <v>135</v>
      </c>
      <c r="BQ6" s="1" t="s">
        <v>135</v>
      </c>
      <c r="BR6" s="7" t="s">
        <v>168</v>
      </c>
      <c r="BS6" s="1" t="s">
        <v>143</v>
      </c>
      <c r="BT6" s="1" t="s">
        <v>134</v>
      </c>
      <c r="BU6" s="1" t="s">
        <v>134</v>
      </c>
      <c r="BV6" s="1" t="s">
        <v>135</v>
      </c>
      <c r="BW6" s="1" t="s">
        <v>137</v>
      </c>
      <c r="BX6" s="1" t="s">
        <v>137</v>
      </c>
      <c r="BY6" s="7" t="s">
        <v>169</v>
      </c>
      <c r="BZ6" s="1" t="s">
        <v>143</v>
      </c>
      <c r="CA6" s="1" t="s">
        <v>134</v>
      </c>
      <c r="CB6" s="1" t="s">
        <v>160</v>
      </c>
      <c r="CC6" s="1" t="s">
        <v>135</v>
      </c>
      <c r="CD6" s="1" t="s">
        <v>170</v>
      </c>
      <c r="CE6" s="1" t="s">
        <v>135</v>
      </c>
      <c r="CF6" s="7" t="s">
        <v>171</v>
      </c>
      <c r="CG6" s="1" t="s">
        <v>137</v>
      </c>
      <c r="CH6" s="1" t="s">
        <v>143</v>
      </c>
      <c r="CI6" s="1" t="s">
        <v>137</v>
      </c>
      <c r="CJ6" s="1" t="s">
        <v>135</v>
      </c>
      <c r="CK6" s="1" t="s">
        <v>134</v>
      </c>
      <c r="CL6" s="1" t="s">
        <v>135</v>
      </c>
      <c r="CM6" s="7" t="s">
        <v>172</v>
      </c>
      <c r="CN6" s="1" t="s">
        <v>137</v>
      </c>
      <c r="CO6" s="1" t="s">
        <v>134</v>
      </c>
      <c r="CP6" s="1" t="s">
        <v>134</v>
      </c>
      <c r="CQ6" s="1" t="s">
        <v>135</v>
      </c>
      <c r="CR6" s="1" t="s">
        <v>134</v>
      </c>
      <c r="CS6" s="1" t="s">
        <v>135</v>
      </c>
      <c r="CT6" s="7" t="s">
        <v>173</v>
      </c>
      <c r="CU6" s="1" t="s">
        <v>134</v>
      </c>
      <c r="CV6" s="1" t="s">
        <v>143</v>
      </c>
      <c r="CW6" s="1" t="s">
        <v>137</v>
      </c>
      <c r="CX6" s="1" t="s">
        <v>135</v>
      </c>
      <c r="CY6" s="1" t="s">
        <v>134</v>
      </c>
      <c r="CZ6" s="1" t="s">
        <v>135</v>
      </c>
      <c r="DA6" s="7" t="s">
        <v>174</v>
      </c>
      <c r="DB6" s="1" t="s">
        <v>160</v>
      </c>
      <c r="DC6" s="1" t="s">
        <v>143</v>
      </c>
      <c r="DD6" s="1" t="s">
        <v>137</v>
      </c>
      <c r="DE6" s="1" t="s">
        <v>135</v>
      </c>
      <c r="DF6" s="1" t="s">
        <v>137</v>
      </c>
      <c r="DG6" s="1" t="s">
        <v>135</v>
      </c>
      <c r="DH6" s="7" t="s">
        <v>175</v>
      </c>
      <c r="DI6" s="1" t="s">
        <v>134</v>
      </c>
      <c r="DJ6" s="1" t="s">
        <v>170</v>
      </c>
      <c r="DK6" s="1" t="s">
        <v>134</v>
      </c>
      <c r="DL6" s="1" t="s">
        <v>135</v>
      </c>
      <c r="DM6" s="1" t="s">
        <v>134</v>
      </c>
      <c r="DN6" s="1" t="s">
        <v>135</v>
      </c>
      <c r="DO6" s="7" t="s">
        <v>176</v>
      </c>
      <c r="DP6" s="1" t="s">
        <v>134</v>
      </c>
      <c r="DQ6" s="1" t="s">
        <v>135</v>
      </c>
      <c r="DR6" s="1" t="s">
        <v>143</v>
      </c>
      <c r="DS6" s="1" t="s">
        <v>135</v>
      </c>
      <c r="DT6" s="1" t="s">
        <v>134</v>
      </c>
      <c r="DU6" s="1" t="s">
        <v>135</v>
      </c>
      <c r="DV6" s="7" t="s">
        <v>177</v>
      </c>
      <c r="DW6" s="31" t="s">
        <v>139</v>
      </c>
      <c r="DX6" s="31" t="s">
        <v>140</v>
      </c>
      <c r="DY6" s="31" t="s">
        <v>139</v>
      </c>
      <c r="DZ6" s="31" t="s">
        <v>137</v>
      </c>
      <c r="EA6" s="31" t="s">
        <v>178</v>
      </c>
      <c r="EB6" s="31" t="s">
        <v>179</v>
      </c>
      <c r="EC6" s="1" t="s">
        <v>135</v>
      </c>
      <c r="ED6" s="1" t="s">
        <v>143</v>
      </c>
      <c r="EE6" s="1" t="s">
        <v>160</v>
      </c>
      <c r="EF6" s="1" t="s">
        <v>160</v>
      </c>
      <c r="EG6" s="1" t="s">
        <v>137</v>
      </c>
      <c r="EH6" s="1" t="s">
        <v>135</v>
      </c>
      <c r="EI6" s="7" t="s">
        <v>180</v>
      </c>
      <c r="EJ6" s="1" t="s">
        <v>135</v>
      </c>
      <c r="EK6" s="1" t="s">
        <v>134</v>
      </c>
      <c r="EL6" s="1" t="s">
        <v>135</v>
      </c>
      <c r="EM6" s="1" t="s">
        <v>135</v>
      </c>
      <c r="EN6" s="1" t="s">
        <v>170</v>
      </c>
      <c r="EO6" s="1" t="s">
        <v>135</v>
      </c>
      <c r="EP6" s="7" t="s">
        <v>181</v>
      </c>
      <c r="EQ6" s="1" t="s">
        <v>135</v>
      </c>
      <c r="ER6" s="1" t="s">
        <v>160</v>
      </c>
      <c r="ES6" s="1" t="s">
        <v>134</v>
      </c>
      <c r="ET6" s="1" t="s">
        <v>135</v>
      </c>
      <c r="EU6" s="1" t="s">
        <v>135</v>
      </c>
      <c r="EV6" s="1" t="s">
        <v>135</v>
      </c>
      <c r="EW6" s="7" t="s">
        <v>182</v>
      </c>
      <c r="EX6" s="31" t="s">
        <v>139</v>
      </c>
      <c r="EY6" s="31" t="s">
        <v>147</v>
      </c>
      <c r="EZ6" s="31" t="s">
        <v>139</v>
      </c>
      <c r="FA6" s="31" t="s">
        <v>137</v>
      </c>
      <c r="FB6" s="31" t="s">
        <v>183</v>
      </c>
      <c r="FC6" s="31" t="s">
        <v>184</v>
      </c>
      <c r="FD6" s="33" t="s">
        <v>185</v>
      </c>
      <c r="FE6" s="1" t="s">
        <v>186</v>
      </c>
    </row>
    <row r="7" spans="1:182">
      <c r="A7" t="s">
        <v>682</v>
      </c>
      <c r="B7" t="s">
        <v>670</v>
      </c>
      <c r="C7" s="1" t="s">
        <v>134</v>
      </c>
      <c r="D7" s="1" t="s">
        <v>134</v>
      </c>
      <c r="E7" s="1" t="s">
        <v>143</v>
      </c>
      <c r="F7" s="1" t="s">
        <v>134</v>
      </c>
      <c r="G7" s="1" t="s">
        <v>143</v>
      </c>
      <c r="H7" s="1" t="s">
        <v>134</v>
      </c>
      <c r="I7" s="7" t="s">
        <v>189</v>
      </c>
      <c r="J7" s="1" t="s">
        <v>134</v>
      </c>
      <c r="K7" s="1" t="s">
        <v>137</v>
      </c>
      <c r="L7" s="1" t="s">
        <v>143</v>
      </c>
      <c r="M7" s="1" t="s">
        <v>143</v>
      </c>
      <c r="N7" s="1" t="s">
        <v>143</v>
      </c>
      <c r="O7" s="1" t="s">
        <v>143</v>
      </c>
      <c r="P7" s="7" t="s">
        <v>190</v>
      </c>
      <c r="Q7" s="1" t="s">
        <v>134</v>
      </c>
      <c r="R7" s="1" t="s">
        <v>134</v>
      </c>
      <c r="S7" s="1" t="s">
        <v>143</v>
      </c>
      <c r="T7" s="1" t="s">
        <v>134</v>
      </c>
      <c r="U7" s="1" t="s">
        <v>143</v>
      </c>
      <c r="V7" s="1" t="s">
        <v>134</v>
      </c>
      <c r="W7" s="7" t="s">
        <v>191</v>
      </c>
      <c r="X7" s="29" t="s">
        <v>147</v>
      </c>
      <c r="Y7" s="29" t="s">
        <v>147</v>
      </c>
      <c r="Z7" s="29" t="s">
        <v>147</v>
      </c>
      <c r="AA7" s="29" t="s">
        <v>147</v>
      </c>
      <c r="AB7" s="29" t="s">
        <v>192</v>
      </c>
      <c r="AC7" s="29" t="s">
        <v>193</v>
      </c>
      <c r="AD7" s="1" t="s">
        <v>160</v>
      </c>
      <c r="AE7" s="1" t="s">
        <v>134</v>
      </c>
      <c r="AF7" s="1" t="s">
        <v>143</v>
      </c>
      <c r="AG7" s="1" t="s">
        <v>134</v>
      </c>
      <c r="AH7" s="1" t="s">
        <v>143</v>
      </c>
      <c r="AI7" s="1" t="s">
        <v>134</v>
      </c>
      <c r="AJ7" s="7" t="s">
        <v>194</v>
      </c>
      <c r="AK7" s="1" t="s">
        <v>134</v>
      </c>
      <c r="AL7" s="1" t="s">
        <v>143</v>
      </c>
      <c r="AM7" s="1" t="s">
        <v>143</v>
      </c>
      <c r="AN7" s="1" t="s">
        <v>137</v>
      </c>
      <c r="AO7" s="1" t="s">
        <v>143</v>
      </c>
      <c r="AP7" s="1" t="s">
        <v>137</v>
      </c>
      <c r="AQ7" s="7" t="s">
        <v>195</v>
      </c>
      <c r="AR7" s="1" t="s">
        <v>134</v>
      </c>
      <c r="AS7" s="1" t="s">
        <v>134</v>
      </c>
      <c r="AT7" s="1" t="s">
        <v>143</v>
      </c>
      <c r="AU7" s="1" t="s">
        <v>160</v>
      </c>
      <c r="AV7" s="1" t="s">
        <v>143</v>
      </c>
      <c r="AW7" s="1" t="s">
        <v>134</v>
      </c>
      <c r="AX7" s="7" t="s">
        <v>194</v>
      </c>
      <c r="AY7" s="31" t="s">
        <v>147</v>
      </c>
      <c r="AZ7" s="31" t="s">
        <v>148</v>
      </c>
      <c r="BA7" s="31" t="s">
        <v>147</v>
      </c>
      <c r="BB7" s="31" t="s">
        <v>148</v>
      </c>
      <c r="BC7" s="31" t="s">
        <v>196</v>
      </c>
      <c r="BD7" s="31" t="s">
        <v>197</v>
      </c>
      <c r="BE7" s="1" t="s">
        <v>134</v>
      </c>
      <c r="BF7" s="1" t="s">
        <v>134</v>
      </c>
      <c r="BG7" s="1" t="s">
        <v>143</v>
      </c>
      <c r="BH7" s="1" t="s">
        <v>134</v>
      </c>
      <c r="BI7" s="1" t="s">
        <v>143</v>
      </c>
      <c r="BJ7" s="1" t="s">
        <v>134</v>
      </c>
      <c r="BK7" s="6"/>
      <c r="BL7" s="1" t="s">
        <v>134</v>
      </c>
      <c r="BM7" s="1" t="s">
        <v>135</v>
      </c>
      <c r="BN7" s="1" t="s">
        <v>143</v>
      </c>
      <c r="BO7" s="1" t="s">
        <v>135</v>
      </c>
      <c r="BP7" s="1" t="s">
        <v>143</v>
      </c>
      <c r="BQ7" s="1" t="s">
        <v>135</v>
      </c>
      <c r="BR7" s="7" t="s">
        <v>198</v>
      </c>
      <c r="BS7" s="1" t="s">
        <v>134</v>
      </c>
      <c r="BT7" s="1" t="s">
        <v>134</v>
      </c>
      <c r="BU7" s="1" t="s">
        <v>143</v>
      </c>
      <c r="BV7" s="1" t="s">
        <v>134</v>
      </c>
      <c r="BW7" s="1" t="s">
        <v>143</v>
      </c>
      <c r="BX7" s="1" t="s">
        <v>134</v>
      </c>
      <c r="BY7" s="6"/>
      <c r="BZ7" s="1" t="s">
        <v>134</v>
      </c>
      <c r="CA7" s="1" t="s">
        <v>135</v>
      </c>
      <c r="CB7" s="1" t="s">
        <v>143</v>
      </c>
      <c r="CC7" s="1" t="s">
        <v>134</v>
      </c>
      <c r="CD7" s="1" t="s">
        <v>143</v>
      </c>
      <c r="CE7" s="1" t="s">
        <v>134</v>
      </c>
      <c r="CF7" s="6"/>
      <c r="CG7" s="1" t="s">
        <v>134</v>
      </c>
      <c r="CH7" s="1" t="s">
        <v>134</v>
      </c>
      <c r="CI7" s="1" t="s">
        <v>143</v>
      </c>
      <c r="CJ7" s="1" t="s">
        <v>134</v>
      </c>
      <c r="CK7" s="1" t="s">
        <v>143</v>
      </c>
      <c r="CL7" s="1" t="s">
        <v>134</v>
      </c>
      <c r="CM7" s="6"/>
      <c r="CN7" s="1" t="s">
        <v>134</v>
      </c>
      <c r="CO7" s="1" t="s">
        <v>134</v>
      </c>
      <c r="CP7" s="1" t="s">
        <v>143</v>
      </c>
      <c r="CQ7" s="1" t="s">
        <v>134</v>
      </c>
      <c r="CR7" s="1" t="s">
        <v>143</v>
      </c>
      <c r="CS7" s="1" t="s">
        <v>134</v>
      </c>
      <c r="CT7" s="6"/>
      <c r="CU7" s="1" t="s">
        <v>134</v>
      </c>
      <c r="CV7" s="1" t="s">
        <v>134</v>
      </c>
      <c r="CW7" s="1" t="s">
        <v>143</v>
      </c>
      <c r="CX7" s="1" t="s">
        <v>134</v>
      </c>
      <c r="CY7" s="1" t="s">
        <v>143</v>
      </c>
      <c r="CZ7" s="1" t="s">
        <v>134</v>
      </c>
      <c r="DA7" s="6"/>
      <c r="DB7" s="1" t="s">
        <v>134</v>
      </c>
      <c r="DC7" s="1" t="s">
        <v>134</v>
      </c>
      <c r="DD7" s="1" t="s">
        <v>143</v>
      </c>
      <c r="DE7" s="1" t="s">
        <v>134</v>
      </c>
      <c r="DF7" s="1" t="s">
        <v>143</v>
      </c>
      <c r="DG7" s="1" t="s">
        <v>134</v>
      </c>
      <c r="DH7" s="7" t="s">
        <v>199</v>
      </c>
      <c r="DI7" s="1" t="s">
        <v>134</v>
      </c>
      <c r="DJ7" s="1" t="s">
        <v>134</v>
      </c>
      <c r="DK7" s="1" t="s">
        <v>143</v>
      </c>
      <c r="DL7" s="1" t="s">
        <v>134</v>
      </c>
      <c r="DM7" s="1" t="s">
        <v>143</v>
      </c>
      <c r="DN7" s="1" t="s">
        <v>134</v>
      </c>
      <c r="DO7" s="6"/>
      <c r="DP7" s="1" t="s">
        <v>134</v>
      </c>
      <c r="DQ7" s="1" t="s">
        <v>134</v>
      </c>
      <c r="DR7" s="1" t="s">
        <v>143</v>
      </c>
      <c r="DS7" s="1" t="s">
        <v>134</v>
      </c>
      <c r="DT7" s="1" t="s">
        <v>143</v>
      </c>
      <c r="DU7" s="1" t="s">
        <v>134</v>
      </c>
      <c r="DV7" s="6"/>
      <c r="DW7" s="31" t="s">
        <v>140</v>
      </c>
      <c r="DX7" s="31" t="s">
        <v>140</v>
      </c>
      <c r="DY7" s="31" t="s">
        <v>140</v>
      </c>
      <c r="DZ7" s="31" t="s">
        <v>140</v>
      </c>
      <c r="EA7" s="31" t="s">
        <v>200</v>
      </c>
      <c r="EB7" s="31" t="s">
        <v>193</v>
      </c>
      <c r="EC7" s="1" t="s">
        <v>134</v>
      </c>
      <c r="ED7" s="1" t="s">
        <v>143</v>
      </c>
      <c r="EE7" s="1" t="s">
        <v>134</v>
      </c>
      <c r="EF7" s="1" t="s">
        <v>134</v>
      </c>
      <c r="EG7" s="1" t="s">
        <v>143</v>
      </c>
      <c r="EH7" s="1" t="s">
        <v>134</v>
      </c>
      <c r="EI7" s="6"/>
      <c r="EJ7" s="1" t="s">
        <v>134</v>
      </c>
      <c r="EK7" s="1" t="s">
        <v>134</v>
      </c>
      <c r="EL7" s="1" t="s">
        <v>143</v>
      </c>
      <c r="EM7" s="1" t="s">
        <v>134</v>
      </c>
      <c r="EN7" s="1" t="s">
        <v>143</v>
      </c>
      <c r="EO7" s="1" t="s">
        <v>134</v>
      </c>
      <c r="EP7" s="6"/>
      <c r="EQ7" s="1" t="s">
        <v>134</v>
      </c>
      <c r="ER7" s="1" t="s">
        <v>134</v>
      </c>
      <c r="ES7" s="1" t="s">
        <v>143</v>
      </c>
      <c r="ET7" s="1" t="s">
        <v>134</v>
      </c>
      <c r="EU7" s="1" t="s">
        <v>143</v>
      </c>
      <c r="EV7" s="1" t="s">
        <v>134</v>
      </c>
      <c r="EW7" s="6"/>
      <c r="EX7" s="31" t="s">
        <v>140</v>
      </c>
      <c r="EY7" s="31" t="s">
        <v>140</v>
      </c>
      <c r="EZ7" s="31" t="s">
        <v>140</v>
      </c>
      <c r="FA7" s="31" t="s">
        <v>140</v>
      </c>
      <c r="FB7" s="31" t="s">
        <v>201</v>
      </c>
      <c r="FC7" s="31" t="s">
        <v>202</v>
      </c>
      <c r="FD7" s="33" t="s">
        <v>203</v>
      </c>
      <c r="FE7" s="1" t="s">
        <v>204</v>
      </c>
    </row>
    <row r="8" spans="1:182">
      <c r="A8" t="s">
        <v>682</v>
      </c>
      <c r="B8" t="s">
        <v>671</v>
      </c>
      <c r="C8" s="1" t="s">
        <v>135</v>
      </c>
      <c r="D8" s="1" t="s">
        <v>135</v>
      </c>
      <c r="E8" s="1" t="s">
        <v>143</v>
      </c>
      <c r="F8" s="1" t="s">
        <v>135</v>
      </c>
      <c r="G8" s="1" t="s">
        <v>135</v>
      </c>
      <c r="H8" s="1" t="s">
        <v>135</v>
      </c>
      <c r="I8" s="7" t="s">
        <v>207</v>
      </c>
      <c r="J8" s="1" t="s">
        <v>143</v>
      </c>
      <c r="K8" s="1" t="s">
        <v>134</v>
      </c>
      <c r="L8" s="1" t="s">
        <v>134</v>
      </c>
      <c r="M8" s="1" t="s">
        <v>135</v>
      </c>
      <c r="N8" s="1" t="s">
        <v>135</v>
      </c>
      <c r="O8" s="1" t="s">
        <v>135</v>
      </c>
      <c r="P8" s="7" t="s">
        <v>208</v>
      </c>
      <c r="Q8" s="1" t="s">
        <v>135</v>
      </c>
      <c r="R8" s="1" t="s">
        <v>135</v>
      </c>
      <c r="S8" s="1" t="s">
        <v>135</v>
      </c>
      <c r="T8" s="1" t="s">
        <v>135</v>
      </c>
      <c r="U8" s="1" t="s">
        <v>135</v>
      </c>
      <c r="V8" s="1" t="s">
        <v>135</v>
      </c>
      <c r="W8" s="7" t="s">
        <v>209</v>
      </c>
      <c r="X8" s="29" t="s">
        <v>139</v>
      </c>
      <c r="Y8" s="29" t="s">
        <v>139</v>
      </c>
      <c r="Z8" s="29" t="s">
        <v>139</v>
      </c>
      <c r="AA8" s="29" t="s">
        <v>147</v>
      </c>
      <c r="AB8" s="29" t="s">
        <v>210</v>
      </c>
      <c r="AC8" s="29" t="s">
        <v>211</v>
      </c>
      <c r="AD8" s="1" t="s">
        <v>134</v>
      </c>
      <c r="AE8" s="1" t="s">
        <v>134</v>
      </c>
      <c r="AF8" s="1" t="s">
        <v>134</v>
      </c>
      <c r="AG8" s="1" t="s">
        <v>135</v>
      </c>
      <c r="AH8" s="1" t="s">
        <v>135</v>
      </c>
      <c r="AI8" s="1" t="s">
        <v>135</v>
      </c>
      <c r="AJ8" s="7" t="s">
        <v>212</v>
      </c>
      <c r="AK8" s="1" t="s">
        <v>135</v>
      </c>
      <c r="AL8" s="1" t="s">
        <v>135</v>
      </c>
      <c r="AM8" s="1" t="s">
        <v>135</v>
      </c>
      <c r="AN8" s="1" t="s">
        <v>135</v>
      </c>
      <c r="AO8" s="1" t="s">
        <v>135</v>
      </c>
      <c r="AP8" s="1" t="s">
        <v>135</v>
      </c>
      <c r="AQ8" s="6"/>
      <c r="AR8" s="1" t="s">
        <v>135</v>
      </c>
      <c r="AS8" s="1" t="s">
        <v>134</v>
      </c>
      <c r="AT8" s="1" t="s">
        <v>135</v>
      </c>
      <c r="AU8" s="1" t="s">
        <v>135</v>
      </c>
      <c r="AV8" s="1" t="s">
        <v>135</v>
      </c>
      <c r="AW8" s="1" t="s">
        <v>135</v>
      </c>
      <c r="AX8" s="7" t="s">
        <v>213</v>
      </c>
      <c r="AY8" s="31" t="s">
        <v>139</v>
      </c>
      <c r="AZ8" s="31" t="s">
        <v>139</v>
      </c>
      <c r="BA8" s="31" t="s">
        <v>139</v>
      </c>
      <c r="BB8" s="31" t="s">
        <v>139</v>
      </c>
      <c r="BC8" s="31" t="s">
        <v>214</v>
      </c>
      <c r="BD8" s="31" t="s">
        <v>215</v>
      </c>
      <c r="BE8" s="1" t="s">
        <v>137</v>
      </c>
      <c r="BF8" s="1" t="s">
        <v>137</v>
      </c>
      <c r="BG8" s="1" t="s">
        <v>137</v>
      </c>
      <c r="BH8" s="1" t="s">
        <v>135</v>
      </c>
      <c r="BI8" s="1" t="s">
        <v>135</v>
      </c>
      <c r="BJ8" s="1" t="s">
        <v>134</v>
      </c>
      <c r="BK8" s="7" t="s">
        <v>216</v>
      </c>
      <c r="BL8" s="1" t="s">
        <v>135</v>
      </c>
      <c r="BM8" s="1" t="s">
        <v>134</v>
      </c>
      <c r="BN8" s="1" t="s">
        <v>135</v>
      </c>
      <c r="BO8" s="1" t="s">
        <v>135</v>
      </c>
      <c r="BP8" s="1" t="s">
        <v>135</v>
      </c>
      <c r="BQ8" s="1" t="s">
        <v>135</v>
      </c>
      <c r="BR8" s="7" t="s">
        <v>217</v>
      </c>
      <c r="BS8" s="1" t="s">
        <v>137</v>
      </c>
      <c r="BT8" s="1" t="s">
        <v>143</v>
      </c>
      <c r="BU8" s="1" t="s">
        <v>159</v>
      </c>
      <c r="BV8" s="1" t="s">
        <v>135</v>
      </c>
      <c r="BW8" s="1" t="s">
        <v>134</v>
      </c>
      <c r="BX8" s="1" t="s">
        <v>135</v>
      </c>
      <c r="BY8" s="7" t="s">
        <v>218</v>
      </c>
      <c r="BZ8" s="1" t="s">
        <v>135</v>
      </c>
      <c r="CA8" s="1" t="s">
        <v>134</v>
      </c>
      <c r="CB8" s="1" t="s">
        <v>134</v>
      </c>
      <c r="CC8" s="1" t="s">
        <v>135</v>
      </c>
      <c r="CD8" s="1" t="s">
        <v>135</v>
      </c>
      <c r="CE8" s="1" t="s">
        <v>135</v>
      </c>
      <c r="CF8" s="7" t="s">
        <v>219</v>
      </c>
      <c r="CG8" s="1" t="s">
        <v>143</v>
      </c>
      <c r="CH8" s="1" t="s">
        <v>143</v>
      </c>
      <c r="CI8" s="1" t="s">
        <v>143</v>
      </c>
      <c r="CJ8" s="1" t="s">
        <v>143</v>
      </c>
      <c r="CK8" s="1" t="s">
        <v>143</v>
      </c>
      <c r="CL8" s="1" t="s">
        <v>143</v>
      </c>
      <c r="CM8" s="7" t="s">
        <v>220</v>
      </c>
      <c r="CN8" s="1" t="s">
        <v>134</v>
      </c>
      <c r="CO8" s="1" t="s">
        <v>135</v>
      </c>
      <c r="CP8" s="1" t="s">
        <v>134</v>
      </c>
      <c r="CQ8" s="1" t="s">
        <v>135</v>
      </c>
      <c r="CR8" s="1" t="s">
        <v>135</v>
      </c>
      <c r="CS8" s="1" t="s">
        <v>135</v>
      </c>
      <c r="CT8" s="7" t="s">
        <v>221</v>
      </c>
      <c r="CU8" s="1" t="s">
        <v>135</v>
      </c>
      <c r="CV8" s="1" t="s">
        <v>135</v>
      </c>
      <c r="CW8" s="1" t="s">
        <v>135</v>
      </c>
      <c r="CX8" s="1" t="s">
        <v>135</v>
      </c>
      <c r="CY8" s="1" t="s">
        <v>135</v>
      </c>
      <c r="CZ8" s="1" t="s">
        <v>135</v>
      </c>
      <c r="DA8" s="6"/>
      <c r="DB8" s="1" t="s">
        <v>135</v>
      </c>
      <c r="DC8" s="1" t="s">
        <v>143</v>
      </c>
      <c r="DD8" s="1" t="s">
        <v>143</v>
      </c>
      <c r="DE8" s="1" t="s">
        <v>137</v>
      </c>
      <c r="DF8" s="1" t="s">
        <v>137</v>
      </c>
      <c r="DG8" s="1" t="s">
        <v>137</v>
      </c>
      <c r="DH8" s="7" t="s">
        <v>222</v>
      </c>
      <c r="DI8" s="1" t="s">
        <v>135</v>
      </c>
      <c r="DJ8" s="1" t="s">
        <v>135</v>
      </c>
      <c r="DK8" s="1" t="s">
        <v>135</v>
      </c>
      <c r="DL8" s="1" t="s">
        <v>135</v>
      </c>
      <c r="DM8" s="1" t="s">
        <v>135</v>
      </c>
      <c r="DN8" s="1" t="s">
        <v>135</v>
      </c>
      <c r="DO8" s="6"/>
      <c r="DP8" s="1" t="s">
        <v>135</v>
      </c>
      <c r="DQ8" s="1" t="s">
        <v>135</v>
      </c>
      <c r="DR8" s="1" t="s">
        <v>135</v>
      </c>
      <c r="DS8" s="1" t="s">
        <v>135</v>
      </c>
      <c r="DT8" s="1" t="s">
        <v>135</v>
      </c>
      <c r="DU8" s="1" t="s">
        <v>135</v>
      </c>
      <c r="DV8" s="6"/>
      <c r="DW8" s="31" t="s">
        <v>140</v>
      </c>
      <c r="DX8" s="31" t="s">
        <v>148</v>
      </c>
      <c r="DY8" s="31" t="s">
        <v>147</v>
      </c>
      <c r="DZ8" s="31" t="s">
        <v>140</v>
      </c>
      <c r="EA8" s="31" t="s">
        <v>223</v>
      </c>
      <c r="EB8" s="31" t="s">
        <v>224</v>
      </c>
      <c r="EC8" s="1" t="s">
        <v>134</v>
      </c>
      <c r="ED8" s="1" t="s">
        <v>225</v>
      </c>
      <c r="EE8" s="1" t="s">
        <v>143</v>
      </c>
      <c r="EF8" s="1" t="s">
        <v>134</v>
      </c>
      <c r="EG8" s="1" t="s">
        <v>137</v>
      </c>
      <c r="EH8" s="1" t="s">
        <v>137</v>
      </c>
      <c r="EI8" s="7" t="s">
        <v>226</v>
      </c>
      <c r="EJ8" s="1" t="s">
        <v>135</v>
      </c>
      <c r="EK8" s="1" t="s">
        <v>135</v>
      </c>
      <c r="EL8" s="1" t="s">
        <v>135</v>
      </c>
      <c r="EM8" s="1" t="s">
        <v>135</v>
      </c>
      <c r="EN8" s="1" t="s">
        <v>135</v>
      </c>
      <c r="EO8" s="1" t="s">
        <v>135</v>
      </c>
      <c r="EP8" s="6"/>
      <c r="EQ8" s="1" t="s">
        <v>135</v>
      </c>
      <c r="ER8" s="1" t="s">
        <v>135</v>
      </c>
      <c r="ES8" s="1" t="s">
        <v>135</v>
      </c>
      <c r="ET8" s="1" t="s">
        <v>135</v>
      </c>
      <c r="EU8" s="1" t="s">
        <v>135</v>
      </c>
      <c r="EV8" s="1" t="s">
        <v>135</v>
      </c>
      <c r="EW8" s="6"/>
      <c r="EX8" s="31" t="s">
        <v>140</v>
      </c>
      <c r="EY8" s="31" t="s">
        <v>140</v>
      </c>
      <c r="EZ8" s="31" t="s">
        <v>140</v>
      </c>
      <c r="FA8" s="31" t="s">
        <v>140</v>
      </c>
      <c r="FB8" s="31" t="s">
        <v>227</v>
      </c>
      <c r="FC8" s="31" t="s">
        <v>228</v>
      </c>
      <c r="FD8" s="33" t="s">
        <v>229</v>
      </c>
      <c r="FE8" s="1" t="s">
        <v>230</v>
      </c>
    </row>
    <row r="9" spans="1:182">
      <c r="A9" t="s">
        <v>683</v>
      </c>
      <c r="B9" t="s">
        <v>672</v>
      </c>
      <c r="C9" s="1" t="s">
        <v>170</v>
      </c>
      <c r="D9" s="1" t="s">
        <v>135</v>
      </c>
      <c r="E9" s="1" t="s">
        <v>134</v>
      </c>
      <c r="F9" s="1" t="s">
        <v>135</v>
      </c>
      <c r="G9" s="1" t="s">
        <v>135</v>
      </c>
      <c r="H9" s="1" t="s">
        <v>135</v>
      </c>
      <c r="I9" s="7" t="s">
        <v>233</v>
      </c>
      <c r="J9" s="1" t="s">
        <v>135</v>
      </c>
      <c r="K9" s="1" t="s">
        <v>135</v>
      </c>
      <c r="L9" s="1" t="s">
        <v>134</v>
      </c>
      <c r="M9" s="1" t="s">
        <v>135</v>
      </c>
      <c r="N9" s="1" t="s">
        <v>135</v>
      </c>
      <c r="O9" s="1" t="s">
        <v>135</v>
      </c>
      <c r="P9" s="7" t="s">
        <v>234</v>
      </c>
      <c r="Q9" s="1" t="s">
        <v>135</v>
      </c>
      <c r="R9" s="1" t="s">
        <v>135</v>
      </c>
      <c r="S9" s="1" t="s">
        <v>135</v>
      </c>
      <c r="T9" s="1" t="s">
        <v>135</v>
      </c>
      <c r="U9" s="1" t="s">
        <v>134</v>
      </c>
      <c r="V9" s="1" t="s">
        <v>135</v>
      </c>
      <c r="W9" s="6"/>
      <c r="X9" s="29" t="s">
        <v>139</v>
      </c>
      <c r="Y9" s="29" t="s">
        <v>139</v>
      </c>
      <c r="Z9" s="29" t="s">
        <v>139</v>
      </c>
      <c r="AA9" s="29" t="s">
        <v>139</v>
      </c>
      <c r="AB9" s="29" t="s">
        <v>235</v>
      </c>
      <c r="AC9" s="29" t="s">
        <v>236</v>
      </c>
      <c r="AD9" s="1" t="s">
        <v>135</v>
      </c>
      <c r="AE9" s="1" t="s">
        <v>134</v>
      </c>
      <c r="AF9" s="1" t="s">
        <v>135</v>
      </c>
      <c r="AG9" s="1" t="s">
        <v>134</v>
      </c>
      <c r="AH9" s="1" t="s">
        <v>135</v>
      </c>
      <c r="AI9" s="1" t="s">
        <v>135</v>
      </c>
      <c r="AJ9" s="7" t="s">
        <v>237</v>
      </c>
      <c r="AK9" s="1" t="s">
        <v>135</v>
      </c>
      <c r="AL9" s="1" t="s">
        <v>135</v>
      </c>
      <c r="AM9" s="1" t="s">
        <v>135</v>
      </c>
      <c r="AN9" s="1" t="s">
        <v>135</v>
      </c>
      <c r="AO9" s="1" t="s">
        <v>135</v>
      </c>
      <c r="AP9" s="1" t="s">
        <v>135</v>
      </c>
      <c r="AQ9" s="6"/>
      <c r="AR9" s="1" t="s">
        <v>134</v>
      </c>
      <c r="AS9" s="1" t="s">
        <v>135</v>
      </c>
      <c r="AT9" s="1" t="s">
        <v>134</v>
      </c>
      <c r="AU9" s="1" t="s">
        <v>135</v>
      </c>
      <c r="AV9" s="1" t="s">
        <v>134</v>
      </c>
      <c r="AW9" s="1" t="s">
        <v>135</v>
      </c>
      <c r="AX9" s="6"/>
      <c r="AY9" s="31" t="s">
        <v>139</v>
      </c>
      <c r="AZ9" s="31" t="s">
        <v>139</v>
      </c>
      <c r="BA9" s="31" t="s">
        <v>140</v>
      </c>
      <c r="BB9" s="31" t="s">
        <v>139</v>
      </c>
      <c r="BC9" s="31" t="s">
        <v>238</v>
      </c>
      <c r="BD9" s="31" t="s">
        <v>239</v>
      </c>
      <c r="BE9" s="1" t="s">
        <v>134</v>
      </c>
      <c r="BF9" s="1" t="s">
        <v>135</v>
      </c>
      <c r="BG9" s="1" t="s">
        <v>135</v>
      </c>
      <c r="BH9" s="1" t="s">
        <v>135</v>
      </c>
      <c r="BI9" s="1" t="s">
        <v>134</v>
      </c>
      <c r="BJ9" s="1" t="s">
        <v>135</v>
      </c>
      <c r="BK9" s="6"/>
      <c r="BL9" s="1" t="s">
        <v>135</v>
      </c>
      <c r="BM9" s="1" t="s">
        <v>137</v>
      </c>
      <c r="BN9" s="1" t="s">
        <v>135</v>
      </c>
      <c r="BO9" s="1" t="s">
        <v>135</v>
      </c>
      <c r="BP9" s="1" t="s">
        <v>135</v>
      </c>
      <c r="BQ9" s="1" t="s">
        <v>135</v>
      </c>
      <c r="BR9" s="7" t="s">
        <v>240</v>
      </c>
      <c r="BS9" s="1" t="s">
        <v>135</v>
      </c>
      <c r="BT9" s="1" t="s">
        <v>225</v>
      </c>
      <c r="BU9" s="1" t="s">
        <v>143</v>
      </c>
      <c r="BV9" s="1" t="s">
        <v>225</v>
      </c>
      <c r="BW9" s="1" t="s">
        <v>143</v>
      </c>
      <c r="BX9" s="1" t="s">
        <v>137</v>
      </c>
      <c r="BY9" s="7" t="s">
        <v>241</v>
      </c>
      <c r="BZ9" s="1" t="s">
        <v>135</v>
      </c>
      <c r="CA9" s="1" t="s">
        <v>143</v>
      </c>
      <c r="CB9" s="1" t="s">
        <v>134</v>
      </c>
      <c r="CC9" s="1" t="s">
        <v>134</v>
      </c>
      <c r="CD9" s="1" t="s">
        <v>134</v>
      </c>
      <c r="CE9" s="1" t="s">
        <v>134</v>
      </c>
      <c r="CF9" s="6"/>
      <c r="CG9" s="1" t="s">
        <v>135</v>
      </c>
      <c r="CH9" s="1" t="s">
        <v>143</v>
      </c>
      <c r="CI9" s="1" t="s">
        <v>137</v>
      </c>
      <c r="CJ9" s="1" t="s">
        <v>143</v>
      </c>
      <c r="CK9" s="1" t="s">
        <v>134</v>
      </c>
      <c r="CL9" s="1" t="s">
        <v>137</v>
      </c>
      <c r="CM9" s="7" t="s">
        <v>242</v>
      </c>
      <c r="CN9" s="1" t="s">
        <v>143</v>
      </c>
      <c r="CO9" s="1" t="s">
        <v>137</v>
      </c>
      <c r="CP9" s="1" t="s">
        <v>137</v>
      </c>
      <c r="CQ9" s="1" t="s">
        <v>134</v>
      </c>
      <c r="CR9" s="1" t="s">
        <v>137</v>
      </c>
      <c r="CS9" s="1" t="s">
        <v>134</v>
      </c>
      <c r="CT9" s="6"/>
      <c r="CU9" s="1" t="s">
        <v>134</v>
      </c>
      <c r="CV9" s="1" t="s">
        <v>137</v>
      </c>
      <c r="CW9" s="1" t="s">
        <v>137</v>
      </c>
      <c r="CX9" s="1" t="s">
        <v>137</v>
      </c>
      <c r="CY9" s="1" t="s">
        <v>134</v>
      </c>
      <c r="CZ9" s="1" t="s">
        <v>137</v>
      </c>
      <c r="DA9" s="6"/>
      <c r="DB9" s="1" t="s">
        <v>135</v>
      </c>
      <c r="DC9" s="1" t="s">
        <v>134</v>
      </c>
      <c r="DD9" s="1" t="s">
        <v>134</v>
      </c>
      <c r="DE9" s="1" t="s">
        <v>135</v>
      </c>
      <c r="DF9" s="1" t="s">
        <v>135</v>
      </c>
      <c r="DG9" s="1" t="s">
        <v>135</v>
      </c>
      <c r="DH9" s="6"/>
      <c r="DI9" s="1" t="s">
        <v>134</v>
      </c>
      <c r="DJ9" s="1" t="s">
        <v>137</v>
      </c>
      <c r="DK9" s="1" t="s">
        <v>134</v>
      </c>
      <c r="DL9" s="1" t="s">
        <v>135</v>
      </c>
      <c r="DM9" s="1" t="s">
        <v>134</v>
      </c>
      <c r="DN9" s="1" t="s">
        <v>134</v>
      </c>
      <c r="DO9" s="6"/>
      <c r="DP9" s="1" t="s">
        <v>134</v>
      </c>
      <c r="DQ9" s="1" t="s">
        <v>137</v>
      </c>
      <c r="DR9" s="1" t="s">
        <v>134</v>
      </c>
      <c r="DS9" s="1" t="s">
        <v>134</v>
      </c>
      <c r="DT9" s="1" t="s">
        <v>134</v>
      </c>
      <c r="DU9" s="1" t="s">
        <v>134</v>
      </c>
      <c r="DV9" s="6"/>
      <c r="DW9" s="31" t="s">
        <v>147</v>
      </c>
      <c r="DX9" s="31" t="s">
        <v>147</v>
      </c>
      <c r="DY9" s="31" t="s">
        <v>137</v>
      </c>
      <c r="DZ9" s="31" t="s">
        <v>147</v>
      </c>
      <c r="EA9" s="31" t="s">
        <v>243</v>
      </c>
      <c r="EB9" s="31" t="s">
        <v>244</v>
      </c>
      <c r="EC9" s="1" t="s">
        <v>135</v>
      </c>
      <c r="ED9" s="1" t="s">
        <v>135</v>
      </c>
      <c r="EE9" s="1" t="s">
        <v>135</v>
      </c>
      <c r="EF9" s="1" t="s">
        <v>135</v>
      </c>
      <c r="EG9" s="1" t="s">
        <v>135</v>
      </c>
      <c r="EH9" s="1" t="s">
        <v>135</v>
      </c>
      <c r="EI9" s="6"/>
      <c r="EJ9" s="1" t="s">
        <v>135</v>
      </c>
      <c r="EK9" s="1" t="s">
        <v>135</v>
      </c>
      <c r="EL9" s="1" t="s">
        <v>135</v>
      </c>
      <c r="EM9" s="1" t="s">
        <v>135</v>
      </c>
      <c r="EN9" s="1" t="s">
        <v>135</v>
      </c>
      <c r="EO9" s="1" t="s">
        <v>135</v>
      </c>
      <c r="EP9" s="6"/>
      <c r="EQ9" s="1" t="s">
        <v>135</v>
      </c>
      <c r="ER9" s="1" t="s">
        <v>134</v>
      </c>
      <c r="ES9" s="1" t="s">
        <v>135</v>
      </c>
      <c r="ET9" s="1" t="s">
        <v>135</v>
      </c>
      <c r="EU9" s="1" t="s">
        <v>134</v>
      </c>
      <c r="EV9" s="1" t="s">
        <v>135</v>
      </c>
      <c r="EW9" s="6"/>
      <c r="EX9" s="31" t="s">
        <v>139</v>
      </c>
      <c r="EY9" s="31" t="s">
        <v>139</v>
      </c>
      <c r="EZ9" s="31" t="s">
        <v>139</v>
      </c>
      <c r="FA9" s="31" t="s">
        <v>139</v>
      </c>
      <c r="FB9" s="31" t="s">
        <v>245</v>
      </c>
      <c r="FC9" s="31" t="s">
        <v>246</v>
      </c>
      <c r="FD9" s="33" t="s">
        <v>247</v>
      </c>
      <c r="FE9" s="1" t="s">
        <v>248</v>
      </c>
    </row>
    <row r="10" spans="1:182">
      <c r="A10" t="s">
        <v>683</v>
      </c>
      <c r="B10" t="s">
        <v>673</v>
      </c>
      <c r="C10" s="1" t="s">
        <v>134</v>
      </c>
      <c r="D10" s="1" t="s">
        <v>134</v>
      </c>
      <c r="E10" s="1" t="s">
        <v>134</v>
      </c>
      <c r="F10" s="1" t="s">
        <v>137</v>
      </c>
      <c r="G10" s="1" t="s">
        <v>134</v>
      </c>
      <c r="H10" s="1" t="s">
        <v>135</v>
      </c>
      <c r="I10" s="7" t="s">
        <v>250</v>
      </c>
      <c r="J10" s="1" t="s">
        <v>135</v>
      </c>
      <c r="K10" s="1" t="s">
        <v>134</v>
      </c>
      <c r="L10" s="1" t="s">
        <v>134</v>
      </c>
      <c r="M10" s="1" t="s">
        <v>137</v>
      </c>
      <c r="N10" s="1" t="s">
        <v>134</v>
      </c>
      <c r="O10" s="1" t="s">
        <v>135</v>
      </c>
      <c r="P10" s="7" t="s">
        <v>251</v>
      </c>
      <c r="Q10" s="1" t="s">
        <v>135</v>
      </c>
      <c r="R10" s="1" t="s">
        <v>134</v>
      </c>
      <c r="S10" s="1" t="s">
        <v>134</v>
      </c>
      <c r="T10" s="1" t="s">
        <v>135</v>
      </c>
      <c r="U10" s="1" t="s">
        <v>135</v>
      </c>
      <c r="V10" s="1" t="s">
        <v>135</v>
      </c>
      <c r="W10" s="7" t="s">
        <v>252</v>
      </c>
      <c r="X10" s="29" t="s">
        <v>147</v>
      </c>
      <c r="Y10" s="29" t="s">
        <v>147</v>
      </c>
      <c r="Z10" s="29" t="s">
        <v>140</v>
      </c>
      <c r="AA10" s="29" t="s">
        <v>137</v>
      </c>
      <c r="AB10" s="29" t="s">
        <v>253</v>
      </c>
      <c r="AC10" s="29" t="s">
        <v>254</v>
      </c>
      <c r="AD10" s="1" t="s">
        <v>134</v>
      </c>
      <c r="AE10" s="1" t="s">
        <v>137</v>
      </c>
      <c r="AF10" s="1" t="s">
        <v>134</v>
      </c>
      <c r="AG10" s="1" t="s">
        <v>134</v>
      </c>
      <c r="AH10" s="1" t="s">
        <v>134</v>
      </c>
      <c r="AI10" s="1" t="s">
        <v>135</v>
      </c>
      <c r="AJ10" s="7" t="s">
        <v>255</v>
      </c>
      <c r="AK10" s="1" t="s">
        <v>134</v>
      </c>
      <c r="AL10" s="1" t="s">
        <v>137</v>
      </c>
      <c r="AM10" s="1" t="s">
        <v>134</v>
      </c>
      <c r="AN10" s="1" t="s">
        <v>137</v>
      </c>
      <c r="AO10" s="1" t="s">
        <v>137</v>
      </c>
      <c r="AP10" s="1" t="s">
        <v>134</v>
      </c>
      <c r="AQ10" s="7" t="s">
        <v>256</v>
      </c>
      <c r="AR10" s="1" t="s">
        <v>137</v>
      </c>
      <c r="AS10" s="1" t="s">
        <v>143</v>
      </c>
      <c r="AT10" s="1" t="s">
        <v>137</v>
      </c>
      <c r="AU10" s="1" t="s">
        <v>137</v>
      </c>
      <c r="AV10" s="1" t="s">
        <v>137</v>
      </c>
      <c r="AW10" s="1" t="s">
        <v>134</v>
      </c>
      <c r="AX10" s="7" t="s">
        <v>257</v>
      </c>
      <c r="AY10" s="31" t="s">
        <v>140</v>
      </c>
      <c r="AZ10" s="31" t="s">
        <v>147</v>
      </c>
      <c r="BA10" s="31" t="s">
        <v>140</v>
      </c>
      <c r="BB10" s="31" t="s">
        <v>137</v>
      </c>
      <c r="BC10" s="31" t="s">
        <v>258</v>
      </c>
      <c r="BD10" s="31" t="s">
        <v>254</v>
      </c>
      <c r="BE10" s="1" t="s">
        <v>134</v>
      </c>
      <c r="BF10" s="1" t="s">
        <v>137</v>
      </c>
      <c r="BG10" s="1" t="s">
        <v>134</v>
      </c>
      <c r="BH10" s="1" t="s">
        <v>137</v>
      </c>
      <c r="BI10" s="1" t="s">
        <v>134</v>
      </c>
      <c r="BJ10" s="1" t="s">
        <v>134</v>
      </c>
      <c r="BK10" s="6"/>
      <c r="BL10" s="1" t="s">
        <v>135</v>
      </c>
      <c r="BM10" s="1" t="s">
        <v>135</v>
      </c>
      <c r="BN10" s="1" t="s">
        <v>134</v>
      </c>
      <c r="BO10" s="1" t="s">
        <v>135</v>
      </c>
      <c r="BP10" s="1" t="s">
        <v>135</v>
      </c>
      <c r="BQ10" s="1" t="s">
        <v>135</v>
      </c>
      <c r="BR10" s="6"/>
      <c r="BS10" s="1" t="s">
        <v>137</v>
      </c>
      <c r="BT10" s="1" t="s">
        <v>143</v>
      </c>
      <c r="BU10" s="1" t="s">
        <v>137</v>
      </c>
      <c r="BV10" s="1" t="s">
        <v>137</v>
      </c>
      <c r="BW10" s="1" t="s">
        <v>137</v>
      </c>
      <c r="BX10" s="1" t="s">
        <v>134</v>
      </c>
      <c r="BY10" s="7" t="s">
        <v>259</v>
      </c>
      <c r="BZ10" s="1" t="s">
        <v>134</v>
      </c>
      <c r="CA10" s="1" t="s">
        <v>137</v>
      </c>
      <c r="CB10" s="1" t="s">
        <v>134</v>
      </c>
      <c r="CC10" s="1" t="s">
        <v>134</v>
      </c>
      <c r="CD10" s="1" t="s">
        <v>134</v>
      </c>
      <c r="CE10" s="1" t="s">
        <v>135</v>
      </c>
      <c r="CF10" s="7" t="s">
        <v>260</v>
      </c>
      <c r="CG10" s="1" t="s">
        <v>134</v>
      </c>
      <c r="CH10" s="1" t="s">
        <v>137</v>
      </c>
      <c r="CI10" s="1" t="s">
        <v>137</v>
      </c>
      <c r="CJ10" s="1" t="s">
        <v>134</v>
      </c>
      <c r="CK10" s="1" t="s">
        <v>134</v>
      </c>
      <c r="CL10" s="1" t="s">
        <v>134</v>
      </c>
      <c r="CM10" s="7" t="s">
        <v>261</v>
      </c>
      <c r="CN10" s="1" t="s">
        <v>134</v>
      </c>
      <c r="CO10" s="1" t="s">
        <v>137</v>
      </c>
      <c r="CP10" s="1" t="s">
        <v>134</v>
      </c>
      <c r="CQ10" s="1" t="s">
        <v>137</v>
      </c>
      <c r="CR10" s="1" t="s">
        <v>134</v>
      </c>
      <c r="CS10" s="1" t="s">
        <v>135</v>
      </c>
      <c r="CT10" s="7" t="s">
        <v>262</v>
      </c>
      <c r="CU10" s="1" t="s">
        <v>135</v>
      </c>
      <c r="CV10" s="1" t="s">
        <v>135</v>
      </c>
      <c r="CW10" s="1" t="s">
        <v>135</v>
      </c>
      <c r="CX10" s="1" t="s">
        <v>134</v>
      </c>
      <c r="CY10" s="1" t="s">
        <v>135</v>
      </c>
      <c r="CZ10" s="1" t="s">
        <v>135</v>
      </c>
      <c r="DA10" s="7" t="s">
        <v>263</v>
      </c>
      <c r="DB10" s="1" t="s">
        <v>134</v>
      </c>
      <c r="DC10" s="1" t="s">
        <v>137</v>
      </c>
      <c r="DD10" s="1" t="s">
        <v>134</v>
      </c>
      <c r="DE10" s="1" t="s">
        <v>137</v>
      </c>
      <c r="DF10" s="1" t="s">
        <v>134</v>
      </c>
      <c r="DG10" s="1" t="s">
        <v>135</v>
      </c>
      <c r="DH10" s="7" t="s">
        <v>264</v>
      </c>
      <c r="DI10" s="1" t="s">
        <v>134</v>
      </c>
      <c r="DJ10" s="1" t="s">
        <v>137</v>
      </c>
      <c r="DK10" s="1" t="s">
        <v>134</v>
      </c>
      <c r="DL10" s="1" t="s">
        <v>134</v>
      </c>
      <c r="DM10" s="1" t="s">
        <v>134</v>
      </c>
      <c r="DN10" s="1" t="s">
        <v>135</v>
      </c>
      <c r="DO10" s="6"/>
      <c r="DP10" s="1" t="s">
        <v>134</v>
      </c>
      <c r="DQ10" s="1" t="s">
        <v>137</v>
      </c>
      <c r="DR10" s="1" t="s">
        <v>137</v>
      </c>
      <c r="DS10" s="1" t="s">
        <v>137</v>
      </c>
      <c r="DT10" s="1" t="s">
        <v>134</v>
      </c>
      <c r="DU10" s="1" t="s">
        <v>134</v>
      </c>
      <c r="DV10" s="6"/>
      <c r="DW10" s="31" t="s">
        <v>140</v>
      </c>
      <c r="DX10" s="31" t="s">
        <v>140</v>
      </c>
      <c r="DY10" s="31" t="s">
        <v>147</v>
      </c>
      <c r="DZ10" s="31" t="s">
        <v>140</v>
      </c>
      <c r="EA10" s="31" t="s">
        <v>254</v>
      </c>
      <c r="EB10" s="31" t="s">
        <v>254</v>
      </c>
      <c r="EC10" s="1" t="s">
        <v>135</v>
      </c>
      <c r="ED10" s="1" t="s">
        <v>134</v>
      </c>
      <c r="EE10" s="1" t="s">
        <v>134</v>
      </c>
      <c r="EF10" s="1" t="s">
        <v>134</v>
      </c>
      <c r="EG10" s="1" t="s">
        <v>135</v>
      </c>
      <c r="EH10" s="1" t="s">
        <v>135</v>
      </c>
      <c r="EI10" s="6"/>
      <c r="EJ10" s="1" t="s">
        <v>135</v>
      </c>
      <c r="EK10" s="1" t="s">
        <v>134</v>
      </c>
      <c r="EL10" s="1" t="s">
        <v>135</v>
      </c>
      <c r="EM10" s="1" t="s">
        <v>135</v>
      </c>
      <c r="EN10" s="1" t="s">
        <v>135</v>
      </c>
      <c r="EO10" s="1" t="s">
        <v>135</v>
      </c>
      <c r="EP10" s="6"/>
      <c r="EQ10" s="1" t="s">
        <v>137</v>
      </c>
      <c r="ER10" s="1" t="s">
        <v>143</v>
      </c>
      <c r="ES10" s="1" t="s">
        <v>137</v>
      </c>
      <c r="ET10" s="1" t="s">
        <v>134</v>
      </c>
      <c r="EU10" s="1" t="s">
        <v>137</v>
      </c>
      <c r="EV10" s="1" t="s">
        <v>134</v>
      </c>
      <c r="EW10" s="6"/>
      <c r="EX10" s="31" t="s">
        <v>147</v>
      </c>
      <c r="EY10" s="31" t="s">
        <v>137</v>
      </c>
      <c r="EZ10" s="31" t="s">
        <v>147</v>
      </c>
      <c r="FA10" s="31" t="s">
        <v>137</v>
      </c>
      <c r="FB10" s="31" t="s">
        <v>265</v>
      </c>
      <c r="FC10" s="31" t="s">
        <v>266</v>
      </c>
      <c r="FD10" s="33" t="s">
        <v>254</v>
      </c>
      <c r="FE10" s="1" t="s">
        <v>267</v>
      </c>
    </row>
    <row r="11" spans="1:182">
      <c r="A11" t="s">
        <v>683</v>
      </c>
      <c r="B11" t="s">
        <v>680</v>
      </c>
      <c r="C11" s="1" t="s">
        <v>135</v>
      </c>
      <c r="D11" s="1" t="s">
        <v>134</v>
      </c>
      <c r="E11" s="1" t="s">
        <v>134</v>
      </c>
      <c r="F11" s="1" t="s">
        <v>135</v>
      </c>
      <c r="G11" s="1" t="s">
        <v>135</v>
      </c>
      <c r="H11" s="1" t="s">
        <v>134</v>
      </c>
      <c r="I11" s="7" t="s">
        <v>269</v>
      </c>
      <c r="J11" s="1" t="s">
        <v>135</v>
      </c>
      <c r="K11" s="1" t="s">
        <v>135</v>
      </c>
      <c r="L11" s="1" t="s">
        <v>134</v>
      </c>
      <c r="M11" s="1" t="s">
        <v>135</v>
      </c>
      <c r="N11" s="1" t="s">
        <v>135</v>
      </c>
      <c r="O11" s="1" t="s">
        <v>135</v>
      </c>
      <c r="P11" s="7" t="s">
        <v>270</v>
      </c>
      <c r="Q11" s="1" t="s">
        <v>135</v>
      </c>
      <c r="R11" s="1" t="s">
        <v>135</v>
      </c>
      <c r="S11" s="1" t="s">
        <v>135</v>
      </c>
      <c r="T11" s="1" t="s">
        <v>135</v>
      </c>
      <c r="U11" s="1" t="s">
        <v>135</v>
      </c>
      <c r="V11" s="1" t="s">
        <v>135</v>
      </c>
      <c r="W11" s="7" t="s">
        <v>271</v>
      </c>
      <c r="X11" s="29" t="s">
        <v>139</v>
      </c>
      <c r="Y11" s="29" t="s">
        <v>140</v>
      </c>
      <c r="Z11" s="29" t="s">
        <v>139</v>
      </c>
      <c r="AA11" s="29" t="s">
        <v>140</v>
      </c>
      <c r="AB11" s="29" t="s">
        <v>272</v>
      </c>
      <c r="AC11" s="29" t="s">
        <v>273</v>
      </c>
      <c r="AD11" s="1" t="s">
        <v>135</v>
      </c>
      <c r="AE11" s="1" t="s">
        <v>134</v>
      </c>
      <c r="AF11" s="1" t="s">
        <v>135</v>
      </c>
      <c r="AG11" s="1" t="s">
        <v>135</v>
      </c>
      <c r="AH11" s="1" t="s">
        <v>135</v>
      </c>
      <c r="AI11" s="1" t="s">
        <v>135</v>
      </c>
      <c r="AJ11" s="7" t="s">
        <v>274</v>
      </c>
      <c r="AK11" s="1" t="s">
        <v>135</v>
      </c>
      <c r="AL11" s="1" t="s">
        <v>134</v>
      </c>
      <c r="AM11" s="1" t="s">
        <v>134</v>
      </c>
      <c r="AN11" s="1" t="s">
        <v>135</v>
      </c>
      <c r="AO11" s="1" t="s">
        <v>135</v>
      </c>
      <c r="AP11" s="1" t="s">
        <v>134</v>
      </c>
      <c r="AQ11" s="7" t="s">
        <v>275</v>
      </c>
      <c r="AR11" s="1" t="s">
        <v>135</v>
      </c>
      <c r="AS11" s="1" t="s">
        <v>134</v>
      </c>
      <c r="AT11" s="1" t="s">
        <v>134</v>
      </c>
      <c r="AU11" s="1" t="s">
        <v>134</v>
      </c>
      <c r="AV11" s="1" t="s">
        <v>134</v>
      </c>
      <c r="AW11" s="1" t="s">
        <v>134</v>
      </c>
      <c r="AX11" s="7" t="s">
        <v>276</v>
      </c>
      <c r="AY11" s="31" t="s">
        <v>139</v>
      </c>
      <c r="AZ11" s="31" t="s">
        <v>140</v>
      </c>
      <c r="BA11" s="31" t="s">
        <v>140</v>
      </c>
      <c r="BB11" s="31" t="s">
        <v>140</v>
      </c>
      <c r="BC11" s="31" t="s">
        <v>277</v>
      </c>
      <c r="BD11" s="31" t="s">
        <v>278</v>
      </c>
      <c r="BE11" s="1" t="s">
        <v>135</v>
      </c>
      <c r="BF11" s="1" t="s">
        <v>134</v>
      </c>
      <c r="BG11" s="1" t="s">
        <v>134</v>
      </c>
      <c r="BH11" s="1" t="s">
        <v>134</v>
      </c>
      <c r="BI11" s="1" t="s">
        <v>134</v>
      </c>
      <c r="BJ11" s="1" t="s">
        <v>134</v>
      </c>
      <c r="BK11" s="7" t="s">
        <v>279</v>
      </c>
      <c r="BL11" s="1" t="s">
        <v>134</v>
      </c>
      <c r="BM11" s="1" t="s">
        <v>137</v>
      </c>
      <c r="BN11" s="1" t="s">
        <v>137</v>
      </c>
      <c r="BO11" s="1" t="s">
        <v>134</v>
      </c>
      <c r="BP11" s="1" t="s">
        <v>134</v>
      </c>
      <c r="BQ11" s="1" t="s">
        <v>137</v>
      </c>
      <c r="BR11" s="7" t="s">
        <v>280</v>
      </c>
      <c r="BS11" s="1" t="s">
        <v>134</v>
      </c>
      <c r="BT11" s="1" t="s">
        <v>137</v>
      </c>
      <c r="BU11" s="1" t="s">
        <v>137</v>
      </c>
      <c r="BV11" s="1" t="s">
        <v>137</v>
      </c>
      <c r="BW11" s="1" t="s">
        <v>137</v>
      </c>
      <c r="BX11" s="1" t="s">
        <v>137</v>
      </c>
      <c r="BY11" s="7" t="s">
        <v>281</v>
      </c>
      <c r="BZ11" s="1" t="s">
        <v>134</v>
      </c>
      <c r="CA11" s="1" t="s">
        <v>137</v>
      </c>
      <c r="CB11" s="1" t="s">
        <v>134</v>
      </c>
      <c r="CC11" s="1" t="s">
        <v>137</v>
      </c>
      <c r="CD11" s="1" t="s">
        <v>134</v>
      </c>
      <c r="CE11" s="1" t="s">
        <v>137</v>
      </c>
      <c r="CF11" s="7" t="s">
        <v>282</v>
      </c>
      <c r="CG11" s="1" t="s">
        <v>135</v>
      </c>
      <c r="CH11" s="1" t="s">
        <v>134</v>
      </c>
      <c r="CI11" s="1" t="s">
        <v>134</v>
      </c>
      <c r="CJ11" s="1" t="s">
        <v>137</v>
      </c>
      <c r="CK11" s="1" t="s">
        <v>134</v>
      </c>
      <c r="CL11" s="1" t="s">
        <v>137</v>
      </c>
      <c r="CM11" s="7" t="s">
        <v>283</v>
      </c>
      <c r="CN11" s="1" t="s">
        <v>135</v>
      </c>
      <c r="CO11" s="1" t="s">
        <v>134</v>
      </c>
      <c r="CP11" s="1" t="s">
        <v>134</v>
      </c>
      <c r="CQ11" s="1" t="s">
        <v>134</v>
      </c>
      <c r="CR11" s="1" t="s">
        <v>134</v>
      </c>
      <c r="CS11" s="1" t="s">
        <v>134</v>
      </c>
      <c r="CT11" s="7" t="s">
        <v>284</v>
      </c>
      <c r="CU11" s="1" t="s">
        <v>135</v>
      </c>
      <c r="CV11" s="1" t="s">
        <v>134</v>
      </c>
      <c r="CW11" s="1" t="s">
        <v>134</v>
      </c>
      <c r="CX11" s="1" t="s">
        <v>134</v>
      </c>
      <c r="CY11" s="1" t="s">
        <v>134</v>
      </c>
      <c r="CZ11" s="1" t="s">
        <v>134</v>
      </c>
      <c r="DA11" s="7" t="s">
        <v>285</v>
      </c>
      <c r="DB11" s="1" t="s">
        <v>135</v>
      </c>
      <c r="DC11" s="1" t="s">
        <v>135</v>
      </c>
      <c r="DD11" s="1" t="s">
        <v>135</v>
      </c>
      <c r="DE11" s="1" t="s">
        <v>135</v>
      </c>
      <c r="DF11" s="1" t="s">
        <v>135</v>
      </c>
      <c r="DG11" s="1" t="s">
        <v>135</v>
      </c>
      <c r="DH11" s="7" t="s">
        <v>286</v>
      </c>
      <c r="DI11" s="1" t="s">
        <v>135</v>
      </c>
      <c r="DJ11" s="1" t="s">
        <v>137</v>
      </c>
      <c r="DK11" s="1" t="s">
        <v>134</v>
      </c>
      <c r="DL11" s="1" t="s">
        <v>134</v>
      </c>
      <c r="DM11" s="1" t="s">
        <v>134</v>
      </c>
      <c r="DN11" s="1" t="s">
        <v>137</v>
      </c>
      <c r="DO11" s="7" t="s">
        <v>287</v>
      </c>
      <c r="DP11" s="1" t="s">
        <v>137</v>
      </c>
      <c r="DQ11" s="1" t="s">
        <v>143</v>
      </c>
      <c r="DR11" s="1" t="s">
        <v>143</v>
      </c>
      <c r="DS11" s="1" t="s">
        <v>143</v>
      </c>
      <c r="DT11" s="1" t="s">
        <v>143</v>
      </c>
      <c r="DU11" s="1" t="s">
        <v>143</v>
      </c>
      <c r="DV11" s="7" t="s">
        <v>288</v>
      </c>
      <c r="DW11" s="31" t="s">
        <v>140</v>
      </c>
      <c r="DX11" s="31" t="s">
        <v>147</v>
      </c>
      <c r="DY11" s="31" t="s">
        <v>140</v>
      </c>
      <c r="DZ11" s="31" t="s">
        <v>140</v>
      </c>
      <c r="EA11" s="31" t="s">
        <v>289</v>
      </c>
      <c r="EB11" s="31" t="s">
        <v>289</v>
      </c>
      <c r="EC11" s="1" t="s">
        <v>135</v>
      </c>
      <c r="ED11" s="1" t="s">
        <v>135</v>
      </c>
      <c r="EE11" s="1" t="s">
        <v>135</v>
      </c>
      <c r="EF11" s="1" t="s">
        <v>135</v>
      </c>
      <c r="EG11" s="1" t="s">
        <v>135</v>
      </c>
      <c r="EH11" s="1" t="s">
        <v>135</v>
      </c>
      <c r="EI11" s="6"/>
      <c r="EJ11" s="1" t="s">
        <v>135</v>
      </c>
      <c r="EK11" s="1" t="s">
        <v>135</v>
      </c>
      <c r="EL11" s="1" t="s">
        <v>135</v>
      </c>
      <c r="EM11" s="1" t="s">
        <v>135</v>
      </c>
      <c r="EN11" s="1" t="s">
        <v>135</v>
      </c>
      <c r="EO11" s="1" t="s">
        <v>135</v>
      </c>
      <c r="EP11" s="6"/>
      <c r="EQ11" s="1" t="s">
        <v>134</v>
      </c>
      <c r="ER11" s="1" t="s">
        <v>137</v>
      </c>
      <c r="ES11" s="1" t="s">
        <v>137</v>
      </c>
      <c r="ET11" s="1" t="s">
        <v>137</v>
      </c>
      <c r="EU11" s="1" t="s">
        <v>137</v>
      </c>
      <c r="EV11" s="1" t="s">
        <v>143</v>
      </c>
      <c r="EW11" s="7" t="s">
        <v>290</v>
      </c>
      <c r="EX11" s="31" t="s">
        <v>140</v>
      </c>
      <c r="EY11" s="31" t="s">
        <v>147</v>
      </c>
      <c r="EZ11" s="31" t="s">
        <v>140</v>
      </c>
      <c r="FA11" s="31" t="s">
        <v>147</v>
      </c>
      <c r="FB11" s="31" t="s">
        <v>289</v>
      </c>
      <c r="FC11" s="31" t="s">
        <v>289</v>
      </c>
      <c r="FD11" s="33" t="s">
        <v>291</v>
      </c>
      <c r="FE11" s="1" t="s">
        <v>292</v>
      </c>
    </row>
    <row r="12" spans="1:182">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J12" s="1"/>
      <c r="EK12" s="1"/>
      <c r="EL12" s="1"/>
      <c r="EM12" s="1"/>
      <c r="EN12" s="1"/>
      <c r="EO12" s="1"/>
      <c r="EQ12" s="1"/>
      <c r="ER12" s="1"/>
      <c r="ES12" s="1"/>
      <c r="ET12" s="1"/>
      <c r="EU12" s="1"/>
      <c r="EV12" s="1"/>
      <c r="EW12" s="1"/>
      <c r="EX12" s="1"/>
      <c r="EY12" s="1"/>
      <c r="EZ12" s="1"/>
      <c r="FA12" s="1"/>
      <c r="FB12" s="1"/>
      <c r="FC12" s="1"/>
      <c r="FD12" s="1"/>
      <c r="FE12" s="1"/>
    </row>
    <row r="13" spans="1:182">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J13" s="1"/>
      <c r="EK13" s="1"/>
      <c r="EL13" s="1"/>
      <c r="EM13" s="1"/>
      <c r="EN13" s="1"/>
      <c r="EO13" s="1"/>
      <c r="EQ13" s="1"/>
      <c r="ER13" s="1"/>
      <c r="ES13" s="1"/>
      <c r="ET13" s="1"/>
      <c r="EU13" s="1"/>
      <c r="EV13" s="1"/>
      <c r="EW13" s="1"/>
      <c r="EX13" s="1"/>
      <c r="EY13" s="1"/>
      <c r="EZ13" s="1"/>
      <c r="FA13" s="1"/>
      <c r="FB13" s="1"/>
      <c r="FC13" s="1"/>
      <c r="FD13" s="1"/>
      <c r="FE13" s="1"/>
    </row>
    <row r="14" spans="1:182">
      <c r="A14" t="s">
        <v>684</v>
      </c>
      <c r="B14" t="s">
        <v>675</v>
      </c>
      <c r="C14" s="1" t="s">
        <v>134</v>
      </c>
      <c r="D14" s="1" t="s">
        <v>134</v>
      </c>
      <c r="E14" s="1" t="s">
        <v>137</v>
      </c>
      <c r="F14" s="1" t="s">
        <v>137</v>
      </c>
      <c r="G14" s="1" t="s">
        <v>134</v>
      </c>
      <c r="H14" s="1" t="s">
        <v>134</v>
      </c>
      <c r="I14" s="7" t="s">
        <v>295</v>
      </c>
      <c r="J14" s="1" t="s">
        <v>134</v>
      </c>
      <c r="K14" s="1" t="s">
        <v>135</v>
      </c>
      <c r="L14" s="1" t="s">
        <v>134</v>
      </c>
      <c r="M14" s="1" t="s">
        <v>135</v>
      </c>
      <c r="N14" s="1" t="s">
        <v>134</v>
      </c>
      <c r="O14" s="1" t="s">
        <v>135</v>
      </c>
      <c r="P14" s="7" t="s">
        <v>296</v>
      </c>
      <c r="Q14" s="1" t="s">
        <v>137</v>
      </c>
      <c r="R14" s="1" t="s">
        <v>134</v>
      </c>
      <c r="S14" s="1" t="s">
        <v>134</v>
      </c>
      <c r="T14" s="1" t="s">
        <v>135</v>
      </c>
      <c r="U14" s="1" t="s">
        <v>134</v>
      </c>
      <c r="V14" s="1" t="s">
        <v>135</v>
      </c>
      <c r="W14" s="7" t="s">
        <v>297</v>
      </c>
      <c r="X14" s="29" t="s">
        <v>140</v>
      </c>
      <c r="Y14" s="29" t="s">
        <v>139</v>
      </c>
      <c r="Z14" s="29" t="s">
        <v>139</v>
      </c>
      <c r="AA14" s="29" t="s">
        <v>139</v>
      </c>
      <c r="AB14" s="29" t="s">
        <v>298</v>
      </c>
      <c r="AC14" s="29" t="s">
        <v>299</v>
      </c>
      <c r="AD14" s="1" t="s">
        <v>134</v>
      </c>
      <c r="AE14" s="1" t="s">
        <v>135</v>
      </c>
      <c r="AF14" s="1" t="s">
        <v>134</v>
      </c>
      <c r="AG14" s="1" t="s">
        <v>135</v>
      </c>
      <c r="AH14" s="1" t="s">
        <v>135</v>
      </c>
      <c r="AI14" s="1" t="s">
        <v>135</v>
      </c>
      <c r="AJ14" s="7" t="s">
        <v>300</v>
      </c>
      <c r="AK14" s="1" t="s">
        <v>134</v>
      </c>
      <c r="AL14" s="1" t="s">
        <v>135</v>
      </c>
      <c r="AM14" s="1" t="s">
        <v>135</v>
      </c>
      <c r="AN14" s="1" t="s">
        <v>135</v>
      </c>
      <c r="AO14" s="1" t="s">
        <v>135</v>
      </c>
      <c r="AP14" s="1" t="s">
        <v>135</v>
      </c>
      <c r="AQ14" s="7" t="s">
        <v>301</v>
      </c>
      <c r="AR14" s="1" t="s">
        <v>134</v>
      </c>
      <c r="AS14" s="1" t="s">
        <v>134</v>
      </c>
      <c r="AT14" s="1" t="s">
        <v>134</v>
      </c>
      <c r="AU14" s="1" t="s">
        <v>135</v>
      </c>
      <c r="AV14" s="1" t="s">
        <v>135</v>
      </c>
      <c r="AW14" s="1" t="s">
        <v>135</v>
      </c>
      <c r="AX14" s="7" t="s">
        <v>302</v>
      </c>
      <c r="AY14" s="29" t="s">
        <v>140</v>
      </c>
      <c r="AZ14" s="29" t="s">
        <v>140</v>
      </c>
      <c r="BA14" s="29" t="s">
        <v>140</v>
      </c>
      <c r="BB14" s="29" t="s">
        <v>140</v>
      </c>
      <c r="BC14" s="29" t="s">
        <v>303</v>
      </c>
      <c r="BD14" s="29" t="s">
        <v>304</v>
      </c>
      <c r="BE14" s="1" t="s">
        <v>137</v>
      </c>
      <c r="BF14" s="1" t="s">
        <v>143</v>
      </c>
      <c r="BG14" s="1" t="s">
        <v>137</v>
      </c>
      <c r="BH14" s="1" t="s">
        <v>143</v>
      </c>
      <c r="BI14" s="1" t="s">
        <v>143</v>
      </c>
      <c r="BJ14" s="1" t="s">
        <v>137</v>
      </c>
      <c r="BK14" s="7" t="s">
        <v>305</v>
      </c>
      <c r="BL14" s="1" t="s">
        <v>134</v>
      </c>
      <c r="BM14" s="1" t="s">
        <v>143</v>
      </c>
      <c r="BN14" s="1" t="s">
        <v>134</v>
      </c>
      <c r="BO14" s="1" t="s">
        <v>143</v>
      </c>
      <c r="BP14" s="1" t="s">
        <v>134</v>
      </c>
      <c r="BQ14" s="1" t="s">
        <v>137</v>
      </c>
      <c r="BR14" s="7" t="s">
        <v>306</v>
      </c>
      <c r="BS14" s="1" t="s">
        <v>134</v>
      </c>
      <c r="BT14" s="1" t="s">
        <v>143</v>
      </c>
      <c r="BU14" s="1" t="s">
        <v>134</v>
      </c>
      <c r="BV14" s="1" t="s">
        <v>143</v>
      </c>
      <c r="BW14" s="1" t="s">
        <v>134</v>
      </c>
      <c r="BX14" s="1" t="s">
        <v>134</v>
      </c>
      <c r="BY14" s="7" t="s">
        <v>307</v>
      </c>
      <c r="BZ14" s="1" t="s">
        <v>134</v>
      </c>
      <c r="CA14" s="1" t="s">
        <v>143</v>
      </c>
      <c r="CB14" s="1" t="s">
        <v>134</v>
      </c>
      <c r="CC14" s="1" t="s">
        <v>134</v>
      </c>
      <c r="CD14" s="1" t="s">
        <v>134</v>
      </c>
      <c r="CE14" s="1" t="s">
        <v>135</v>
      </c>
      <c r="CF14" s="7" t="s">
        <v>308</v>
      </c>
      <c r="CG14" s="1" t="s">
        <v>134</v>
      </c>
      <c r="CH14" s="1" t="s">
        <v>143</v>
      </c>
      <c r="CI14" s="1" t="s">
        <v>143</v>
      </c>
      <c r="CJ14" s="1" t="s">
        <v>143</v>
      </c>
      <c r="CK14" s="1" t="s">
        <v>134</v>
      </c>
      <c r="CL14" s="1" t="s">
        <v>143</v>
      </c>
      <c r="CM14" s="7" t="s">
        <v>309</v>
      </c>
      <c r="CN14" s="1" t="s">
        <v>143</v>
      </c>
      <c r="CO14" s="1" t="s">
        <v>143</v>
      </c>
      <c r="CP14" s="1" t="s">
        <v>143</v>
      </c>
      <c r="CQ14" s="1" t="s">
        <v>143</v>
      </c>
      <c r="CR14" s="1" t="s">
        <v>137</v>
      </c>
      <c r="CS14" s="1" t="s">
        <v>143</v>
      </c>
      <c r="CT14" s="7" t="s">
        <v>310</v>
      </c>
      <c r="CU14" s="1" t="s">
        <v>134</v>
      </c>
      <c r="CV14" s="1" t="s">
        <v>134</v>
      </c>
      <c r="CW14" s="1" t="s">
        <v>134</v>
      </c>
      <c r="CX14" s="1" t="s">
        <v>134</v>
      </c>
      <c r="CY14" s="1" t="s">
        <v>134</v>
      </c>
      <c r="CZ14" s="1" t="s">
        <v>134</v>
      </c>
      <c r="DA14" s="7" t="s">
        <v>311</v>
      </c>
      <c r="DB14" s="1" t="s">
        <v>143</v>
      </c>
      <c r="DC14" s="1" t="s">
        <v>143</v>
      </c>
      <c r="DD14" s="1" t="s">
        <v>143</v>
      </c>
      <c r="DE14" s="1" t="s">
        <v>143</v>
      </c>
      <c r="DF14" s="1" t="s">
        <v>143</v>
      </c>
      <c r="DG14" s="1" t="s">
        <v>143</v>
      </c>
      <c r="DH14" s="7" t="s">
        <v>312</v>
      </c>
      <c r="DI14" s="1" t="s">
        <v>143</v>
      </c>
      <c r="DJ14" s="1" t="s">
        <v>143</v>
      </c>
      <c r="DK14" s="1" t="s">
        <v>143</v>
      </c>
      <c r="DL14" s="1" t="s">
        <v>143</v>
      </c>
      <c r="DM14" s="1" t="s">
        <v>143</v>
      </c>
      <c r="DN14" s="1" t="s">
        <v>143</v>
      </c>
      <c r="DO14" s="7" t="s">
        <v>313</v>
      </c>
      <c r="DP14" s="1" t="s">
        <v>143</v>
      </c>
      <c r="DQ14" s="1" t="s">
        <v>143</v>
      </c>
      <c r="DR14" s="1" t="s">
        <v>143</v>
      </c>
      <c r="DS14" s="1" t="s">
        <v>143</v>
      </c>
      <c r="DT14" s="1" t="s">
        <v>143</v>
      </c>
      <c r="DU14" s="1" t="s">
        <v>137</v>
      </c>
      <c r="DV14" s="7" t="s">
        <v>314</v>
      </c>
      <c r="DW14" s="1" t="s">
        <v>143</v>
      </c>
      <c r="DX14" s="1" t="s">
        <v>143</v>
      </c>
      <c r="DY14" s="1" t="s">
        <v>143</v>
      </c>
      <c r="DZ14" s="1" t="s">
        <v>143</v>
      </c>
      <c r="EA14" s="1" t="s">
        <v>143</v>
      </c>
      <c r="EB14" s="1" t="s">
        <v>143</v>
      </c>
      <c r="EC14" s="7" t="s">
        <v>315</v>
      </c>
      <c r="ED14" s="1" t="s">
        <v>134</v>
      </c>
      <c r="EE14" s="1" t="s">
        <v>134</v>
      </c>
      <c r="EF14" s="1" t="s">
        <v>134</v>
      </c>
      <c r="EG14" s="1" t="s">
        <v>137</v>
      </c>
      <c r="EH14" s="1" t="s">
        <v>134</v>
      </c>
      <c r="EI14" s="1" t="s">
        <v>134</v>
      </c>
      <c r="EJ14" s="7" t="s">
        <v>316</v>
      </c>
      <c r="EK14" s="1" t="s">
        <v>134</v>
      </c>
      <c r="EL14" s="1" t="s">
        <v>134</v>
      </c>
      <c r="EM14" s="1" t="s">
        <v>134</v>
      </c>
      <c r="EN14" s="1" t="s">
        <v>137</v>
      </c>
      <c r="EO14" s="1" t="s">
        <v>134</v>
      </c>
      <c r="EP14" s="1" t="s">
        <v>134</v>
      </c>
      <c r="EQ14" s="7" t="s">
        <v>317</v>
      </c>
      <c r="ER14" s="29" t="s">
        <v>140</v>
      </c>
      <c r="ES14" s="29" t="s">
        <v>140</v>
      </c>
      <c r="ET14" s="29" t="s">
        <v>140</v>
      </c>
      <c r="EU14" s="29" t="s">
        <v>140</v>
      </c>
      <c r="EV14" s="29" t="s">
        <v>318</v>
      </c>
      <c r="EW14" s="29" t="s">
        <v>319</v>
      </c>
      <c r="EX14" s="1" t="s">
        <v>134</v>
      </c>
      <c r="EY14" s="1" t="s">
        <v>134</v>
      </c>
      <c r="EZ14" s="1" t="s">
        <v>134</v>
      </c>
      <c r="FA14" s="1" t="s">
        <v>143</v>
      </c>
      <c r="FB14" s="1" t="s">
        <v>134</v>
      </c>
      <c r="FC14" s="1" t="s">
        <v>134</v>
      </c>
      <c r="FD14" s="7" t="s">
        <v>320</v>
      </c>
      <c r="FE14" s="1" t="s">
        <v>134</v>
      </c>
      <c r="FF14" s="1" t="s">
        <v>134</v>
      </c>
      <c r="FG14" s="1" t="s">
        <v>134</v>
      </c>
      <c r="FH14" s="1" t="s">
        <v>134</v>
      </c>
      <c r="FI14" s="1" t="s">
        <v>134</v>
      </c>
      <c r="FJ14" s="1" t="s">
        <v>134</v>
      </c>
      <c r="FK14" s="7" t="s">
        <v>321</v>
      </c>
      <c r="FL14" s="1" t="s">
        <v>135</v>
      </c>
      <c r="FM14" s="1" t="s">
        <v>135</v>
      </c>
      <c r="FN14" s="1" t="s">
        <v>135</v>
      </c>
      <c r="FO14" s="1" t="s">
        <v>135</v>
      </c>
      <c r="FP14" s="1" t="s">
        <v>135</v>
      </c>
      <c r="FQ14" s="1" t="s">
        <v>135</v>
      </c>
      <c r="FR14" s="6"/>
      <c r="FS14" s="29" t="s">
        <v>140</v>
      </c>
      <c r="FT14" s="29" t="s">
        <v>140</v>
      </c>
      <c r="FU14" s="29" t="s">
        <v>140</v>
      </c>
      <c r="FV14" s="29" t="s">
        <v>140</v>
      </c>
      <c r="FW14" s="29" t="s">
        <v>322</v>
      </c>
      <c r="FX14" s="29" t="s">
        <v>323</v>
      </c>
      <c r="FY14" s="33" t="s">
        <v>324</v>
      </c>
      <c r="FZ14" s="1" t="s">
        <v>325</v>
      </c>
    </row>
    <row r="15" spans="1:182">
      <c r="A15" t="s">
        <v>684</v>
      </c>
      <c r="B15" t="s">
        <v>679</v>
      </c>
      <c r="C15" s="1" t="s">
        <v>135</v>
      </c>
      <c r="D15" s="1" t="s">
        <v>137</v>
      </c>
      <c r="E15" s="1" t="s">
        <v>137</v>
      </c>
      <c r="F15" s="1" t="s">
        <v>134</v>
      </c>
      <c r="G15" s="1" t="s">
        <v>135</v>
      </c>
      <c r="H15" s="1" t="s">
        <v>134</v>
      </c>
      <c r="I15" s="7" t="s">
        <v>327</v>
      </c>
      <c r="J15" s="1" t="s">
        <v>135</v>
      </c>
      <c r="K15" s="1" t="s">
        <v>134</v>
      </c>
      <c r="L15" s="1" t="s">
        <v>134</v>
      </c>
      <c r="M15" s="1" t="s">
        <v>134</v>
      </c>
      <c r="N15" s="1" t="s">
        <v>135</v>
      </c>
      <c r="O15" s="1" t="s">
        <v>135</v>
      </c>
      <c r="P15" s="7" t="s">
        <v>328</v>
      </c>
      <c r="Q15" s="1" t="s">
        <v>135</v>
      </c>
      <c r="R15" s="1" t="s">
        <v>135</v>
      </c>
      <c r="S15" s="1" t="s">
        <v>135</v>
      </c>
      <c r="T15" s="1" t="s">
        <v>134</v>
      </c>
      <c r="U15" s="1" t="s">
        <v>135</v>
      </c>
      <c r="V15" s="1" t="s">
        <v>135</v>
      </c>
      <c r="W15" s="7" t="s">
        <v>329</v>
      </c>
      <c r="X15" s="29" t="s">
        <v>139</v>
      </c>
      <c r="Y15" s="29" t="s">
        <v>139</v>
      </c>
      <c r="Z15" s="29" t="s">
        <v>139</v>
      </c>
      <c r="AA15" s="29" t="s">
        <v>139</v>
      </c>
      <c r="AB15" s="29" t="s">
        <v>330</v>
      </c>
      <c r="AC15" s="29" t="s">
        <v>331</v>
      </c>
      <c r="AD15" s="1" t="s">
        <v>135</v>
      </c>
      <c r="AE15" s="1" t="s">
        <v>135</v>
      </c>
      <c r="AF15" s="1" t="s">
        <v>135</v>
      </c>
      <c r="AG15" s="1" t="s">
        <v>135</v>
      </c>
      <c r="AH15" s="1" t="s">
        <v>135</v>
      </c>
      <c r="AI15" s="1" t="s">
        <v>135</v>
      </c>
      <c r="AJ15" s="7" t="s">
        <v>332</v>
      </c>
      <c r="AK15" s="1" t="s">
        <v>135</v>
      </c>
      <c r="AL15" s="1" t="s">
        <v>135</v>
      </c>
      <c r="AM15" s="1" t="s">
        <v>135</v>
      </c>
      <c r="AN15" s="1" t="s">
        <v>135</v>
      </c>
      <c r="AO15" s="1" t="s">
        <v>135</v>
      </c>
      <c r="AP15" s="1" t="s">
        <v>135</v>
      </c>
      <c r="AQ15" s="7" t="s">
        <v>333</v>
      </c>
      <c r="AR15" s="1" t="s">
        <v>135</v>
      </c>
      <c r="AS15" s="1" t="s">
        <v>135</v>
      </c>
      <c r="AT15" s="1" t="s">
        <v>135</v>
      </c>
      <c r="AU15" s="1" t="s">
        <v>135</v>
      </c>
      <c r="AV15" s="1" t="s">
        <v>135</v>
      </c>
      <c r="AW15" s="1" t="s">
        <v>135</v>
      </c>
      <c r="AX15" s="7" t="s">
        <v>334</v>
      </c>
      <c r="AY15" s="29" t="s">
        <v>139</v>
      </c>
      <c r="AZ15" s="29" t="s">
        <v>140</v>
      </c>
      <c r="BA15" s="29" t="s">
        <v>139</v>
      </c>
      <c r="BB15" s="29" t="s">
        <v>139</v>
      </c>
      <c r="BC15" s="29" t="s">
        <v>335</v>
      </c>
      <c r="BD15" s="29" t="s">
        <v>336</v>
      </c>
      <c r="BE15" s="1" t="s">
        <v>135</v>
      </c>
      <c r="BF15" s="1" t="s">
        <v>143</v>
      </c>
      <c r="BG15" s="1" t="s">
        <v>137</v>
      </c>
      <c r="BH15" s="1" t="s">
        <v>143</v>
      </c>
      <c r="BI15" s="1" t="s">
        <v>137</v>
      </c>
      <c r="BJ15" s="1" t="s">
        <v>143</v>
      </c>
      <c r="BK15" s="7" t="s">
        <v>337</v>
      </c>
      <c r="BL15" s="1" t="s">
        <v>135</v>
      </c>
      <c r="BM15" s="1" t="s">
        <v>135</v>
      </c>
      <c r="BN15" s="1" t="s">
        <v>135</v>
      </c>
      <c r="BO15" s="1" t="s">
        <v>137</v>
      </c>
      <c r="BP15" s="1" t="s">
        <v>135</v>
      </c>
      <c r="BQ15" s="1" t="s">
        <v>137</v>
      </c>
      <c r="BR15" s="7" t="s">
        <v>338</v>
      </c>
      <c r="BS15" s="1" t="s">
        <v>135</v>
      </c>
      <c r="BT15" s="1" t="s">
        <v>135</v>
      </c>
      <c r="BU15" s="1" t="s">
        <v>135</v>
      </c>
      <c r="BV15" s="1" t="s">
        <v>134</v>
      </c>
      <c r="BW15" s="1" t="s">
        <v>135</v>
      </c>
      <c r="BX15" s="1" t="s">
        <v>135</v>
      </c>
      <c r="BY15" s="7" t="s">
        <v>339</v>
      </c>
      <c r="BZ15" s="1" t="s">
        <v>135</v>
      </c>
      <c r="CA15" s="1" t="s">
        <v>135</v>
      </c>
      <c r="CB15" s="1" t="s">
        <v>135</v>
      </c>
      <c r="CC15" s="1" t="s">
        <v>134</v>
      </c>
      <c r="CD15" s="1" t="s">
        <v>135</v>
      </c>
      <c r="CE15" s="1" t="s">
        <v>134</v>
      </c>
      <c r="CF15" s="7" t="s">
        <v>340</v>
      </c>
      <c r="CG15" s="1" t="s">
        <v>135</v>
      </c>
      <c r="CH15" s="1" t="s">
        <v>135</v>
      </c>
      <c r="CI15" s="1" t="s">
        <v>135</v>
      </c>
      <c r="CJ15" s="1" t="s">
        <v>137</v>
      </c>
      <c r="CK15" s="1" t="s">
        <v>135</v>
      </c>
      <c r="CL15" s="1" t="s">
        <v>134</v>
      </c>
      <c r="CM15" s="7" t="s">
        <v>341</v>
      </c>
      <c r="CN15" s="1" t="s">
        <v>135</v>
      </c>
      <c r="CO15" s="1" t="s">
        <v>135</v>
      </c>
      <c r="CP15" s="1" t="s">
        <v>135</v>
      </c>
      <c r="CQ15" s="1" t="s">
        <v>137</v>
      </c>
      <c r="CR15" s="1" t="s">
        <v>135</v>
      </c>
      <c r="CS15" s="1" t="s">
        <v>137</v>
      </c>
      <c r="CT15" s="7" t="s">
        <v>342</v>
      </c>
      <c r="CU15" s="1" t="s">
        <v>135</v>
      </c>
      <c r="CV15" s="1" t="s">
        <v>135</v>
      </c>
      <c r="CW15" s="1" t="s">
        <v>135</v>
      </c>
      <c r="CX15" s="1" t="s">
        <v>135</v>
      </c>
      <c r="CY15" s="1" t="s">
        <v>135</v>
      </c>
      <c r="CZ15" s="1" t="s">
        <v>135</v>
      </c>
      <c r="DA15" s="7" t="s">
        <v>343</v>
      </c>
      <c r="DB15" s="1" t="s">
        <v>135</v>
      </c>
      <c r="DC15" s="1" t="s">
        <v>135</v>
      </c>
      <c r="DD15" s="1" t="s">
        <v>134</v>
      </c>
      <c r="DE15" s="1" t="s">
        <v>137</v>
      </c>
      <c r="DF15" s="1" t="s">
        <v>135</v>
      </c>
      <c r="DG15" s="1" t="s">
        <v>137</v>
      </c>
      <c r="DH15" s="7" t="s">
        <v>344</v>
      </c>
      <c r="DI15" s="1" t="s">
        <v>135</v>
      </c>
      <c r="DJ15" s="1" t="s">
        <v>135</v>
      </c>
      <c r="DK15" s="1" t="s">
        <v>137</v>
      </c>
      <c r="DL15" s="1" t="s">
        <v>137</v>
      </c>
      <c r="DM15" s="1" t="s">
        <v>135</v>
      </c>
      <c r="DN15" s="1" t="s">
        <v>137</v>
      </c>
      <c r="DO15" s="7" t="s">
        <v>345</v>
      </c>
      <c r="DP15" s="1" t="s">
        <v>135</v>
      </c>
      <c r="DQ15" s="1" t="s">
        <v>135</v>
      </c>
      <c r="DR15" s="1" t="s">
        <v>137</v>
      </c>
      <c r="DS15" s="1" t="s">
        <v>137</v>
      </c>
      <c r="DT15" s="1" t="s">
        <v>135</v>
      </c>
      <c r="DU15" s="1" t="s">
        <v>137</v>
      </c>
      <c r="DV15" s="7" t="s">
        <v>346</v>
      </c>
      <c r="DW15" s="1" t="s">
        <v>134</v>
      </c>
      <c r="DX15" s="1" t="s">
        <v>137</v>
      </c>
      <c r="DY15" s="1" t="s">
        <v>137</v>
      </c>
      <c r="DZ15" s="1" t="s">
        <v>137</v>
      </c>
      <c r="EA15" s="1" t="s">
        <v>137</v>
      </c>
      <c r="EB15" s="1" t="s">
        <v>143</v>
      </c>
      <c r="EC15" s="7" t="s">
        <v>347</v>
      </c>
      <c r="ED15" s="1" t="s">
        <v>135</v>
      </c>
      <c r="EE15" s="1" t="s">
        <v>135</v>
      </c>
      <c r="EF15" s="1" t="s">
        <v>135</v>
      </c>
      <c r="EG15" s="1" t="s">
        <v>134</v>
      </c>
      <c r="EH15" s="1" t="s">
        <v>135</v>
      </c>
      <c r="EI15" s="1" t="s">
        <v>134</v>
      </c>
      <c r="EJ15" s="7" t="s">
        <v>348</v>
      </c>
      <c r="EK15" s="1" t="s">
        <v>135</v>
      </c>
      <c r="EL15" s="1" t="s">
        <v>135</v>
      </c>
      <c r="EM15" s="1" t="s">
        <v>134</v>
      </c>
      <c r="EN15" s="1" t="s">
        <v>137</v>
      </c>
      <c r="EO15" s="1" t="s">
        <v>134</v>
      </c>
      <c r="EP15" s="1" t="s">
        <v>137</v>
      </c>
      <c r="EQ15" s="7" t="s">
        <v>349</v>
      </c>
      <c r="ER15" s="29" t="s">
        <v>139</v>
      </c>
      <c r="ES15" s="29" t="s">
        <v>139</v>
      </c>
      <c r="ET15" s="29" t="s">
        <v>140</v>
      </c>
      <c r="EU15" s="29" t="s">
        <v>140</v>
      </c>
      <c r="EV15" s="29" t="s">
        <v>350</v>
      </c>
      <c r="EW15" s="29" t="s">
        <v>351</v>
      </c>
      <c r="EX15" s="1" t="s">
        <v>135</v>
      </c>
      <c r="EY15" s="1" t="s">
        <v>135</v>
      </c>
      <c r="EZ15" s="1" t="s">
        <v>135</v>
      </c>
      <c r="FA15" s="1" t="s">
        <v>134</v>
      </c>
      <c r="FB15" s="1" t="s">
        <v>135</v>
      </c>
      <c r="FC15" s="1" t="s">
        <v>135</v>
      </c>
      <c r="FD15" s="7" t="s">
        <v>352</v>
      </c>
      <c r="FE15" s="1" t="s">
        <v>135</v>
      </c>
      <c r="FF15" s="1" t="s">
        <v>135</v>
      </c>
      <c r="FG15" s="1" t="s">
        <v>135</v>
      </c>
      <c r="FH15" s="1" t="s">
        <v>135</v>
      </c>
      <c r="FI15" s="1" t="s">
        <v>135</v>
      </c>
      <c r="FJ15" s="1" t="s">
        <v>135</v>
      </c>
      <c r="FK15" s="7" t="s">
        <v>353</v>
      </c>
      <c r="FL15" s="1" t="s">
        <v>135</v>
      </c>
      <c r="FM15" s="1" t="s">
        <v>135</v>
      </c>
      <c r="FN15" s="1" t="s">
        <v>135</v>
      </c>
      <c r="FO15" s="1" t="s">
        <v>135</v>
      </c>
      <c r="FP15" s="1" t="s">
        <v>135</v>
      </c>
      <c r="FQ15" s="1" t="s">
        <v>135</v>
      </c>
      <c r="FR15" s="7" t="s">
        <v>354</v>
      </c>
      <c r="FS15" s="29" t="s">
        <v>139</v>
      </c>
      <c r="FT15" s="29" t="s">
        <v>139</v>
      </c>
      <c r="FU15" s="29" t="s">
        <v>139</v>
      </c>
      <c r="FV15" s="29" t="s">
        <v>139</v>
      </c>
      <c r="FW15" s="29" t="s">
        <v>355</v>
      </c>
      <c r="FX15" s="29" t="s">
        <v>356</v>
      </c>
      <c r="FY15" s="33" t="s">
        <v>289</v>
      </c>
      <c r="FZ15" s="1" t="s">
        <v>292</v>
      </c>
    </row>
    <row r="16" spans="1:182">
      <c r="A16" t="s">
        <v>684</v>
      </c>
      <c r="B16" t="s">
        <v>676</v>
      </c>
      <c r="C16" s="1" t="s">
        <v>135</v>
      </c>
      <c r="D16" s="1" t="s">
        <v>135</v>
      </c>
      <c r="E16" s="1" t="s">
        <v>134</v>
      </c>
      <c r="F16" s="1" t="s">
        <v>135</v>
      </c>
      <c r="G16" s="1" t="s">
        <v>134</v>
      </c>
      <c r="H16" s="1" t="s">
        <v>135</v>
      </c>
      <c r="I16" s="6"/>
      <c r="J16" s="1" t="s">
        <v>135</v>
      </c>
      <c r="K16" s="1" t="s">
        <v>134</v>
      </c>
      <c r="L16" s="1" t="s">
        <v>134</v>
      </c>
      <c r="M16" s="1" t="s">
        <v>135</v>
      </c>
      <c r="N16" s="1" t="s">
        <v>135</v>
      </c>
      <c r="O16" s="1" t="s">
        <v>135</v>
      </c>
      <c r="P16" s="6"/>
      <c r="Q16" s="1" t="s">
        <v>134</v>
      </c>
      <c r="R16" s="1" t="s">
        <v>134</v>
      </c>
      <c r="S16" s="1" t="s">
        <v>143</v>
      </c>
      <c r="T16" s="1" t="s">
        <v>134</v>
      </c>
      <c r="U16" s="1" t="s">
        <v>137</v>
      </c>
      <c r="V16" s="1" t="s">
        <v>134</v>
      </c>
      <c r="W16" s="6"/>
      <c r="X16" s="29" t="s">
        <v>140</v>
      </c>
      <c r="Y16" s="29" t="s">
        <v>140</v>
      </c>
      <c r="Z16" s="29" t="s">
        <v>139</v>
      </c>
      <c r="AA16" s="29" t="s">
        <v>140</v>
      </c>
      <c r="AB16" s="29" t="s">
        <v>358</v>
      </c>
      <c r="AC16" s="29" t="s">
        <v>359</v>
      </c>
      <c r="AD16" s="1" t="s">
        <v>134</v>
      </c>
      <c r="AE16" s="1" t="s">
        <v>143</v>
      </c>
      <c r="AF16" s="1" t="s">
        <v>137</v>
      </c>
      <c r="AG16" s="1" t="s">
        <v>143</v>
      </c>
      <c r="AH16" s="1" t="s">
        <v>137</v>
      </c>
      <c r="AI16" s="1" t="s">
        <v>160</v>
      </c>
      <c r="AJ16" s="7" t="s">
        <v>360</v>
      </c>
      <c r="AK16" s="1" t="s">
        <v>135</v>
      </c>
      <c r="AL16" s="1" t="s">
        <v>135</v>
      </c>
      <c r="AM16" s="1" t="s">
        <v>134</v>
      </c>
      <c r="AN16" s="1" t="s">
        <v>135</v>
      </c>
      <c r="AO16" s="1" t="s">
        <v>134</v>
      </c>
      <c r="AP16" s="1" t="s">
        <v>135</v>
      </c>
      <c r="AQ16" s="6"/>
      <c r="AR16" s="1" t="s">
        <v>143</v>
      </c>
      <c r="AS16" s="1" t="s">
        <v>225</v>
      </c>
      <c r="AT16" s="1" t="s">
        <v>143</v>
      </c>
      <c r="AU16" s="1" t="s">
        <v>143</v>
      </c>
      <c r="AV16" s="1" t="s">
        <v>137</v>
      </c>
      <c r="AW16" s="1" t="s">
        <v>143</v>
      </c>
      <c r="AX16" s="6"/>
      <c r="AY16" s="29" t="s">
        <v>147</v>
      </c>
      <c r="AZ16" s="29" t="s">
        <v>140</v>
      </c>
      <c r="BA16" s="29" t="s">
        <v>140</v>
      </c>
      <c r="BB16" s="29" t="s">
        <v>137</v>
      </c>
      <c r="BC16" s="29" t="s">
        <v>361</v>
      </c>
      <c r="BD16" s="29" t="s">
        <v>362</v>
      </c>
      <c r="BE16" s="1" t="s">
        <v>137</v>
      </c>
      <c r="BF16" s="1" t="s">
        <v>143</v>
      </c>
      <c r="BG16" s="1" t="s">
        <v>137</v>
      </c>
      <c r="BH16" s="1" t="s">
        <v>225</v>
      </c>
      <c r="BI16" s="1" t="s">
        <v>137</v>
      </c>
      <c r="BJ16" s="1" t="s">
        <v>143</v>
      </c>
      <c r="BK16" s="6"/>
      <c r="BL16" s="1" t="s">
        <v>143</v>
      </c>
      <c r="BM16" s="1" t="s">
        <v>143</v>
      </c>
      <c r="BN16" s="1" t="s">
        <v>137</v>
      </c>
      <c r="BO16" s="1" t="s">
        <v>137</v>
      </c>
      <c r="BP16" s="1" t="s">
        <v>137</v>
      </c>
      <c r="BQ16" s="1" t="s">
        <v>137</v>
      </c>
      <c r="BR16" s="6"/>
      <c r="BS16" s="1" t="s">
        <v>135</v>
      </c>
      <c r="BT16" s="1" t="s">
        <v>134</v>
      </c>
      <c r="BU16" s="1" t="s">
        <v>134</v>
      </c>
      <c r="BV16" s="1" t="s">
        <v>134</v>
      </c>
      <c r="BW16" s="1" t="s">
        <v>135</v>
      </c>
      <c r="BX16" s="1" t="s">
        <v>134</v>
      </c>
      <c r="BY16" s="6"/>
      <c r="BZ16" s="1" t="s">
        <v>135</v>
      </c>
      <c r="CA16" s="1" t="s">
        <v>134</v>
      </c>
      <c r="CB16" s="1" t="s">
        <v>134</v>
      </c>
      <c r="CC16" s="1" t="s">
        <v>134</v>
      </c>
      <c r="CD16" s="1" t="s">
        <v>135</v>
      </c>
      <c r="CE16" s="1" t="s">
        <v>135</v>
      </c>
      <c r="CF16" s="6"/>
      <c r="CG16" s="1" t="s">
        <v>134</v>
      </c>
      <c r="CH16" s="1" t="s">
        <v>134</v>
      </c>
      <c r="CI16" s="1" t="s">
        <v>135</v>
      </c>
      <c r="CJ16" s="1" t="s">
        <v>134</v>
      </c>
      <c r="CK16" s="1" t="s">
        <v>134</v>
      </c>
      <c r="CL16" s="1" t="s">
        <v>135</v>
      </c>
      <c r="CM16" s="6"/>
      <c r="CN16" s="1" t="s">
        <v>134</v>
      </c>
      <c r="CO16" s="1" t="s">
        <v>137</v>
      </c>
      <c r="CP16" s="1" t="s">
        <v>134</v>
      </c>
      <c r="CQ16" s="1" t="s">
        <v>134</v>
      </c>
      <c r="CR16" s="1" t="s">
        <v>134</v>
      </c>
      <c r="CS16" s="1" t="s">
        <v>137</v>
      </c>
      <c r="CT16" s="6"/>
      <c r="CU16" s="1" t="s">
        <v>135</v>
      </c>
      <c r="CV16" s="1" t="s">
        <v>135</v>
      </c>
      <c r="CW16" s="1" t="s">
        <v>135</v>
      </c>
      <c r="CX16" s="1" t="s">
        <v>134</v>
      </c>
      <c r="CY16" s="1" t="s">
        <v>135</v>
      </c>
      <c r="CZ16" s="1" t="s">
        <v>134</v>
      </c>
      <c r="DA16" s="6"/>
      <c r="DB16" s="1" t="s">
        <v>134</v>
      </c>
      <c r="DC16" s="1" t="s">
        <v>137</v>
      </c>
      <c r="DD16" s="1" t="s">
        <v>137</v>
      </c>
      <c r="DE16" s="1" t="s">
        <v>134</v>
      </c>
      <c r="DF16" s="1" t="s">
        <v>137</v>
      </c>
      <c r="DG16" s="1" t="s">
        <v>134</v>
      </c>
      <c r="DH16" s="6"/>
      <c r="DI16" s="1" t="s">
        <v>135</v>
      </c>
      <c r="DJ16" s="1" t="s">
        <v>134</v>
      </c>
      <c r="DK16" s="1" t="s">
        <v>134</v>
      </c>
      <c r="DL16" s="1" t="s">
        <v>134</v>
      </c>
      <c r="DM16" s="1" t="s">
        <v>135</v>
      </c>
      <c r="DN16" s="1" t="s">
        <v>135</v>
      </c>
      <c r="DO16" s="6"/>
      <c r="DP16" s="1" t="s">
        <v>134</v>
      </c>
      <c r="DQ16" s="1" t="s">
        <v>134</v>
      </c>
      <c r="DR16" s="1" t="s">
        <v>134</v>
      </c>
      <c r="DS16" s="1" t="s">
        <v>134</v>
      </c>
      <c r="DT16" s="1" t="s">
        <v>134</v>
      </c>
      <c r="DU16" s="1" t="s">
        <v>135</v>
      </c>
      <c r="DV16" s="6"/>
      <c r="DW16" s="1" t="s">
        <v>134</v>
      </c>
      <c r="DX16" s="1" t="s">
        <v>134</v>
      </c>
      <c r="DY16" s="1" t="s">
        <v>134</v>
      </c>
      <c r="DZ16" s="1" t="s">
        <v>134</v>
      </c>
      <c r="EA16" s="1" t="s">
        <v>134</v>
      </c>
      <c r="EB16" s="1" t="s">
        <v>135</v>
      </c>
      <c r="EC16" s="6"/>
      <c r="ED16" s="1" t="s">
        <v>134</v>
      </c>
      <c r="EE16" s="1" t="s">
        <v>137</v>
      </c>
      <c r="EF16" s="1" t="s">
        <v>137</v>
      </c>
      <c r="EG16" s="1" t="s">
        <v>143</v>
      </c>
      <c r="EH16" s="1" t="s">
        <v>137</v>
      </c>
      <c r="EI16" s="1" t="s">
        <v>134</v>
      </c>
      <c r="EJ16" s="6"/>
      <c r="EK16" s="1" t="s">
        <v>135</v>
      </c>
      <c r="EL16" s="1" t="s">
        <v>134</v>
      </c>
      <c r="EM16" s="1" t="s">
        <v>135</v>
      </c>
      <c r="EN16" s="1" t="s">
        <v>134</v>
      </c>
      <c r="EO16" s="1" t="s">
        <v>134</v>
      </c>
      <c r="EP16" s="1" t="s">
        <v>135</v>
      </c>
      <c r="EQ16" s="6"/>
      <c r="ER16" s="29" t="s">
        <v>140</v>
      </c>
      <c r="ES16" s="29" t="s">
        <v>140</v>
      </c>
      <c r="ET16" s="29" t="s">
        <v>147</v>
      </c>
      <c r="EU16" s="29" t="s">
        <v>147</v>
      </c>
      <c r="EV16" s="29" t="s">
        <v>363</v>
      </c>
      <c r="EW16" s="29" t="s">
        <v>364</v>
      </c>
      <c r="EX16" s="1" t="s">
        <v>135</v>
      </c>
      <c r="EY16" s="1" t="s">
        <v>134</v>
      </c>
      <c r="EZ16" s="1" t="s">
        <v>134</v>
      </c>
      <c r="FA16" s="1" t="s">
        <v>143</v>
      </c>
      <c r="FB16" s="1" t="s">
        <v>134</v>
      </c>
      <c r="FC16" s="1" t="s">
        <v>134</v>
      </c>
      <c r="FD16" s="6"/>
      <c r="FE16" s="1" t="s">
        <v>134</v>
      </c>
      <c r="FF16" s="1" t="s">
        <v>134</v>
      </c>
      <c r="FG16" s="1" t="s">
        <v>135</v>
      </c>
      <c r="FH16" s="1" t="s">
        <v>134</v>
      </c>
      <c r="FI16" s="1" t="s">
        <v>135</v>
      </c>
      <c r="FJ16" s="1" t="s">
        <v>135</v>
      </c>
      <c r="FK16" s="6"/>
      <c r="FL16" s="1" t="s">
        <v>135</v>
      </c>
      <c r="FM16" s="1" t="s">
        <v>135</v>
      </c>
      <c r="FN16" s="1" t="s">
        <v>135</v>
      </c>
      <c r="FO16" s="1" t="s">
        <v>135</v>
      </c>
      <c r="FP16" s="1" t="s">
        <v>135</v>
      </c>
      <c r="FQ16" s="1" t="s">
        <v>135</v>
      </c>
      <c r="FR16" s="6"/>
      <c r="FS16" s="29" t="s">
        <v>139</v>
      </c>
      <c r="FT16" s="29" t="s">
        <v>140</v>
      </c>
      <c r="FU16" s="29" t="s">
        <v>140</v>
      </c>
      <c r="FV16" s="29" t="s">
        <v>139</v>
      </c>
      <c r="FW16" s="29" t="s">
        <v>365</v>
      </c>
      <c r="FX16" s="29" t="s">
        <v>366</v>
      </c>
      <c r="FY16" s="35"/>
      <c r="FZ16" s="1" t="s">
        <v>367</v>
      </c>
    </row>
    <row r="17" spans="1:182">
      <c r="C17" s="1"/>
      <c r="D17" s="1"/>
      <c r="E17" s="1"/>
      <c r="F17" s="1"/>
      <c r="G17" s="1"/>
      <c r="H17" s="1"/>
      <c r="J17" s="1"/>
      <c r="K17" s="1"/>
      <c r="L17" s="1"/>
      <c r="M17" s="1"/>
      <c r="N17" s="1"/>
      <c r="O17" s="1"/>
      <c r="Q17" s="1"/>
      <c r="R17" s="1"/>
      <c r="S17" s="1"/>
      <c r="T17" s="1"/>
      <c r="U17" s="1"/>
      <c r="V17" s="1"/>
      <c r="X17" s="1"/>
      <c r="Y17" s="1"/>
      <c r="Z17" s="1"/>
      <c r="AA17" s="1"/>
      <c r="AB17" s="1"/>
      <c r="AC17" s="1"/>
      <c r="AD17" s="1"/>
      <c r="AE17" s="1"/>
      <c r="AF17" s="1"/>
      <c r="AG17" s="1"/>
      <c r="AH17" s="1"/>
      <c r="AI17" s="1"/>
      <c r="AJ17" s="1"/>
      <c r="AK17" s="1"/>
      <c r="AL17" s="1"/>
      <c r="AM17" s="1"/>
      <c r="AN17" s="1"/>
      <c r="AO17" s="1"/>
      <c r="AP17" s="1"/>
      <c r="AR17" s="1"/>
      <c r="AS17" s="1"/>
      <c r="AT17" s="1"/>
      <c r="AU17" s="1"/>
      <c r="AV17" s="1"/>
      <c r="AW17" s="1"/>
      <c r="AY17" s="1"/>
      <c r="AZ17" s="1"/>
      <c r="BA17" s="1"/>
      <c r="BB17" s="1"/>
      <c r="BC17" s="1"/>
      <c r="BD17" s="1"/>
      <c r="BE17" s="1"/>
      <c r="BF17" s="1"/>
      <c r="BG17" s="1"/>
      <c r="BH17" s="1"/>
      <c r="BI17" s="1"/>
      <c r="BJ17" s="1"/>
      <c r="BL17" s="1"/>
      <c r="BM17" s="1"/>
      <c r="BN17" s="1"/>
      <c r="BO17" s="1"/>
      <c r="BP17" s="1"/>
      <c r="BQ17" s="1"/>
      <c r="BS17" s="1"/>
      <c r="BT17" s="1"/>
      <c r="BU17" s="1"/>
      <c r="BV17" s="1"/>
      <c r="BW17" s="1"/>
      <c r="BX17" s="1"/>
      <c r="BZ17" s="1"/>
      <c r="CA17" s="1"/>
      <c r="CB17" s="1"/>
      <c r="CC17" s="1"/>
      <c r="CD17" s="1"/>
      <c r="CE17" s="1"/>
      <c r="CG17" s="1"/>
      <c r="CH17" s="1"/>
      <c r="CI17" s="1"/>
      <c r="CJ17" s="1"/>
      <c r="CK17" s="1"/>
      <c r="CL17" s="1"/>
      <c r="CN17" s="1"/>
      <c r="CO17" s="1"/>
      <c r="CP17" s="1"/>
      <c r="CQ17" s="1"/>
      <c r="CR17" s="1"/>
      <c r="CS17" s="1"/>
      <c r="CU17" s="1"/>
      <c r="CV17" s="1"/>
      <c r="CW17" s="1"/>
      <c r="CX17" s="1"/>
      <c r="CY17" s="1"/>
      <c r="CZ17" s="1"/>
      <c r="DB17" s="1"/>
      <c r="DC17" s="1"/>
      <c r="DD17" s="1"/>
      <c r="DE17" s="1"/>
      <c r="DF17" s="1"/>
      <c r="DG17" s="1"/>
      <c r="DI17" s="1"/>
      <c r="DJ17" s="1"/>
      <c r="DK17" s="1"/>
      <c r="DL17" s="1"/>
      <c r="DM17" s="1"/>
      <c r="DN17" s="1"/>
      <c r="DP17" s="1"/>
      <c r="DQ17" s="1"/>
      <c r="DR17" s="1"/>
      <c r="DS17" s="1"/>
      <c r="DT17" s="1"/>
      <c r="DU17" s="1"/>
      <c r="DW17" s="1"/>
      <c r="DX17" s="1"/>
      <c r="DY17" s="1"/>
      <c r="DZ17" s="1"/>
      <c r="EA17" s="1"/>
      <c r="EB17" s="1"/>
      <c r="ED17" s="1"/>
      <c r="EE17" s="1"/>
      <c r="EF17" s="1"/>
      <c r="EG17" s="1"/>
      <c r="EH17" s="1"/>
      <c r="EI17" s="1"/>
      <c r="EK17" s="1"/>
      <c r="EL17" s="1"/>
      <c r="EM17" s="1"/>
      <c r="EN17" s="1"/>
      <c r="EO17" s="1"/>
      <c r="EP17" s="1"/>
      <c r="ER17" s="1"/>
      <c r="ES17" s="1"/>
      <c r="ET17" s="1"/>
      <c r="EU17" s="1"/>
      <c r="EV17" s="1"/>
      <c r="EW17" s="1"/>
      <c r="EX17" s="1"/>
      <c r="EY17" s="1"/>
      <c r="EZ17" s="1"/>
      <c r="FA17" s="1"/>
      <c r="FB17" s="1"/>
      <c r="FC17" s="1"/>
      <c r="FE17" s="1"/>
      <c r="FF17" s="1"/>
      <c r="FG17" s="1"/>
      <c r="FH17" s="1"/>
      <c r="FI17" s="1"/>
      <c r="FJ17" s="1"/>
      <c r="FL17" s="1"/>
      <c r="FM17" s="1"/>
      <c r="FN17" s="1"/>
      <c r="FO17" s="1"/>
      <c r="FP17" s="1"/>
      <c r="FQ17" s="1"/>
      <c r="FS17" s="1"/>
      <c r="FT17" s="1"/>
      <c r="FU17" s="1"/>
      <c r="FV17" s="1"/>
      <c r="FW17" s="1"/>
      <c r="FX17" s="1"/>
      <c r="FZ17" s="1"/>
    </row>
    <row r="18" spans="1:182">
      <c r="C18" s="1"/>
      <c r="D18" s="1"/>
      <c r="E18" s="1"/>
      <c r="F18" s="1"/>
      <c r="G18" s="1"/>
      <c r="H18" s="1"/>
      <c r="J18" s="1"/>
      <c r="K18" s="1"/>
      <c r="L18" s="1"/>
      <c r="M18" s="1"/>
      <c r="N18" s="1"/>
      <c r="O18" s="1"/>
      <c r="Q18" s="1"/>
      <c r="R18" s="1"/>
      <c r="S18" s="1"/>
      <c r="T18" s="1"/>
      <c r="U18" s="1"/>
      <c r="V18" s="1"/>
      <c r="X18" s="1"/>
      <c r="Y18" s="1"/>
      <c r="Z18" s="1"/>
      <c r="AA18" s="1"/>
      <c r="AB18" s="1"/>
      <c r="AC18" s="1"/>
      <c r="AD18" s="1"/>
      <c r="AE18" s="1"/>
      <c r="AF18" s="1"/>
      <c r="AG18" s="1"/>
      <c r="AH18" s="1"/>
      <c r="AI18" s="1"/>
      <c r="AJ18" s="1"/>
      <c r="AK18" s="1"/>
      <c r="AL18" s="1"/>
      <c r="AM18" s="1"/>
      <c r="AN18" s="1"/>
      <c r="AO18" s="1"/>
      <c r="AP18" s="1"/>
      <c r="AR18" s="1"/>
      <c r="AS18" s="1"/>
      <c r="AT18" s="1"/>
      <c r="AU18" s="1"/>
      <c r="AV18" s="1"/>
      <c r="AW18" s="1"/>
      <c r="AY18" s="1"/>
      <c r="AZ18" s="1"/>
      <c r="BA18" s="1"/>
      <c r="BB18" s="1"/>
      <c r="BC18" s="1"/>
      <c r="BD18" s="1"/>
      <c r="BE18" s="1"/>
      <c r="BF18" s="1"/>
      <c r="BG18" s="1"/>
      <c r="BH18" s="1"/>
      <c r="BI18" s="1"/>
      <c r="BJ18" s="1"/>
      <c r="BL18" s="1"/>
      <c r="BM18" s="1"/>
      <c r="BN18" s="1"/>
      <c r="BO18" s="1"/>
      <c r="BP18" s="1"/>
      <c r="BQ18" s="1"/>
      <c r="BS18" s="1"/>
      <c r="BT18" s="1"/>
      <c r="BU18" s="1"/>
      <c r="BV18" s="1"/>
      <c r="BW18" s="1"/>
      <c r="BX18" s="1"/>
      <c r="BZ18" s="1"/>
      <c r="CA18" s="1"/>
      <c r="CB18" s="1"/>
      <c r="CC18" s="1"/>
      <c r="CD18" s="1"/>
      <c r="CE18" s="1"/>
      <c r="CG18" s="1"/>
      <c r="CH18" s="1"/>
      <c r="CI18" s="1"/>
      <c r="CJ18" s="1"/>
      <c r="CK18" s="1"/>
      <c r="CL18" s="1"/>
      <c r="CN18" s="1"/>
      <c r="CO18" s="1"/>
      <c r="CP18" s="1"/>
      <c r="CQ18" s="1"/>
      <c r="CR18" s="1"/>
      <c r="CS18" s="1"/>
      <c r="CU18" s="1"/>
      <c r="CV18" s="1"/>
      <c r="CW18" s="1"/>
      <c r="CX18" s="1"/>
      <c r="CY18" s="1"/>
      <c r="CZ18" s="1"/>
      <c r="DB18" s="1"/>
      <c r="DC18" s="1"/>
      <c r="DD18" s="1"/>
      <c r="DE18" s="1"/>
      <c r="DF18" s="1"/>
      <c r="DG18" s="1"/>
      <c r="DI18" s="1"/>
      <c r="DJ18" s="1"/>
      <c r="DK18" s="1"/>
      <c r="DL18" s="1"/>
      <c r="DM18" s="1"/>
      <c r="DN18" s="1"/>
      <c r="DP18" s="1"/>
      <c r="DQ18" s="1"/>
      <c r="DR18" s="1"/>
      <c r="DS18" s="1"/>
      <c r="DT18" s="1"/>
      <c r="DU18" s="1"/>
      <c r="DW18" s="1"/>
      <c r="DX18" s="1"/>
      <c r="DY18" s="1"/>
      <c r="DZ18" s="1"/>
      <c r="EA18" s="1"/>
      <c r="EB18" s="1"/>
      <c r="ED18" s="1"/>
      <c r="EE18" s="1"/>
      <c r="EF18" s="1"/>
      <c r="EG18" s="1"/>
      <c r="EH18" s="1"/>
      <c r="EI18" s="1"/>
      <c r="EK18" s="1"/>
      <c r="EL18" s="1"/>
      <c r="EM18" s="1"/>
      <c r="EN18" s="1"/>
      <c r="EO18" s="1"/>
      <c r="EP18" s="1"/>
      <c r="ER18" s="1"/>
      <c r="ES18" s="1"/>
      <c r="ET18" s="1"/>
      <c r="EU18" s="1"/>
      <c r="EV18" s="1"/>
      <c r="EW18" s="1"/>
      <c r="EX18" s="1"/>
      <c r="EY18" s="1"/>
      <c r="EZ18" s="1"/>
      <c r="FA18" s="1"/>
      <c r="FB18" s="1"/>
      <c r="FC18" s="1"/>
      <c r="FE18" s="1"/>
      <c r="FF18" s="1"/>
      <c r="FG18" s="1"/>
      <c r="FH18" s="1"/>
      <c r="FI18" s="1"/>
      <c r="FJ18" s="1"/>
      <c r="FL18" s="1"/>
      <c r="FM18" s="1"/>
      <c r="FN18" s="1"/>
      <c r="FO18" s="1"/>
      <c r="FP18" s="1"/>
      <c r="FQ18" s="1"/>
      <c r="FS18" s="1"/>
      <c r="FT18" s="1"/>
      <c r="FU18" s="1"/>
      <c r="FV18" s="1"/>
      <c r="FW18" s="1"/>
      <c r="FX18" s="1"/>
      <c r="FZ18" s="1"/>
    </row>
    <row r="19" spans="1:182">
      <c r="A19" t="s">
        <v>685</v>
      </c>
      <c r="B19" t="s">
        <v>677</v>
      </c>
      <c r="C19" s="1" t="s">
        <v>160</v>
      </c>
      <c r="D19" s="1" t="s">
        <v>134</v>
      </c>
      <c r="E19" s="1" t="s">
        <v>137</v>
      </c>
      <c r="F19" s="1" t="s">
        <v>137</v>
      </c>
      <c r="G19" s="1" t="s">
        <v>137</v>
      </c>
      <c r="H19" s="1" t="s">
        <v>134</v>
      </c>
      <c r="I19" s="6"/>
      <c r="J19" s="1" t="s">
        <v>137</v>
      </c>
      <c r="K19" s="1" t="s">
        <v>134</v>
      </c>
      <c r="L19" s="1" t="s">
        <v>143</v>
      </c>
      <c r="M19" s="1" t="s">
        <v>134</v>
      </c>
      <c r="N19" s="1" t="s">
        <v>143</v>
      </c>
      <c r="O19" s="1" t="s">
        <v>137</v>
      </c>
      <c r="P19" s="6"/>
      <c r="Q19" s="1" t="s">
        <v>134</v>
      </c>
      <c r="R19" s="1" t="s">
        <v>134</v>
      </c>
      <c r="S19" s="1" t="s">
        <v>134</v>
      </c>
      <c r="T19" s="1" t="s">
        <v>134</v>
      </c>
      <c r="U19" s="1" t="s">
        <v>137</v>
      </c>
      <c r="V19" s="1" t="s">
        <v>134</v>
      </c>
      <c r="W19" s="6"/>
      <c r="X19" s="29" t="s">
        <v>140</v>
      </c>
      <c r="Y19" s="29" t="s">
        <v>140</v>
      </c>
      <c r="Z19" s="29" t="s">
        <v>140</v>
      </c>
      <c r="AA19" s="29" t="s">
        <v>140</v>
      </c>
      <c r="AB19" s="29" t="s">
        <v>369</v>
      </c>
      <c r="AC19" s="29" t="s">
        <v>370</v>
      </c>
      <c r="AD19" s="1" t="s">
        <v>137</v>
      </c>
      <c r="AE19" s="1" t="s">
        <v>137</v>
      </c>
      <c r="AF19" s="1" t="s">
        <v>137</v>
      </c>
      <c r="AG19" s="1" t="s">
        <v>137</v>
      </c>
      <c r="AH19" s="1" t="s">
        <v>137</v>
      </c>
      <c r="AI19" s="1" t="s">
        <v>143</v>
      </c>
      <c r="AJ19" s="6"/>
      <c r="AK19" s="1" t="s">
        <v>143</v>
      </c>
      <c r="AL19" s="1" t="s">
        <v>225</v>
      </c>
      <c r="AM19" s="1" t="s">
        <v>143</v>
      </c>
      <c r="AN19" s="1" t="s">
        <v>225</v>
      </c>
      <c r="AO19" s="1" t="s">
        <v>225</v>
      </c>
      <c r="AP19" s="1" t="s">
        <v>143</v>
      </c>
      <c r="AQ19" s="6"/>
      <c r="AR19" s="29" t="s">
        <v>148</v>
      </c>
      <c r="AS19" s="29" t="s">
        <v>137</v>
      </c>
      <c r="AT19" s="29" t="s">
        <v>148</v>
      </c>
      <c r="AU19" s="29" t="s">
        <v>137</v>
      </c>
      <c r="AV19" s="29" t="s">
        <v>371</v>
      </c>
      <c r="AW19" s="29" t="s">
        <v>372</v>
      </c>
      <c r="AX19" s="1" t="s">
        <v>134</v>
      </c>
      <c r="AY19" s="1" t="s">
        <v>143</v>
      </c>
      <c r="AZ19" s="1" t="s">
        <v>143</v>
      </c>
      <c r="BA19" s="1" t="s">
        <v>137</v>
      </c>
      <c r="BB19" s="1" t="s">
        <v>137</v>
      </c>
      <c r="BC19" s="1" t="s">
        <v>137</v>
      </c>
      <c r="BD19" s="6"/>
      <c r="BE19" s="1" t="s">
        <v>143</v>
      </c>
      <c r="BF19" s="1" t="s">
        <v>143</v>
      </c>
      <c r="BG19" s="1" t="s">
        <v>143</v>
      </c>
      <c r="BH19" s="1" t="s">
        <v>137</v>
      </c>
      <c r="BI19" s="1" t="s">
        <v>137</v>
      </c>
      <c r="BJ19" s="1" t="s">
        <v>143</v>
      </c>
      <c r="BK19" s="6"/>
      <c r="BL19" s="1" t="s">
        <v>225</v>
      </c>
      <c r="BM19" s="1" t="s">
        <v>143</v>
      </c>
      <c r="BN19" s="1" t="s">
        <v>143</v>
      </c>
      <c r="BO19" s="1" t="s">
        <v>143</v>
      </c>
      <c r="BP19" s="1" t="s">
        <v>143</v>
      </c>
      <c r="BQ19" s="1" t="s">
        <v>137</v>
      </c>
      <c r="BR19" s="6"/>
      <c r="BS19" s="1" t="s">
        <v>134</v>
      </c>
      <c r="BT19" s="1" t="s">
        <v>143</v>
      </c>
      <c r="BU19" s="1" t="s">
        <v>143</v>
      </c>
      <c r="BV19" s="1" t="s">
        <v>143</v>
      </c>
      <c r="BW19" s="1" t="s">
        <v>137</v>
      </c>
      <c r="BX19" s="1" t="s">
        <v>137</v>
      </c>
      <c r="BY19" s="6"/>
      <c r="BZ19" s="1" t="s">
        <v>134</v>
      </c>
      <c r="CA19" s="1" t="s">
        <v>137</v>
      </c>
      <c r="CB19" s="1" t="s">
        <v>137</v>
      </c>
      <c r="CC19" s="1" t="s">
        <v>137</v>
      </c>
      <c r="CD19" s="1" t="s">
        <v>143</v>
      </c>
      <c r="CE19" s="1" t="s">
        <v>143</v>
      </c>
      <c r="CF19" s="6"/>
      <c r="CG19" s="1" t="s">
        <v>143</v>
      </c>
      <c r="CH19" s="1" t="s">
        <v>143</v>
      </c>
      <c r="CI19" s="1" t="s">
        <v>137</v>
      </c>
      <c r="CJ19" s="1" t="s">
        <v>143</v>
      </c>
      <c r="CK19" s="1" t="s">
        <v>143</v>
      </c>
      <c r="CL19" s="1" t="s">
        <v>137</v>
      </c>
      <c r="CM19" s="6"/>
      <c r="CN19" s="1" t="s">
        <v>143</v>
      </c>
      <c r="CO19" s="1" t="s">
        <v>137</v>
      </c>
      <c r="CP19" s="1" t="s">
        <v>143</v>
      </c>
      <c r="CQ19" s="1" t="s">
        <v>137</v>
      </c>
      <c r="CR19" s="1" t="s">
        <v>143</v>
      </c>
      <c r="CS19" s="1" t="s">
        <v>143</v>
      </c>
      <c r="CT19" s="6"/>
      <c r="CU19" s="1" t="s">
        <v>134</v>
      </c>
      <c r="CV19" s="1" t="s">
        <v>143</v>
      </c>
      <c r="CW19" s="1" t="s">
        <v>134</v>
      </c>
      <c r="CX19" s="1" t="s">
        <v>137</v>
      </c>
      <c r="CY19" s="1" t="s">
        <v>137</v>
      </c>
      <c r="CZ19" s="1" t="s">
        <v>143</v>
      </c>
      <c r="DA19" s="6"/>
      <c r="DB19" s="29" t="s">
        <v>137</v>
      </c>
      <c r="DC19" s="29" t="s">
        <v>147</v>
      </c>
      <c r="DD19" s="29" t="s">
        <v>147</v>
      </c>
      <c r="DE19" s="29" t="s">
        <v>137</v>
      </c>
      <c r="DF19" s="29" t="s">
        <v>373</v>
      </c>
      <c r="DG19" s="29" t="s">
        <v>374</v>
      </c>
      <c r="DH19" s="1" t="s">
        <v>134</v>
      </c>
      <c r="DI19" s="1" t="s">
        <v>134</v>
      </c>
      <c r="DJ19" s="1" t="s">
        <v>137</v>
      </c>
      <c r="DK19" s="1" t="s">
        <v>134</v>
      </c>
      <c r="DL19" s="1" t="s">
        <v>137</v>
      </c>
      <c r="DM19" s="1" t="s">
        <v>134</v>
      </c>
      <c r="DN19" s="6"/>
      <c r="DO19" s="1" t="s">
        <v>137</v>
      </c>
      <c r="DP19" s="1" t="s">
        <v>143</v>
      </c>
      <c r="DQ19" s="1" t="s">
        <v>137</v>
      </c>
      <c r="DR19" s="1" t="s">
        <v>143</v>
      </c>
      <c r="DS19" s="1" t="s">
        <v>137</v>
      </c>
      <c r="DT19" s="1" t="s">
        <v>143</v>
      </c>
      <c r="DU19" s="6"/>
      <c r="DV19" s="1" t="s">
        <v>137</v>
      </c>
      <c r="DW19" s="1" t="s">
        <v>134</v>
      </c>
      <c r="DX19" s="1" t="s">
        <v>137</v>
      </c>
      <c r="DY19" s="1" t="s">
        <v>143</v>
      </c>
      <c r="DZ19" s="1" t="s">
        <v>137</v>
      </c>
      <c r="EA19" s="1" t="s">
        <v>137</v>
      </c>
      <c r="EB19" s="6"/>
      <c r="EC19" s="29" t="s">
        <v>147</v>
      </c>
      <c r="ED19" s="29" t="s">
        <v>147</v>
      </c>
      <c r="EE19" s="29" t="s">
        <v>147</v>
      </c>
      <c r="EF19" s="29" t="s">
        <v>147</v>
      </c>
      <c r="EG19" s="29" t="s">
        <v>375</v>
      </c>
      <c r="EH19" s="29" t="s">
        <v>376</v>
      </c>
      <c r="EI19" s="35"/>
      <c r="EJ19" s="1" t="s">
        <v>377</v>
      </c>
    </row>
    <row r="20" spans="1:182">
      <c r="A20" t="s">
        <v>685</v>
      </c>
      <c r="B20" t="s">
        <v>678</v>
      </c>
      <c r="C20" s="1" t="s">
        <v>135</v>
      </c>
      <c r="D20" s="1" t="s">
        <v>134</v>
      </c>
      <c r="E20" s="1" t="s">
        <v>135</v>
      </c>
      <c r="F20" s="1" t="s">
        <v>135</v>
      </c>
      <c r="G20" s="1" t="s">
        <v>135</v>
      </c>
      <c r="H20" s="1" t="s">
        <v>135</v>
      </c>
      <c r="I20" s="7" t="s">
        <v>379</v>
      </c>
      <c r="J20" s="1" t="s">
        <v>134</v>
      </c>
      <c r="K20" s="1" t="s">
        <v>135</v>
      </c>
      <c r="L20" s="1" t="s">
        <v>135</v>
      </c>
      <c r="M20" s="1" t="s">
        <v>135</v>
      </c>
      <c r="N20" s="1" t="s">
        <v>135</v>
      </c>
      <c r="O20" s="1" t="s">
        <v>135</v>
      </c>
      <c r="P20" s="7" t="s">
        <v>380</v>
      </c>
      <c r="Q20" s="1" t="s">
        <v>135</v>
      </c>
      <c r="R20" s="1" t="s">
        <v>135</v>
      </c>
      <c r="S20" s="1" t="s">
        <v>135</v>
      </c>
      <c r="T20" s="1" t="s">
        <v>135</v>
      </c>
      <c r="U20" s="1" t="s">
        <v>135</v>
      </c>
      <c r="V20" s="1" t="s">
        <v>135</v>
      </c>
      <c r="W20" s="7" t="s">
        <v>381</v>
      </c>
      <c r="X20" s="29" t="s">
        <v>139</v>
      </c>
      <c r="Y20" s="29" t="s">
        <v>140</v>
      </c>
      <c r="Z20" s="29" t="s">
        <v>139</v>
      </c>
      <c r="AA20" s="29" t="s">
        <v>139</v>
      </c>
      <c r="AB20" s="29" t="s">
        <v>382</v>
      </c>
      <c r="AC20" s="29" t="s">
        <v>383</v>
      </c>
      <c r="AD20" s="1" t="s">
        <v>135</v>
      </c>
      <c r="AE20" s="1" t="s">
        <v>135</v>
      </c>
      <c r="AF20" s="1" t="s">
        <v>135</v>
      </c>
      <c r="AG20" s="1" t="s">
        <v>135</v>
      </c>
      <c r="AH20" s="1" t="s">
        <v>135</v>
      </c>
      <c r="AI20" s="1" t="s">
        <v>135</v>
      </c>
      <c r="AJ20" s="7" t="s">
        <v>384</v>
      </c>
      <c r="AK20" s="1" t="s">
        <v>135</v>
      </c>
      <c r="AL20" s="1" t="s">
        <v>134</v>
      </c>
      <c r="AM20" s="1" t="s">
        <v>135</v>
      </c>
      <c r="AN20" s="1" t="s">
        <v>135</v>
      </c>
      <c r="AO20" s="1" t="s">
        <v>135</v>
      </c>
      <c r="AP20" s="1" t="s">
        <v>135</v>
      </c>
      <c r="AQ20" s="7" t="s">
        <v>385</v>
      </c>
      <c r="AR20" s="29" t="s">
        <v>139</v>
      </c>
      <c r="AS20" s="29" t="s">
        <v>140</v>
      </c>
      <c r="AT20" s="29" t="s">
        <v>139</v>
      </c>
      <c r="AU20" s="29" t="s">
        <v>139</v>
      </c>
      <c r="AV20" s="29" t="s">
        <v>386</v>
      </c>
      <c r="AW20" s="29" t="s">
        <v>387</v>
      </c>
      <c r="AX20" s="1" t="s">
        <v>135</v>
      </c>
      <c r="AY20" s="1" t="s">
        <v>135</v>
      </c>
      <c r="AZ20" s="1" t="s">
        <v>135</v>
      </c>
      <c r="BA20" s="1" t="s">
        <v>135</v>
      </c>
      <c r="BB20" s="1" t="s">
        <v>135</v>
      </c>
      <c r="BC20" s="1" t="s">
        <v>135</v>
      </c>
      <c r="BD20" s="7" t="s">
        <v>388</v>
      </c>
      <c r="BE20" s="1" t="s">
        <v>135</v>
      </c>
      <c r="BF20" s="1" t="s">
        <v>134</v>
      </c>
      <c r="BG20" s="1" t="s">
        <v>135</v>
      </c>
      <c r="BH20" s="1" t="s">
        <v>135</v>
      </c>
      <c r="BI20" s="1" t="s">
        <v>135</v>
      </c>
      <c r="BJ20" s="1" t="s">
        <v>135</v>
      </c>
      <c r="BK20" s="7" t="s">
        <v>389</v>
      </c>
      <c r="BL20" s="1" t="s">
        <v>135</v>
      </c>
      <c r="BM20" s="1" t="s">
        <v>135</v>
      </c>
      <c r="BN20" s="1" t="s">
        <v>135</v>
      </c>
      <c r="BO20" s="1" t="s">
        <v>135</v>
      </c>
      <c r="BP20" s="1" t="s">
        <v>135</v>
      </c>
      <c r="BQ20" s="1" t="s">
        <v>135</v>
      </c>
      <c r="BR20" s="7" t="s">
        <v>390</v>
      </c>
      <c r="BS20" s="1" t="s">
        <v>135</v>
      </c>
      <c r="BT20" s="1" t="s">
        <v>143</v>
      </c>
      <c r="BU20" s="1" t="s">
        <v>143</v>
      </c>
      <c r="BV20" s="1" t="s">
        <v>135</v>
      </c>
      <c r="BW20" s="1" t="s">
        <v>143</v>
      </c>
      <c r="BX20" s="1" t="s">
        <v>135</v>
      </c>
      <c r="BY20" s="7" t="s">
        <v>391</v>
      </c>
      <c r="BZ20" s="1" t="s">
        <v>135</v>
      </c>
      <c r="CA20" s="1" t="s">
        <v>137</v>
      </c>
      <c r="CB20" s="1" t="s">
        <v>137</v>
      </c>
      <c r="CC20" s="1" t="s">
        <v>135</v>
      </c>
      <c r="CD20" s="1" t="s">
        <v>137</v>
      </c>
      <c r="CE20" s="1" t="s">
        <v>135</v>
      </c>
      <c r="CF20" s="7" t="s">
        <v>392</v>
      </c>
      <c r="CG20" s="1" t="s">
        <v>135</v>
      </c>
      <c r="CH20" s="1" t="s">
        <v>137</v>
      </c>
      <c r="CI20" s="1" t="s">
        <v>134</v>
      </c>
      <c r="CJ20" s="1" t="s">
        <v>135</v>
      </c>
      <c r="CK20" s="1" t="s">
        <v>134</v>
      </c>
      <c r="CL20" s="1" t="s">
        <v>135</v>
      </c>
      <c r="CM20" s="7" t="s">
        <v>392</v>
      </c>
      <c r="CN20" s="1" t="s">
        <v>135</v>
      </c>
      <c r="CO20" s="1" t="s">
        <v>143</v>
      </c>
      <c r="CP20" s="1" t="s">
        <v>143</v>
      </c>
      <c r="CQ20" s="1" t="s">
        <v>135</v>
      </c>
      <c r="CR20" s="1" t="s">
        <v>143</v>
      </c>
      <c r="CS20" s="1" t="s">
        <v>135</v>
      </c>
      <c r="CT20" s="7" t="s">
        <v>393</v>
      </c>
      <c r="CU20" s="1" t="s">
        <v>135</v>
      </c>
      <c r="CV20" s="1" t="s">
        <v>135</v>
      </c>
      <c r="CW20" s="1" t="s">
        <v>135</v>
      </c>
      <c r="CX20" s="1" t="s">
        <v>135</v>
      </c>
      <c r="CY20" s="1" t="s">
        <v>135</v>
      </c>
      <c r="CZ20" s="1" t="s">
        <v>135</v>
      </c>
      <c r="DA20" s="7" t="s">
        <v>394</v>
      </c>
      <c r="DB20" s="29" t="s">
        <v>139</v>
      </c>
      <c r="DC20" s="29" t="s">
        <v>139</v>
      </c>
      <c r="DD20" s="29" t="s">
        <v>139</v>
      </c>
      <c r="DE20" s="29" t="s">
        <v>140</v>
      </c>
      <c r="DF20" s="29" t="s">
        <v>395</v>
      </c>
      <c r="DG20" s="29" t="s">
        <v>396</v>
      </c>
      <c r="DH20" s="1" t="s">
        <v>135</v>
      </c>
      <c r="DI20" s="1" t="s">
        <v>134</v>
      </c>
      <c r="DJ20" s="1" t="s">
        <v>135</v>
      </c>
      <c r="DK20" s="1" t="s">
        <v>135</v>
      </c>
      <c r="DL20" s="1" t="s">
        <v>135</v>
      </c>
      <c r="DM20" s="1" t="s">
        <v>135</v>
      </c>
      <c r="DN20" s="7" t="s">
        <v>397</v>
      </c>
      <c r="DO20" s="1" t="s">
        <v>135</v>
      </c>
      <c r="DP20" s="1" t="s">
        <v>135</v>
      </c>
      <c r="DQ20" s="1" t="s">
        <v>135</v>
      </c>
      <c r="DR20" s="1" t="s">
        <v>135</v>
      </c>
      <c r="DS20" s="1" t="s">
        <v>135</v>
      </c>
      <c r="DT20" s="1" t="s">
        <v>135</v>
      </c>
      <c r="DU20" s="7" t="s">
        <v>398</v>
      </c>
      <c r="DV20" s="1" t="s">
        <v>135</v>
      </c>
      <c r="DW20" s="1" t="s">
        <v>137</v>
      </c>
      <c r="DX20" s="1" t="s">
        <v>137</v>
      </c>
      <c r="DY20" s="1" t="s">
        <v>137</v>
      </c>
      <c r="DZ20" s="1" t="s">
        <v>137</v>
      </c>
      <c r="EA20" s="1" t="s">
        <v>135</v>
      </c>
      <c r="EB20" s="7" t="s">
        <v>399</v>
      </c>
      <c r="EC20" s="29" t="s">
        <v>140</v>
      </c>
      <c r="ED20" s="29" t="s">
        <v>139</v>
      </c>
      <c r="EE20" s="29" t="s">
        <v>140</v>
      </c>
      <c r="EF20" s="29" t="s">
        <v>140</v>
      </c>
      <c r="EG20" s="29" t="s">
        <v>400</v>
      </c>
      <c r="EH20" s="29" t="s">
        <v>401</v>
      </c>
      <c r="EI20" s="33" t="s">
        <v>402</v>
      </c>
      <c r="EJ20" s="1" t="s">
        <v>403</v>
      </c>
    </row>
    <row r="21" spans="1:182">
      <c r="A21" t="s">
        <v>685</v>
      </c>
      <c r="B21" t="s">
        <v>758</v>
      </c>
      <c r="C21" s="1" t="s">
        <v>135</v>
      </c>
      <c r="D21" s="1" t="s">
        <v>135</v>
      </c>
      <c r="E21" s="1" t="s">
        <v>135</v>
      </c>
      <c r="F21" s="1" t="s">
        <v>135</v>
      </c>
      <c r="G21" s="1" t="s">
        <v>135</v>
      </c>
      <c r="H21" s="1" t="s">
        <v>135</v>
      </c>
      <c r="I21" s="7" t="s">
        <v>406</v>
      </c>
      <c r="J21" s="1" t="s">
        <v>134</v>
      </c>
      <c r="K21" s="1" t="s">
        <v>134</v>
      </c>
      <c r="L21" s="1" t="s">
        <v>134</v>
      </c>
      <c r="M21" s="1" t="s">
        <v>134</v>
      </c>
      <c r="N21" s="1" t="s">
        <v>134</v>
      </c>
      <c r="O21" s="1" t="s">
        <v>134</v>
      </c>
      <c r="P21" s="7" t="s">
        <v>406</v>
      </c>
      <c r="Q21" s="1" t="s">
        <v>134</v>
      </c>
      <c r="R21" s="1" t="s">
        <v>134</v>
      </c>
      <c r="S21" s="1" t="s">
        <v>134</v>
      </c>
      <c r="T21" s="1" t="s">
        <v>134</v>
      </c>
      <c r="U21" s="1" t="s">
        <v>134</v>
      </c>
      <c r="V21" s="1" t="s">
        <v>134</v>
      </c>
      <c r="W21" s="7" t="s">
        <v>406</v>
      </c>
      <c r="X21" s="29" t="s">
        <v>140</v>
      </c>
      <c r="Y21" s="29" t="s">
        <v>140</v>
      </c>
      <c r="Z21" s="29" t="s">
        <v>140</v>
      </c>
      <c r="AA21" s="29" t="s">
        <v>140</v>
      </c>
      <c r="AB21" s="29" t="s">
        <v>407</v>
      </c>
      <c r="AC21" s="29" t="s">
        <v>408</v>
      </c>
      <c r="AD21" s="1" t="s">
        <v>134</v>
      </c>
      <c r="AE21" s="1" t="s">
        <v>134</v>
      </c>
      <c r="AF21" s="1" t="s">
        <v>134</v>
      </c>
      <c r="AG21" s="1" t="s">
        <v>137</v>
      </c>
      <c r="AH21" s="1" t="s">
        <v>134</v>
      </c>
      <c r="AI21" s="1" t="s">
        <v>137</v>
      </c>
      <c r="AJ21" s="7" t="s">
        <v>406</v>
      </c>
      <c r="AK21" s="1" t="s">
        <v>134</v>
      </c>
      <c r="AL21" s="1" t="s">
        <v>134</v>
      </c>
      <c r="AM21" s="1" t="s">
        <v>134</v>
      </c>
      <c r="AN21" s="1" t="s">
        <v>134</v>
      </c>
      <c r="AO21" s="1" t="s">
        <v>134</v>
      </c>
      <c r="AP21" s="1" t="s">
        <v>134</v>
      </c>
      <c r="AQ21" s="7" t="s">
        <v>409</v>
      </c>
      <c r="AR21" s="29" t="s">
        <v>140</v>
      </c>
      <c r="AS21" s="29" t="s">
        <v>140</v>
      </c>
      <c r="AT21" s="29" t="s">
        <v>140</v>
      </c>
      <c r="AU21" s="29" t="s">
        <v>140</v>
      </c>
      <c r="AV21" s="29" t="s">
        <v>409</v>
      </c>
      <c r="AW21" s="29" t="s">
        <v>410</v>
      </c>
      <c r="AX21" s="1" t="s">
        <v>134</v>
      </c>
      <c r="AY21" s="1" t="s">
        <v>134</v>
      </c>
      <c r="AZ21" s="1" t="s">
        <v>134</v>
      </c>
      <c r="BA21" s="1" t="s">
        <v>134</v>
      </c>
      <c r="BB21" s="1" t="s">
        <v>134</v>
      </c>
      <c r="BC21" s="1" t="s">
        <v>137</v>
      </c>
      <c r="BD21" s="7" t="s">
        <v>411</v>
      </c>
      <c r="BE21" s="1" t="s">
        <v>134</v>
      </c>
      <c r="BF21" s="1" t="s">
        <v>134</v>
      </c>
      <c r="BG21" s="1" t="s">
        <v>134</v>
      </c>
      <c r="BH21" s="1" t="s">
        <v>134</v>
      </c>
      <c r="BI21" s="1" t="s">
        <v>134</v>
      </c>
      <c r="BJ21" s="1" t="s">
        <v>134</v>
      </c>
      <c r="BK21" s="7" t="s">
        <v>406</v>
      </c>
      <c r="BL21" s="1" t="s">
        <v>134</v>
      </c>
      <c r="BM21" s="1" t="s">
        <v>134</v>
      </c>
      <c r="BN21" s="1" t="s">
        <v>134</v>
      </c>
      <c r="BO21" s="1" t="s">
        <v>134</v>
      </c>
      <c r="BP21" s="1" t="s">
        <v>134</v>
      </c>
      <c r="BQ21" s="1" t="s">
        <v>134</v>
      </c>
      <c r="BR21" s="7" t="s">
        <v>406</v>
      </c>
      <c r="BS21" s="1" t="s">
        <v>134</v>
      </c>
      <c r="BT21" s="1" t="s">
        <v>137</v>
      </c>
      <c r="BU21" s="1" t="s">
        <v>134</v>
      </c>
      <c r="BV21" s="1" t="s">
        <v>134</v>
      </c>
      <c r="BW21" s="1" t="s">
        <v>134</v>
      </c>
      <c r="BX21" s="1" t="s">
        <v>137</v>
      </c>
      <c r="BY21" s="7" t="s">
        <v>412</v>
      </c>
      <c r="BZ21" s="1" t="s">
        <v>134</v>
      </c>
      <c r="CA21" s="1" t="s">
        <v>137</v>
      </c>
      <c r="CB21" s="1" t="s">
        <v>134</v>
      </c>
      <c r="CC21" s="1" t="s">
        <v>134</v>
      </c>
      <c r="CD21" s="1" t="s">
        <v>134</v>
      </c>
      <c r="CE21" s="1" t="s">
        <v>134</v>
      </c>
      <c r="CF21" s="6"/>
      <c r="CG21" s="1" t="s">
        <v>134</v>
      </c>
      <c r="CH21" s="1" t="s">
        <v>137</v>
      </c>
      <c r="CI21" s="1" t="s">
        <v>134</v>
      </c>
      <c r="CJ21" s="1" t="s">
        <v>134</v>
      </c>
      <c r="CK21" s="1" t="s">
        <v>134</v>
      </c>
      <c r="CL21" s="1" t="s">
        <v>137</v>
      </c>
      <c r="CM21" s="6"/>
      <c r="CN21" s="1" t="s">
        <v>134</v>
      </c>
      <c r="CO21" s="1" t="s">
        <v>137</v>
      </c>
      <c r="CP21" s="1" t="s">
        <v>134</v>
      </c>
      <c r="CQ21" s="1" t="s">
        <v>137</v>
      </c>
      <c r="CR21" s="1" t="s">
        <v>137</v>
      </c>
      <c r="CS21" s="1" t="s">
        <v>137</v>
      </c>
      <c r="CT21" s="6"/>
      <c r="CU21" s="1" t="s">
        <v>135</v>
      </c>
      <c r="CV21" s="1" t="s">
        <v>135</v>
      </c>
      <c r="CW21" s="1" t="s">
        <v>135</v>
      </c>
      <c r="CX21" s="1" t="s">
        <v>135</v>
      </c>
      <c r="CY21" s="1" t="s">
        <v>135</v>
      </c>
      <c r="CZ21" s="1" t="s">
        <v>135</v>
      </c>
      <c r="DA21" s="6"/>
      <c r="DB21" s="29" t="s">
        <v>140</v>
      </c>
      <c r="DC21" s="29" t="s">
        <v>140</v>
      </c>
      <c r="DD21" s="29" t="s">
        <v>140</v>
      </c>
      <c r="DE21" s="29" t="s">
        <v>140</v>
      </c>
      <c r="DF21" s="29" t="s">
        <v>413</v>
      </c>
      <c r="DG21" s="29" t="s">
        <v>414</v>
      </c>
      <c r="DH21" s="1" t="s">
        <v>135</v>
      </c>
      <c r="DI21" s="1" t="s">
        <v>134</v>
      </c>
      <c r="DJ21" s="1" t="s">
        <v>134</v>
      </c>
      <c r="DK21" s="1" t="s">
        <v>134</v>
      </c>
      <c r="DL21" s="1" t="s">
        <v>134</v>
      </c>
      <c r="DM21" s="1" t="s">
        <v>134</v>
      </c>
      <c r="DN21" s="6"/>
      <c r="DO21" s="1" t="s">
        <v>134</v>
      </c>
      <c r="DP21" s="1" t="s">
        <v>134</v>
      </c>
      <c r="DQ21" s="1" t="s">
        <v>134</v>
      </c>
      <c r="DR21" s="1" t="s">
        <v>134</v>
      </c>
      <c r="DS21" s="1" t="s">
        <v>134</v>
      </c>
      <c r="DT21" s="1" t="s">
        <v>134</v>
      </c>
      <c r="DU21" s="6"/>
      <c r="DV21" s="1" t="s">
        <v>134</v>
      </c>
      <c r="DW21" s="1" t="s">
        <v>137</v>
      </c>
      <c r="DX21" s="1" t="s">
        <v>137</v>
      </c>
      <c r="DY21" s="1" t="s">
        <v>137</v>
      </c>
      <c r="DZ21" s="1" t="s">
        <v>134</v>
      </c>
      <c r="EA21" s="1" t="s">
        <v>137</v>
      </c>
      <c r="EB21" s="6"/>
      <c r="EC21" s="29" t="s">
        <v>140</v>
      </c>
      <c r="ED21" s="29" t="s">
        <v>140</v>
      </c>
      <c r="EE21" s="29" t="s">
        <v>140</v>
      </c>
      <c r="EF21" s="29" t="s">
        <v>140</v>
      </c>
      <c r="EG21" s="29" t="s">
        <v>289</v>
      </c>
      <c r="EH21" s="29" t="s">
        <v>289</v>
      </c>
      <c r="EI21" s="33" t="s">
        <v>289</v>
      </c>
      <c r="EJ21" s="1" t="s">
        <v>292</v>
      </c>
    </row>
    <row r="22" spans="1:182">
      <c r="I22" s="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H14" sqref="H14"/>
    </sheetView>
  </sheetViews>
  <sheetFormatPr defaultColWidth="9.140625" defaultRowHeight="15"/>
  <cols>
    <col min="1" max="1" width="9.140625" style="27"/>
    <col min="2" max="2" width="10.5703125" style="27" customWidth="1"/>
    <col min="3" max="3" width="15.42578125" style="27" customWidth="1"/>
    <col min="4" max="6" width="15.140625" style="27" customWidth="1"/>
    <col min="7" max="8" width="57.28515625" style="27" customWidth="1"/>
    <col min="9" max="16384" width="9.140625" style="27"/>
  </cols>
  <sheetData>
    <row r="1" spans="1:8" ht="102.75">
      <c r="A1" s="27" t="s">
        <v>687</v>
      </c>
      <c r="B1" s="27" t="s">
        <v>696</v>
      </c>
      <c r="C1" s="36" t="s">
        <v>22</v>
      </c>
      <c r="D1" s="36" t="s">
        <v>23</v>
      </c>
      <c r="E1" s="36" t="s">
        <v>24</v>
      </c>
      <c r="F1" s="36" t="s">
        <v>25</v>
      </c>
      <c r="G1" s="36" t="s">
        <v>26</v>
      </c>
      <c r="H1" s="36" t="s">
        <v>27</v>
      </c>
    </row>
    <row r="2" spans="1:8">
      <c r="A2" s="27" t="s">
        <v>681</v>
      </c>
      <c r="B2" s="27" t="s">
        <v>535</v>
      </c>
      <c r="C2" s="37" t="s">
        <v>140</v>
      </c>
      <c r="D2" s="37" t="s">
        <v>140</v>
      </c>
      <c r="E2" s="37" t="s">
        <v>140</v>
      </c>
      <c r="F2" s="37" t="s">
        <v>140</v>
      </c>
      <c r="G2" s="37" t="s">
        <v>479</v>
      </c>
      <c r="H2" s="37" t="s">
        <v>480</v>
      </c>
    </row>
    <row r="3" spans="1:8" ht="26.25">
      <c r="A3" s="27" t="s">
        <v>674</v>
      </c>
      <c r="B3" s="27" t="s">
        <v>535</v>
      </c>
      <c r="C3" s="37" t="s">
        <v>139</v>
      </c>
      <c r="D3" s="37" t="s">
        <v>139</v>
      </c>
      <c r="E3" s="37" t="s">
        <v>139</v>
      </c>
      <c r="F3" s="37" t="s">
        <v>139</v>
      </c>
      <c r="G3" s="37" t="s">
        <v>507</v>
      </c>
      <c r="H3" s="37" t="s">
        <v>508</v>
      </c>
    </row>
    <row r="4" spans="1:8" ht="39">
      <c r="A4" s="27" t="s">
        <v>668</v>
      </c>
      <c r="B4" s="27" t="s">
        <v>535</v>
      </c>
      <c r="C4" s="36" t="s">
        <v>139</v>
      </c>
      <c r="D4" s="36" t="s">
        <v>139</v>
      </c>
      <c r="E4" s="36" t="s">
        <v>140</v>
      </c>
      <c r="F4" s="36" t="s">
        <v>140</v>
      </c>
      <c r="G4" s="36" t="s">
        <v>141</v>
      </c>
      <c r="H4" s="36" t="s">
        <v>142</v>
      </c>
    </row>
    <row r="5" spans="1:8" ht="51.75">
      <c r="A5" s="27" t="s">
        <v>669</v>
      </c>
      <c r="B5" s="27" t="s">
        <v>535</v>
      </c>
      <c r="C5" s="36" t="s">
        <v>156</v>
      </c>
      <c r="D5" s="36" t="s">
        <v>156</v>
      </c>
      <c r="E5" s="36" t="s">
        <v>147</v>
      </c>
      <c r="F5" s="36" t="s">
        <v>140</v>
      </c>
      <c r="G5" s="36" t="s">
        <v>157</v>
      </c>
      <c r="H5" s="36" t="s">
        <v>158</v>
      </c>
    </row>
    <row r="6" spans="1:8" ht="77.25">
      <c r="A6" s="27" t="s">
        <v>670</v>
      </c>
      <c r="B6" s="27" t="s">
        <v>535</v>
      </c>
      <c r="C6" s="36" t="s">
        <v>147</v>
      </c>
      <c r="D6" s="36" t="s">
        <v>147</v>
      </c>
      <c r="E6" s="36" t="s">
        <v>147</v>
      </c>
      <c r="F6" s="36" t="s">
        <v>147</v>
      </c>
      <c r="G6" s="36" t="s">
        <v>192</v>
      </c>
      <c r="H6" s="36" t="s">
        <v>193</v>
      </c>
    </row>
    <row r="7" spans="1:8" ht="26.25">
      <c r="A7" s="27" t="s">
        <v>671</v>
      </c>
      <c r="B7" s="27" t="s">
        <v>535</v>
      </c>
      <c r="C7" s="36" t="s">
        <v>139</v>
      </c>
      <c r="D7" s="36" t="s">
        <v>139</v>
      </c>
      <c r="E7" s="36" t="s">
        <v>139</v>
      </c>
      <c r="F7" s="36" t="s">
        <v>147</v>
      </c>
      <c r="G7" s="36" t="s">
        <v>210</v>
      </c>
      <c r="H7" s="36" t="s">
        <v>211</v>
      </c>
    </row>
    <row r="8" spans="1:8" ht="26.25">
      <c r="A8" s="27" t="s">
        <v>672</v>
      </c>
      <c r="B8" s="27" t="s">
        <v>535</v>
      </c>
      <c r="C8" s="36" t="s">
        <v>139</v>
      </c>
      <c r="D8" s="36" t="s">
        <v>139</v>
      </c>
      <c r="E8" s="36" t="s">
        <v>139</v>
      </c>
      <c r="F8" s="36" t="s">
        <v>139</v>
      </c>
      <c r="G8" s="36" t="s">
        <v>235</v>
      </c>
      <c r="H8" s="36" t="s">
        <v>236</v>
      </c>
    </row>
    <row r="9" spans="1:8">
      <c r="A9" s="27" t="s">
        <v>673</v>
      </c>
      <c r="B9" s="27" t="s">
        <v>535</v>
      </c>
      <c r="C9" s="36" t="s">
        <v>147</v>
      </c>
      <c r="D9" s="36" t="s">
        <v>147</v>
      </c>
      <c r="E9" s="36" t="s">
        <v>140</v>
      </c>
      <c r="F9" s="36" t="s">
        <v>137</v>
      </c>
      <c r="G9" s="36" t="s">
        <v>253</v>
      </c>
      <c r="H9" s="36" t="s">
        <v>254</v>
      </c>
    </row>
    <row r="10" spans="1:8" ht="27" thickBot="1">
      <c r="A10" s="27" t="s">
        <v>680</v>
      </c>
      <c r="B10" s="27" t="s">
        <v>535</v>
      </c>
      <c r="C10" s="36" t="s">
        <v>139</v>
      </c>
      <c r="D10" s="36" t="s">
        <v>140</v>
      </c>
      <c r="E10" s="36" t="s">
        <v>139</v>
      </c>
      <c r="F10" s="36" t="s">
        <v>140</v>
      </c>
      <c r="G10" s="36" t="s">
        <v>272</v>
      </c>
      <c r="H10" s="36" t="s">
        <v>273</v>
      </c>
    </row>
    <row r="11" spans="1:8" ht="27" thickBot="1">
      <c r="A11" s="27" t="s">
        <v>681</v>
      </c>
      <c r="B11" s="27" t="s">
        <v>698</v>
      </c>
      <c r="C11" s="32" t="s">
        <v>139</v>
      </c>
      <c r="D11" s="32" t="s">
        <v>140</v>
      </c>
      <c r="E11" s="32" t="s">
        <v>139</v>
      </c>
      <c r="F11" s="32" t="s">
        <v>140</v>
      </c>
      <c r="G11" s="32" t="s">
        <v>484</v>
      </c>
      <c r="H11" s="32" t="s">
        <v>485</v>
      </c>
    </row>
    <row r="12" spans="1:8" ht="27" thickBot="1">
      <c r="A12" s="27" t="s">
        <v>674</v>
      </c>
      <c r="B12" s="27" t="s">
        <v>698</v>
      </c>
      <c r="C12" s="32" t="s">
        <v>139</v>
      </c>
      <c r="D12" s="32" t="s">
        <v>139</v>
      </c>
      <c r="E12" s="32" t="s">
        <v>140</v>
      </c>
      <c r="F12" s="32" t="s">
        <v>139</v>
      </c>
      <c r="G12" s="32" t="s">
        <v>511</v>
      </c>
      <c r="H12" s="32" t="s">
        <v>512</v>
      </c>
    </row>
    <row r="13" spans="1:8" ht="26.25">
      <c r="A13" s="27" t="s">
        <v>668</v>
      </c>
      <c r="B13" s="27" t="s">
        <v>698</v>
      </c>
      <c r="C13" s="38" t="s">
        <v>140</v>
      </c>
      <c r="D13" s="38" t="s">
        <v>144</v>
      </c>
      <c r="E13" s="38" t="s">
        <v>140</v>
      </c>
      <c r="F13" s="38" t="s">
        <v>139</v>
      </c>
      <c r="G13" s="38" t="s">
        <v>145</v>
      </c>
      <c r="H13" s="38" t="s">
        <v>138</v>
      </c>
    </row>
    <row r="14" spans="1:8" ht="39">
      <c r="A14" s="27" t="s">
        <v>669</v>
      </c>
      <c r="B14" s="27" t="s">
        <v>698</v>
      </c>
      <c r="C14" s="38" t="s">
        <v>147</v>
      </c>
      <c r="D14" s="38" t="s">
        <v>147</v>
      </c>
      <c r="E14" s="38" t="s">
        <v>140</v>
      </c>
      <c r="F14" s="38" t="s">
        <v>139</v>
      </c>
      <c r="G14" s="38" t="s">
        <v>164</v>
      </c>
      <c r="H14" s="38" t="s">
        <v>165</v>
      </c>
    </row>
    <row r="15" spans="1:8" ht="90">
      <c r="A15" s="27" t="s">
        <v>670</v>
      </c>
      <c r="B15" s="27" t="s">
        <v>698</v>
      </c>
      <c r="C15" s="38" t="s">
        <v>147</v>
      </c>
      <c r="D15" s="38" t="s">
        <v>148</v>
      </c>
      <c r="E15" s="38" t="s">
        <v>147</v>
      </c>
      <c r="F15" s="38" t="s">
        <v>148</v>
      </c>
      <c r="G15" s="38" t="s">
        <v>196</v>
      </c>
      <c r="H15" s="38" t="s">
        <v>197</v>
      </c>
    </row>
    <row r="16" spans="1:8">
      <c r="A16" s="27" t="s">
        <v>671</v>
      </c>
      <c r="B16" s="27" t="s">
        <v>698</v>
      </c>
      <c r="C16" s="38" t="s">
        <v>139</v>
      </c>
      <c r="D16" s="38" t="s">
        <v>139</v>
      </c>
      <c r="E16" s="38" t="s">
        <v>139</v>
      </c>
      <c r="F16" s="38" t="s">
        <v>139</v>
      </c>
      <c r="G16" s="38" t="s">
        <v>214</v>
      </c>
      <c r="H16" s="38" t="s">
        <v>215</v>
      </c>
    </row>
    <row r="17" spans="1:8">
      <c r="A17" s="27" t="s">
        <v>672</v>
      </c>
      <c r="B17" s="27" t="s">
        <v>698</v>
      </c>
      <c r="C17" s="38" t="s">
        <v>139</v>
      </c>
      <c r="D17" s="38" t="s">
        <v>139</v>
      </c>
      <c r="E17" s="38" t="s">
        <v>140</v>
      </c>
      <c r="F17" s="38" t="s">
        <v>139</v>
      </c>
      <c r="G17" s="38" t="s">
        <v>238</v>
      </c>
      <c r="H17" s="38" t="s">
        <v>239</v>
      </c>
    </row>
    <row r="18" spans="1:8" ht="26.25">
      <c r="A18" s="27" t="s">
        <v>673</v>
      </c>
      <c r="B18" s="27" t="s">
        <v>698</v>
      </c>
      <c r="C18" s="38" t="s">
        <v>140</v>
      </c>
      <c r="D18" s="38" t="s">
        <v>147</v>
      </c>
      <c r="E18" s="38" t="s">
        <v>140</v>
      </c>
      <c r="F18" s="38" t="s">
        <v>137</v>
      </c>
      <c r="G18" s="38" t="s">
        <v>258</v>
      </c>
      <c r="H18" s="38" t="s">
        <v>254</v>
      </c>
    </row>
    <row r="19" spans="1:8" ht="15.75" thickBot="1">
      <c r="A19" s="27" t="s">
        <v>680</v>
      </c>
      <c r="B19" s="27" t="s">
        <v>698</v>
      </c>
      <c r="C19" s="38" t="s">
        <v>139</v>
      </c>
      <c r="D19" s="38" t="s">
        <v>140</v>
      </c>
      <c r="E19" s="38" t="s">
        <v>140</v>
      </c>
      <c r="F19" s="38" t="s">
        <v>140</v>
      </c>
      <c r="G19" s="38" t="s">
        <v>277</v>
      </c>
      <c r="H19" s="38" t="s">
        <v>278</v>
      </c>
    </row>
    <row r="20" spans="1:8" ht="27" thickBot="1">
      <c r="A20" s="27" t="s">
        <v>681</v>
      </c>
      <c r="B20" s="27" t="s">
        <v>699</v>
      </c>
      <c r="C20" s="32" t="s">
        <v>139</v>
      </c>
      <c r="D20" s="32" t="s">
        <v>140</v>
      </c>
      <c r="E20" s="32" t="s">
        <v>140</v>
      </c>
      <c r="F20" s="32" t="s">
        <v>140</v>
      </c>
      <c r="G20" s="32" t="s">
        <v>662</v>
      </c>
      <c r="H20" s="32" t="s">
        <v>663</v>
      </c>
    </row>
    <row r="21" spans="1:8" ht="27" thickBot="1">
      <c r="A21" s="27" t="s">
        <v>674</v>
      </c>
      <c r="B21" s="27" t="s">
        <v>699</v>
      </c>
      <c r="C21" s="32" t="s">
        <v>139</v>
      </c>
      <c r="D21" s="32" t="s">
        <v>139</v>
      </c>
      <c r="E21" s="32" t="s">
        <v>139</v>
      </c>
      <c r="F21" s="32" t="s">
        <v>139</v>
      </c>
      <c r="G21" s="32" t="s">
        <v>516</v>
      </c>
      <c r="H21" s="32" t="s">
        <v>517</v>
      </c>
    </row>
    <row r="22" spans="1:8">
      <c r="A22" s="27" t="s">
        <v>668</v>
      </c>
      <c r="B22" s="27" t="s">
        <v>699</v>
      </c>
      <c r="C22" s="31" t="s">
        <v>139</v>
      </c>
      <c r="D22" s="31" t="s">
        <v>140</v>
      </c>
      <c r="E22" s="31" t="s">
        <v>147</v>
      </c>
      <c r="F22" s="31" t="s">
        <v>147</v>
      </c>
      <c r="G22" s="31" t="s">
        <v>138</v>
      </c>
      <c r="H22" s="31" t="s">
        <v>138</v>
      </c>
    </row>
    <row r="23" spans="1:8">
      <c r="A23" s="27" t="s">
        <v>669</v>
      </c>
      <c r="B23" s="27" t="s">
        <v>699</v>
      </c>
      <c r="C23" s="31" t="s">
        <v>139</v>
      </c>
      <c r="D23" s="31" t="s">
        <v>140</v>
      </c>
      <c r="E23" s="31" t="s">
        <v>139</v>
      </c>
      <c r="F23" s="31" t="s">
        <v>137</v>
      </c>
      <c r="G23" s="31" t="s">
        <v>178</v>
      </c>
      <c r="H23" s="31" t="s">
        <v>179</v>
      </c>
    </row>
    <row r="24" spans="1:8">
      <c r="A24" s="27" t="s">
        <v>670</v>
      </c>
      <c r="B24" s="27" t="s">
        <v>699</v>
      </c>
      <c r="C24" s="31" t="s">
        <v>140</v>
      </c>
      <c r="D24" s="31" t="s">
        <v>140</v>
      </c>
      <c r="E24" s="31" t="s">
        <v>140</v>
      </c>
      <c r="F24" s="31" t="s">
        <v>140</v>
      </c>
      <c r="G24" s="31" t="s">
        <v>200</v>
      </c>
      <c r="H24" s="31" t="s">
        <v>193</v>
      </c>
    </row>
    <row r="25" spans="1:8">
      <c r="A25" s="27" t="s">
        <v>671</v>
      </c>
      <c r="B25" s="27" t="s">
        <v>699</v>
      </c>
      <c r="C25" s="31" t="s">
        <v>140</v>
      </c>
      <c r="D25" s="31" t="s">
        <v>148</v>
      </c>
      <c r="E25" s="31" t="s">
        <v>147</v>
      </c>
      <c r="F25" s="31" t="s">
        <v>140</v>
      </c>
      <c r="G25" s="31" t="s">
        <v>223</v>
      </c>
      <c r="H25" s="31" t="s">
        <v>224</v>
      </c>
    </row>
    <row r="26" spans="1:8">
      <c r="A26" s="27" t="s">
        <v>672</v>
      </c>
      <c r="B26" s="27" t="s">
        <v>699</v>
      </c>
      <c r="C26" s="31" t="s">
        <v>147</v>
      </c>
      <c r="D26" s="31" t="s">
        <v>147</v>
      </c>
      <c r="E26" s="31" t="s">
        <v>137</v>
      </c>
      <c r="F26" s="31" t="s">
        <v>147</v>
      </c>
      <c r="G26" s="31" t="s">
        <v>243</v>
      </c>
      <c r="H26" s="31" t="s">
        <v>244</v>
      </c>
    </row>
    <row r="27" spans="1:8">
      <c r="A27" s="27" t="s">
        <v>673</v>
      </c>
      <c r="B27" s="27" t="s">
        <v>699</v>
      </c>
      <c r="C27" s="31" t="s">
        <v>140</v>
      </c>
      <c r="D27" s="31" t="s">
        <v>140</v>
      </c>
      <c r="E27" s="31" t="s">
        <v>147</v>
      </c>
      <c r="F27" s="31" t="s">
        <v>140</v>
      </c>
      <c r="G27" s="31" t="s">
        <v>254</v>
      </c>
      <c r="H27" s="31" t="s">
        <v>254</v>
      </c>
    </row>
    <row r="28" spans="1:8" ht="15.75" thickBot="1">
      <c r="A28" s="27" t="s">
        <v>680</v>
      </c>
      <c r="B28" s="27" t="s">
        <v>699</v>
      </c>
      <c r="C28" s="31" t="s">
        <v>140</v>
      </c>
      <c r="D28" s="31" t="s">
        <v>147</v>
      </c>
      <c r="E28" s="31" t="s">
        <v>140</v>
      </c>
      <c r="F28" s="31" t="s">
        <v>140</v>
      </c>
      <c r="G28" s="31" t="s">
        <v>289</v>
      </c>
      <c r="H28" s="31" t="s">
        <v>289</v>
      </c>
    </row>
    <row r="29" spans="1:8" ht="39.75" thickBot="1">
      <c r="A29" s="27" t="s">
        <v>681</v>
      </c>
      <c r="B29" s="27" t="s">
        <v>700</v>
      </c>
      <c r="C29" s="32" t="s">
        <v>147</v>
      </c>
      <c r="D29" s="32" t="s">
        <v>147</v>
      </c>
      <c r="E29" s="32" t="s">
        <v>147</v>
      </c>
      <c r="F29" s="32" t="s">
        <v>147</v>
      </c>
      <c r="G29" s="32" t="s">
        <v>501</v>
      </c>
      <c r="H29" s="32" t="s">
        <v>502</v>
      </c>
    </row>
    <row r="30" spans="1:8" ht="15.75" thickBot="1">
      <c r="A30" s="27" t="s">
        <v>674</v>
      </c>
      <c r="B30" s="27" t="s">
        <v>700</v>
      </c>
      <c r="C30" s="32" t="s">
        <v>139</v>
      </c>
      <c r="D30" s="32" t="s">
        <v>139</v>
      </c>
      <c r="E30" s="32" t="s">
        <v>139</v>
      </c>
      <c r="F30" s="32" t="s">
        <v>139</v>
      </c>
      <c r="G30" s="32" t="s">
        <v>520</v>
      </c>
      <c r="H30" s="32" t="s">
        <v>508</v>
      </c>
    </row>
    <row r="31" spans="1:8">
      <c r="A31" s="27" t="s">
        <v>668</v>
      </c>
      <c r="B31" s="27" t="s">
        <v>700</v>
      </c>
      <c r="C31" s="31" t="s">
        <v>147</v>
      </c>
      <c r="D31" s="31" t="s">
        <v>137</v>
      </c>
      <c r="E31" s="31" t="s">
        <v>148</v>
      </c>
      <c r="F31" s="31" t="s">
        <v>149</v>
      </c>
      <c r="G31" s="31" t="s">
        <v>138</v>
      </c>
      <c r="H31" s="31" t="s">
        <v>138</v>
      </c>
    </row>
    <row r="32" spans="1:8">
      <c r="A32" s="27" t="s">
        <v>669</v>
      </c>
      <c r="B32" s="27" t="s">
        <v>700</v>
      </c>
      <c r="C32" s="31" t="s">
        <v>139</v>
      </c>
      <c r="D32" s="31" t="s">
        <v>147</v>
      </c>
      <c r="E32" s="31" t="s">
        <v>139</v>
      </c>
      <c r="F32" s="31" t="s">
        <v>137</v>
      </c>
      <c r="G32" s="31" t="s">
        <v>183</v>
      </c>
      <c r="H32" s="31" t="s">
        <v>184</v>
      </c>
    </row>
    <row r="33" spans="1:8">
      <c r="A33" s="27" t="s">
        <v>670</v>
      </c>
      <c r="B33" s="27" t="s">
        <v>700</v>
      </c>
      <c r="C33" s="31" t="s">
        <v>140</v>
      </c>
      <c r="D33" s="31" t="s">
        <v>140</v>
      </c>
      <c r="E33" s="31" t="s">
        <v>140</v>
      </c>
      <c r="F33" s="31" t="s">
        <v>140</v>
      </c>
      <c r="G33" s="31" t="s">
        <v>201</v>
      </c>
      <c r="H33" s="31" t="s">
        <v>202</v>
      </c>
    </row>
    <row r="34" spans="1:8">
      <c r="A34" s="27" t="s">
        <v>671</v>
      </c>
      <c r="B34" s="27" t="s">
        <v>700</v>
      </c>
      <c r="C34" s="31" t="s">
        <v>140</v>
      </c>
      <c r="D34" s="31" t="s">
        <v>140</v>
      </c>
      <c r="E34" s="31" t="s">
        <v>140</v>
      </c>
      <c r="F34" s="31" t="s">
        <v>140</v>
      </c>
      <c r="G34" s="31" t="s">
        <v>227</v>
      </c>
      <c r="H34" s="31" t="s">
        <v>228</v>
      </c>
    </row>
    <row r="35" spans="1:8">
      <c r="A35" s="27" t="s">
        <v>672</v>
      </c>
      <c r="B35" s="27" t="s">
        <v>700</v>
      </c>
      <c r="C35" s="31" t="s">
        <v>139</v>
      </c>
      <c r="D35" s="31" t="s">
        <v>139</v>
      </c>
      <c r="E35" s="31" t="s">
        <v>139</v>
      </c>
      <c r="F35" s="31" t="s">
        <v>139</v>
      </c>
      <c r="G35" s="31" t="s">
        <v>245</v>
      </c>
      <c r="H35" s="31" t="s">
        <v>246</v>
      </c>
    </row>
    <row r="36" spans="1:8">
      <c r="A36" s="27" t="s">
        <v>673</v>
      </c>
      <c r="B36" s="27" t="s">
        <v>700</v>
      </c>
      <c r="C36" s="31" t="s">
        <v>147</v>
      </c>
      <c r="D36" s="31" t="s">
        <v>137</v>
      </c>
      <c r="E36" s="31" t="s">
        <v>147</v>
      </c>
      <c r="F36" s="31" t="s">
        <v>137</v>
      </c>
      <c r="G36" s="31" t="s">
        <v>265</v>
      </c>
      <c r="H36" s="31" t="s">
        <v>266</v>
      </c>
    </row>
    <row r="37" spans="1:8">
      <c r="A37" s="27" t="s">
        <v>680</v>
      </c>
      <c r="B37" s="27" t="s">
        <v>700</v>
      </c>
      <c r="C37" s="31" t="s">
        <v>140</v>
      </c>
      <c r="D37" s="31" t="s">
        <v>147</v>
      </c>
      <c r="E37" s="31" t="s">
        <v>140</v>
      </c>
      <c r="F37" s="31" t="s">
        <v>147</v>
      </c>
      <c r="G37" s="31" t="s">
        <v>289</v>
      </c>
      <c r="H37" s="31" t="s">
        <v>289</v>
      </c>
    </row>
    <row r="38" spans="1:8">
      <c r="A38" s="27" t="s">
        <v>675</v>
      </c>
      <c r="B38" s="27" t="s">
        <v>535</v>
      </c>
      <c r="C38" s="29" t="s">
        <v>140</v>
      </c>
      <c r="D38" s="29" t="s">
        <v>139</v>
      </c>
      <c r="E38" s="29" t="s">
        <v>139</v>
      </c>
      <c r="F38" s="29" t="s">
        <v>139</v>
      </c>
      <c r="G38" s="29" t="s">
        <v>298</v>
      </c>
      <c r="H38" s="29" t="s">
        <v>299</v>
      </c>
    </row>
    <row r="39" spans="1:8">
      <c r="A39" s="27" t="s">
        <v>679</v>
      </c>
      <c r="B39" s="27" t="s">
        <v>535</v>
      </c>
      <c r="C39" s="29" t="s">
        <v>139</v>
      </c>
      <c r="D39" s="29" t="s">
        <v>139</v>
      </c>
      <c r="E39" s="29" t="s">
        <v>139</v>
      </c>
      <c r="F39" s="29" t="s">
        <v>139</v>
      </c>
      <c r="G39" s="29" t="s">
        <v>330</v>
      </c>
      <c r="H39" s="29" t="s">
        <v>331</v>
      </c>
    </row>
    <row r="40" spans="1:8">
      <c r="A40" s="27" t="s">
        <v>676</v>
      </c>
      <c r="B40" s="27" t="s">
        <v>535</v>
      </c>
      <c r="C40" s="29" t="s">
        <v>140</v>
      </c>
      <c r="D40" s="29" t="s">
        <v>140</v>
      </c>
      <c r="E40" s="29" t="s">
        <v>139</v>
      </c>
      <c r="F40" s="29" t="s">
        <v>140</v>
      </c>
      <c r="G40" s="29" t="s">
        <v>358</v>
      </c>
      <c r="H40" s="29" t="s">
        <v>359</v>
      </c>
    </row>
    <row r="41" spans="1:8">
      <c r="A41" s="8" t="s">
        <v>677</v>
      </c>
      <c r="B41" s="8" t="s">
        <v>535</v>
      </c>
      <c r="C41" s="29" t="s">
        <v>140</v>
      </c>
      <c r="D41" s="29" t="s">
        <v>140</v>
      </c>
      <c r="E41" s="29" t="s">
        <v>140</v>
      </c>
      <c r="F41" s="29" t="s">
        <v>140</v>
      </c>
      <c r="G41" s="29" t="s">
        <v>369</v>
      </c>
      <c r="H41" s="29" t="s">
        <v>370</v>
      </c>
    </row>
    <row r="42" spans="1:8">
      <c r="A42" s="8" t="s">
        <v>678</v>
      </c>
      <c r="B42" s="8" t="s">
        <v>535</v>
      </c>
      <c r="C42" s="29" t="s">
        <v>139</v>
      </c>
      <c r="D42" s="29" t="s">
        <v>140</v>
      </c>
      <c r="E42" s="29" t="s">
        <v>139</v>
      </c>
      <c r="F42" s="29" t="s">
        <v>139</v>
      </c>
      <c r="G42" s="29" t="s">
        <v>382</v>
      </c>
      <c r="H42" s="29" t="s">
        <v>383</v>
      </c>
    </row>
    <row r="43" spans="1:8">
      <c r="A43" s="8" t="s">
        <v>758</v>
      </c>
      <c r="B43" s="8" t="s">
        <v>535</v>
      </c>
      <c r="C43" s="29" t="s">
        <v>140</v>
      </c>
      <c r="D43" s="29" t="s">
        <v>140</v>
      </c>
      <c r="E43" s="29" t="s">
        <v>140</v>
      </c>
      <c r="F43" s="29" t="s">
        <v>140</v>
      </c>
      <c r="G43" s="29" t="s">
        <v>407</v>
      </c>
      <c r="H43" s="29" t="s">
        <v>408</v>
      </c>
    </row>
    <row r="44" spans="1:8">
      <c r="A44" s="27" t="s">
        <v>675</v>
      </c>
      <c r="B44" s="27" t="s">
        <v>698</v>
      </c>
      <c r="C44" s="29" t="s">
        <v>140</v>
      </c>
      <c r="D44" s="29" t="s">
        <v>140</v>
      </c>
      <c r="E44" s="29" t="s">
        <v>140</v>
      </c>
      <c r="F44" s="29" t="s">
        <v>140</v>
      </c>
      <c r="G44" s="29" t="s">
        <v>303</v>
      </c>
      <c r="H44" s="29" t="s">
        <v>304</v>
      </c>
    </row>
    <row r="45" spans="1:8">
      <c r="A45" s="27" t="s">
        <v>679</v>
      </c>
      <c r="B45" s="27" t="s">
        <v>698</v>
      </c>
      <c r="C45" s="29" t="s">
        <v>139</v>
      </c>
      <c r="D45" s="29" t="s">
        <v>140</v>
      </c>
      <c r="E45" s="29" t="s">
        <v>139</v>
      </c>
      <c r="F45" s="29" t="s">
        <v>139</v>
      </c>
      <c r="G45" s="29" t="s">
        <v>335</v>
      </c>
      <c r="H45" s="29" t="s">
        <v>336</v>
      </c>
    </row>
    <row r="46" spans="1:8">
      <c r="A46" s="27" t="s">
        <v>676</v>
      </c>
      <c r="B46" s="27" t="s">
        <v>698</v>
      </c>
      <c r="C46" s="29" t="s">
        <v>147</v>
      </c>
      <c r="D46" s="29" t="s">
        <v>140</v>
      </c>
      <c r="E46" s="29" t="s">
        <v>140</v>
      </c>
      <c r="F46" s="29" t="s">
        <v>137</v>
      </c>
      <c r="G46" s="29" t="s">
        <v>361</v>
      </c>
      <c r="H46" s="29" t="s">
        <v>362</v>
      </c>
    </row>
    <row r="47" spans="1:8">
      <c r="A47" s="8" t="s">
        <v>677</v>
      </c>
      <c r="B47" s="27" t="s">
        <v>698</v>
      </c>
      <c r="C47" s="29" t="s">
        <v>148</v>
      </c>
      <c r="D47" s="29" t="s">
        <v>137</v>
      </c>
      <c r="E47" s="29" t="s">
        <v>148</v>
      </c>
      <c r="F47" s="29" t="s">
        <v>137</v>
      </c>
      <c r="G47" s="29" t="s">
        <v>371</v>
      </c>
      <c r="H47" s="29" t="s">
        <v>372</v>
      </c>
    </row>
    <row r="48" spans="1:8">
      <c r="A48" s="8" t="s">
        <v>678</v>
      </c>
      <c r="B48" s="27" t="s">
        <v>698</v>
      </c>
      <c r="C48" s="29" t="s">
        <v>139</v>
      </c>
      <c r="D48" s="29" t="s">
        <v>140</v>
      </c>
      <c r="E48" s="29" t="s">
        <v>139</v>
      </c>
      <c r="F48" s="29" t="s">
        <v>139</v>
      </c>
      <c r="G48" s="29" t="s">
        <v>386</v>
      </c>
      <c r="H48" s="29" t="s">
        <v>387</v>
      </c>
    </row>
    <row r="49" spans="1:8">
      <c r="A49" s="8" t="s">
        <v>758</v>
      </c>
      <c r="B49" s="27" t="s">
        <v>698</v>
      </c>
      <c r="C49" s="29" t="s">
        <v>140</v>
      </c>
      <c r="D49" s="29" t="s">
        <v>140</v>
      </c>
      <c r="E49" s="29" t="s">
        <v>140</v>
      </c>
      <c r="F49" s="29" t="s">
        <v>140</v>
      </c>
      <c r="G49" s="29" t="s">
        <v>409</v>
      </c>
      <c r="H49" s="29" t="s">
        <v>410</v>
      </c>
    </row>
    <row r="50" spans="1:8">
      <c r="A50" s="27" t="s">
        <v>675</v>
      </c>
      <c r="B50" s="27" t="s">
        <v>699</v>
      </c>
      <c r="C50" s="29" t="s">
        <v>140</v>
      </c>
      <c r="D50" s="29" t="s">
        <v>140</v>
      </c>
      <c r="E50" s="29" t="s">
        <v>140</v>
      </c>
      <c r="F50" s="29" t="s">
        <v>140</v>
      </c>
      <c r="G50" s="29" t="s">
        <v>318</v>
      </c>
      <c r="H50" s="29" t="s">
        <v>319</v>
      </c>
    </row>
    <row r="51" spans="1:8">
      <c r="A51" s="27" t="s">
        <v>679</v>
      </c>
      <c r="B51" s="27" t="s">
        <v>699</v>
      </c>
      <c r="C51" s="29" t="s">
        <v>139</v>
      </c>
      <c r="D51" s="29" t="s">
        <v>139</v>
      </c>
      <c r="E51" s="29" t="s">
        <v>140</v>
      </c>
      <c r="F51" s="29" t="s">
        <v>140</v>
      </c>
      <c r="G51" s="29" t="s">
        <v>350</v>
      </c>
      <c r="H51" s="29" t="s">
        <v>351</v>
      </c>
    </row>
    <row r="52" spans="1:8">
      <c r="A52" s="27" t="s">
        <v>676</v>
      </c>
      <c r="B52" s="27" t="s">
        <v>699</v>
      </c>
      <c r="C52" s="29" t="s">
        <v>140</v>
      </c>
      <c r="D52" s="29" t="s">
        <v>140</v>
      </c>
      <c r="E52" s="29" t="s">
        <v>147</v>
      </c>
      <c r="F52" s="29" t="s">
        <v>147</v>
      </c>
      <c r="G52" s="29" t="s">
        <v>363</v>
      </c>
      <c r="H52" s="29" t="s">
        <v>364</v>
      </c>
    </row>
    <row r="53" spans="1:8">
      <c r="A53" s="8" t="s">
        <v>677</v>
      </c>
      <c r="B53" s="27" t="s">
        <v>699</v>
      </c>
      <c r="C53" s="29" t="s">
        <v>137</v>
      </c>
      <c r="D53" s="29" t="s">
        <v>147</v>
      </c>
      <c r="E53" s="29" t="s">
        <v>147</v>
      </c>
      <c r="F53" s="29" t="s">
        <v>137</v>
      </c>
      <c r="G53" s="29" t="s">
        <v>373</v>
      </c>
      <c r="H53" s="29" t="s">
        <v>374</v>
      </c>
    </row>
    <row r="54" spans="1:8">
      <c r="A54" s="8" t="s">
        <v>678</v>
      </c>
      <c r="B54" s="27" t="s">
        <v>699</v>
      </c>
      <c r="C54" s="29" t="s">
        <v>139</v>
      </c>
      <c r="D54" s="29" t="s">
        <v>139</v>
      </c>
      <c r="E54" s="29" t="s">
        <v>139</v>
      </c>
      <c r="F54" s="29" t="s">
        <v>140</v>
      </c>
      <c r="G54" s="29" t="s">
        <v>395</v>
      </c>
      <c r="H54" s="29" t="s">
        <v>396</v>
      </c>
    </row>
    <row r="55" spans="1:8">
      <c r="A55" s="8" t="s">
        <v>758</v>
      </c>
      <c r="B55" s="27" t="s">
        <v>699</v>
      </c>
      <c r="C55" s="29" t="s">
        <v>140</v>
      </c>
      <c r="D55" s="29" t="s">
        <v>140</v>
      </c>
      <c r="E55" s="29" t="s">
        <v>140</v>
      </c>
      <c r="F55" s="29" t="s">
        <v>140</v>
      </c>
      <c r="G55" s="29" t="s">
        <v>413</v>
      </c>
      <c r="H55" s="29" t="s">
        <v>414</v>
      </c>
    </row>
    <row r="56" spans="1:8">
      <c r="A56" s="27" t="s">
        <v>675</v>
      </c>
      <c r="B56" s="27" t="s">
        <v>700</v>
      </c>
      <c r="C56" s="29" t="s">
        <v>140</v>
      </c>
      <c r="D56" s="29" t="s">
        <v>140</v>
      </c>
      <c r="E56" s="29" t="s">
        <v>140</v>
      </c>
      <c r="F56" s="29" t="s">
        <v>140</v>
      </c>
      <c r="G56" s="29" t="s">
        <v>322</v>
      </c>
      <c r="H56" s="29" t="s">
        <v>323</v>
      </c>
    </row>
    <row r="57" spans="1:8">
      <c r="A57" s="27" t="s">
        <v>679</v>
      </c>
      <c r="B57" s="27" t="s">
        <v>700</v>
      </c>
      <c r="C57" s="29" t="s">
        <v>139</v>
      </c>
      <c r="D57" s="29" t="s">
        <v>139</v>
      </c>
      <c r="E57" s="29" t="s">
        <v>139</v>
      </c>
      <c r="F57" s="29" t="s">
        <v>139</v>
      </c>
      <c r="G57" s="29" t="s">
        <v>355</v>
      </c>
      <c r="H57" s="29" t="s">
        <v>356</v>
      </c>
    </row>
    <row r="58" spans="1:8">
      <c r="A58" s="27" t="s">
        <v>676</v>
      </c>
      <c r="B58" s="27" t="s">
        <v>700</v>
      </c>
      <c r="C58" s="29" t="s">
        <v>139</v>
      </c>
      <c r="D58" s="29" t="s">
        <v>140</v>
      </c>
      <c r="E58" s="29" t="s">
        <v>140</v>
      </c>
      <c r="F58" s="29" t="s">
        <v>139</v>
      </c>
      <c r="G58" s="29" t="s">
        <v>365</v>
      </c>
      <c r="H58" s="29" t="s">
        <v>366</v>
      </c>
    </row>
    <row r="59" spans="1:8">
      <c r="A59" s="8" t="s">
        <v>677</v>
      </c>
      <c r="B59" s="27" t="s">
        <v>700</v>
      </c>
      <c r="C59" s="29" t="s">
        <v>147</v>
      </c>
      <c r="D59" s="29" t="s">
        <v>147</v>
      </c>
      <c r="E59" s="29" t="s">
        <v>147</v>
      </c>
      <c r="F59" s="29" t="s">
        <v>147</v>
      </c>
      <c r="G59" s="29" t="s">
        <v>375</v>
      </c>
      <c r="H59" s="29" t="s">
        <v>376</v>
      </c>
    </row>
    <row r="60" spans="1:8">
      <c r="A60" s="8" t="s">
        <v>678</v>
      </c>
      <c r="B60" s="27" t="s">
        <v>700</v>
      </c>
      <c r="C60" s="29" t="s">
        <v>140</v>
      </c>
      <c r="D60" s="29" t="s">
        <v>139</v>
      </c>
      <c r="E60" s="29" t="s">
        <v>140</v>
      </c>
      <c r="F60" s="29" t="s">
        <v>140</v>
      </c>
      <c r="G60" s="29" t="s">
        <v>400</v>
      </c>
      <c r="H60" s="29" t="s">
        <v>401</v>
      </c>
    </row>
    <row r="61" spans="1:8">
      <c r="A61" s="8" t="s">
        <v>758</v>
      </c>
      <c r="B61" s="27" t="s">
        <v>700</v>
      </c>
      <c r="C61" s="29" t="s">
        <v>140</v>
      </c>
      <c r="D61" s="29" t="s">
        <v>140</v>
      </c>
      <c r="E61" s="29" t="s">
        <v>140</v>
      </c>
      <c r="F61" s="29" t="s">
        <v>140</v>
      </c>
      <c r="G61" s="29" t="s">
        <v>289</v>
      </c>
      <c r="H61" s="29" t="s">
        <v>289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3"/>
  <sheetViews>
    <sheetView workbookViewId="0">
      <selection activeCell="O82" sqref="O82"/>
    </sheetView>
  </sheetViews>
  <sheetFormatPr defaultRowHeight="15"/>
  <cols>
    <col min="1" max="1" width="9.140625" style="27"/>
    <col min="2" max="2" width="23" style="27" customWidth="1"/>
    <col min="3" max="3" width="27.28515625" style="27" customWidth="1"/>
    <col min="4" max="4" width="20.140625" style="27" customWidth="1"/>
    <col min="5" max="7" width="15.140625" style="27" customWidth="1"/>
    <col min="8" max="8" width="21" style="27" customWidth="1"/>
    <col min="9" max="9" width="15.140625" style="27" customWidth="1"/>
    <col min="10" max="10" width="9.140625" style="27"/>
  </cols>
  <sheetData>
    <row r="1" spans="1:10" s="90" customFormat="1" ht="102.75">
      <c r="A1" s="96" t="s">
        <v>687</v>
      </c>
      <c r="B1" s="96" t="s">
        <v>696</v>
      </c>
      <c r="C1" s="97" t="s">
        <v>22</v>
      </c>
      <c r="D1" s="97" t="s">
        <v>23</v>
      </c>
      <c r="E1" s="97" t="s">
        <v>24</v>
      </c>
      <c r="F1" s="97" t="s">
        <v>25</v>
      </c>
      <c r="G1" s="97" t="s">
        <v>792</v>
      </c>
      <c r="H1" s="97" t="s">
        <v>26</v>
      </c>
      <c r="I1" s="97" t="s">
        <v>27</v>
      </c>
      <c r="J1" s="96"/>
    </row>
    <row r="2" spans="1:10" s="35" customFormat="1" ht="128.25">
      <c r="A2" s="137" t="s">
        <v>681</v>
      </c>
      <c r="B2" s="137" t="s">
        <v>700</v>
      </c>
      <c r="C2" s="138">
        <v>5</v>
      </c>
      <c r="D2" s="138">
        <v>5</v>
      </c>
      <c r="E2" s="138">
        <v>5</v>
      </c>
      <c r="F2" s="138">
        <v>5</v>
      </c>
      <c r="G2" s="145">
        <f>AVERAGE(C2:F2)</f>
        <v>5</v>
      </c>
      <c r="H2" s="138" t="s">
        <v>501</v>
      </c>
      <c r="I2" s="138" t="s">
        <v>502</v>
      </c>
      <c r="J2" s="137"/>
    </row>
    <row r="3" spans="1:10" s="35" customFormat="1" ht="39">
      <c r="A3" s="137" t="s">
        <v>674</v>
      </c>
      <c r="B3" s="137" t="s">
        <v>700</v>
      </c>
      <c r="C3" s="138">
        <v>7</v>
      </c>
      <c r="D3" s="138">
        <v>7</v>
      </c>
      <c r="E3" s="138">
        <v>7</v>
      </c>
      <c r="F3" s="138">
        <v>7</v>
      </c>
      <c r="G3" s="145">
        <f t="shared" ref="G3:G61" si="0">AVERAGE(C3:F3)</f>
        <v>7</v>
      </c>
      <c r="H3" s="138" t="s">
        <v>520</v>
      </c>
      <c r="I3" s="138" t="s">
        <v>508</v>
      </c>
      <c r="J3" s="137"/>
    </row>
    <row r="4" spans="1:10" s="35" customFormat="1">
      <c r="A4" s="137" t="s">
        <v>668</v>
      </c>
      <c r="B4" s="137" t="s">
        <v>700</v>
      </c>
      <c r="C4" s="33">
        <v>5</v>
      </c>
      <c r="D4" s="33">
        <v>4</v>
      </c>
      <c r="E4" s="33">
        <v>3</v>
      </c>
      <c r="F4" s="33">
        <v>2</v>
      </c>
      <c r="G4" s="145">
        <f t="shared" si="0"/>
        <v>3.5</v>
      </c>
      <c r="H4" s="33" t="s">
        <v>138</v>
      </c>
      <c r="I4" s="33" t="s">
        <v>138</v>
      </c>
      <c r="J4" s="137"/>
    </row>
    <row r="5" spans="1:10" s="35" customFormat="1">
      <c r="A5" s="137" t="s">
        <v>669</v>
      </c>
      <c r="B5" s="137" t="s">
        <v>700</v>
      </c>
      <c r="C5" s="33">
        <v>7</v>
      </c>
      <c r="D5" s="33">
        <v>5</v>
      </c>
      <c r="E5" s="33">
        <v>7</v>
      </c>
      <c r="F5" s="33">
        <v>4</v>
      </c>
      <c r="G5" s="145">
        <f t="shared" si="0"/>
        <v>5.75</v>
      </c>
      <c r="H5" s="33" t="s">
        <v>183</v>
      </c>
      <c r="I5" s="33" t="s">
        <v>184</v>
      </c>
      <c r="J5" s="137"/>
    </row>
    <row r="6" spans="1:10" s="35" customFormat="1">
      <c r="A6" s="137" t="s">
        <v>670</v>
      </c>
      <c r="B6" s="137" t="s">
        <v>700</v>
      </c>
      <c r="C6" s="33">
        <v>6</v>
      </c>
      <c r="D6" s="33">
        <v>6</v>
      </c>
      <c r="E6" s="33">
        <v>6</v>
      </c>
      <c r="F6" s="33">
        <v>6</v>
      </c>
      <c r="G6" s="145">
        <f t="shared" si="0"/>
        <v>6</v>
      </c>
      <c r="H6" s="33" t="s">
        <v>201</v>
      </c>
      <c r="I6" s="33" t="s">
        <v>202</v>
      </c>
      <c r="J6" s="137"/>
    </row>
    <row r="7" spans="1:10" s="35" customFormat="1">
      <c r="A7" s="137" t="s">
        <v>671</v>
      </c>
      <c r="B7" s="137" t="s">
        <v>700</v>
      </c>
      <c r="C7" s="33">
        <v>6</v>
      </c>
      <c r="D7" s="33">
        <v>6</v>
      </c>
      <c r="E7" s="33">
        <v>6</v>
      </c>
      <c r="F7" s="33">
        <v>6</v>
      </c>
      <c r="G7" s="145">
        <f t="shared" si="0"/>
        <v>6</v>
      </c>
      <c r="H7" s="33" t="s">
        <v>227</v>
      </c>
      <c r="I7" s="33" t="s">
        <v>228</v>
      </c>
      <c r="J7" s="137"/>
    </row>
    <row r="8" spans="1:10" s="35" customFormat="1">
      <c r="A8" s="137" t="s">
        <v>672</v>
      </c>
      <c r="B8" s="137" t="s">
        <v>700</v>
      </c>
      <c r="C8" s="33">
        <v>7</v>
      </c>
      <c r="D8" s="33">
        <v>7</v>
      </c>
      <c r="E8" s="33">
        <v>7</v>
      </c>
      <c r="F8" s="33">
        <v>7</v>
      </c>
      <c r="G8" s="145">
        <f t="shared" si="0"/>
        <v>7</v>
      </c>
      <c r="H8" s="33" t="s">
        <v>245</v>
      </c>
      <c r="I8" s="33" t="s">
        <v>246</v>
      </c>
      <c r="J8" s="137"/>
    </row>
    <row r="9" spans="1:10" s="35" customFormat="1">
      <c r="A9" s="137" t="s">
        <v>673</v>
      </c>
      <c r="B9" s="137" t="s">
        <v>700</v>
      </c>
      <c r="C9" s="33">
        <v>5</v>
      </c>
      <c r="D9" s="33">
        <v>4</v>
      </c>
      <c r="E9" s="33">
        <v>5</v>
      </c>
      <c r="F9" s="33">
        <v>4</v>
      </c>
      <c r="G9" s="145">
        <f t="shared" si="0"/>
        <v>4.5</v>
      </c>
      <c r="H9" s="33" t="s">
        <v>265</v>
      </c>
      <c r="I9" s="33" t="s">
        <v>266</v>
      </c>
      <c r="J9" s="137"/>
    </row>
    <row r="10" spans="1:10" s="35" customFormat="1" ht="15.75" thickBot="1">
      <c r="A10" s="137" t="s">
        <v>680</v>
      </c>
      <c r="B10" s="137" t="s">
        <v>700</v>
      </c>
      <c r="C10" s="33">
        <v>6</v>
      </c>
      <c r="D10" s="33">
        <v>5</v>
      </c>
      <c r="E10" s="33">
        <v>6</v>
      </c>
      <c r="F10" s="33">
        <v>5</v>
      </c>
      <c r="G10" s="145">
        <f t="shared" si="0"/>
        <v>5.5</v>
      </c>
      <c r="H10" s="33" t="s">
        <v>289</v>
      </c>
      <c r="I10" s="33" t="s">
        <v>289</v>
      </c>
      <c r="J10" s="137"/>
    </row>
    <row r="11" spans="1:10" s="35" customFormat="1" ht="15.75" thickBot="1">
      <c r="A11" s="137" t="s">
        <v>675</v>
      </c>
      <c r="B11" s="137" t="s">
        <v>700</v>
      </c>
      <c r="C11" s="139">
        <v>6</v>
      </c>
      <c r="D11" s="139">
        <v>6</v>
      </c>
      <c r="E11" s="139">
        <v>6</v>
      </c>
      <c r="F11" s="139">
        <v>6</v>
      </c>
      <c r="G11" s="145">
        <f t="shared" si="0"/>
        <v>6</v>
      </c>
      <c r="H11" s="139" t="s">
        <v>322</v>
      </c>
      <c r="I11" s="139" t="s">
        <v>323</v>
      </c>
      <c r="J11" s="137"/>
    </row>
    <row r="12" spans="1:10" s="35" customFormat="1" ht="15.75" thickBot="1">
      <c r="A12" s="137" t="s">
        <v>679</v>
      </c>
      <c r="B12" s="137" t="s">
        <v>700</v>
      </c>
      <c r="C12" s="139">
        <v>7</v>
      </c>
      <c r="D12" s="139">
        <v>7</v>
      </c>
      <c r="E12" s="139">
        <v>7</v>
      </c>
      <c r="F12" s="139">
        <v>7</v>
      </c>
      <c r="G12" s="145">
        <f t="shared" si="0"/>
        <v>7</v>
      </c>
      <c r="H12" s="139" t="s">
        <v>355</v>
      </c>
      <c r="I12" s="139" t="s">
        <v>356</v>
      </c>
      <c r="J12" s="137"/>
    </row>
    <row r="13" spans="1:10" s="35" customFormat="1">
      <c r="A13" s="137" t="s">
        <v>676</v>
      </c>
      <c r="B13" s="137" t="s">
        <v>700</v>
      </c>
      <c r="C13" s="33">
        <v>7</v>
      </c>
      <c r="D13" s="33">
        <v>6</v>
      </c>
      <c r="E13" s="33">
        <v>6</v>
      </c>
      <c r="F13" s="33">
        <v>7</v>
      </c>
      <c r="G13" s="145">
        <f t="shared" si="0"/>
        <v>6.5</v>
      </c>
      <c r="H13" s="33" t="s">
        <v>365</v>
      </c>
      <c r="I13" s="33" t="s">
        <v>366</v>
      </c>
      <c r="J13" s="137"/>
    </row>
    <row r="14" spans="1:10" s="35" customFormat="1">
      <c r="A14" s="67" t="s">
        <v>677</v>
      </c>
      <c r="B14" s="137" t="s">
        <v>700</v>
      </c>
      <c r="C14" s="33">
        <v>5</v>
      </c>
      <c r="D14" s="33">
        <v>5</v>
      </c>
      <c r="E14" s="33">
        <v>5</v>
      </c>
      <c r="F14" s="33">
        <v>5</v>
      </c>
      <c r="G14" s="145">
        <f t="shared" si="0"/>
        <v>5</v>
      </c>
      <c r="H14" s="33" t="s">
        <v>375</v>
      </c>
      <c r="I14" s="33" t="s">
        <v>376</v>
      </c>
      <c r="J14" s="137"/>
    </row>
    <row r="15" spans="1:10" s="35" customFormat="1">
      <c r="A15" s="67" t="s">
        <v>678</v>
      </c>
      <c r="B15" s="137" t="s">
        <v>700</v>
      </c>
      <c r="C15" s="33">
        <v>6</v>
      </c>
      <c r="D15" s="33">
        <v>7</v>
      </c>
      <c r="E15" s="33">
        <v>6</v>
      </c>
      <c r="F15" s="33">
        <v>6</v>
      </c>
      <c r="G15" s="145">
        <f t="shared" si="0"/>
        <v>6.25</v>
      </c>
      <c r="H15" s="33" t="s">
        <v>400</v>
      </c>
      <c r="I15" s="33" t="s">
        <v>401</v>
      </c>
      <c r="J15" s="137"/>
    </row>
    <row r="16" spans="1:10" s="35" customFormat="1">
      <c r="A16" s="67" t="s">
        <v>758</v>
      </c>
      <c r="B16" s="137" t="s">
        <v>700</v>
      </c>
      <c r="C16" s="33">
        <v>6</v>
      </c>
      <c r="D16" s="33">
        <v>6</v>
      </c>
      <c r="E16" s="33">
        <v>6</v>
      </c>
      <c r="F16" s="33">
        <v>6</v>
      </c>
      <c r="G16" s="145">
        <f t="shared" si="0"/>
        <v>6</v>
      </c>
      <c r="H16" s="33" t="s">
        <v>289</v>
      </c>
      <c r="I16" s="33" t="s">
        <v>289</v>
      </c>
      <c r="J16" s="137"/>
    </row>
    <row r="17" spans="1:10" s="6" customFormat="1" ht="64.5">
      <c r="A17" s="140" t="s">
        <v>681</v>
      </c>
      <c r="B17" s="140" t="s">
        <v>699</v>
      </c>
      <c r="C17" s="141">
        <v>7</v>
      </c>
      <c r="D17" s="141">
        <v>6</v>
      </c>
      <c r="E17" s="141">
        <v>6</v>
      </c>
      <c r="F17" s="141">
        <v>6</v>
      </c>
      <c r="G17" s="146">
        <f t="shared" si="0"/>
        <v>6.25</v>
      </c>
      <c r="H17" s="141" t="s">
        <v>662</v>
      </c>
      <c r="I17" s="141" t="s">
        <v>663</v>
      </c>
      <c r="J17" s="140"/>
    </row>
    <row r="18" spans="1:10" s="6" customFormat="1" ht="64.5">
      <c r="A18" s="140" t="s">
        <v>674</v>
      </c>
      <c r="B18" s="140" t="s">
        <v>699</v>
      </c>
      <c r="C18" s="141">
        <v>7</v>
      </c>
      <c r="D18" s="141">
        <v>7</v>
      </c>
      <c r="E18" s="141">
        <v>7</v>
      </c>
      <c r="F18" s="141">
        <v>7</v>
      </c>
      <c r="G18" s="146">
        <f t="shared" si="0"/>
        <v>7</v>
      </c>
      <c r="H18" s="141" t="s">
        <v>516</v>
      </c>
      <c r="I18" s="141" t="s">
        <v>517</v>
      </c>
      <c r="J18" s="140"/>
    </row>
    <row r="19" spans="1:10" s="6" customFormat="1" ht="15.75" thickBot="1">
      <c r="A19" s="140" t="s">
        <v>668</v>
      </c>
      <c r="B19" s="140" t="s">
        <v>699</v>
      </c>
      <c r="C19" s="7">
        <v>7</v>
      </c>
      <c r="D19" s="7">
        <v>6</v>
      </c>
      <c r="E19" s="7">
        <v>5</v>
      </c>
      <c r="F19" s="7">
        <v>5</v>
      </c>
      <c r="G19" s="146">
        <f t="shared" si="0"/>
        <v>5.75</v>
      </c>
      <c r="H19" s="7" t="s">
        <v>138</v>
      </c>
      <c r="I19" s="7" t="s">
        <v>138</v>
      </c>
      <c r="J19" s="140"/>
    </row>
    <row r="20" spans="1:10" s="6" customFormat="1" ht="15.75" thickBot="1">
      <c r="A20" s="140" t="s">
        <v>669</v>
      </c>
      <c r="B20" s="140" t="s">
        <v>699</v>
      </c>
      <c r="C20" s="142">
        <v>7</v>
      </c>
      <c r="D20" s="142">
        <v>6</v>
      </c>
      <c r="E20" s="142">
        <v>7</v>
      </c>
      <c r="F20" s="142">
        <v>4</v>
      </c>
      <c r="G20" s="146">
        <f t="shared" si="0"/>
        <v>6</v>
      </c>
      <c r="H20" s="142" t="s">
        <v>178</v>
      </c>
      <c r="I20" s="142" t="s">
        <v>179</v>
      </c>
      <c r="J20" s="140"/>
    </row>
    <row r="21" spans="1:10" s="6" customFormat="1" ht="15.75" thickBot="1">
      <c r="A21" s="140" t="s">
        <v>670</v>
      </c>
      <c r="B21" s="140" t="s">
        <v>699</v>
      </c>
      <c r="C21" s="142">
        <v>6</v>
      </c>
      <c r="D21" s="142">
        <v>6</v>
      </c>
      <c r="E21" s="142">
        <v>6</v>
      </c>
      <c r="F21" s="142">
        <v>6</v>
      </c>
      <c r="G21" s="146">
        <f t="shared" si="0"/>
        <v>6</v>
      </c>
      <c r="H21" s="142" t="s">
        <v>200</v>
      </c>
      <c r="I21" s="142" t="s">
        <v>193</v>
      </c>
      <c r="J21" s="140"/>
    </row>
    <row r="22" spans="1:10" s="6" customFormat="1">
      <c r="A22" s="140" t="s">
        <v>671</v>
      </c>
      <c r="B22" s="140" t="s">
        <v>699</v>
      </c>
      <c r="C22" s="7">
        <v>6</v>
      </c>
      <c r="D22" s="7">
        <v>3</v>
      </c>
      <c r="E22" s="7">
        <v>5</v>
      </c>
      <c r="F22" s="7">
        <v>6</v>
      </c>
      <c r="G22" s="146">
        <f t="shared" si="0"/>
        <v>5</v>
      </c>
      <c r="H22" s="7" t="s">
        <v>223</v>
      </c>
      <c r="I22" s="7" t="s">
        <v>224</v>
      </c>
      <c r="J22" s="140"/>
    </row>
    <row r="23" spans="1:10" s="6" customFormat="1">
      <c r="A23" s="140" t="s">
        <v>672</v>
      </c>
      <c r="B23" s="140" t="s">
        <v>699</v>
      </c>
      <c r="C23" s="7">
        <v>5</v>
      </c>
      <c r="D23" s="7">
        <v>5</v>
      </c>
      <c r="E23" s="7">
        <v>4</v>
      </c>
      <c r="F23" s="7">
        <v>5</v>
      </c>
      <c r="G23" s="146">
        <f t="shared" si="0"/>
        <v>4.75</v>
      </c>
      <c r="H23" s="7" t="s">
        <v>243</v>
      </c>
      <c r="I23" s="7" t="s">
        <v>244</v>
      </c>
      <c r="J23" s="140"/>
    </row>
    <row r="24" spans="1:10" s="6" customFormat="1">
      <c r="A24" s="140" t="s">
        <v>673</v>
      </c>
      <c r="B24" s="140" t="s">
        <v>699</v>
      </c>
      <c r="C24" s="7">
        <v>6</v>
      </c>
      <c r="D24" s="7">
        <v>6</v>
      </c>
      <c r="E24" s="7">
        <v>5</v>
      </c>
      <c r="F24" s="7">
        <v>6</v>
      </c>
      <c r="G24" s="146">
        <f t="shared" si="0"/>
        <v>5.75</v>
      </c>
      <c r="H24" s="7" t="s">
        <v>254</v>
      </c>
      <c r="I24" s="7" t="s">
        <v>254</v>
      </c>
      <c r="J24" s="140"/>
    </row>
    <row r="25" spans="1:10" s="6" customFormat="1">
      <c r="A25" s="140" t="s">
        <v>680</v>
      </c>
      <c r="B25" s="140" t="s">
        <v>699</v>
      </c>
      <c r="C25" s="7">
        <v>6</v>
      </c>
      <c r="D25" s="7">
        <v>5</v>
      </c>
      <c r="E25" s="7">
        <v>6</v>
      </c>
      <c r="F25" s="7">
        <v>6</v>
      </c>
      <c r="G25" s="146">
        <f t="shared" si="0"/>
        <v>5.75</v>
      </c>
      <c r="H25" s="7" t="s">
        <v>289</v>
      </c>
      <c r="I25" s="7" t="s">
        <v>289</v>
      </c>
      <c r="J25" s="140"/>
    </row>
    <row r="26" spans="1:10" s="6" customFormat="1">
      <c r="A26" s="140" t="s">
        <v>675</v>
      </c>
      <c r="B26" s="140" t="s">
        <v>699</v>
      </c>
      <c r="C26" s="7">
        <v>6</v>
      </c>
      <c r="D26" s="7">
        <v>6</v>
      </c>
      <c r="E26" s="7">
        <v>6</v>
      </c>
      <c r="F26" s="7">
        <v>6</v>
      </c>
      <c r="G26" s="146">
        <f t="shared" si="0"/>
        <v>6</v>
      </c>
      <c r="H26" s="7" t="s">
        <v>318</v>
      </c>
      <c r="I26" s="7" t="s">
        <v>319</v>
      </c>
      <c r="J26" s="140"/>
    </row>
    <row r="27" spans="1:10" s="6" customFormat="1">
      <c r="A27" s="140" t="s">
        <v>679</v>
      </c>
      <c r="B27" s="140" t="s">
        <v>699</v>
      </c>
      <c r="C27" s="7">
        <v>7</v>
      </c>
      <c r="D27" s="7">
        <v>7</v>
      </c>
      <c r="E27" s="7">
        <v>6</v>
      </c>
      <c r="F27" s="7">
        <v>6</v>
      </c>
      <c r="G27" s="146">
        <f t="shared" si="0"/>
        <v>6.5</v>
      </c>
      <c r="H27" s="7" t="s">
        <v>350</v>
      </c>
      <c r="I27" s="7" t="s">
        <v>351</v>
      </c>
      <c r="J27" s="140"/>
    </row>
    <row r="28" spans="1:10" s="6" customFormat="1" ht="15.75" thickBot="1">
      <c r="A28" s="140" t="s">
        <v>676</v>
      </c>
      <c r="B28" s="140" t="s">
        <v>699</v>
      </c>
      <c r="C28" s="7">
        <v>6</v>
      </c>
      <c r="D28" s="7">
        <v>6</v>
      </c>
      <c r="E28" s="7">
        <v>5</v>
      </c>
      <c r="F28" s="7">
        <v>5</v>
      </c>
      <c r="G28" s="146">
        <f t="shared" si="0"/>
        <v>5.5</v>
      </c>
      <c r="H28" s="7" t="s">
        <v>363</v>
      </c>
      <c r="I28" s="7" t="s">
        <v>364</v>
      </c>
      <c r="J28" s="140"/>
    </row>
    <row r="29" spans="1:10" s="6" customFormat="1" ht="15.75" thickBot="1">
      <c r="A29" s="100" t="s">
        <v>677</v>
      </c>
      <c r="B29" s="140" t="s">
        <v>699</v>
      </c>
      <c r="C29" s="142">
        <v>4</v>
      </c>
      <c r="D29" s="142">
        <v>5</v>
      </c>
      <c r="E29" s="142">
        <v>5</v>
      </c>
      <c r="F29" s="142">
        <v>4</v>
      </c>
      <c r="G29" s="146">
        <f t="shared" si="0"/>
        <v>4.5</v>
      </c>
      <c r="H29" s="142" t="s">
        <v>373</v>
      </c>
      <c r="I29" s="142" t="s">
        <v>374</v>
      </c>
      <c r="J29" s="140"/>
    </row>
    <row r="30" spans="1:10" s="6" customFormat="1" ht="15.75" thickBot="1">
      <c r="A30" s="100" t="s">
        <v>678</v>
      </c>
      <c r="B30" s="140" t="s">
        <v>699</v>
      </c>
      <c r="C30" s="142">
        <v>7</v>
      </c>
      <c r="D30" s="142">
        <v>7</v>
      </c>
      <c r="E30" s="142">
        <v>7</v>
      </c>
      <c r="F30" s="142">
        <v>6</v>
      </c>
      <c r="G30" s="146">
        <f t="shared" si="0"/>
        <v>6.75</v>
      </c>
      <c r="H30" s="142" t="s">
        <v>395</v>
      </c>
      <c r="I30" s="142" t="s">
        <v>396</v>
      </c>
      <c r="J30" s="140"/>
    </row>
    <row r="31" spans="1:10" s="6" customFormat="1">
      <c r="A31" s="100" t="s">
        <v>758</v>
      </c>
      <c r="B31" s="140" t="s">
        <v>699</v>
      </c>
      <c r="C31" s="7">
        <v>6</v>
      </c>
      <c r="D31" s="7">
        <v>6</v>
      </c>
      <c r="E31" s="7">
        <v>6</v>
      </c>
      <c r="F31" s="7">
        <v>6</v>
      </c>
      <c r="G31" s="146">
        <f t="shared" si="0"/>
        <v>6</v>
      </c>
      <c r="H31" s="7" t="s">
        <v>413</v>
      </c>
      <c r="I31" s="7" t="s">
        <v>414</v>
      </c>
      <c r="J31" s="140"/>
    </row>
    <row r="32" spans="1:10" s="150" customFormat="1" ht="39">
      <c r="A32" s="147" t="s">
        <v>681</v>
      </c>
      <c r="B32" s="147" t="s">
        <v>535</v>
      </c>
      <c r="C32" s="148">
        <v>6</v>
      </c>
      <c r="D32" s="148">
        <v>6</v>
      </c>
      <c r="E32" s="148">
        <v>6</v>
      </c>
      <c r="F32" s="148">
        <v>6</v>
      </c>
      <c r="G32" s="149">
        <f t="shared" si="0"/>
        <v>6</v>
      </c>
      <c r="H32" s="148" t="s">
        <v>479</v>
      </c>
      <c r="I32" s="148" t="s">
        <v>480</v>
      </c>
      <c r="J32" s="147"/>
    </row>
    <row r="33" spans="1:10" s="150" customFormat="1" ht="64.5">
      <c r="A33" s="147" t="s">
        <v>674</v>
      </c>
      <c r="B33" s="147" t="s">
        <v>535</v>
      </c>
      <c r="C33" s="148">
        <v>7</v>
      </c>
      <c r="D33" s="148">
        <v>7</v>
      </c>
      <c r="E33" s="148">
        <v>7</v>
      </c>
      <c r="F33" s="148">
        <v>7</v>
      </c>
      <c r="G33" s="149">
        <f t="shared" si="0"/>
        <v>7</v>
      </c>
      <c r="H33" s="148" t="s">
        <v>507</v>
      </c>
      <c r="I33" s="148" t="s">
        <v>508</v>
      </c>
      <c r="J33" s="147"/>
    </row>
    <row r="34" spans="1:10" s="150" customFormat="1" ht="179.25">
      <c r="A34" s="147" t="s">
        <v>668</v>
      </c>
      <c r="B34" s="147" t="s">
        <v>535</v>
      </c>
      <c r="C34" s="151">
        <v>7</v>
      </c>
      <c r="D34" s="151">
        <v>7</v>
      </c>
      <c r="E34" s="151">
        <v>6</v>
      </c>
      <c r="F34" s="151">
        <v>6</v>
      </c>
      <c r="G34" s="149">
        <f t="shared" si="0"/>
        <v>6.5</v>
      </c>
      <c r="H34" s="151" t="s">
        <v>141</v>
      </c>
      <c r="I34" s="151" t="s">
        <v>142</v>
      </c>
      <c r="J34" s="147"/>
    </row>
    <row r="35" spans="1:10" s="150" customFormat="1" ht="217.5">
      <c r="A35" s="147" t="s">
        <v>669</v>
      </c>
      <c r="B35" s="147" t="s">
        <v>535</v>
      </c>
      <c r="C35" s="151">
        <v>4</v>
      </c>
      <c r="D35" s="151">
        <v>4</v>
      </c>
      <c r="E35" s="151">
        <v>5</v>
      </c>
      <c r="F35" s="151">
        <v>6</v>
      </c>
      <c r="G35" s="149">
        <f t="shared" si="0"/>
        <v>4.75</v>
      </c>
      <c r="H35" s="151" t="s">
        <v>157</v>
      </c>
      <c r="I35" s="151" t="s">
        <v>158</v>
      </c>
      <c r="J35" s="147"/>
    </row>
    <row r="36" spans="1:10" s="150" customFormat="1" ht="217.5">
      <c r="A36" s="147" t="s">
        <v>670</v>
      </c>
      <c r="B36" s="147" t="s">
        <v>535</v>
      </c>
      <c r="C36" s="151">
        <v>5</v>
      </c>
      <c r="D36" s="151">
        <v>5</v>
      </c>
      <c r="E36" s="151">
        <v>5</v>
      </c>
      <c r="F36" s="151">
        <v>5</v>
      </c>
      <c r="G36" s="149">
        <f t="shared" si="0"/>
        <v>5</v>
      </c>
      <c r="H36" s="151" t="s">
        <v>192</v>
      </c>
      <c r="I36" s="151" t="s">
        <v>193</v>
      </c>
      <c r="J36" s="147"/>
    </row>
    <row r="37" spans="1:10" s="150" customFormat="1" ht="90">
      <c r="A37" s="147" t="s">
        <v>671</v>
      </c>
      <c r="B37" s="147" t="s">
        <v>535</v>
      </c>
      <c r="C37" s="151">
        <v>7</v>
      </c>
      <c r="D37" s="151">
        <v>7</v>
      </c>
      <c r="E37" s="151">
        <v>7</v>
      </c>
      <c r="F37" s="151">
        <v>5</v>
      </c>
      <c r="G37" s="149">
        <f t="shared" si="0"/>
        <v>6.5</v>
      </c>
      <c r="H37" s="151" t="s">
        <v>210</v>
      </c>
      <c r="I37" s="151" t="s">
        <v>211</v>
      </c>
      <c r="J37" s="147"/>
    </row>
    <row r="38" spans="1:10" s="150" customFormat="1" ht="90">
      <c r="A38" s="147" t="s">
        <v>672</v>
      </c>
      <c r="B38" s="147" t="s">
        <v>535</v>
      </c>
      <c r="C38" s="151">
        <v>7</v>
      </c>
      <c r="D38" s="151">
        <v>7</v>
      </c>
      <c r="E38" s="151">
        <v>7</v>
      </c>
      <c r="F38" s="151">
        <v>7</v>
      </c>
      <c r="G38" s="149">
        <f t="shared" si="0"/>
        <v>7</v>
      </c>
      <c r="H38" s="151" t="s">
        <v>235</v>
      </c>
      <c r="I38" s="151" t="s">
        <v>236</v>
      </c>
      <c r="J38" s="147"/>
    </row>
    <row r="39" spans="1:10" s="150" customFormat="1" ht="26.25">
      <c r="A39" s="147" t="s">
        <v>673</v>
      </c>
      <c r="B39" s="147" t="s">
        <v>535</v>
      </c>
      <c r="C39" s="151">
        <v>5</v>
      </c>
      <c r="D39" s="151">
        <v>5</v>
      </c>
      <c r="E39" s="151">
        <v>6</v>
      </c>
      <c r="F39" s="151">
        <v>4</v>
      </c>
      <c r="G39" s="149">
        <f t="shared" si="0"/>
        <v>5</v>
      </c>
      <c r="H39" s="151" t="s">
        <v>253</v>
      </c>
      <c r="I39" s="151" t="s">
        <v>254</v>
      </c>
      <c r="J39" s="147"/>
    </row>
    <row r="40" spans="1:10" s="150" customFormat="1" ht="64.5">
      <c r="A40" s="147" t="s">
        <v>680</v>
      </c>
      <c r="B40" s="147" t="s">
        <v>535</v>
      </c>
      <c r="C40" s="151">
        <v>7</v>
      </c>
      <c r="D40" s="151">
        <v>6</v>
      </c>
      <c r="E40" s="151">
        <v>7</v>
      </c>
      <c r="F40" s="151">
        <v>6</v>
      </c>
      <c r="G40" s="149">
        <f t="shared" si="0"/>
        <v>6.5</v>
      </c>
      <c r="H40" s="151" t="s">
        <v>272</v>
      </c>
      <c r="I40" s="151" t="s">
        <v>273</v>
      </c>
      <c r="J40" s="147"/>
    </row>
    <row r="41" spans="1:10" s="150" customFormat="1">
      <c r="A41" s="147" t="s">
        <v>675</v>
      </c>
      <c r="B41" s="147" t="s">
        <v>535</v>
      </c>
      <c r="C41" s="152">
        <v>6</v>
      </c>
      <c r="D41" s="152">
        <v>7</v>
      </c>
      <c r="E41" s="152">
        <v>7</v>
      </c>
      <c r="F41" s="152">
        <v>7</v>
      </c>
      <c r="G41" s="149">
        <f t="shared" si="0"/>
        <v>6.75</v>
      </c>
      <c r="H41" s="152" t="s">
        <v>298</v>
      </c>
      <c r="I41" s="152" t="s">
        <v>299</v>
      </c>
      <c r="J41" s="147"/>
    </row>
    <row r="42" spans="1:10" s="150" customFormat="1">
      <c r="A42" s="147" t="s">
        <v>679</v>
      </c>
      <c r="B42" s="147" t="s">
        <v>535</v>
      </c>
      <c r="C42" s="152">
        <v>7</v>
      </c>
      <c r="D42" s="152">
        <v>7</v>
      </c>
      <c r="E42" s="152">
        <v>7</v>
      </c>
      <c r="F42" s="152">
        <v>7</v>
      </c>
      <c r="G42" s="149">
        <f t="shared" si="0"/>
        <v>7</v>
      </c>
      <c r="H42" s="152" t="s">
        <v>330</v>
      </c>
      <c r="I42" s="152" t="s">
        <v>331</v>
      </c>
      <c r="J42" s="147"/>
    </row>
    <row r="43" spans="1:10" s="150" customFormat="1">
      <c r="A43" s="147" t="s">
        <v>676</v>
      </c>
      <c r="B43" s="147" t="s">
        <v>535</v>
      </c>
      <c r="C43" s="152">
        <v>6</v>
      </c>
      <c r="D43" s="152">
        <v>6</v>
      </c>
      <c r="E43" s="152">
        <v>7</v>
      </c>
      <c r="F43" s="152">
        <v>6</v>
      </c>
      <c r="G43" s="149">
        <f t="shared" si="0"/>
        <v>6.25</v>
      </c>
      <c r="H43" s="152" t="s">
        <v>358</v>
      </c>
      <c r="I43" s="152" t="s">
        <v>359</v>
      </c>
      <c r="J43" s="147"/>
    </row>
    <row r="44" spans="1:10" s="150" customFormat="1">
      <c r="A44" s="153" t="s">
        <v>677</v>
      </c>
      <c r="B44" s="153" t="s">
        <v>535</v>
      </c>
      <c r="C44" s="152">
        <v>6</v>
      </c>
      <c r="D44" s="152">
        <v>6</v>
      </c>
      <c r="E44" s="152">
        <v>6</v>
      </c>
      <c r="F44" s="152">
        <v>6</v>
      </c>
      <c r="G44" s="149">
        <f t="shared" si="0"/>
        <v>6</v>
      </c>
      <c r="H44" s="152" t="s">
        <v>369</v>
      </c>
      <c r="I44" s="152" t="s">
        <v>370</v>
      </c>
      <c r="J44" s="147"/>
    </row>
    <row r="45" spans="1:10" s="150" customFormat="1">
      <c r="A45" s="153" t="s">
        <v>678</v>
      </c>
      <c r="B45" s="153" t="s">
        <v>535</v>
      </c>
      <c r="C45" s="152">
        <v>7</v>
      </c>
      <c r="D45" s="152">
        <v>6</v>
      </c>
      <c r="E45" s="152">
        <v>7</v>
      </c>
      <c r="F45" s="152">
        <v>7</v>
      </c>
      <c r="G45" s="149">
        <f t="shared" si="0"/>
        <v>6.75</v>
      </c>
      <c r="H45" s="152" t="s">
        <v>382</v>
      </c>
      <c r="I45" s="152" t="s">
        <v>383</v>
      </c>
      <c r="J45" s="147"/>
    </row>
    <row r="46" spans="1:10" s="150" customFormat="1">
      <c r="A46" s="153" t="s">
        <v>758</v>
      </c>
      <c r="B46" s="153" t="s">
        <v>535</v>
      </c>
      <c r="C46" s="152">
        <v>6</v>
      </c>
      <c r="D46" s="152">
        <v>6</v>
      </c>
      <c r="E46" s="152">
        <v>6</v>
      </c>
      <c r="F46" s="152">
        <v>6</v>
      </c>
      <c r="G46" s="149">
        <f t="shared" si="0"/>
        <v>6</v>
      </c>
      <c r="H46" s="152" t="s">
        <v>407</v>
      </c>
      <c r="I46" s="152" t="s">
        <v>408</v>
      </c>
      <c r="J46" s="147"/>
    </row>
    <row r="47" spans="1:10" s="10" customFormat="1" ht="64.5">
      <c r="A47" s="177" t="s">
        <v>681</v>
      </c>
      <c r="B47" s="177" t="s">
        <v>698</v>
      </c>
      <c r="C47" s="178">
        <v>7</v>
      </c>
      <c r="D47" s="178">
        <v>6</v>
      </c>
      <c r="E47" s="178">
        <v>7</v>
      </c>
      <c r="F47" s="178">
        <v>6</v>
      </c>
      <c r="G47" s="179">
        <f t="shared" si="0"/>
        <v>6.5</v>
      </c>
      <c r="H47" s="178" t="s">
        <v>484</v>
      </c>
      <c r="I47" s="178" t="s">
        <v>485</v>
      </c>
      <c r="J47" s="177"/>
    </row>
    <row r="48" spans="1:10" s="114" customFormat="1" ht="77.25">
      <c r="A48" s="143" t="s">
        <v>674</v>
      </c>
      <c r="B48" s="143" t="s">
        <v>698</v>
      </c>
      <c r="C48" s="154">
        <v>7</v>
      </c>
      <c r="D48" s="154">
        <v>7</v>
      </c>
      <c r="E48" s="154">
        <v>6</v>
      </c>
      <c r="F48" s="154">
        <v>7</v>
      </c>
      <c r="G48" s="155">
        <f t="shared" si="0"/>
        <v>6.75</v>
      </c>
      <c r="H48" s="154" t="s">
        <v>511</v>
      </c>
      <c r="I48" s="154" t="s">
        <v>512</v>
      </c>
      <c r="J48" s="143"/>
    </row>
    <row r="49" spans="1:12" s="114" customFormat="1" ht="64.5">
      <c r="A49" s="143" t="s">
        <v>668</v>
      </c>
      <c r="B49" s="143" t="s">
        <v>698</v>
      </c>
      <c r="C49" s="144">
        <v>6</v>
      </c>
      <c r="D49" s="144">
        <v>6</v>
      </c>
      <c r="E49" s="144">
        <v>6</v>
      </c>
      <c r="F49" s="144">
        <v>7</v>
      </c>
      <c r="G49" s="155">
        <f t="shared" si="0"/>
        <v>6.25</v>
      </c>
      <c r="H49" s="144" t="s">
        <v>145</v>
      </c>
      <c r="I49" s="144" t="s">
        <v>138</v>
      </c>
      <c r="J49" s="143"/>
    </row>
    <row r="50" spans="1:12" s="114" customFormat="1" ht="166.5">
      <c r="A50" s="143" t="s">
        <v>669</v>
      </c>
      <c r="B50" s="143" t="s">
        <v>698</v>
      </c>
      <c r="C50" s="144">
        <v>5</v>
      </c>
      <c r="D50" s="144">
        <v>5</v>
      </c>
      <c r="E50" s="144">
        <v>6</v>
      </c>
      <c r="F50" s="144">
        <v>7</v>
      </c>
      <c r="G50" s="155">
        <f t="shared" si="0"/>
        <v>5.75</v>
      </c>
      <c r="H50" s="144" t="s">
        <v>164</v>
      </c>
      <c r="I50" s="144" t="s">
        <v>165</v>
      </c>
      <c r="J50" s="143"/>
    </row>
    <row r="51" spans="1:12" s="114" customFormat="1" ht="255.75">
      <c r="A51" s="143" t="s">
        <v>670</v>
      </c>
      <c r="B51" s="143" t="s">
        <v>698</v>
      </c>
      <c r="C51" s="144">
        <v>5</v>
      </c>
      <c r="D51" s="144">
        <v>3</v>
      </c>
      <c r="E51" s="144">
        <v>5</v>
      </c>
      <c r="F51" s="144">
        <v>3</v>
      </c>
      <c r="G51" s="155">
        <f t="shared" si="0"/>
        <v>4</v>
      </c>
      <c r="H51" s="144" t="s">
        <v>196</v>
      </c>
      <c r="I51" s="144" t="s">
        <v>197</v>
      </c>
      <c r="J51" s="143"/>
    </row>
    <row r="52" spans="1:12" s="114" customFormat="1" ht="39">
      <c r="A52" s="143" t="s">
        <v>671</v>
      </c>
      <c r="B52" s="143" t="s">
        <v>698</v>
      </c>
      <c r="C52" s="144">
        <v>7</v>
      </c>
      <c r="D52" s="144">
        <v>7</v>
      </c>
      <c r="E52" s="144">
        <v>7</v>
      </c>
      <c r="F52" s="144">
        <v>7</v>
      </c>
      <c r="G52" s="155">
        <f t="shared" si="0"/>
        <v>7</v>
      </c>
      <c r="H52" s="144" t="s">
        <v>214</v>
      </c>
      <c r="I52" s="144" t="s">
        <v>215</v>
      </c>
      <c r="J52" s="143"/>
    </row>
    <row r="53" spans="1:12" s="114" customFormat="1" ht="51.75">
      <c r="A53" s="143" t="s">
        <v>672</v>
      </c>
      <c r="B53" s="143" t="s">
        <v>698</v>
      </c>
      <c r="C53" s="144">
        <v>7</v>
      </c>
      <c r="D53" s="144">
        <v>7</v>
      </c>
      <c r="E53" s="144">
        <v>6</v>
      </c>
      <c r="F53" s="144">
        <v>7</v>
      </c>
      <c r="G53" s="155">
        <f t="shared" si="0"/>
        <v>6.75</v>
      </c>
      <c r="H53" s="144" t="s">
        <v>238</v>
      </c>
      <c r="I53" s="144" t="s">
        <v>239</v>
      </c>
      <c r="J53" s="143"/>
    </row>
    <row r="54" spans="1:12" s="114" customFormat="1" ht="64.5">
      <c r="A54" s="143" t="s">
        <v>673</v>
      </c>
      <c r="B54" s="143" t="s">
        <v>698</v>
      </c>
      <c r="C54" s="144">
        <v>6</v>
      </c>
      <c r="D54" s="144">
        <v>5</v>
      </c>
      <c r="E54" s="144">
        <v>6</v>
      </c>
      <c r="F54" s="144">
        <v>4</v>
      </c>
      <c r="G54" s="155">
        <f t="shared" si="0"/>
        <v>5.25</v>
      </c>
      <c r="H54" s="144" t="s">
        <v>258</v>
      </c>
      <c r="I54" s="144" t="s">
        <v>254</v>
      </c>
      <c r="J54" s="143"/>
    </row>
    <row r="55" spans="1:12" s="114" customFormat="1" ht="39">
      <c r="A55" s="143" t="s">
        <v>680</v>
      </c>
      <c r="B55" s="143" t="s">
        <v>698</v>
      </c>
      <c r="C55" s="144">
        <v>7</v>
      </c>
      <c r="D55" s="144">
        <v>6</v>
      </c>
      <c r="E55" s="144">
        <v>6</v>
      </c>
      <c r="F55" s="144">
        <v>6</v>
      </c>
      <c r="G55" s="155">
        <f t="shared" si="0"/>
        <v>6.25</v>
      </c>
      <c r="H55" s="144" t="s">
        <v>277</v>
      </c>
      <c r="I55" s="144" t="s">
        <v>278</v>
      </c>
      <c r="J55" s="143"/>
    </row>
    <row r="56" spans="1:12" s="114" customFormat="1">
      <c r="A56" s="143" t="s">
        <v>675</v>
      </c>
      <c r="B56" s="143" t="s">
        <v>698</v>
      </c>
      <c r="C56" s="113">
        <v>6</v>
      </c>
      <c r="D56" s="113">
        <v>6</v>
      </c>
      <c r="E56" s="113">
        <v>6</v>
      </c>
      <c r="F56" s="113">
        <v>6</v>
      </c>
      <c r="G56" s="155">
        <f t="shared" si="0"/>
        <v>6</v>
      </c>
      <c r="H56" s="113" t="s">
        <v>303</v>
      </c>
      <c r="I56" s="113" t="s">
        <v>304</v>
      </c>
      <c r="J56" s="143"/>
    </row>
    <row r="57" spans="1:12" s="114" customFormat="1">
      <c r="A57" s="143" t="s">
        <v>679</v>
      </c>
      <c r="B57" s="143" t="s">
        <v>698</v>
      </c>
      <c r="C57" s="113">
        <v>7</v>
      </c>
      <c r="D57" s="113">
        <v>6</v>
      </c>
      <c r="E57" s="113">
        <v>7</v>
      </c>
      <c r="F57" s="113">
        <v>7</v>
      </c>
      <c r="G57" s="155">
        <f t="shared" si="0"/>
        <v>6.75</v>
      </c>
      <c r="H57" s="113" t="s">
        <v>335</v>
      </c>
      <c r="I57" s="113" t="s">
        <v>336</v>
      </c>
      <c r="J57" s="143"/>
    </row>
    <row r="58" spans="1:12" s="114" customFormat="1">
      <c r="A58" s="143" t="s">
        <v>676</v>
      </c>
      <c r="B58" s="143" t="s">
        <v>698</v>
      </c>
      <c r="C58" s="113">
        <v>5</v>
      </c>
      <c r="D58" s="113">
        <v>6</v>
      </c>
      <c r="E58" s="113">
        <v>6</v>
      </c>
      <c r="F58" s="113">
        <v>4</v>
      </c>
      <c r="G58" s="155">
        <f t="shared" si="0"/>
        <v>5.25</v>
      </c>
      <c r="H58" s="113" t="s">
        <v>361</v>
      </c>
      <c r="I58" s="113" t="s">
        <v>362</v>
      </c>
      <c r="J58" s="143"/>
    </row>
    <row r="59" spans="1:12" s="114" customFormat="1">
      <c r="A59" s="109" t="s">
        <v>677</v>
      </c>
      <c r="B59" s="143" t="s">
        <v>698</v>
      </c>
      <c r="C59" s="113">
        <v>3</v>
      </c>
      <c r="D59" s="113">
        <v>4</v>
      </c>
      <c r="E59" s="113">
        <v>3</v>
      </c>
      <c r="F59" s="113">
        <v>4</v>
      </c>
      <c r="G59" s="155">
        <f t="shared" si="0"/>
        <v>3.5</v>
      </c>
      <c r="H59" s="113" t="s">
        <v>371</v>
      </c>
      <c r="I59" s="113" t="s">
        <v>372</v>
      </c>
      <c r="J59" s="143"/>
    </row>
    <row r="60" spans="1:12" s="114" customFormat="1">
      <c r="A60" s="109" t="s">
        <v>678</v>
      </c>
      <c r="B60" s="143" t="s">
        <v>698</v>
      </c>
      <c r="C60" s="113">
        <v>7</v>
      </c>
      <c r="D60" s="113">
        <v>6</v>
      </c>
      <c r="E60" s="113">
        <v>7</v>
      </c>
      <c r="F60" s="113">
        <v>7</v>
      </c>
      <c r="G60" s="155">
        <f t="shared" si="0"/>
        <v>6.75</v>
      </c>
      <c r="H60" s="113" t="s">
        <v>386</v>
      </c>
      <c r="I60" s="113" t="s">
        <v>387</v>
      </c>
      <c r="J60" s="143"/>
    </row>
    <row r="61" spans="1:12" s="114" customFormat="1">
      <c r="A61" s="109" t="s">
        <v>758</v>
      </c>
      <c r="B61" s="143" t="s">
        <v>698</v>
      </c>
      <c r="C61" s="113">
        <v>6</v>
      </c>
      <c r="D61" s="113">
        <v>6</v>
      </c>
      <c r="E61" s="113">
        <v>6</v>
      </c>
      <c r="F61" s="113">
        <v>6</v>
      </c>
      <c r="G61" s="155">
        <f t="shared" si="0"/>
        <v>6</v>
      </c>
      <c r="H61" s="113" t="s">
        <v>409</v>
      </c>
      <c r="I61" s="113" t="s">
        <v>410</v>
      </c>
      <c r="J61" s="143"/>
    </row>
    <row r="64" spans="1:12">
      <c r="B64" s="27" t="s">
        <v>4787</v>
      </c>
      <c r="C64" s="98">
        <f>AVERAGE(C2:C16)</f>
        <v>6.0666666666666664</v>
      </c>
      <c r="D64" s="98">
        <f t="shared" ref="D64:F64" si="1">AVERAGE(D2:D16)</f>
        <v>5.7333333333333334</v>
      </c>
      <c r="E64" s="98">
        <f t="shared" si="1"/>
        <v>5.8666666666666663</v>
      </c>
      <c r="F64" s="98">
        <f t="shared" si="1"/>
        <v>5.5333333333333332</v>
      </c>
      <c r="G64" s="98"/>
      <c r="H64" s="27" t="s">
        <v>4788</v>
      </c>
      <c r="I64" s="98">
        <f>STDEV(C2:C16)</f>
        <v>0.79880863671797786</v>
      </c>
      <c r="J64" s="98">
        <f>STDEV(D2:D16)</f>
        <v>1.0327955589886446</v>
      </c>
      <c r="K64" s="98">
        <f>STDEV(E2:E16)</f>
        <v>1.0600988273786198</v>
      </c>
      <c r="L64" s="98">
        <f>STDEV(F2:F16)</f>
        <v>1.4074631010979941</v>
      </c>
    </row>
    <row r="65" spans="2:13">
      <c r="B65" s="27" t="s">
        <v>4789</v>
      </c>
      <c r="C65" s="98">
        <f>AVERAGE(C17:C31)</f>
        <v>6.2</v>
      </c>
      <c r="D65" s="98">
        <f t="shared" ref="D65:F65" si="2">AVERAGE(D17:D31)</f>
        <v>5.8</v>
      </c>
      <c r="E65" s="98">
        <f t="shared" si="2"/>
        <v>5.7333333333333334</v>
      </c>
      <c r="F65" s="98">
        <f t="shared" si="2"/>
        <v>5.6</v>
      </c>
      <c r="G65" s="98"/>
      <c r="H65" s="27" t="s">
        <v>4720</v>
      </c>
      <c r="I65" s="98">
        <f>STDEV(C17:C31)</f>
        <v>0.86189160737133363</v>
      </c>
      <c r="J65" s="98">
        <f>STDEV(D17:D31)</f>
        <v>1.014185105674219</v>
      </c>
      <c r="K65" s="98">
        <f>STDEV(E17:E31)</f>
        <v>0.88371510168853695</v>
      </c>
      <c r="L65" s="98">
        <f>STDEV(F17:F31)</f>
        <v>0.82807867121082612</v>
      </c>
    </row>
    <row r="66" spans="2:13">
      <c r="B66" s="27" t="s">
        <v>4790</v>
      </c>
      <c r="C66" s="98">
        <f>AVERAGE(C32:C46)</f>
        <v>6.2</v>
      </c>
      <c r="D66" s="98">
        <f t="shared" ref="D66:F66" si="3">AVERAGE(D32:D46)</f>
        <v>6.1333333333333337</v>
      </c>
      <c r="E66" s="98">
        <f t="shared" si="3"/>
        <v>6.4</v>
      </c>
      <c r="F66" s="98">
        <f t="shared" si="3"/>
        <v>6.0666666666666664</v>
      </c>
      <c r="G66" s="98"/>
      <c r="H66" s="27" t="s">
        <v>4722</v>
      </c>
      <c r="I66" s="98">
        <f>STDEV(C32:C46)</f>
        <v>0.94112394811431943</v>
      </c>
      <c r="J66" s="98">
        <f>STDEV(D32:D46)</f>
        <v>0.91547541643412755</v>
      </c>
      <c r="K66" s="98">
        <f>STDEV(E32:E46)</f>
        <v>0.73678839761300829</v>
      </c>
      <c r="L66" s="98">
        <f>STDEV(F32:F46)</f>
        <v>0.88371510168853462</v>
      </c>
    </row>
    <row r="67" spans="2:13">
      <c r="B67" s="27" t="s">
        <v>4791</v>
      </c>
      <c r="C67" s="98">
        <f>AVERAGE(C47:C61)</f>
        <v>6.0666666666666664</v>
      </c>
      <c r="D67" s="98">
        <f t="shared" ref="D67:F67" si="4">AVERAGE(D47:D61)</f>
        <v>5.7333333333333334</v>
      </c>
      <c r="E67" s="98">
        <f t="shared" si="4"/>
        <v>6</v>
      </c>
      <c r="F67" s="98">
        <f t="shared" si="4"/>
        <v>5.8666666666666663</v>
      </c>
      <c r="G67" s="98"/>
      <c r="H67" s="27" t="s">
        <v>4724</v>
      </c>
      <c r="I67" s="98">
        <f>STDEV(C47:C61)</f>
        <v>1.1629191512658774</v>
      </c>
      <c r="J67" s="98">
        <f>STDEV(D47:D61)</f>
        <v>1.0997835284835875</v>
      </c>
      <c r="K67" s="98">
        <f>STDEV(E47:E61)</f>
        <v>1</v>
      </c>
      <c r="L67" s="98">
        <f>STDEV(F47:F61)</f>
        <v>1.4074631010979941</v>
      </c>
    </row>
    <row r="68" spans="2:13">
      <c r="B68" s="27" t="s">
        <v>4796</v>
      </c>
      <c r="C68" s="98">
        <f>AVERAGE(C2:C61)</f>
        <v>6.1333333333333337</v>
      </c>
      <c r="D68" s="98">
        <f t="shared" ref="D68:F68" si="5">AVERAGE(D2:D61)</f>
        <v>5.85</v>
      </c>
      <c r="E68" s="98">
        <f t="shared" si="5"/>
        <v>6</v>
      </c>
      <c r="F68" s="98">
        <f t="shared" si="5"/>
        <v>5.7666666666666666</v>
      </c>
      <c r="G68" s="98">
        <f>AVERAGE(G2:G61)</f>
        <v>5.9375</v>
      </c>
      <c r="H68" s="27" t="s">
        <v>4797</v>
      </c>
      <c r="I68" s="98">
        <f>STDEV(C2:C61)</f>
        <v>0.92912692144733011</v>
      </c>
      <c r="J68" s="98">
        <f>STDEV(D2:D61)</f>
        <v>1.0054933859317743</v>
      </c>
      <c r="K68" s="98">
        <f>STDEV(E2:E61)</f>
        <v>0.9388055880763545</v>
      </c>
      <c r="L68" s="98">
        <f>STDEV(F2:F61)</f>
        <v>1.1551897146513028</v>
      </c>
      <c r="M68" s="98">
        <f>STDEV(G2:G61)</f>
        <v>0.86923037261589409</v>
      </c>
    </row>
    <row r="69" spans="2:13">
      <c r="B69" s="27" t="s">
        <v>792</v>
      </c>
    </row>
    <row r="71" spans="2:13" ht="17.25" customHeight="1">
      <c r="B71" s="27" t="s">
        <v>4864</v>
      </c>
      <c r="C71" s="27">
        <f>MEDIAN(C2:C16)</f>
        <v>6</v>
      </c>
      <c r="D71" s="27">
        <f t="shared" ref="D71:F71" si="6">MEDIAN(D2:D16)</f>
        <v>6</v>
      </c>
      <c r="E71" s="27">
        <f t="shared" si="6"/>
        <v>6</v>
      </c>
      <c r="F71" s="27">
        <f t="shared" si="6"/>
        <v>6</v>
      </c>
    </row>
    <row r="72" spans="2:13" ht="13.5" customHeight="1">
      <c r="B72" s="27" t="s">
        <v>4860</v>
      </c>
      <c r="C72" s="27">
        <f>MEDIAN(C17:C31)</f>
        <v>6</v>
      </c>
      <c r="D72" s="27">
        <f t="shared" ref="D72:F72" si="7">MEDIAN(D17:D31)</f>
        <v>6</v>
      </c>
      <c r="E72" s="27">
        <f t="shared" si="7"/>
        <v>6</v>
      </c>
      <c r="F72" s="27">
        <f t="shared" si="7"/>
        <v>6</v>
      </c>
    </row>
    <row r="73" spans="2:13" ht="13.5" customHeight="1">
      <c r="B73" s="27" t="s">
        <v>4861</v>
      </c>
      <c r="C73" s="27">
        <f>MEDIAN(C32:C46)</f>
        <v>6</v>
      </c>
      <c r="D73" s="27">
        <f t="shared" ref="D73:F73" si="8">MEDIAN(D32:D46)</f>
        <v>6</v>
      </c>
      <c r="E73" s="27">
        <f t="shared" si="8"/>
        <v>7</v>
      </c>
      <c r="F73" s="27">
        <f t="shared" si="8"/>
        <v>6</v>
      </c>
    </row>
    <row r="74" spans="2:13" ht="11.25" customHeight="1">
      <c r="B74" s="27" t="s">
        <v>4862</v>
      </c>
      <c r="C74" s="27">
        <f>MEDIAN(C47:C61)</f>
        <v>6</v>
      </c>
      <c r="D74" s="27">
        <f t="shared" ref="D74:F74" si="9">MEDIAN(D47:D61)</f>
        <v>6</v>
      </c>
      <c r="E74" s="27">
        <f t="shared" si="9"/>
        <v>6</v>
      </c>
      <c r="F74" s="27">
        <f t="shared" si="9"/>
        <v>6</v>
      </c>
    </row>
    <row r="75" spans="2:13">
      <c r="B75" s="27" t="s">
        <v>4863</v>
      </c>
      <c r="C75" s="27">
        <f>MEDIAN(C2:C61)</f>
        <v>6</v>
      </c>
      <c r="D75" s="27">
        <f t="shared" ref="D75:F75" si="10">MEDIAN(D2:D61)</f>
        <v>6</v>
      </c>
      <c r="E75" s="27">
        <f t="shared" si="10"/>
        <v>6</v>
      </c>
      <c r="F75" s="27">
        <f t="shared" si="10"/>
        <v>6</v>
      </c>
      <c r="G75" s="98">
        <f>MEDIAN(G2:G61)</f>
        <v>6</v>
      </c>
    </row>
    <row r="77" spans="2:13">
      <c r="C77" s="57" t="s">
        <v>4824</v>
      </c>
      <c r="D77" s="57" t="s">
        <v>418</v>
      </c>
      <c r="E77" s="57" t="s">
        <v>417</v>
      </c>
      <c r="F77" s="57" t="s">
        <v>415</v>
      </c>
      <c r="G77" s="57"/>
      <c r="H77" s="57" t="s">
        <v>458</v>
      </c>
      <c r="I77" s="57" t="s">
        <v>4727</v>
      </c>
    </row>
    <row r="78" spans="2:13">
      <c r="C78" s="63" t="s">
        <v>4792</v>
      </c>
      <c r="D78" s="64" t="s">
        <v>4798</v>
      </c>
      <c r="E78" s="64" t="s">
        <v>4802</v>
      </c>
      <c r="F78" s="65" t="s">
        <v>4806</v>
      </c>
      <c r="G78" s="65"/>
      <c r="H78" s="65" t="s">
        <v>4810</v>
      </c>
      <c r="I78" s="65" t="s">
        <v>4814</v>
      </c>
    </row>
    <row r="79" spans="2:13">
      <c r="C79" s="63" t="s">
        <v>4793</v>
      </c>
      <c r="D79" s="64" t="s">
        <v>4799</v>
      </c>
      <c r="E79" s="64" t="s">
        <v>4803</v>
      </c>
      <c r="F79" s="65" t="s">
        <v>4807</v>
      </c>
      <c r="G79" s="65"/>
      <c r="H79" s="65" t="s">
        <v>4811</v>
      </c>
      <c r="I79" s="65" t="s">
        <v>4815</v>
      </c>
    </row>
    <row r="80" spans="2:13">
      <c r="C80" s="63" t="s">
        <v>4794</v>
      </c>
      <c r="D80" s="64" t="s">
        <v>4800</v>
      </c>
      <c r="E80" s="64" t="s">
        <v>4804</v>
      </c>
      <c r="F80" s="65" t="s">
        <v>4808</v>
      </c>
      <c r="G80" s="65"/>
      <c r="H80" s="65" t="s">
        <v>4812</v>
      </c>
      <c r="I80" s="65" t="s">
        <v>4825</v>
      </c>
    </row>
    <row r="81" spans="2:9">
      <c r="C81" s="63" t="s">
        <v>4795</v>
      </c>
      <c r="D81" s="64" t="s">
        <v>4801</v>
      </c>
      <c r="E81" s="64" t="s">
        <v>4805</v>
      </c>
      <c r="F81" s="65" t="s">
        <v>4809</v>
      </c>
      <c r="G81" s="65"/>
      <c r="H81" s="65" t="s">
        <v>4813</v>
      </c>
      <c r="I81" s="65" t="s">
        <v>4816</v>
      </c>
    </row>
    <row r="82" spans="2:9">
      <c r="C82" s="27" t="s">
        <v>4846</v>
      </c>
      <c r="D82" s="27" t="s">
        <v>4814</v>
      </c>
      <c r="E82" s="27" t="s">
        <v>4815</v>
      </c>
      <c r="F82" s="27" t="s">
        <v>4847</v>
      </c>
      <c r="H82" s="27" t="s">
        <v>4816</v>
      </c>
      <c r="I82" s="27" t="s">
        <v>4848</v>
      </c>
    </row>
    <row r="83" spans="2:9" ht="120">
      <c r="C83" s="8" t="s">
        <v>4817</v>
      </c>
    </row>
    <row r="85" spans="2:9">
      <c r="C85" s="56"/>
      <c r="D85" s="56"/>
      <c r="E85" s="56"/>
      <c r="F85" s="56"/>
      <c r="G85" s="56"/>
      <c r="H85" s="56"/>
      <c r="I85" s="56"/>
    </row>
    <row r="86" spans="2:9">
      <c r="C86" s="62"/>
      <c r="D86" s="42"/>
      <c r="E86" s="42"/>
      <c r="F86"/>
      <c r="G86"/>
      <c r="H86"/>
      <c r="I86"/>
    </row>
    <row r="87" spans="2:9">
      <c r="C87" s="62"/>
      <c r="D87" s="42"/>
      <c r="E87" s="42"/>
      <c r="F87"/>
      <c r="G87"/>
      <c r="H87"/>
      <c r="I87"/>
    </row>
    <row r="88" spans="2:9">
      <c r="C88" s="62"/>
      <c r="D88" s="42"/>
      <c r="E88" s="42"/>
      <c r="F88"/>
      <c r="G88"/>
      <c r="H88"/>
      <c r="I88"/>
    </row>
    <row r="89" spans="2:9">
      <c r="C89" s="62"/>
      <c r="D89" s="42"/>
      <c r="E89" s="42"/>
      <c r="F89"/>
      <c r="G89"/>
      <c r="H89"/>
      <c r="I89"/>
    </row>
    <row r="95" spans="2:9" ht="45">
      <c r="B95" s="27" t="s">
        <v>4869</v>
      </c>
    </row>
    <row r="96" spans="2:9">
      <c r="B96" s="27" t="s">
        <v>696</v>
      </c>
      <c r="C96" s="27" t="s">
        <v>4865</v>
      </c>
      <c r="D96" s="27" t="s">
        <v>4866</v>
      </c>
      <c r="E96" s="27" t="s">
        <v>4867</v>
      </c>
      <c r="F96" s="27" t="s">
        <v>4868</v>
      </c>
      <c r="G96" s="27" t="s">
        <v>4899</v>
      </c>
    </row>
    <row r="97" spans="1:10" s="165" customFormat="1">
      <c r="A97" s="164"/>
      <c r="B97" s="166" t="s">
        <v>700</v>
      </c>
      <c r="C97" s="167"/>
      <c r="D97" s="167"/>
      <c r="E97" s="167"/>
      <c r="F97" s="167"/>
      <c r="G97" s="166"/>
      <c r="H97" s="166"/>
      <c r="I97" s="164"/>
      <c r="J97" s="164"/>
    </row>
    <row r="98" spans="1:10" s="165" customFormat="1">
      <c r="A98" s="164">
        <v>7</v>
      </c>
      <c r="B98" s="166"/>
      <c r="C98" s="167">
        <f>COUNTIF(C2:C16,7)</f>
        <v>5</v>
      </c>
      <c r="D98" s="167">
        <f>COUNTIF(D2:D16,7)</f>
        <v>4</v>
      </c>
      <c r="E98" s="167">
        <f>COUNTIF(E2:E16,7)</f>
        <v>4</v>
      </c>
      <c r="F98" s="167">
        <f>COUNTIF(F2:F16,7)</f>
        <v>4</v>
      </c>
      <c r="G98" s="166">
        <f>AVERAGE(C98:F98)</f>
        <v>4.25</v>
      </c>
      <c r="H98" s="166"/>
      <c r="I98" s="164"/>
      <c r="J98" s="164"/>
    </row>
    <row r="99" spans="1:10" s="165" customFormat="1">
      <c r="A99" s="164">
        <v>6</v>
      </c>
      <c r="B99" s="166"/>
      <c r="C99" s="167">
        <f>COUNTIF(C2:C16,6)</f>
        <v>6</v>
      </c>
      <c r="D99" s="167">
        <f>COUNTIF(D2:D16,6)</f>
        <v>5</v>
      </c>
      <c r="E99" s="167">
        <f>COUNTIF(E2:E16,6)</f>
        <v>7</v>
      </c>
      <c r="F99" s="167">
        <f>COUNTIF(F2:F16,6)</f>
        <v>5</v>
      </c>
      <c r="G99" s="166">
        <f t="shared" ref="G99:G132" si="11">AVERAGE(C99:F99)</f>
        <v>5.75</v>
      </c>
      <c r="H99" s="166"/>
      <c r="I99" s="164"/>
      <c r="J99" s="164"/>
    </row>
    <row r="100" spans="1:10" s="165" customFormat="1">
      <c r="A100" s="164">
        <v>5</v>
      </c>
      <c r="B100" s="166"/>
      <c r="C100" s="167">
        <f>COUNTIF(C2:C16,5)</f>
        <v>4</v>
      </c>
      <c r="D100" s="167">
        <f>COUNTIF(D2:D16,5)</f>
        <v>4</v>
      </c>
      <c r="E100" s="167">
        <f>COUNTIF(E2:E16,5)</f>
        <v>3</v>
      </c>
      <c r="F100" s="167">
        <f>COUNTIF(F2:F16,5)</f>
        <v>3</v>
      </c>
      <c r="G100" s="166">
        <f t="shared" si="11"/>
        <v>3.5</v>
      </c>
      <c r="H100" s="166"/>
      <c r="I100" s="164"/>
      <c r="J100" s="164"/>
    </row>
    <row r="101" spans="1:10" s="165" customFormat="1">
      <c r="A101" s="164">
        <v>4</v>
      </c>
      <c r="B101" s="166"/>
      <c r="C101" s="167">
        <f>COUNTIF(C2:C16,4)</f>
        <v>0</v>
      </c>
      <c r="D101" s="167">
        <f>COUNTIF(D2:D16,4)</f>
        <v>2</v>
      </c>
      <c r="E101" s="167">
        <f>COUNTIF(E2:E16,4)</f>
        <v>0</v>
      </c>
      <c r="F101" s="167">
        <f>COUNTIF(F2:F16,4)</f>
        <v>2</v>
      </c>
      <c r="G101" s="166">
        <f t="shared" si="11"/>
        <v>1</v>
      </c>
      <c r="H101" s="166"/>
      <c r="I101" s="164"/>
      <c r="J101" s="164"/>
    </row>
    <row r="102" spans="1:10" s="165" customFormat="1">
      <c r="A102" s="164">
        <v>3</v>
      </c>
      <c r="B102" s="166"/>
      <c r="C102" s="167">
        <f>COUNTIF(C2:C16,3)</f>
        <v>0</v>
      </c>
      <c r="D102" s="167">
        <f>COUNTIF(D2:D16,3)</f>
        <v>0</v>
      </c>
      <c r="E102" s="167">
        <f>COUNTIF(E2:E16,3)</f>
        <v>1</v>
      </c>
      <c r="F102" s="167">
        <f>COUNTIF(F2:F16,3)</f>
        <v>0</v>
      </c>
      <c r="G102" s="166">
        <f t="shared" si="11"/>
        <v>0.25</v>
      </c>
      <c r="H102" s="166"/>
      <c r="I102" s="164"/>
      <c r="J102" s="164"/>
    </row>
    <row r="103" spans="1:10" s="165" customFormat="1">
      <c r="A103" s="164">
        <v>2</v>
      </c>
      <c r="B103" s="166"/>
      <c r="C103" s="167">
        <f>COUNTIF(C2:C16,2)</f>
        <v>0</v>
      </c>
      <c r="D103" s="167">
        <f>COUNTIF(D2:D16,2)</f>
        <v>0</v>
      </c>
      <c r="E103" s="167">
        <f>COUNTIF(E2:E16,2)</f>
        <v>0</v>
      </c>
      <c r="F103" s="167">
        <f>COUNTIF(F2:F16,2)</f>
        <v>1</v>
      </c>
      <c r="G103" s="166">
        <f t="shared" si="11"/>
        <v>0.25</v>
      </c>
      <c r="H103" s="166"/>
      <c r="I103" s="164"/>
      <c r="J103" s="164"/>
    </row>
    <row r="104" spans="1:10" s="165" customFormat="1">
      <c r="A104" s="164">
        <v>1</v>
      </c>
      <c r="B104" s="166"/>
      <c r="C104" s="167">
        <f>COUNTIF(C2:C16,1)</f>
        <v>0</v>
      </c>
      <c r="D104" s="167">
        <f>COUNTIF(D2:D16,1)</f>
        <v>0</v>
      </c>
      <c r="E104" s="167">
        <f>COUNTIF(E2:E16,1)</f>
        <v>0</v>
      </c>
      <c r="F104" s="167">
        <f>COUNTIF(F2:F16,1)</f>
        <v>0</v>
      </c>
      <c r="G104" s="166">
        <f t="shared" si="11"/>
        <v>0</v>
      </c>
      <c r="H104" s="166"/>
      <c r="I104" s="164"/>
      <c r="J104" s="164"/>
    </row>
    <row r="105" spans="1:10" s="163" customFormat="1">
      <c r="A105" s="162"/>
      <c r="B105" s="168" t="s">
        <v>699</v>
      </c>
      <c r="C105" s="169">
        <f>COUNTIF(C17:C31,7)</f>
        <v>6</v>
      </c>
      <c r="D105" s="169">
        <f>COUNTIF(D17:D31,7)</f>
        <v>3</v>
      </c>
      <c r="E105" s="169">
        <f>COUNTIF(E17:E31,7)</f>
        <v>3</v>
      </c>
      <c r="F105" s="169">
        <f>COUNTIF(F17:F31,7)</f>
        <v>1</v>
      </c>
      <c r="G105" s="169">
        <f t="shared" si="11"/>
        <v>3.25</v>
      </c>
      <c r="H105" s="168"/>
      <c r="I105" s="162"/>
      <c r="J105" s="162"/>
    </row>
    <row r="106" spans="1:10" s="163" customFormat="1">
      <c r="A106" s="162"/>
      <c r="B106" s="168"/>
      <c r="C106" s="169">
        <f>COUNTIF(C17:C31,6)</f>
        <v>7</v>
      </c>
      <c r="D106" s="169">
        <f>COUNTIF(D17:D31,6)</f>
        <v>8</v>
      </c>
      <c r="E106" s="169">
        <f>COUNTIF(E17:E31,6)</f>
        <v>6</v>
      </c>
      <c r="F106" s="169">
        <f>COUNTIF(F17:F31,6)</f>
        <v>9</v>
      </c>
      <c r="G106" s="169">
        <f t="shared" si="11"/>
        <v>7.5</v>
      </c>
      <c r="H106" s="168"/>
      <c r="I106" s="162"/>
      <c r="J106" s="162"/>
    </row>
    <row r="107" spans="1:10" s="163" customFormat="1">
      <c r="A107" s="162"/>
      <c r="B107" s="168"/>
      <c r="C107" s="169">
        <f>COUNTIF(C17:C31,5)</f>
        <v>1</v>
      </c>
      <c r="D107" s="169">
        <f>COUNTIF(D17:D31,5)</f>
        <v>3</v>
      </c>
      <c r="E107" s="169">
        <f>COUNTIF(E17:E31,5)</f>
        <v>5</v>
      </c>
      <c r="F107" s="169">
        <f>COUNTIF(F17:F31,5)</f>
        <v>3</v>
      </c>
      <c r="G107" s="169">
        <f t="shared" si="11"/>
        <v>3</v>
      </c>
      <c r="H107" s="168"/>
      <c r="I107" s="162"/>
      <c r="J107" s="162"/>
    </row>
    <row r="108" spans="1:10" s="163" customFormat="1">
      <c r="A108" s="162"/>
      <c r="B108" s="168"/>
      <c r="C108" s="169">
        <f>COUNTIF(C17:C31,4)</f>
        <v>1</v>
      </c>
      <c r="D108" s="169">
        <f>COUNTIF(D17:D31,4)</f>
        <v>0</v>
      </c>
      <c r="E108" s="169">
        <f>COUNTIF(E17:E31,4)</f>
        <v>1</v>
      </c>
      <c r="F108" s="169">
        <f>COUNTIF(F17:F31,4)</f>
        <v>2</v>
      </c>
      <c r="G108" s="169">
        <f t="shared" si="11"/>
        <v>1</v>
      </c>
      <c r="H108" s="168"/>
      <c r="I108" s="162"/>
      <c r="J108" s="162"/>
    </row>
    <row r="109" spans="1:10" s="163" customFormat="1">
      <c r="A109" s="162"/>
      <c r="B109" s="168"/>
      <c r="C109" s="169">
        <f>COUNTIF(C17:C31,3)</f>
        <v>0</v>
      </c>
      <c r="D109" s="169">
        <f>COUNTIF(D17:D31,3)</f>
        <v>1</v>
      </c>
      <c r="E109" s="169">
        <f>COUNTIF(E17:E31,3)</f>
        <v>0</v>
      </c>
      <c r="F109" s="169">
        <f>COUNTIF(F17:F31,3)</f>
        <v>0</v>
      </c>
      <c r="G109" s="169">
        <f t="shared" si="11"/>
        <v>0.25</v>
      </c>
      <c r="H109" s="168"/>
      <c r="I109" s="162"/>
      <c r="J109" s="162"/>
    </row>
    <row r="110" spans="1:10" s="163" customFormat="1">
      <c r="A110" s="162"/>
      <c r="B110" s="168"/>
      <c r="C110" s="169">
        <f>COUNTIF(C17:C31,2)</f>
        <v>0</v>
      </c>
      <c r="D110" s="169">
        <f>COUNTIF(D17:D31,2)</f>
        <v>0</v>
      </c>
      <c r="E110" s="169">
        <f>COUNTIF(E17:E31,2)</f>
        <v>0</v>
      </c>
      <c r="F110" s="169">
        <f>COUNTIF(F17:F31,2)</f>
        <v>0</v>
      </c>
      <c r="G110" s="169">
        <f t="shared" si="11"/>
        <v>0</v>
      </c>
      <c r="H110" s="168"/>
      <c r="I110" s="162"/>
      <c r="J110" s="162"/>
    </row>
    <row r="111" spans="1:10" s="163" customFormat="1">
      <c r="A111" s="162"/>
      <c r="B111" s="168"/>
      <c r="C111" s="169">
        <f>COUNTIF(C17:C31,1)</f>
        <v>0</v>
      </c>
      <c r="D111" s="169">
        <f>COUNTIF(D17:D31,1)</f>
        <v>0</v>
      </c>
      <c r="E111" s="169">
        <f>COUNTIF(E17:E31,1)</f>
        <v>0</v>
      </c>
      <c r="F111" s="169">
        <f>COUNTIF(F17:F31,1)</f>
        <v>0</v>
      </c>
      <c r="G111" s="169">
        <f t="shared" si="11"/>
        <v>0</v>
      </c>
      <c r="H111" s="168"/>
      <c r="I111" s="162"/>
      <c r="J111" s="162"/>
    </row>
    <row r="112" spans="1:10" s="161" customFormat="1">
      <c r="A112" s="160"/>
      <c r="B112" s="170" t="s">
        <v>535</v>
      </c>
      <c r="C112" s="171">
        <f>COUNTIF(C32:C46,7)</f>
        <v>7</v>
      </c>
      <c r="D112" s="171">
        <f t="shared" ref="D112:F112" si="12">COUNTIF(D32:D46,7)</f>
        <v>6</v>
      </c>
      <c r="E112" s="171">
        <f t="shared" si="12"/>
        <v>8</v>
      </c>
      <c r="F112" s="171">
        <f t="shared" si="12"/>
        <v>5</v>
      </c>
      <c r="G112" s="171">
        <f t="shared" si="11"/>
        <v>6.5</v>
      </c>
      <c r="H112" s="170"/>
      <c r="I112" s="160"/>
      <c r="J112" s="160"/>
    </row>
    <row r="113" spans="1:10" s="161" customFormat="1">
      <c r="A113" s="160"/>
      <c r="B113" s="170"/>
      <c r="C113" s="171">
        <f>COUNTIF(C32:C46,6)</f>
        <v>5</v>
      </c>
      <c r="D113" s="171">
        <f t="shared" ref="D113:F113" si="13">COUNTIF(D32:D46,6)</f>
        <v>6</v>
      </c>
      <c r="E113" s="171">
        <f t="shared" si="13"/>
        <v>5</v>
      </c>
      <c r="F113" s="171">
        <f t="shared" si="13"/>
        <v>7</v>
      </c>
      <c r="G113" s="171">
        <f t="shared" si="11"/>
        <v>5.75</v>
      </c>
      <c r="H113" s="170"/>
      <c r="I113" s="160"/>
      <c r="J113" s="160"/>
    </row>
    <row r="114" spans="1:10" s="161" customFormat="1">
      <c r="A114" s="160"/>
      <c r="B114" s="170"/>
      <c r="C114" s="171">
        <f>COUNTIF(C32:C46,5)</f>
        <v>2</v>
      </c>
      <c r="D114" s="171">
        <f t="shared" ref="D114:F114" si="14">COUNTIF(D32:D46,5)</f>
        <v>2</v>
      </c>
      <c r="E114" s="171">
        <f t="shared" si="14"/>
        <v>2</v>
      </c>
      <c r="F114" s="171">
        <f t="shared" si="14"/>
        <v>2</v>
      </c>
      <c r="G114" s="171">
        <f t="shared" si="11"/>
        <v>2</v>
      </c>
      <c r="H114" s="170"/>
      <c r="I114" s="160"/>
      <c r="J114" s="160"/>
    </row>
    <row r="115" spans="1:10" s="161" customFormat="1">
      <c r="A115" s="160"/>
      <c r="B115" s="170"/>
      <c r="C115" s="171">
        <f>COUNTIF(C32:C46,4)</f>
        <v>1</v>
      </c>
      <c r="D115" s="171">
        <f t="shared" ref="D115:F115" si="15">COUNTIF(D32:D46,4)</f>
        <v>1</v>
      </c>
      <c r="E115" s="171">
        <f t="shared" si="15"/>
        <v>0</v>
      </c>
      <c r="F115" s="171">
        <f t="shared" si="15"/>
        <v>1</v>
      </c>
      <c r="G115" s="171">
        <f t="shared" si="11"/>
        <v>0.75</v>
      </c>
      <c r="H115" s="170"/>
      <c r="I115" s="160"/>
      <c r="J115" s="160"/>
    </row>
    <row r="116" spans="1:10" s="161" customFormat="1">
      <c r="A116" s="160"/>
      <c r="B116" s="170"/>
      <c r="C116" s="171">
        <f>COUNTIF(C32:C46,3)</f>
        <v>0</v>
      </c>
      <c r="D116" s="171">
        <f t="shared" ref="D116:F116" si="16">COUNTIF(D32:D46,3)</f>
        <v>0</v>
      </c>
      <c r="E116" s="171">
        <f t="shared" si="16"/>
        <v>0</v>
      </c>
      <c r="F116" s="171">
        <f t="shared" si="16"/>
        <v>0</v>
      </c>
      <c r="G116" s="171">
        <f t="shared" si="11"/>
        <v>0</v>
      </c>
      <c r="H116" s="170"/>
      <c r="I116" s="160"/>
      <c r="J116" s="160"/>
    </row>
    <row r="117" spans="1:10" s="161" customFormat="1">
      <c r="A117" s="160"/>
      <c r="B117" s="170"/>
      <c r="C117" s="171">
        <f>COUNTIF(C32:C46,2)</f>
        <v>0</v>
      </c>
      <c r="D117" s="171">
        <f t="shared" ref="D117:F117" si="17">COUNTIF(D32:D46,2)</f>
        <v>0</v>
      </c>
      <c r="E117" s="171">
        <f t="shared" si="17"/>
        <v>0</v>
      </c>
      <c r="F117" s="171">
        <f t="shared" si="17"/>
        <v>0</v>
      </c>
      <c r="G117" s="171">
        <f t="shared" si="11"/>
        <v>0</v>
      </c>
      <c r="H117" s="170"/>
      <c r="I117" s="160"/>
      <c r="J117" s="160"/>
    </row>
    <row r="118" spans="1:10" s="161" customFormat="1">
      <c r="A118" s="160"/>
      <c r="B118" s="170"/>
      <c r="C118" s="171">
        <f>COUNTIF(C32:C46,1)</f>
        <v>0</v>
      </c>
      <c r="D118" s="171">
        <f t="shared" ref="D118:F118" si="18">COUNTIF(D32:D46,1)</f>
        <v>0</v>
      </c>
      <c r="E118" s="171">
        <f t="shared" si="18"/>
        <v>0</v>
      </c>
      <c r="F118" s="171">
        <f t="shared" si="18"/>
        <v>0</v>
      </c>
      <c r="G118" s="171">
        <f t="shared" si="11"/>
        <v>0</v>
      </c>
      <c r="H118" s="170"/>
      <c r="I118" s="160"/>
      <c r="J118" s="160"/>
    </row>
    <row r="119" spans="1:10" s="35" customFormat="1">
      <c r="A119" s="137"/>
      <c r="B119" s="172" t="s">
        <v>698</v>
      </c>
      <c r="C119" s="173">
        <f>COUNTIF(C47:C61,7)</f>
        <v>7</v>
      </c>
      <c r="D119" s="173">
        <f t="shared" ref="D119:F119" si="19">COUNTIF(D47:D61,7)</f>
        <v>3</v>
      </c>
      <c r="E119" s="173">
        <f t="shared" si="19"/>
        <v>4</v>
      </c>
      <c r="F119" s="173">
        <f t="shared" si="19"/>
        <v>7</v>
      </c>
      <c r="G119" s="173">
        <f t="shared" si="11"/>
        <v>5.25</v>
      </c>
      <c r="H119" s="172"/>
      <c r="I119" s="137"/>
      <c r="J119" s="137"/>
    </row>
    <row r="120" spans="1:10" s="35" customFormat="1">
      <c r="A120" s="137"/>
      <c r="B120" s="172"/>
      <c r="C120" s="173">
        <f>COUNTIF(C47:C61,6)</f>
        <v>4</v>
      </c>
      <c r="D120" s="173">
        <f t="shared" ref="D120:F120" si="20">COUNTIF(D47:D61,6)</f>
        <v>8</v>
      </c>
      <c r="E120" s="173">
        <f t="shared" si="20"/>
        <v>9</v>
      </c>
      <c r="F120" s="173">
        <f t="shared" si="20"/>
        <v>4</v>
      </c>
      <c r="G120" s="173">
        <f t="shared" si="11"/>
        <v>6.25</v>
      </c>
      <c r="H120" s="172"/>
      <c r="I120" s="137"/>
      <c r="J120" s="137"/>
    </row>
    <row r="121" spans="1:10" s="35" customFormat="1">
      <c r="A121" s="137"/>
      <c r="B121" s="172"/>
      <c r="C121" s="173">
        <f>COUNTIF(C47:C61,5)</f>
        <v>3</v>
      </c>
      <c r="D121" s="173">
        <f t="shared" ref="D121:F121" si="21">COUNTIF(D47:D61,5)</f>
        <v>2</v>
      </c>
      <c r="E121" s="173">
        <f t="shared" si="21"/>
        <v>1</v>
      </c>
      <c r="F121" s="173">
        <f t="shared" si="21"/>
        <v>0</v>
      </c>
      <c r="G121" s="173">
        <f t="shared" si="11"/>
        <v>1.5</v>
      </c>
      <c r="H121" s="172"/>
      <c r="I121" s="137"/>
      <c r="J121" s="137"/>
    </row>
    <row r="122" spans="1:10" s="35" customFormat="1">
      <c r="A122" s="137"/>
      <c r="B122" s="172"/>
      <c r="C122" s="173">
        <f>COUNTIF(C47:C61,4)</f>
        <v>0</v>
      </c>
      <c r="D122" s="173">
        <f t="shared" ref="D122:F122" si="22">COUNTIF(D47:D61,4)</f>
        <v>1</v>
      </c>
      <c r="E122" s="173">
        <f t="shared" si="22"/>
        <v>0</v>
      </c>
      <c r="F122" s="173">
        <f t="shared" si="22"/>
        <v>3</v>
      </c>
      <c r="G122" s="173">
        <f t="shared" si="11"/>
        <v>1</v>
      </c>
      <c r="H122" s="172"/>
      <c r="I122" s="137"/>
      <c r="J122" s="137"/>
    </row>
    <row r="123" spans="1:10" s="35" customFormat="1">
      <c r="A123" s="137"/>
      <c r="B123" s="172"/>
      <c r="C123" s="173">
        <f>COUNTIF(C47:C61,3)</f>
        <v>1</v>
      </c>
      <c r="D123" s="173">
        <f t="shared" ref="D123:F123" si="23">COUNTIF(D47:D61,3)</f>
        <v>1</v>
      </c>
      <c r="E123" s="173">
        <f t="shared" si="23"/>
        <v>1</v>
      </c>
      <c r="F123" s="173">
        <f t="shared" si="23"/>
        <v>1</v>
      </c>
      <c r="G123" s="173">
        <f t="shared" si="11"/>
        <v>1</v>
      </c>
      <c r="H123" s="172"/>
      <c r="I123" s="137"/>
      <c r="J123" s="137"/>
    </row>
    <row r="124" spans="1:10" s="35" customFormat="1">
      <c r="A124" s="137"/>
      <c r="B124" s="172"/>
      <c r="C124" s="173">
        <f>COUNTIF(C47:C61,2)</f>
        <v>0</v>
      </c>
      <c r="D124" s="173">
        <f t="shared" ref="D124:F124" si="24">COUNTIF(D47:D61,2)</f>
        <v>0</v>
      </c>
      <c r="E124" s="173">
        <f t="shared" si="24"/>
        <v>0</v>
      </c>
      <c r="F124" s="173">
        <f t="shared" si="24"/>
        <v>0</v>
      </c>
      <c r="G124" s="173">
        <f t="shared" si="11"/>
        <v>0</v>
      </c>
      <c r="H124" s="172"/>
      <c r="I124" s="137"/>
      <c r="J124" s="137"/>
    </row>
    <row r="125" spans="1:10" s="35" customFormat="1">
      <c r="A125" s="137"/>
      <c r="B125" s="172"/>
      <c r="C125" s="173">
        <f>COUNTIF(C47:C61,1)</f>
        <v>0</v>
      </c>
      <c r="D125" s="173">
        <f t="shared" ref="D125:F125" si="25">COUNTIF(D47:D61,1)</f>
        <v>0</v>
      </c>
      <c r="E125" s="173">
        <f t="shared" si="25"/>
        <v>0</v>
      </c>
      <c r="F125" s="173">
        <f t="shared" si="25"/>
        <v>0</v>
      </c>
      <c r="G125" s="173">
        <f t="shared" si="11"/>
        <v>0</v>
      </c>
      <c r="H125" s="172"/>
      <c r="I125" s="137"/>
      <c r="J125" s="137"/>
    </row>
    <row r="126" spans="1:10" s="35" customFormat="1">
      <c r="A126" s="137"/>
      <c r="B126" s="166" t="s">
        <v>4727</v>
      </c>
      <c r="C126" s="167">
        <f ca="1">SUM(COUNTIF(INDIRECT({"C2:C16","C17:C31","C32:C46","C47:C61"}),"=7"))</f>
        <v>25</v>
      </c>
      <c r="D126" s="167">
        <f ca="1">SUM(COUNTIF(INDIRECT({"D2:D16","D17:D31","D32:D46","D47:D61"}),"=7"))</f>
        <v>16</v>
      </c>
      <c r="E126" s="167">
        <f ca="1">SUM(COUNTIF(INDIRECT({"E2:E16","E17:E31","E32:E46","E47:E61"}),"=7"))</f>
        <v>19</v>
      </c>
      <c r="F126" s="167">
        <f ca="1">SUM(COUNTIF(INDIRECT({"F2:F16","F17:F31","F32:F46","F47:F61"}),"=7"))</f>
        <v>17</v>
      </c>
      <c r="G126" s="166">
        <f t="shared" ca="1" si="11"/>
        <v>19.25</v>
      </c>
      <c r="H126" s="166"/>
      <c r="I126" s="137"/>
      <c r="J126" s="137"/>
    </row>
    <row r="127" spans="1:10" s="35" customFormat="1">
      <c r="A127" s="137"/>
      <c r="B127" s="166"/>
      <c r="C127" s="167">
        <f ca="1">SUM(COUNTIF(INDIRECT({"C2:C16","C17:C31","C32:C46","C47:C61"}),"=6"))</f>
        <v>22</v>
      </c>
      <c r="D127" s="167">
        <f ca="1">SUM(COUNTIF(INDIRECT({"D2:D16","D17:D31","D32:D46","D47:D61"}),"=6"))</f>
        <v>27</v>
      </c>
      <c r="E127" s="167">
        <f ca="1">SUM(COUNTIF(INDIRECT({"E2:E16","E17:E31","E32:E46","E47:E61"}),"=6"))</f>
        <v>27</v>
      </c>
      <c r="F127" s="167">
        <f ca="1">SUM(COUNTIF(INDIRECT({"F2:F16","F17:F31","F32:F46","F47:F61"}),"=6"))</f>
        <v>25</v>
      </c>
      <c r="G127" s="166">
        <f t="shared" ca="1" si="11"/>
        <v>25.25</v>
      </c>
      <c r="H127" s="166"/>
      <c r="I127" s="137"/>
      <c r="J127" s="137"/>
    </row>
    <row r="128" spans="1:10" s="35" customFormat="1">
      <c r="A128" s="137"/>
      <c r="B128" s="166"/>
      <c r="C128" s="167">
        <f ca="1">SUM(COUNTIF(INDIRECT({"C2:C16","C17:C31","C32:C46","C47:C61"}),"=5"))</f>
        <v>10</v>
      </c>
      <c r="D128" s="167">
        <f ca="1">SUM(COUNTIF(INDIRECT({"D2:D16","D17:D31","D32:D46","D47:D61"}),"=5"))</f>
        <v>11</v>
      </c>
      <c r="E128" s="167">
        <f ca="1">SUM(COUNTIF(INDIRECT({"E2:E16","E17:E31","E32:E46","E47:E61"}),"=5"))</f>
        <v>11</v>
      </c>
      <c r="F128" s="167">
        <f ca="1">SUM(COUNTIF(INDIRECT({"F2:F16","F17:F31","F32:F46","F47:F61"}),"=5"))</f>
        <v>8</v>
      </c>
      <c r="G128" s="166">
        <f t="shared" ca="1" si="11"/>
        <v>10</v>
      </c>
      <c r="H128" s="166"/>
      <c r="I128" s="137"/>
      <c r="J128" s="137"/>
    </row>
    <row r="129" spans="1:10" s="35" customFormat="1">
      <c r="A129" s="137"/>
      <c r="B129" s="166"/>
      <c r="C129" s="167">
        <f ca="1">SUM(COUNTIF(INDIRECT({"C2:C16","C17:C31","C32:C46","C47:C61"}),"=4"))</f>
        <v>2</v>
      </c>
      <c r="D129" s="167">
        <f ca="1">SUM(COUNTIF(INDIRECT({"D2:D16","D17:D31","D32:D46","D47:D61"}),"=4"))</f>
        <v>4</v>
      </c>
      <c r="E129" s="167">
        <f ca="1">SUM(COUNTIF(INDIRECT({"E2:E16","E17:C31","E32:E46","E47:E61"}),"=4"))</f>
        <v>2</v>
      </c>
      <c r="F129" s="167">
        <f ca="1">SUM(COUNTIF(INDIRECT({"C2:C16","C17:C31","C32:C46","C47:C61"}),"=4"))</f>
        <v>2</v>
      </c>
      <c r="G129" s="166">
        <f t="shared" ca="1" si="11"/>
        <v>2.5</v>
      </c>
      <c r="H129" s="166"/>
      <c r="I129" s="137"/>
      <c r="J129" s="137"/>
    </row>
    <row r="130" spans="1:10" s="35" customFormat="1">
      <c r="A130" s="137"/>
      <c r="B130" s="166"/>
      <c r="C130" s="167">
        <f ca="1">SUM(COUNTIF(INDIRECT({"C2:C16","C17:C31","C32:C46","C47:C61"}),"=3"))</f>
        <v>1</v>
      </c>
      <c r="D130" s="167">
        <f ca="1">SUM(COUNTIF(INDIRECT({"D2:D16","D17:D31","D32:D46","D47:D61"}),"=3"))</f>
        <v>2</v>
      </c>
      <c r="E130" s="167">
        <f ca="1">SUM(COUNTIF(INDIRECT({"E2:E16","E17:E31","E32:E46","E47:E61"}),"=3"))</f>
        <v>2</v>
      </c>
      <c r="F130" s="167">
        <f ca="1">SUM(COUNTIF(INDIRECT({"F2:F16","F17:F31","F32:F46","F47:F61"}),"=3"))</f>
        <v>1</v>
      </c>
      <c r="G130" s="166">
        <f t="shared" ca="1" si="11"/>
        <v>1.5</v>
      </c>
      <c r="H130" s="166"/>
      <c r="I130" s="137"/>
      <c r="J130" s="137"/>
    </row>
    <row r="131" spans="1:10" s="35" customFormat="1">
      <c r="A131" s="137"/>
      <c r="B131" s="166"/>
      <c r="C131" s="167">
        <f ca="1">SUM(COUNTIF(INDIRECT({"C2:C16","C17:C31","C32:C46","C47:C61"}),"=2"))</f>
        <v>0</v>
      </c>
      <c r="D131" s="167">
        <f ca="1">SUM(COUNTIF(INDIRECT({"D2:D16","D17:D31","D32:D46","D47:D61"}),"=2"))</f>
        <v>0</v>
      </c>
      <c r="E131" s="167">
        <f ca="1">SUM(COUNTIF(INDIRECT({"E2:E16","E17:E31","E32:E46","E47:E61"}),"=2"))</f>
        <v>0</v>
      </c>
      <c r="F131" s="167">
        <f ca="1">SUM(COUNTIF(INDIRECT({"F2:F16","F17:F31","F32:F46","F47:F61"}),"=2"))</f>
        <v>1</v>
      </c>
      <c r="G131" s="166">
        <f t="shared" ca="1" si="11"/>
        <v>0.25</v>
      </c>
      <c r="H131" s="166"/>
      <c r="I131" s="137"/>
      <c r="J131" s="137"/>
    </row>
    <row r="132" spans="1:10" s="35" customFormat="1">
      <c r="A132" s="137"/>
      <c r="B132" s="166"/>
      <c r="C132" s="167">
        <f ca="1">SUM(COUNTIF(INDIRECT({"C2:C16","C17:C31","C32:C46","C47:C61"}),"=1"))</f>
        <v>0</v>
      </c>
      <c r="D132" s="167">
        <f ca="1">SUM(COUNTIF(INDIRECT({"D2:D16","D17:D31","D32:D46","D47:D61"}),"=1"))</f>
        <v>0</v>
      </c>
      <c r="E132" s="167">
        <f ca="1">SUM(COUNTIF(INDIRECT({"E2:E16","E17:E31","E32:E46","E47:E61"}),"=1"))</f>
        <v>0</v>
      </c>
      <c r="F132" s="167">
        <f ca="1">SUM(COUNTIF(INDIRECT({"F2:F16","F17:F31","F32:F46","F47:F61"}),"=1"))</f>
        <v>0</v>
      </c>
      <c r="G132" s="166">
        <f t="shared" ca="1" si="11"/>
        <v>0</v>
      </c>
      <c r="H132" s="166"/>
      <c r="I132" s="137"/>
      <c r="J132" s="137"/>
    </row>
    <row r="133" spans="1:10" s="35" customFormat="1">
      <c r="A133" s="137"/>
      <c r="B133" s="166"/>
      <c r="C133" s="167"/>
      <c r="D133" s="167"/>
      <c r="E133" s="167"/>
      <c r="F133" s="167"/>
      <c r="G133" s="166"/>
      <c r="H133" s="166"/>
      <c r="I133" s="137"/>
      <c r="J133" s="137"/>
    </row>
  </sheetData>
  <sortState ref="A2:I61">
    <sortCondition ref="B2:B61"/>
  </sortState>
  <pageMargins left="0.7" right="0.7" top="0.75" bottom="0.75" header="0.3" footer="0.3"/>
  <pageSetup paperSize="9" orientation="portrait" r:id="rId1"/>
  <ignoredErrors>
    <ignoredError sqref="D64:F64 C65:F65 D66:F66 D67:F67 C71:F71 D74:F74 D72:F72 D73:F73 C99:F104 C113:F118 D112:F112 D98:F98 C106:F111 D105:F105 C120:F125 D119:F119" formulaRange="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17"/>
  <sheetViews>
    <sheetView tabSelected="1" topLeftCell="H1" workbookViewId="0">
      <selection activeCell="L13" sqref="L13"/>
    </sheetView>
  </sheetViews>
  <sheetFormatPr defaultRowHeight="15"/>
  <cols>
    <col min="1" max="1" width="15.85546875" style="252" customWidth="1"/>
    <col min="2" max="2" width="23" style="252" customWidth="1"/>
    <col min="3" max="3" width="27.28515625" style="252" customWidth="1"/>
    <col min="4" max="4" width="20.140625" style="252" customWidth="1"/>
    <col min="5" max="6" width="15.140625" style="252" customWidth="1"/>
    <col min="7" max="9" width="15.140625" style="254" customWidth="1"/>
    <col min="10" max="10" width="61.28515625" style="252" customWidth="1"/>
    <col min="11" max="11" width="134.42578125" style="252" bestFit="1" customWidth="1"/>
    <col min="12" max="12" width="4.5703125" style="252" bestFit="1" customWidth="1"/>
    <col min="13" max="20" width="9.140625" style="220"/>
  </cols>
  <sheetData>
    <row r="1" spans="1:42" s="90" customFormat="1" ht="102.75">
      <c r="A1" s="229" t="s">
        <v>687</v>
      </c>
      <c r="B1" s="229" t="s">
        <v>696</v>
      </c>
      <c r="C1" s="230" t="s">
        <v>22</v>
      </c>
      <c r="D1" s="230" t="s">
        <v>23</v>
      </c>
      <c r="E1" s="230" t="s">
        <v>24</v>
      </c>
      <c r="F1" s="230" t="s">
        <v>25</v>
      </c>
      <c r="G1" s="258" t="s">
        <v>4873</v>
      </c>
      <c r="H1" s="258" t="s">
        <v>792</v>
      </c>
      <c r="I1" s="258" t="s">
        <v>538</v>
      </c>
      <c r="J1" s="230" t="s">
        <v>26</v>
      </c>
      <c r="K1" s="230" t="s">
        <v>27</v>
      </c>
      <c r="L1" s="229"/>
      <c r="M1" s="270" t="s">
        <v>4919</v>
      </c>
      <c r="N1" s="270"/>
      <c r="O1" s="270"/>
      <c r="P1" s="270"/>
      <c r="Q1" s="270"/>
      <c r="R1" s="270"/>
      <c r="S1" s="270"/>
      <c r="T1" s="270"/>
    </row>
    <row r="2" spans="1:42" s="35" customFormat="1" ht="21">
      <c r="A2" s="172" t="s">
        <v>674</v>
      </c>
      <c r="B2" s="172" t="s">
        <v>700</v>
      </c>
      <c r="C2" s="231">
        <v>7</v>
      </c>
      <c r="D2" s="231">
        <v>7</v>
      </c>
      <c r="E2" s="231">
        <v>7</v>
      </c>
      <c r="F2" s="231">
        <v>7</v>
      </c>
      <c r="G2" s="259">
        <f>MEDIAN(C2:F2)</f>
        <v>7</v>
      </c>
      <c r="H2" s="232">
        <f t="shared" ref="H2:H45" si="0">AVERAGE(C2:F2)</f>
        <v>7</v>
      </c>
      <c r="I2" s="232">
        <f>STDEV(C2:F2)</f>
        <v>0</v>
      </c>
      <c r="J2" s="284" t="s">
        <v>520</v>
      </c>
      <c r="K2" s="231" t="s">
        <v>508</v>
      </c>
      <c r="L2" s="252"/>
      <c r="M2" s="271" t="s">
        <v>4918</v>
      </c>
      <c r="N2" s="220"/>
      <c r="O2" s="220"/>
      <c r="P2" s="220"/>
      <c r="Q2" s="220"/>
      <c r="R2" s="220"/>
      <c r="S2" s="220"/>
      <c r="T2" s="220"/>
      <c r="U2"/>
      <c r="V2"/>
      <c r="W2"/>
      <c r="X2"/>
      <c r="Y2"/>
      <c r="Z2"/>
      <c r="AA2"/>
      <c r="AB2"/>
      <c r="AC2"/>
      <c r="AD2"/>
      <c r="AE2"/>
      <c r="AF2"/>
      <c r="AG2"/>
      <c r="AH2"/>
      <c r="AI2"/>
      <c r="AJ2"/>
      <c r="AK2"/>
      <c r="AL2"/>
      <c r="AM2"/>
      <c r="AN2"/>
      <c r="AO2"/>
      <c r="AP2"/>
    </row>
    <row r="3" spans="1:42" s="35" customFormat="1">
      <c r="A3" s="172" t="s">
        <v>668</v>
      </c>
      <c r="B3" s="172" t="s">
        <v>700</v>
      </c>
      <c r="C3" s="233">
        <v>5</v>
      </c>
      <c r="D3" s="233">
        <v>4</v>
      </c>
      <c r="E3" s="233">
        <v>3</v>
      </c>
      <c r="F3" s="233">
        <v>2</v>
      </c>
      <c r="G3" s="259">
        <f t="shared" ref="G3:G45" si="1">MEDIAN(C3:F3)</f>
        <v>3.5</v>
      </c>
      <c r="H3" s="232">
        <f t="shared" si="0"/>
        <v>3.5</v>
      </c>
      <c r="I3" s="232">
        <f t="shared" ref="I3:I45" si="2">STDEV(C3:F3)</f>
        <v>1.2909944487358056</v>
      </c>
      <c r="J3" s="233" t="s">
        <v>138</v>
      </c>
      <c r="K3" s="233" t="s">
        <v>138</v>
      </c>
      <c r="L3" s="252"/>
      <c r="M3" s="220"/>
      <c r="N3" s="220"/>
      <c r="O3" s="220"/>
      <c r="P3" s="220"/>
      <c r="Q3" s="220"/>
      <c r="R3" s="220"/>
      <c r="S3" s="220"/>
      <c r="T3" s="220"/>
      <c r="U3"/>
      <c r="V3"/>
      <c r="W3"/>
      <c r="X3"/>
      <c r="Y3"/>
      <c r="Z3"/>
      <c r="AA3"/>
      <c r="AB3"/>
      <c r="AC3"/>
      <c r="AD3"/>
      <c r="AE3"/>
      <c r="AF3"/>
      <c r="AG3"/>
      <c r="AH3"/>
      <c r="AI3"/>
      <c r="AJ3"/>
      <c r="AK3"/>
      <c r="AL3"/>
      <c r="AM3"/>
      <c r="AN3"/>
      <c r="AO3"/>
      <c r="AP3"/>
    </row>
    <row r="4" spans="1:42" s="35" customFormat="1">
      <c r="A4" s="172" t="s">
        <v>669</v>
      </c>
      <c r="B4" s="172" t="s">
        <v>700</v>
      </c>
      <c r="C4" s="233">
        <v>7</v>
      </c>
      <c r="D4" s="233">
        <v>5</v>
      </c>
      <c r="E4" s="233">
        <v>7</v>
      </c>
      <c r="F4" s="233">
        <v>4</v>
      </c>
      <c r="G4" s="259">
        <f t="shared" si="1"/>
        <v>6</v>
      </c>
      <c r="H4" s="232">
        <f t="shared" si="0"/>
        <v>5.75</v>
      </c>
      <c r="I4" s="232">
        <f t="shared" si="2"/>
        <v>1.5</v>
      </c>
      <c r="J4" s="233" t="s">
        <v>183</v>
      </c>
      <c r="K4" s="233" t="s">
        <v>184</v>
      </c>
      <c r="L4" s="252"/>
      <c r="M4" s="220"/>
      <c r="N4" s="220"/>
      <c r="O4" s="220"/>
      <c r="P4" s="220"/>
      <c r="Q4" s="220"/>
      <c r="R4" s="220"/>
      <c r="S4" s="220"/>
      <c r="T4" s="220"/>
      <c r="U4"/>
      <c r="V4"/>
      <c r="W4"/>
      <c r="X4"/>
      <c r="Y4"/>
      <c r="Z4"/>
      <c r="AA4"/>
      <c r="AB4"/>
      <c r="AC4"/>
      <c r="AD4"/>
      <c r="AE4"/>
      <c r="AF4"/>
      <c r="AG4"/>
      <c r="AH4"/>
      <c r="AI4"/>
      <c r="AJ4"/>
      <c r="AK4"/>
      <c r="AL4"/>
      <c r="AM4"/>
      <c r="AN4"/>
      <c r="AO4"/>
      <c r="AP4"/>
    </row>
    <row r="5" spans="1:42" s="35" customFormat="1">
      <c r="A5" s="172" t="s">
        <v>670</v>
      </c>
      <c r="B5" s="172" t="s">
        <v>700</v>
      </c>
      <c r="C5" s="233">
        <v>6</v>
      </c>
      <c r="D5" s="233">
        <v>6</v>
      </c>
      <c r="E5" s="233">
        <v>6</v>
      </c>
      <c r="F5" s="233">
        <v>6</v>
      </c>
      <c r="G5" s="259">
        <f t="shared" si="1"/>
        <v>6</v>
      </c>
      <c r="H5" s="232">
        <f t="shared" si="0"/>
        <v>6</v>
      </c>
      <c r="I5" s="232">
        <f t="shared" si="2"/>
        <v>0</v>
      </c>
      <c r="J5" s="233" t="s">
        <v>201</v>
      </c>
      <c r="K5" s="233" t="s">
        <v>202</v>
      </c>
      <c r="L5" s="252"/>
      <c r="M5" s="220"/>
      <c r="N5" s="220"/>
      <c r="O5" s="220"/>
      <c r="P5" s="220"/>
      <c r="Q5" s="220"/>
      <c r="R5" s="220"/>
      <c r="S5" s="220"/>
      <c r="T5" s="220"/>
      <c r="U5"/>
      <c r="V5"/>
      <c r="W5"/>
      <c r="X5"/>
      <c r="Y5"/>
      <c r="Z5"/>
      <c r="AA5"/>
      <c r="AB5"/>
      <c r="AC5"/>
      <c r="AD5"/>
      <c r="AE5"/>
      <c r="AF5"/>
      <c r="AG5"/>
      <c r="AH5"/>
      <c r="AI5"/>
      <c r="AJ5"/>
      <c r="AK5"/>
      <c r="AL5"/>
      <c r="AM5"/>
      <c r="AN5"/>
      <c r="AO5"/>
      <c r="AP5"/>
    </row>
    <row r="6" spans="1:42" s="35" customFormat="1">
      <c r="A6" s="172" t="s">
        <v>671</v>
      </c>
      <c r="B6" s="172" t="s">
        <v>700</v>
      </c>
      <c r="C6" s="233">
        <v>6</v>
      </c>
      <c r="D6" s="233">
        <v>6</v>
      </c>
      <c r="E6" s="233">
        <v>6</v>
      </c>
      <c r="F6" s="233">
        <v>6</v>
      </c>
      <c r="G6" s="259">
        <f t="shared" si="1"/>
        <v>6</v>
      </c>
      <c r="H6" s="232">
        <f t="shared" si="0"/>
        <v>6</v>
      </c>
      <c r="I6" s="232">
        <f t="shared" si="2"/>
        <v>0</v>
      </c>
      <c r="J6" s="233" t="s">
        <v>227</v>
      </c>
      <c r="K6" s="233" t="s">
        <v>228</v>
      </c>
      <c r="L6" s="252"/>
      <c r="M6" s="220"/>
      <c r="N6" s="220"/>
      <c r="O6" s="220"/>
      <c r="P6" s="220"/>
      <c r="Q6" s="220"/>
      <c r="R6" s="220"/>
      <c r="S6" s="220"/>
      <c r="T6" s="220"/>
      <c r="U6"/>
      <c r="V6"/>
      <c r="W6"/>
      <c r="X6"/>
      <c r="Y6"/>
      <c r="Z6"/>
      <c r="AA6"/>
      <c r="AB6"/>
      <c r="AC6"/>
      <c r="AD6"/>
      <c r="AE6"/>
      <c r="AF6"/>
      <c r="AG6"/>
      <c r="AH6"/>
      <c r="AI6"/>
      <c r="AJ6"/>
      <c r="AK6"/>
      <c r="AL6"/>
      <c r="AM6"/>
      <c r="AN6"/>
      <c r="AO6"/>
      <c r="AP6"/>
    </row>
    <row r="7" spans="1:42" s="35" customFormat="1">
      <c r="A7" s="172" t="s">
        <v>672</v>
      </c>
      <c r="B7" s="172" t="s">
        <v>700</v>
      </c>
      <c r="C7" s="233">
        <v>7</v>
      </c>
      <c r="D7" s="233">
        <v>7</v>
      </c>
      <c r="E7" s="233">
        <v>7</v>
      </c>
      <c r="F7" s="233">
        <v>7</v>
      </c>
      <c r="G7" s="259">
        <f t="shared" si="1"/>
        <v>7</v>
      </c>
      <c r="H7" s="232">
        <f t="shared" si="0"/>
        <v>7</v>
      </c>
      <c r="I7" s="232">
        <f t="shared" si="2"/>
        <v>0</v>
      </c>
      <c r="J7" s="233" t="s">
        <v>245</v>
      </c>
      <c r="K7" s="233" t="s">
        <v>246</v>
      </c>
      <c r="L7" s="252"/>
      <c r="M7" s="220"/>
      <c r="N7" s="220"/>
      <c r="O7" s="220"/>
      <c r="P7" s="220"/>
      <c r="Q7" s="220"/>
      <c r="R7" s="220"/>
      <c r="S7" s="220"/>
      <c r="T7" s="220"/>
      <c r="U7"/>
      <c r="V7"/>
      <c r="W7"/>
      <c r="X7"/>
      <c r="Y7"/>
      <c r="Z7"/>
      <c r="AA7"/>
      <c r="AB7"/>
      <c r="AC7"/>
      <c r="AD7"/>
      <c r="AE7"/>
      <c r="AF7"/>
      <c r="AG7"/>
      <c r="AH7"/>
      <c r="AI7"/>
      <c r="AJ7"/>
      <c r="AK7"/>
      <c r="AL7"/>
      <c r="AM7"/>
      <c r="AN7"/>
      <c r="AO7"/>
      <c r="AP7"/>
    </row>
    <row r="8" spans="1:42" s="35" customFormat="1" ht="21">
      <c r="A8" s="172" t="s">
        <v>673</v>
      </c>
      <c r="B8" s="172" t="s">
        <v>700</v>
      </c>
      <c r="C8" s="233">
        <v>5</v>
      </c>
      <c r="D8" s="233">
        <v>4</v>
      </c>
      <c r="E8" s="233">
        <v>5</v>
      </c>
      <c r="F8" s="233">
        <v>4</v>
      </c>
      <c r="G8" s="259">
        <f t="shared" si="1"/>
        <v>4.5</v>
      </c>
      <c r="H8" s="232">
        <f t="shared" si="0"/>
        <v>4.5</v>
      </c>
      <c r="I8" s="232">
        <f t="shared" si="2"/>
        <v>0.57735026918962573</v>
      </c>
      <c r="J8" s="233" t="s">
        <v>265</v>
      </c>
      <c r="K8" s="233" t="s">
        <v>266</v>
      </c>
      <c r="L8" s="252"/>
      <c r="M8" s="271" t="s">
        <v>4908</v>
      </c>
      <c r="N8" s="220"/>
      <c r="O8" s="220"/>
      <c r="P8" s="220"/>
      <c r="Q8" s="220"/>
      <c r="R8" s="220"/>
      <c r="S8" s="220"/>
      <c r="T8" s="220"/>
      <c r="U8"/>
      <c r="V8"/>
      <c r="W8"/>
      <c r="X8"/>
      <c r="Y8"/>
      <c r="Z8"/>
      <c r="AA8"/>
      <c r="AB8"/>
      <c r="AC8"/>
      <c r="AD8"/>
      <c r="AE8"/>
      <c r="AF8"/>
      <c r="AG8"/>
      <c r="AH8"/>
      <c r="AI8"/>
      <c r="AJ8"/>
      <c r="AK8"/>
      <c r="AL8"/>
      <c r="AM8"/>
      <c r="AN8"/>
      <c r="AO8"/>
      <c r="AP8"/>
    </row>
    <row r="9" spans="1:42" s="35" customFormat="1">
      <c r="A9" s="172" t="s">
        <v>675</v>
      </c>
      <c r="B9" s="172" t="s">
        <v>700</v>
      </c>
      <c r="C9" s="233">
        <v>6</v>
      </c>
      <c r="D9" s="233">
        <v>6</v>
      </c>
      <c r="E9" s="233">
        <v>6</v>
      </c>
      <c r="F9" s="233">
        <v>6</v>
      </c>
      <c r="G9" s="259">
        <f t="shared" si="1"/>
        <v>6</v>
      </c>
      <c r="H9" s="232">
        <f t="shared" si="0"/>
        <v>6</v>
      </c>
      <c r="I9" s="232">
        <f t="shared" si="2"/>
        <v>0</v>
      </c>
      <c r="J9" s="233" t="s">
        <v>322</v>
      </c>
      <c r="K9" s="233" t="s">
        <v>323</v>
      </c>
      <c r="L9" s="252"/>
      <c r="M9" s="220"/>
      <c r="N9" s="220"/>
      <c r="O9" s="220"/>
      <c r="P9" s="220"/>
      <c r="Q9" s="220"/>
      <c r="R9" s="220"/>
      <c r="S9" s="220"/>
      <c r="T9" s="220"/>
      <c r="U9"/>
      <c r="V9"/>
      <c r="W9"/>
      <c r="X9"/>
      <c r="Y9"/>
      <c r="Z9"/>
      <c r="AA9"/>
      <c r="AB9"/>
      <c r="AC9"/>
      <c r="AD9"/>
      <c r="AE9"/>
      <c r="AF9"/>
      <c r="AG9"/>
      <c r="AH9"/>
      <c r="AI9"/>
      <c r="AJ9"/>
      <c r="AK9"/>
      <c r="AL9"/>
      <c r="AM9"/>
      <c r="AN9"/>
      <c r="AO9"/>
      <c r="AP9"/>
    </row>
    <row r="10" spans="1:42" s="35" customFormat="1">
      <c r="A10" s="172" t="s">
        <v>676</v>
      </c>
      <c r="B10" s="172" t="s">
        <v>700</v>
      </c>
      <c r="C10" s="233">
        <v>7</v>
      </c>
      <c r="D10" s="233">
        <v>6</v>
      </c>
      <c r="E10" s="233">
        <v>6</v>
      </c>
      <c r="F10" s="233">
        <v>7</v>
      </c>
      <c r="G10" s="259">
        <f t="shared" si="1"/>
        <v>6.5</v>
      </c>
      <c r="H10" s="232">
        <f t="shared" si="0"/>
        <v>6.5</v>
      </c>
      <c r="I10" s="232">
        <f t="shared" si="2"/>
        <v>0.57735026918962573</v>
      </c>
      <c r="J10" s="233" t="s">
        <v>365</v>
      </c>
      <c r="K10" s="233" t="s">
        <v>366</v>
      </c>
      <c r="L10" s="252"/>
      <c r="M10" s="220"/>
      <c r="N10" s="220"/>
      <c r="O10" s="220"/>
      <c r="P10" s="220"/>
      <c r="Q10" s="220"/>
      <c r="R10" s="220"/>
      <c r="S10" s="220"/>
      <c r="T10" s="220"/>
      <c r="U10"/>
      <c r="V10"/>
      <c r="W10"/>
      <c r="X10"/>
      <c r="Y10"/>
      <c r="Z10"/>
      <c r="AA10"/>
      <c r="AB10"/>
      <c r="AC10"/>
      <c r="AD10"/>
      <c r="AE10"/>
      <c r="AF10"/>
      <c r="AG10"/>
      <c r="AH10"/>
      <c r="AI10"/>
      <c r="AJ10"/>
      <c r="AK10"/>
      <c r="AL10"/>
      <c r="AM10"/>
      <c r="AN10"/>
      <c r="AO10"/>
      <c r="AP10"/>
    </row>
    <row r="11" spans="1:42" s="35" customFormat="1">
      <c r="A11" s="234" t="s">
        <v>677</v>
      </c>
      <c r="B11" s="172" t="s">
        <v>700</v>
      </c>
      <c r="C11" s="233">
        <v>5</v>
      </c>
      <c r="D11" s="233">
        <v>5</v>
      </c>
      <c r="E11" s="233">
        <v>5</v>
      </c>
      <c r="F11" s="233">
        <v>5</v>
      </c>
      <c r="G11" s="259">
        <f t="shared" si="1"/>
        <v>5</v>
      </c>
      <c r="H11" s="232">
        <f t="shared" si="0"/>
        <v>5</v>
      </c>
      <c r="I11" s="232">
        <f t="shared" si="2"/>
        <v>0</v>
      </c>
      <c r="J11" s="233" t="s">
        <v>375</v>
      </c>
      <c r="K11" s="233" t="s">
        <v>376</v>
      </c>
      <c r="L11" s="252"/>
      <c r="M11" s="220"/>
      <c r="N11" s="220"/>
      <c r="O11" s="220"/>
      <c r="P11" s="220"/>
      <c r="Q11" s="220"/>
      <c r="R11" s="220"/>
      <c r="S11" s="220"/>
      <c r="T11" s="220"/>
      <c r="U11"/>
      <c r="V11"/>
      <c r="W11"/>
      <c r="X11"/>
      <c r="Y11"/>
      <c r="Z11"/>
      <c r="AA11"/>
      <c r="AB11"/>
      <c r="AC11"/>
      <c r="AD11"/>
      <c r="AE11"/>
      <c r="AF11"/>
      <c r="AG11"/>
      <c r="AH11"/>
      <c r="AI11"/>
      <c r="AJ11"/>
      <c r="AK11"/>
      <c r="AL11"/>
      <c r="AM11"/>
      <c r="AN11"/>
      <c r="AO11"/>
      <c r="AP11"/>
    </row>
    <row r="12" spans="1:42" s="35" customFormat="1">
      <c r="A12" s="234" t="s">
        <v>678</v>
      </c>
      <c r="B12" s="172" t="s">
        <v>700</v>
      </c>
      <c r="C12" s="233">
        <v>6</v>
      </c>
      <c r="D12" s="233">
        <v>7</v>
      </c>
      <c r="E12" s="233">
        <v>6</v>
      </c>
      <c r="F12" s="233">
        <v>6</v>
      </c>
      <c r="G12" s="259">
        <f t="shared" si="1"/>
        <v>6</v>
      </c>
      <c r="H12" s="232">
        <f t="shared" si="0"/>
        <v>6.25</v>
      </c>
      <c r="I12" s="232">
        <f t="shared" si="2"/>
        <v>0.5</v>
      </c>
      <c r="J12" s="233" t="s">
        <v>400</v>
      </c>
      <c r="K12" s="233" t="s">
        <v>401</v>
      </c>
      <c r="L12" s="252"/>
      <c r="M12" s="220"/>
      <c r="N12" s="220"/>
      <c r="O12" s="220"/>
      <c r="P12" s="220"/>
      <c r="Q12" s="220"/>
      <c r="R12" s="220"/>
      <c r="S12" s="220"/>
      <c r="T12" s="220"/>
      <c r="U12"/>
      <c r="V12"/>
      <c r="W12"/>
      <c r="X12"/>
      <c r="Y12"/>
      <c r="Z12"/>
      <c r="AA12"/>
      <c r="AB12"/>
      <c r="AC12"/>
      <c r="AD12"/>
      <c r="AE12"/>
      <c r="AF12"/>
      <c r="AG12"/>
      <c r="AH12"/>
      <c r="AI12"/>
      <c r="AJ12"/>
      <c r="AK12"/>
      <c r="AL12"/>
      <c r="AM12"/>
      <c r="AN12"/>
      <c r="AO12"/>
      <c r="AP12"/>
    </row>
    <row r="13" spans="1:42" s="6" customFormat="1">
      <c r="A13" s="235" t="s">
        <v>674</v>
      </c>
      <c r="B13" s="235" t="s">
        <v>699</v>
      </c>
      <c r="C13" s="236">
        <v>7</v>
      </c>
      <c r="D13" s="236">
        <v>7</v>
      </c>
      <c r="E13" s="236">
        <v>7</v>
      </c>
      <c r="F13" s="236">
        <v>7</v>
      </c>
      <c r="G13" s="259">
        <f t="shared" si="1"/>
        <v>7</v>
      </c>
      <c r="H13" s="237">
        <f t="shared" si="0"/>
        <v>7</v>
      </c>
      <c r="I13" s="232">
        <f t="shared" si="2"/>
        <v>0</v>
      </c>
      <c r="J13" s="236" t="s">
        <v>516</v>
      </c>
      <c r="K13" s="236" t="s">
        <v>517</v>
      </c>
      <c r="L13" s="252"/>
      <c r="M13" s="220"/>
      <c r="N13" s="220"/>
      <c r="O13" s="220"/>
      <c r="P13" s="220"/>
      <c r="Q13" s="220"/>
      <c r="R13" s="220"/>
      <c r="S13" s="220"/>
      <c r="T13" s="220"/>
      <c r="U13"/>
      <c r="V13"/>
      <c r="W13"/>
      <c r="X13"/>
      <c r="Y13"/>
      <c r="Z13"/>
      <c r="AA13"/>
      <c r="AB13"/>
      <c r="AC13"/>
      <c r="AD13"/>
      <c r="AE13"/>
      <c r="AF13"/>
      <c r="AG13"/>
      <c r="AH13"/>
      <c r="AI13"/>
      <c r="AJ13"/>
      <c r="AK13"/>
      <c r="AL13"/>
      <c r="AM13"/>
      <c r="AN13"/>
      <c r="AO13"/>
      <c r="AP13"/>
    </row>
    <row r="14" spans="1:42" s="6" customFormat="1" ht="21">
      <c r="A14" s="235" t="s">
        <v>668</v>
      </c>
      <c r="B14" s="235" t="s">
        <v>699</v>
      </c>
      <c r="C14" s="238">
        <v>7</v>
      </c>
      <c r="D14" s="238">
        <v>6</v>
      </c>
      <c r="E14" s="238">
        <v>5</v>
      </c>
      <c r="F14" s="238">
        <v>5</v>
      </c>
      <c r="G14" s="259">
        <f t="shared" si="1"/>
        <v>5.5</v>
      </c>
      <c r="H14" s="237">
        <f t="shared" si="0"/>
        <v>5.75</v>
      </c>
      <c r="I14" s="232">
        <f t="shared" si="2"/>
        <v>0.9574271077563381</v>
      </c>
      <c r="J14" s="238" t="s">
        <v>138</v>
      </c>
      <c r="K14" s="238" t="s">
        <v>138</v>
      </c>
      <c r="L14" s="252"/>
      <c r="M14" s="271" t="s">
        <v>4909</v>
      </c>
      <c r="N14" s="220"/>
      <c r="O14" s="220"/>
      <c r="P14" s="220"/>
      <c r="Q14" s="220"/>
      <c r="R14" s="220"/>
      <c r="S14" s="220"/>
      <c r="T14" s="220"/>
      <c r="U14"/>
      <c r="V14"/>
      <c r="W14"/>
      <c r="X14"/>
      <c r="Y14"/>
      <c r="Z14"/>
      <c r="AA14"/>
      <c r="AB14"/>
      <c r="AC14"/>
      <c r="AD14"/>
      <c r="AE14"/>
      <c r="AF14"/>
      <c r="AG14"/>
      <c r="AH14"/>
      <c r="AI14"/>
      <c r="AJ14"/>
      <c r="AK14"/>
      <c r="AL14"/>
      <c r="AM14"/>
      <c r="AN14"/>
      <c r="AO14"/>
      <c r="AP14"/>
    </row>
    <row r="15" spans="1:42" s="6" customFormat="1">
      <c r="A15" s="235" t="s">
        <v>669</v>
      </c>
      <c r="B15" s="235" t="s">
        <v>699</v>
      </c>
      <c r="C15" s="238">
        <v>7</v>
      </c>
      <c r="D15" s="238">
        <v>6</v>
      </c>
      <c r="E15" s="238">
        <v>7</v>
      </c>
      <c r="F15" s="238">
        <v>4</v>
      </c>
      <c r="G15" s="259">
        <f t="shared" si="1"/>
        <v>6.5</v>
      </c>
      <c r="H15" s="237">
        <f t="shared" si="0"/>
        <v>6</v>
      </c>
      <c r="I15" s="232">
        <f t="shared" si="2"/>
        <v>1.4142135623730951</v>
      </c>
      <c r="J15" s="238" t="s">
        <v>178</v>
      </c>
      <c r="K15" s="238" t="s">
        <v>179</v>
      </c>
      <c r="L15" s="252"/>
      <c r="M15" s="220"/>
      <c r="N15" s="220"/>
      <c r="O15" s="220"/>
      <c r="P15" s="220"/>
      <c r="Q15" s="220"/>
      <c r="R15" s="220"/>
      <c r="S15" s="220"/>
      <c r="T15" s="220"/>
      <c r="U15"/>
      <c r="V15"/>
      <c r="W15"/>
      <c r="X15"/>
      <c r="Y15"/>
      <c r="Z15"/>
      <c r="AA15"/>
      <c r="AB15"/>
      <c r="AC15"/>
      <c r="AD15"/>
      <c r="AE15"/>
      <c r="AF15"/>
      <c r="AG15"/>
      <c r="AH15"/>
      <c r="AI15"/>
      <c r="AJ15"/>
      <c r="AK15"/>
      <c r="AL15"/>
      <c r="AM15"/>
      <c r="AN15"/>
      <c r="AO15"/>
      <c r="AP15"/>
    </row>
    <row r="16" spans="1:42" s="6" customFormat="1">
      <c r="A16" s="235" t="s">
        <v>670</v>
      </c>
      <c r="B16" s="235" t="s">
        <v>699</v>
      </c>
      <c r="C16" s="238">
        <v>6</v>
      </c>
      <c r="D16" s="238">
        <v>6</v>
      </c>
      <c r="E16" s="238">
        <v>6</v>
      </c>
      <c r="F16" s="238">
        <v>6</v>
      </c>
      <c r="G16" s="259">
        <f t="shared" si="1"/>
        <v>6</v>
      </c>
      <c r="H16" s="237">
        <f t="shared" si="0"/>
        <v>6</v>
      </c>
      <c r="I16" s="232">
        <f t="shared" si="2"/>
        <v>0</v>
      </c>
      <c r="J16" s="238" t="s">
        <v>200</v>
      </c>
      <c r="K16" s="238" t="s">
        <v>193</v>
      </c>
      <c r="L16" s="252"/>
      <c r="M16" s="220"/>
      <c r="N16" s="220"/>
      <c r="O16" s="220"/>
      <c r="P16" s="220"/>
      <c r="Q16" s="220"/>
      <c r="R16" s="220"/>
      <c r="S16" s="220"/>
      <c r="T16" s="220"/>
      <c r="U16"/>
      <c r="V16"/>
      <c r="W16"/>
      <c r="X16"/>
      <c r="Y16"/>
      <c r="Z16"/>
      <c r="AA16"/>
      <c r="AB16"/>
      <c r="AC16"/>
      <c r="AD16"/>
      <c r="AE16"/>
      <c r="AF16"/>
      <c r="AG16"/>
      <c r="AH16"/>
      <c r="AI16"/>
      <c r="AJ16"/>
      <c r="AK16"/>
      <c r="AL16"/>
      <c r="AM16"/>
      <c r="AN16"/>
      <c r="AO16"/>
      <c r="AP16"/>
    </row>
    <row r="17" spans="1:42" s="6" customFormat="1">
      <c r="A17" s="235" t="s">
        <v>671</v>
      </c>
      <c r="B17" s="235" t="s">
        <v>699</v>
      </c>
      <c r="C17" s="238">
        <v>6</v>
      </c>
      <c r="D17" s="238">
        <v>3</v>
      </c>
      <c r="E17" s="238">
        <v>5</v>
      </c>
      <c r="F17" s="238">
        <v>6</v>
      </c>
      <c r="G17" s="259">
        <f t="shared" si="1"/>
        <v>5.5</v>
      </c>
      <c r="H17" s="237">
        <f t="shared" si="0"/>
        <v>5</v>
      </c>
      <c r="I17" s="232">
        <f t="shared" si="2"/>
        <v>1.4142135623730951</v>
      </c>
      <c r="J17" s="238" t="s">
        <v>223</v>
      </c>
      <c r="K17" s="238" t="s">
        <v>224</v>
      </c>
      <c r="L17" s="252"/>
      <c r="M17" s="220"/>
      <c r="N17" s="220"/>
      <c r="O17" s="220"/>
      <c r="P17" s="220"/>
      <c r="Q17" s="220"/>
      <c r="R17" s="220"/>
      <c r="S17" s="220"/>
      <c r="T17" s="220"/>
      <c r="U17"/>
      <c r="V17"/>
      <c r="W17"/>
      <c r="X17"/>
      <c r="Y17"/>
      <c r="Z17"/>
      <c r="AA17"/>
      <c r="AB17"/>
      <c r="AC17"/>
      <c r="AD17"/>
      <c r="AE17"/>
      <c r="AF17"/>
      <c r="AG17"/>
      <c r="AH17"/>
      <c r="AI17"/>
      <c r="AJ17"/>
      <c r="AK17"/>
      <c r="AL17"/>
      <c r="AM17"/>
      <c r="AN17"/>
      <c r="AO17"/>
      <c r="AP17"/>
    </row>
    <row r="18" spans="1:42" s="6" customFormat="1">
      <c r="A18" s="235" t="s">
        <v>672</v>
      </c>
      <c r="B18" s="235" t="s">
        <v>699</v>
      </c>
      <c r="C18" s="238">
        <v>5</v>
      </c>
      <c r="D18" s="238">
        <v>5</v>
      </c>
      <c r="E18" s="238">
        <v>4</v>
      </c>
      <c r="F18" s="238">
        <v>5</v>
      </c>
      <c r="G18" s="259">
        <f t="shared" si="1"/>
        <v>5</v>
      </c>
      <c r="H18" s="237">
        <f t="shared" si="0"/>
        <v>4.75</v>
      </c>
      <c r="I18" s="232">
        <f t="shared" si="2"/>
        <v>0.5</v>
      </c>
      <c r="J18" s="238" t="s">
        <v>243</v>
      </c>
      <c r="K18" s="238" t="s">
        <v>244</v>
      </c>
      <c r="L18" s="252"/>
      <c r="M18" s="220"/>
      <c r="N18" s="220"/>
      <c r="O18" s="220"/>
      <c r="P18" s="220"/>
      <c r="Q18" s="220"/>
      <c r="R18" s="220"/>
      <c r="S18" s="220"/>
      <c r="T18" s="220"/>
      <c r="U18"/>
      <c r="V18"/>
      <c r="W18"/>
      <c r="X18"/>
      <c r="Y18"/>
      <c r="Z18"/>
      <c r="AA18"/>
      <c r="AB18"/>
      <c r="AC18"/>
      <c r="AD18"/>
      <c r="AE18"/>
      <c r="AF18"/>
      <c r="AG18"/>
      <c r="AH18"/>
      <c r="AI18"/>
      <c r="AJ18"/>
      <c r="AK18"/>
      <c r="AL18"/>
      <c r="AM18"/>
      <c r="AN18"/>
      <c r="AO18"/>
      <c r="AP18"/>
    </row>
    <row r="19" spans="1:42" s="6" customFormat="1">
      <c r="A19" s="235" t="s">
        <v>673</v>
      </c>
      <c r="B19" s="235" t="s">
        <v>699</v>
      </c>
      <c r="C19" s="238">
        <v>6</v>
      </c>
      <c r="D19" s="238">
        <v>6</v>
      </c>
      <c r="E19" s="238">
        <v>5</v>
      </c>
      <c r="F19" s="238">
        <v>6</v>
      </c>
      <c r="G19" s="259">
        <f t="shared" si="1"/>
        <v>6</v>
      </c>
      <c r="H19" s="237">
        <f t="shared" si="0"/>
        <v>5.75</v>
      </c>
      <c r="I19" s="232">
        <f t="shared" si="2"/>
        <v>0.5</v>
      </c>
      <c r="J19" s="238" t="s">
        <v>254</v>
      </c>
      <c r="K19" s="238" t="s">
        <v>254</v>
      </c>
      <c r="L19" s="252"/>
      <c r="M19" s="220"/>
      <c r="N19" s="220"/>
      <c r="O19" s="220"/>
      <c r="P19" s="220"/>
      <c r="Q19" s="220"/>
      <c r="R19" s="220"/>
      <c r="S19" s="220"/>
      <c r="T19" s="220"/>
      <c r="U19"/>
      <c r="V19"/>
      <c r="W19"/>
      <c r="X19"/>
      <c r="Y19"/>
      <c r="Z19"/>
      <c r="AA19"/>
      <c r="AB19"/>
      <c r="AC19"/>
      <c r="AD19"/>
      <c r="AE19"/>
      <c r="AF19"/>
      <c r="AG19"/>
      <c r="AH19"/>
      <c r="AI19"/>
      <c r="AJ19"/>
      <c r="AK19"/>
      <c r="AL19"/>
      <c r="AM19"/>
      <c r="AN19"/>
      <c r="AO19"/>
      <c r="AP19"/>
    </row>
    <row r="20" spans="1:42" s="6" customFormat="1">
      <c r="A20" s="235" t="s">
        <v>675</v>
      </c>
      <c r="B20" s="235" t="s">
        <v>699</v>
      </c>
      <c r="C20" s="238">
        <v>6</v>
      </c>
      <c r="D20" s="238">
        <v>6</v>
      </c>
      <c r="E20" s="238">
        <v>6</v>
      </c>
      <c r="F20" s="238">
        <v>6</v>
      </c>
      <c r="G20" s="259">
        <f t="shared" si="1"/>
        <v>6</v>
      </c>
      <c r="H20" s="237">
        <f t="shared" si="0"/>
        <v>6</v>
      </c>
      <c r="I20" s="232">
        <f t="shared" si="2"/>
        <v>0</v>
      </c>
      <c r="J20" s="238" t="s">
        <v>318</v>
      </c>
      <c r="K20" s="238" t="s">
        <v>319</v>
      </c>
      <c r="L20" s="252"/>
      <c r="M20" s="220"/>
      <c r="N20" s="220"/>
      <c r="O20" s="220"/>
      <c r="P20" s="220"/>
      <c r="Q20" s="220"/>
      <c r="R20" s="220"/>
      <c r="S20" s="220"/>
      <c r="T20" s="220"/>
      <c r="U20"/>
      <c r="V20"/>
      <c r="W20"/>
      <c r="X20"/>
      <c r="Y20"/>
      <c r="Z20"/>
      <c r="AA20"/>
      <c r="AB20"/>
      <c r="AC20"/>
      <c r="AD20"/>
      <c r="AE20"/>
      <c r="AF20"/>
      <c r="AG20"/>
      <c r="AH20"/>
      <c r="AI20"/>
      <c r="AJ20"/>
      <c r="AK20"/>
      <c r="AL20"/>
      <c r="AM20"/>
      <c r="AN20"/>
      <c r="AO20"/>
      <c r="AP20"/>
    </row>
    <row r="21" spans="1:42" s="6" customFormat="1">
      <c r="A21" s="235" t="s">
        <v>676</v>
      </c>
      <c r="B21" s="235" t="s">
        <v>699</v>
      </c>
      <c r="C21" s="238">
        <v>6</v>
      </c>
      <c r="D21" s="238">
        <v>6</v>
      </c>
      <c r="E21" s="238">
        <v>5</v>
      </c>
      <c r="F21" s="238">
        <v>5</v>
      </c>
      <c r="G21" s="259">
        <f t="shared" si="1"/>
        <v>5.5</v>
      </c>
      <c r="H21" s="237">
        <f t="shared" si="0"/>
        <v>5.5</v>
      </c>
      <c r="I21" s="232">
        <f t="shared" si="2"/>
        <v>0.57735026918962573</v>
      </c>
      <c r="J21" s="238" t="s">
        <v>363</v>
      </c>
      <c r="K21" s="238" t="s">
        <v>364</v>
      </c>
      <c r="L21" s="252"/>
      <c r="M21" s="220"/>
      <c r="N21" s="220"/>
      <c r="O21" s="220"/>
      <c r="P21" s="220"/>
      <c r="Q21" s="220"/>
      <c r="R21" s="220"/>
      <c r="S21" s="220"/>
      <c r="T21" s="220"/>
      <c r="U21"/>
      <c r="V21"/>
      <c r="W21"/>
      <c r="X21"/>
      <c r="Y21"/>
      <c r="Z21"/>
      <c r="AA21"/>
      <c r="AB21"/>
      <c r="AC21"/>
      <c r="AD21"/>
      <c r="AE21"/>
      <c r="AF21"/>
      <c r="AG21"/>
      <c r="AH21"/>
      <c r="AI21"/>
      <c r="AJ21"/>
      <c r="AK21"/>
      <c r="AL21"/>
      <c r="AM21"/>
      <c r="AN21"/>
      <c r="AO21"/>
      <c r="AP21"/>
    </row>
    <row r="22" spans="1:42" s="6" customFormat="1" ht="21">
      <c r="A22" s="239" t="s">
        <v>677</v>
      </c>
      <c r="B22" s="235" t="s">
        <v>699</v>
      </c>
      <c r="C22" s="238">
        <v>4</v>
      </c>
      <c r="D22" s="238">
        <v>5</v>
      </c>
      <c r="E22" s="238">
        <v>5</v>
      </c>
      <c r="F22" s="238">
        <v>4</v>
      </c>
      <c r="G22" s="259">
        <f t="shared" si="1"/>
        <v>4.5</v>
      </c>
      <c r="H22" s="237">
        <f t="shared" si="0"/>
        <v>4.5</v>
      </c>
      <c r="I22" s="232">
        <f t="shared" si="2"/>
        <v>0.57735026918962573</v>
      </c>
      <c r="J22" s="238" t="s">
        <v>373</v>
      </c>
      <c r="K22" s="238" t="s">
        <v>374</v>
      </c>
      <c r="L22" s="252"/>
      <c r="M22" s="271" t="s">
        <v>4910</v>
      </c>
      <c r="N22" s="220"/>
      <c r="O22" s="220"/>
      <c r="P22" s="220"/>
      <c r="Q22" s="220"/>
      <c r="R22" s="220"/>
      <c r="S22" s="220"/>
      <c r="T22" s="220"/>
      <c r="U22"/>
      <c r="V22"/>
      <c r="W22"/>
      <c r="X22"/>
      <c r="Y22"/>
      <c r="Z22"/>
      <c r="AA22"/>
      <c r="AB22"/>
      <c r="AC22"/>
      <c r="AD22"/>
      <c r="AE22"/>
      <c r="AF22"/>
      <c r="AG22"/>
      <c r="AH22"/>
      <c r="AI22"/>
      <c r="AJ22"/>
      <c r="AK22"/>
      <c r="AL22"/>
      <c r="AM22"/>
      <c r="AN22"/>
      <c r="AO22"/>
      <c r="AP22"/>
    </row>
    <row r="23" spans="1:42" s="6" customFormat="1">
      <c r="A23" s="239" t="s">
        <v>678</v>
      </c>
      <c r="B23" s="235" t="s">
        <v>699</v>
      </c>
      <c r="C23" s="238">
        <v>7</v>
      </c>
      <c r="D23" s="238">
        <v>7</v>
      </c>
      <c r="E23" s="238">
        <v>7</v>
      </c>
      <c r="F23" s="238">
        <v>6</v>
      </c>
      <c r="G23" s="259">
        <f t="shared" si="1"/>
        <v>7</v>
      </c>
      <c r="H23" s="237">
        <f t="shared" si="0"/>
        <v>6.75</v>
      </c>
      <c r="I23" s="232">
        <f t="shared" si="2"/>
        <v>0.5</v>
      </c>
      <c r="J23" s="238" t="s">
        <v>395</v>
      </c>
      <c r="K23" s="238" t="s">
        <v>396</v>
      </c>
      <c r="L23" s="252"/>
      <c r="M23" s="220"/>
      <c r="N23" s="220"/>
      <c r="O23" s="220"/>
      <c r="P23" s="220"/>
      <c r="Q23" s="220"/>
      <c r="R23" s="220"/>
      <c r="S23" s="220"/>
      <c r="T23" s="220"/>
      <c r="U23"/>
      <c r="V23"/>
      <c r="W23"/>
      <c r="X23"/>
      <c r="Y23"/>
      <c r="Z23"/>
      <c r="AA23"/>
      <c r="AB23"/>
      <c r="AC23"/>
      <c r="AD23"/>
      <c r="AE23"/>
      <c r="AF23"/>
      <c r="AG23"/>
      <c r="AH23"/>
      <c r="AI23"/>
      <c r="AJ23"/>
      <c r="AK23"/>
      <c r="AL23"/>
      <c r="AM23"/>
      <c r="AN23"/>
      <c r="AO23"/>
      <c r="AP23"/>
    </row>
    <row r="24" spans="1:42" s="150" customFormat="1" ht="26.25">
      <c r="A24" s="240" t="s">
        <v>674</v>
      </c>
      <c r="B24" s="240" t="s">
        <v>535</v>
      </c>
      <c r="C24" s="241">
        <v>7</v>
      </c>
      <c r="D24" s="241">
        <v>7</v>
      </c>
      <c r="E24" s="241">
        <v>7</v>
      </c>
      <c r="F24" s="241">
        <v>7</v>
      </c>
      <c r="G24" s="259">
        <f t="shared" si="1"/>
        <v>7</v>
      </c>
      <c r="H24" s="242">
        <f t="shared" si="0"/>
        <v>7</v>
      </c>
      <c r="I24" s="232">
        <f t="shared" si="2"/>
        <v>0</v>
      </c>
      <c r="J24" s="241" t="s">
        <v>507</v>
      </c>
      <c r="K24" s="241" t="s">
        <v>508</v>
      </c>
      <c r="L24" s="252"/>
      <c r="M24" s="220"/>
      <c r="N24" s="220"/>
      <c r="O24" s="220"/>
      <c r="P24" s="220"/>
      <c r="Q24" s="220"/>
      <c r="R24" s="220"/>
      <c r="S24" s="220"/>
      <c r="T24" s="220"/>
      <c r="U24"/>
      <c r="V24"/>
      <c r="W24"/>
      <c r="X24"/>
      <c r="Y24"/>
      <c r="Z24"/>
      <c r="AA24"/>
      <c r="AB24"/>
      <c r="AC24"/>
      <c r="AD24"/>
      <c r="AE24"/>
      <c r="AF24"/>
      <c r="AG24"/>
      <c r="AH24"/>
      <c r="AI24"/>
      <c r="AJ24"/>
      <c r="AK24"/>
      <c r="AL24"/>
      <c r="AM24"/>
      <c r="AN24"/>
      <c r="AO24"/>
      <c r="AP24"/>
    </row>
    <row r="25" spans="1:42" s="150" customFormat="1" ht="40.5">
      <c r="A25" s="240" t="s">
        <v>668</v>
      </c>
      <c r="B25" s="240" t="s">
        <v>535</v>
      </c>
      <c r="C25" s="243">
        <v>7</v>
      </c>
      <c r="D25" s="243">
        <v>7</v>
      </c>
      <c r="E25" s="243">
        <v>6</v>
      </c>
      <c r="F25" s="243">
        <v>6</v>
      </c>
      <c r="G25" s="259">
        <f t="shared" si="1"/>
        <v>6.5</v>
      </c>
      <c r="H25" s="242">
        <f t="shared" si="0"/>
        <v>6.5</v>
      </c>
      <c r="I25" s="232">
        <f t="shared" si="2"/>
        <v>0.57735026918962573</v>
      </c>
      <c r="J25" s="243" t="s">
        <v>141</v>
      </c>
      <c r="K25" s="243" t="s">
        <v>142</v>
      </c>
      <c r="L25" s="252"/>
      <c r="M25" s="271" t="s">
        <v>4911</v>
      </c>
      <c r="N25" s="220"/>
      <c r="O25" s="220"/>
      <c r="P25" s="220"/>
      <c r="Q25" s="220"/>
      <c r="R25" s="220"/>
      <c r="S25" s="220"/>
      <c r="T25" s="220"/>
      <c r="U25"/>
      <c r="V25"/>
      <c r="W25"/>
      <c r="X25"/>
      <c r="Y25"/>
      <c r="Z25"/>
      <c r="AA25"/>
      <c r="AB25"/>
      <c r="AC25"/>
      <c r="AD25"/>
      <c r="AE25"/>
      <c r="AF25"/>
      <c r="AG25"/>
      <c r="AH25"/>
      <c r="AI25"/>
      <c r="AJ25"/>
      <c r="AK25"/>
      <c r="AL25"/>
      <c r="AM25"/>
      <c r="AN25"/>
      <c r="AO25"/>
      <c r="AP25"/>
    </row>
    <row r="26" spans="1:42" s="150" customFormat="1" ht="51.75">
      <c r="A26" s="240" t="s">
        <v>669</v>
      </c>
      <c r="B26" s="240" t="s">
        <v>535</v>
      </c>
      <c r="C26" s="243">
        <v>4</v>
      </c>
      <c r="D26" s="243">
        <v>4</v>
      </c>
      <c r="E26" s="243">
        <v>5</v>
      </c>
      <c r="F26" s="243">
        <v>6</v>
      </c>
      <c r="G26" s="259">
        <f t="shared" si="1"/>
        <v>4.5</v>
      </c>
      <c r="H26" s="242">
        <f t="shared" si="0"/>
        <v>4.75</v>
      </c>
      <c r="I26" s="232">
        <f t="shared" si="2"/>
        <v>0.9574271077563381</v>
      </c>
      <c r="J26" s="243" t="s">
        <v>157</v>
      </c>
      <c r="K26" s="243" t="s">
        <v>158</v>
      </c>
      <c r="L26" s="252"/>
      <c r="N26" s="220"/>
      <c r="O26" s="220"/>
      <c r="P26" s="220"/>
      <c r="Q26" s="220"/>
      <c r="R26" s="220"/>
      <c r="S26" s="220"/>
      <c r="T26" s="220"/>
      <c r="U26"/>
      <c r="V26"/>
      <c r="W26"/>
      <c r="X26"/>
      <c r="Y26"/>
      <c r="Z26"/>
      <c r="AA26"/>
      <c r="AB26"/>
      <c r="AC26"/>
      <c r="AD26"/>
      <c r="AE26"/>
      <c r="AF26"/>
      <c r="AG26"/>
      <c r="AH26"/>
      <c r="AI26"/>
      <c r="AJ26"/>
      <c r="AK26"/>
      <c r="AL26"/>
      <c r="AM26"/>
      <c r="AN26"/>
      <c r="AO26"/>
      <c r="AP26"/>
    </row>
    <row r="27" spans="1:42" s="150" customFormat="1" ht="78.75">
      <c r="A27" s="240" t="s">
        <v>670</v>
      </c>
      <c r="B27" s="240" t="s">
        <v>535</v>
      </c>
      <c r="C27" s="243">
        <v>5</v>
      </c>
      <c r="D27" s="243">
        <v>5</v>
      </c>
      <c r="E27" s="243">
        <v>5</v>
      </c>
      <c r="F27" s="243">
        <v>5</v>
      </c>
      <c r="G27" s="259">
        <f t="shared" si="1"/>
        <v>5</v>
      </c>
      <c r="H27" s="242">
        <f t="shared" si="0"/>
        <v>5</v>
      </c>
      <c r="I27" s="232">
        <f t="shared" si="2"/>
        <v>0</v>
      </c>
      <c r="J27" s="243" t="s">
        <v>192</v>
      </c>
      <c r="K27" s="243" t="s">
        <v>193</v>
      </c>
      <c r="L27" s="252"/>
      <c r="M27" s="271" t="s">
        <v>4912</v>
      </c>
      <c r="N27" s="220"/>
      <c r="O27" s="220"/>
      <c r="P27" s="220"/>
      <c r="Q27" s="220"/>
      <c r="R27" s="220"/>
      <c r="S27" s="220"/>
      <c r="T27" s="220"/>
      <c r="U27"/>
      <c r="V27"/>
      <c r="W27"/>
      <c r="X27"/>
      <c r="Y27"/>
      <c r="Z27"/>
      <c r="AA27"/>
      <c r="AB27"/>
      <c r="AC27"/>
      <c r="AD27"/>
      <c r="AE27"/>
      <c r="AF27"/>
      <c r="AG27"/>
      <c r="AH27"/>
      <c r="AI27"/>
      <c r="AJ27"/>
      <c r="AK27"/>
      <c r="AL27"/>
      <c r="AM27"/>
      <c r="AN27"/>
      <c r="AO27"/>
      <c r="AP27"/>
    </row>
    <row r="28" spans="1:42" s="150" customFormat="1">
      <c r="A28" s="240" t="s">
        <v>671</v>
      </c>
      <c r="B28" s="240" t="s">
        <v>535</v>
      </c>
      <c r="C28" s="243">
        <v>7</v>
      </c>
      <c r="D28" s="243">
        <v>7</v>
      </c>
      <c r="E28" s="243">
        <v>7</v>
      </c>
      <c r="F28" s="243">
        <v>5</v>
      </c>
      <c r="G28" s="259">
        <f t="shared" si="1"/>
        <v>7</v>
      </c>
      <c r="H28" s="242">
        <f t="shared" si="0"/>
        <v>6.5</v>
      </c>
      <c r="I28" s="232">
        <f t="shared" si="2"/>
        <v>1</v>
      </c>
      <c r="J28" s="243" t="s">
        <v>210</v>
      </c>
      <c r="K28" s="243" t="s">
        <v>211</v>
      </c>
      <c r="L28" s="252"/>
      <c r="M28" s="220"/>
      <c r="N28" s="220"/>
      <c r="O28" s="220"/>
      <c r="P28" s="220"/>
      <c r="Q28" s="220"/>
      <c r="R28" s="220"/>
      <c r="S28" s="220"/>
      <c r="T28" s="220"/>
      <c r="U28"/>
      <c r="V28"/>
      <c r="W28"/>
      <c r="X28"/>
      <c r="Y28"/>
      <c r="Z28"/>
      <c r="AA28"/>
      <c r="AB28"/>
      <c r="AC28"/>
      <c r="AD28"/>
      <c r="AE28"/>
      <c r="AF28"/>
      <c r="AG28"/>
      <c r="AH28"/>
      <c r="AI28"/>
      <c r="AJ28"/>
      <c r="AK28"/>
      <c r="AL28"/>
      <c r="AM28"/>
      <c r="AN28"/>
      <c r="AO28"/>
      <c r="AP28"/>
    </row>
    <row r="29" spans="1:42" s="150" customFormat="1">
      <c r="A29" s="240" t="s">
        <v>672</v>
      </c>
      <c r="B29" s="240" t="s">
        <v>535</v>
      </c>
      <c r="C29" s="243">
        <v>7</v>
      </c>
      <c r="D29" s="243">
        <v>7</v>
      </c>
      <c r="E29" s="243">
        <v>7</v>
      </c>
      <c r="F29" s="243">
        <v>7</v>
      </c>
      <c r="G29" s="259">
        <f t="shared" si="1"/>
        <v>7</v>
      </c>
      <c r="H29" s="242">
        <f t="shared" si="0"/>
        <v>7</v>
      </c>
      <c r="I29" s="232">
        <f t="shared" si="2"/>
        <v>0</v>
      </c>
      <c r="J29" s="243" t="s">
        <v>235</v>
      </c>
      <c r="K29" s="243" t="s">
        <v>236</v>
      </c>
      <c r="L29" s="252"/>
      <c r="M29" s="220" t="s">
        <v>4925</v>
      </c>
      <c r="N29" s="220"/>
      <c r="O29" s="220"/>
      <c r="P29" s="220"/>
      <c r="Q29" s="220"/>
      <c r="R29" s="220"/>
      <c r="S29" s="220"/>
      <c r="T29" s="220"/>
      <c r="U29"/>
      <c r="V29"/>
      <c r="W29"/>
      <c r="X29"/>
      <c r="Y29"/>
      <c r="Z29"/>
      <c r="AA29"/>
      <c r="AB29"/>
      <c r="AC29"/>
      <c r="AD29"/>
      <c r="AE29"/>
      <c r="AF29"/>
      <c r="AG29"/>
      <c r="AH29"/>
      <c r="AI29"/>
      <c r="AJ29"/>
      <c r="AK29"/>
      <c r="AL29"/>
      <c r="AM29"/>
      <c r="AN29"/>
      <c r="AO29"/>
      <c r="AP29"/>
    </row>
    <row r="30" spans="1:42" s="150" customFormat="1">
      <c r="A30" s="240" t="s">
        <v>673</v>
      </c>
      <c r="B30" s="240" t="s">
        <v>535</v>
      </c>
      <c r="C30" s="243">
        <v>5</v>
      </c>
      <c r="D30" s="243">
        <v>5</v>
      </c>
      <c r="E30" s="243">
        <v>6</v>
      </c>
      <c r="F30" s="243">
        <v>4</v>
      </c>
      <c r="G30" s="259">
        <f t="shared" si="1"/>
        <v>5</v>
      </c>
      <c r="H30" s="242">
        <f t="shared" si="0"/>
        <v>5</v>
      </c>
      <c r="I30" s="232">
        <f t="shared" si="2"/>
        <v>0.81649658092772603</v>
      </c>
      <c r="J30" s="243" t="s">
        <v>253</v>
      </c>
      <c r="K30" s="243" t="s">
        <v>254</v>
      </c>
      <c r="L30" s="252"/>
      <c r="M30" s="220"/>
      <c r="N30" s="220"/>
      <c r="O30" s="220"/>
      <c r="P30" s="220"/>
      <c r="Q30" s="220"/>
      <c r="R30" s="220"/>
      <c r="S30" s="220"/>
      <c r="T30" s="220"/>
      <c r="U30"/>
      <c r="V30"/>
      <c r="W30"/>
      <c r="X30"/>
      <c r="Y30"/>
      <c r="Z30"/>
      <c r="AA30"/>
      <c r="AB30"/>
      <c r="AC30"/>
      <c r="AD30"/>
      <c r="AE30"/>
      <c r="AF30"/>
      <c r="AG30"/>
      <c r="AH30"/>
      <c r="AI30"/>
      <c r="AJ30"/>
      <c r="AK30"/>
      <c r="AL30"/>
      <c r="AM30"/>
      <c r="AN30"/>
      <c r="AO30"/>
      <c r="AP30"/>
    </row>
    <row r="31" spans="1:42" s="150" customFormat="1">
      <c r="A31" s="240" t="s">
        <v>675</v>
      </c>
      <c r="B31" s="240" t="s">
        <v>535</v>
      </c>
      <c r="C31" s="244">
        <v>6</v>
      </c>
      <c r="D31" s="244">
        <v>7</v>
      </c>
      <c r="E31" s="244">
        <v>7</v>
      </c>
      <c r="F31" s="244">
        <v>7</v>
      </c>
      <c r="G31" s="259">
        <f t="shared" si="1"/>
        <v>7</v>
      </c>
      <c r="H31" s="242">
        <f t="shared" si="0"/>
        <v>6.75</v>
      </c>
      <c r="I31" s="232">
        <f t="shared" si="2"/>
        <v>0.5</v>
      </c>
      <c r="J31" s="244" t="s">
        <v>298</v>
      </c>
      <c r="K31" s="244" t="s">
        <v>299</v>
      </c>
      <c r="L31" s="252"/>
      <c r="M31" s="220"/>
      <c r="N31" s="220"/>
      <c r="O31" s="220"/>
      <c r="P31" s="220"/>
      <c r="Q31" s="220"/>
      <c r="R31" s="220"/>
      <c r="S31" s="220"/>
      <c r="T31" s="220"/>
      <c r="U31"/>
      <c r="V31"/>
      <c r="W31"/>
      <c r="X31"/>
      <c r="Y31"/>
      <c r="Z31"/>
      <c r="AA31"/>
      <c r="AB31"/>
      <c r="AC31"/>
      <c r="AD31"/>
      <c r="AE31"/>
      <c r="AF31"/>
      <c r="AG31"/>
      <c r="AH31"/>
      <c r="AI31"/>
      <c r="AJ31"/>
      <c r="AK31"/>
      <c r="AL31"/>
      <c r="AM31"/>
      <c r="AN31"/>
      <c r="AO31"/>
      <c r="AP31"/>
    </row>
    <row r="32" spans="1:42" s="150" customFormat="1">
      <c r="A32" s="240" t="s">
        <v>676</v>
      </c>
      <c r="B32" s="240" t="s">
        <v>535</v>
      </c>
      <c r="C32" s="244">
        <v>6</v>
      </c>
      <c r="D32" s="244">
        <v>6</v>
      </c>
      <c r="E32" s="244">
        <v>7</v>
      </c>
      <c r="F32" s="244">
        <v>6</v>
      </c>
      <c r="G32" s="259">
        <f t="shared" si="1"/>
        <v>6</v>
      </c>
      <c r="H32" s="242">
        <f t="shared" si="0"/>
        <v>6.25</v>
      </c>
      <c r="I32" s="232">
        <f t="shared" si="2"/>
        <v>0.5</v>
      </c>
      <c r="J32" s="244" t="s">
        <v>358</v>
      </c>
      <c r="K32" s="244" t="s">
        <v>359</v>
      </c>
      <c r="L32" s="252"/>
      <c r="M32" s="220"/>
      <c r="N32" s="220"/>
      <c r="O32" s="220"/>
      <c r="P32" s="220"/>
      <c r="Q32" s="220"/>
      <c r="R32" s="220"/>
      <c r="S32" s="220"/>
      <c r="T32" s="220"/>
      <c r="U32"/>
      <c r="V32"/>
      <c r="W32"/>
      <c r="X32"/>
      <c r="Y32"/>
      <c r="Z32"/>
      <c r="AA32"/>
      <c r="AB32"/>
      <c r="AC32"/>
      <c r="AD32"/>
      <c r="AE32"/>
      <c r="AF32"/>
      <c r="AG32"/>
      <c r="AH32"/>
      <c r="AI32"/>
      <c r="AJ32"/>
      <c r="AK32"/>
      <c r="AL32"/>
      <c r="AM32"/>
      <c r="AN32"/>
      <c r="AO32"/>
      <c r="AP32"/>
    </row>
    <row r="33" spans="1:42" s="150" customFormat="1">
      <c r="A33" s="245" t="s">
        <v>677</v>
      </c>
      <c r="B33" s="245" t="s">
        <v>535</v>
      </c>
      <c r="C33" s="244">
        <v>6</v>
      </c>
      <c r="D33" s="244">
        <v>6</v>
      </c>
      <c r="E33" s="244">
        <v>6</v>
      </c>
      <c r="F33" s="244">
        <v>6</v>
      </c>
      <c r="G33" s="259">
        <f t="shared" si="1"/>
        <v>6</v>
      </c>
      <c r="H33" s="242">
        <f t="shared" si="0"/>
        <v>6</v>
      </c>
      <c r="I33" s="232">
        <f t="shared" si="2"/>
        <v>0</v>
      </c>
      <c r="J33" s="244" t="s">
        <v>369</v>
      </c>
      <c r="K33" s="244" t="s">
        <v>370</v>
      </c>
      <c r="L33" s="252"/>
      <c r="M33" s="220"/>
      <c r="N33" s="220"/>
      <c r="O33" s="220"/>
      <c r="P33" s="220"/>
      <c r="Q33" s="220"/>
      <c r="R33" s="220"/>
      <c r="S33" s="220"/>
      <c r="T33" s="220"/>
      <c r="U33"/>
      <c r="V33"/>
      <c r="W33"/>
      <c r="X33"/>
      <c r="Y33"/>
      <c r="Z33"/>
      <c r="AA33"/>
      <c r="AB33"/>
      <c r="AC33"/>
      <c r="AD33"/>
      <c r="AE33"/>
      <c r="AF33"/>
      <c r="AG33"/>
      <c r="AH33"/>
      <c r="AI33"/>
      <c r="AJ33"/>
      <c r="AK33"/>
      <c r="AL33"/>
      <c r="AM33"/>
      <c r="AN33"/>
      <c r="AO33"/>
      <c r="AP33"/>
    </row>
    <row r="34" spans="1:42" s="150" customFormat="1">
      <c r="A34" s="245" t="s">
        <v>678</v>
      </c>
      <c r="B34" s="245" t="s">
        <v>535</v>
      </c>
      <c r="C34" s="244">
        <v>7</v>
      </c>
      <c r="D34" s="244">
        <v>6</v>
      </c>
      <c r="E34" s="244">
        <v>7</v>
      </c>
      <c r="F34" s="244">
        <v>7</v>
      </c>
      <c r="G34" s="259">
        <f t="shared" si="1"/>
        <v>7</v>
      </c>
      <c r="H34" s="242">
        <f t="shared" si="0"/>
        <v>6.75</v>
      </c>
      <c r="I34" s="232">
        <f t="shared" si="2"/>
        <v>0.5</v>
      </c>
      <c r="J34" s="244" t="s">
        <v>382</v>
      </c>
      <c r="K34" s="244" t="s">
        <v>383</v>
      </c>
      <c r="L34" s="252"/>
      <c r="M34" s="220"/>
      <c r="N34" s="220"/>
      <c r="O34" s="220"/>
      <c r="P34" s="220"/>
      <c r="Q34" s="220"/>
      <c r="R34" s="220"/>
      <c r="S34" s="220"/>
      <c r="T34" s="220"/>
      <c r="U34"/>
      <c r="V34"/>
      <c r="W34"/>
      <c r="X34"/>
      <c r="Y34"/>
      <c r="Z34"/>
      <c r="AA34"/>
      <c r="AB34"/>
      <c r="AC34"/>
      <c r="AD34"/>
      <c r="AE34"/>
      <c r="AF34"/>
      <c r="AG34"/>
      <c r="AH34"/>
      <c r="AI34"/>
      <c r="AJ34"/>
      <c r="AK34"/>
      <c r="AL34"/>
      <c r="AM34"/>
      <c r="AN34"/>
      <c r="AO34"/>
      <c r="AP34"/>
    </row>
    <row r="35" spans="1:42" s="114" customFormat="1" ht="26.25">
      <c r="A35" s="246" t="s">
        <v>674</v>
      </c>
      <c r="B35" s="246" t="s">
        <v>698</v>
      </c>
      <c r="C35" s="247">
        <v>7</v>
      </c>
      <c r="D35" s="247">
        <v>7</v>
      </c>
      <c r="E35" s="247">
        <v>6</v>
      </c>
      <c r="F35" s="247">
        <v>7</v>
      </c>
      <c r="G35" s="259">
        <f t="shared" si="1"/>
        <v>7</v>
      </c>
      <c r="H35" s="248">
        <f t="shared" si="0"/>
        <v>6.75</v>
      </c>
      <c r="I35" s="232">
        <f t="shared" si="2"/>
        <v>0.5</v>
      </c>
      <c r="J35" s="285" t="s">
        <v>511</v>
      </c>
      <c r="K35" s="247" t="s">
        <v>512</v>
      </c>
      <c r="L35" s="252"/>
      <c r="M35" s="220"/>
      <c r="N35" s="220"/>
      <c r="O35" s="220"/>
      <c r="P35" s="220"/>
      <c r="Q35" s="220"/>
      <c r="R35" s="220"/>
      <c r="S35" s="220"/>
      <c r="T35" s="220"/>
      <c r="U35"/>
      <c r="V35"/>
      <c r="W35"/>
      <c r="X35"/>
      <c r="Y35"/>
      <c r="Z35"/>
      <c r="AA35"/>
      <c r="AB35"/>
      <c r="AC35"/>
      <c r="AD35"/>
      <c r="AE35"/>
      <c r="AF35"/>
      <c r="AG35"/>
      <c r="AH35"/>
      <c r="AI35"/>
      <c r="AJ35"/>
      <c r="AK35"/>
      <c r="AL35"/>
      <c r="AM35"/>
      <c r="AN35"/>
      <c r="AO35"/>
      <c r="AP35"/>
    </row>
    <row r="36" spans="1:42" s="114" customFormat="1" ht="26.25">
      <c r="A36" s="246" t="s">
        <v>668</v>
      </c>
      <c r="B36" s="246" t="s">
        <v>698</v>
      </c>
      <c r="C36" s="249">
        <v>6</v>
      </c>
      <c r="D36" s="249">
        <v>6</v>
      </c>
      <c r="E36" s="249">
        <v>6</v>
      </c>
      <c r="F36" s="249">
        <v>7</v>
      </c>
      <c r="G36" s="259">
        <f t="shared" si="1"/>
        <v>6</v>
      </c>
      <c r="H36" s="248">
        <f t="shared" si="0"/>
        <v>6.25</v>
      </c>
      <c r="I36" s="232">
        <f t="shared" si="2"/>
        <v>0.5</v>
      </c>
      <c r="J36" s="249" t="s">
        <v>145</v>
      </c>
      <c r="K36" s="249" t="s">
        <v>138</v>
      </c>
      <c r="L36" s="252"/>
      <c r="M36" s="220"/>
      <c r="N36" s="220"/>
      <c r="O36" s="220"/>
      <c r="P36" s="220"/>
      <c r="Q36" s="220"/>
      <c r="R36" s="220"/>
      <c r="S36" s="220"/>
      <c r="T36" s="220"/>
      <c r="U36"/>
      <c r="V36"/>
      <c r="W36"/>
      <c r="X36"/>
      <c r="Y36"/>
      <c r="Z36"/>
      <c r="AA36"/>
      <c r="AB36"/>
      <c r="AC36"/>
      <c r="AD36"/>
      <c r="AE36"/>
      <c r="AF36"/>
      <c r="AG36"/>
      <c r="AH36"/>
      <c r="AI36"/>
      <c r="AJ36"/>
      <c r="AK36"/>
      <c r="AL36"/>
      <c r="AM36"/>
      <c r="AN36"/>
      <c r="AO36"/>
      <c r="AP36"/>
    </row>
    <row r="37" spans="1:42" s="114" customFormat="1" ht="26.25">
      <c r="A37" s="246" t="s">
        <v>669</v>
      </c>
      <c r="B37" s="246" t="s">
        <v>698</v>
      </c>
      <c r="C37" s="249">
        <v>5</v>
      </c>
      <c r="D37" s="249">
        <v>5</v>
      </c>
      <c r="E37" s="249">
        <v>6</v>
      </c>
      <c r="F37" s="249">
        <v>7</v>
      </c>
      <c r="G37" s="259">
        <f t="shared" si="1"/>
        <v>5.5</v>
      </c>
      <c r="H37" s="248">
        <f t="shared" si="0"/>
        <v>5.75</v>
      </c>
      <c r="I37" s="232">
        <f t="shared" si="2"/>
        <v>0.9574271077563381</v>
      </c>
      <c r="J37" s="249" t="s">
        <v>164</v>
      </c>
      <c r="K37" s="249" t="s">
        <v>165</v>
      </c>
      <c r="L37" s="252"/>
      <c r="M37" s="220"/>
      <c r="N37" s="220"/>
      <c r="O37" s="220"/>
      <c r="P37" s="220"/>
      <c r="Q37" s="220"/>
      <c r="R37" s="220"/>
      <c r="S37" s="220"/>
      <c r="T37" s="220"/>
      <c r="U37"/>
      <c r="V37"/>
      <c r="W37"/>
      <c r="X37"/>
      <c r="Y37"/>
      <c r="Z37"/>
      <c r="AA37"/>
      <c r="AB37"/>
      <c r="AC37"/>
      <c r="AD37"/>
      <c r="AE37"/>
      <c r="AF37"/>
      <c r="AG37"/>
      <c r="AH37"/>
      <c r="AI37"/>
      <c r="AJ37"/>
      <c r="AK37"/>
      <c r="AL37"/>
      <c r="AM37"/>
      <c r="AN37"/>
      <c r="AO37"/>
      <c r="AP37"/>
    </row>
    <row r="38" spans="1:42" s="114" customFormat="1" ht="90">
      <c r="A38" s="246" t="s">
        <v>670</v>
      </c>
      <c r="B38" s="246" t="s">
        <v>698</v>
      </c>
      <c r="C38" s="249">
        <v>5</v>
      </c>
      <c r="D38" s="249">
        <v>3</v>
      </c>
      <c r="E38" s="249">
        <v>5</v>
      </c>
      <c r="F38" s="249">
        <v>3</v>
      </c>
      <c r="G38" s="259">
        <f t="shared" si="1"/>
        <v>4</v>
      </c>
      <c r="H38" s="248">
        <f t="shared" si="0"/>
        <v>4</v>
      </c>
      <c r="I38" s="232">
        <f t="shared" si="2"/>
        <v>1.1547005383792515</v>
      </c>
      <c r="J38" s="249" t="s">
        <v>196</v>
      </c>
      <c r="K38" s="249" t="s">
        <v>197</v>
      </c>
      <c r="L38" s="252"/>
      <c r="M38" s="220"/>
      <c r="N38" s="220"/>
      <c r="O38" s="220"/>
      <c r="P38" s="220"/>
      <c r="Q38" s="220"/>
      <c r="R38" s="220"/>
      <c r="S38" s="220"/>
      <c r="T38" s="220"/>
      <c r="U38"/>
      <c r="V38"/>
      <c r="W38"/>
      <c r="X38"/>
      <c r="Y38"/>
      <c r="Z38"/>
      <c r="AA38"/>
      <c r="AB38"/>
      <c r="AC38"/>
      <c r="AD38"/>
      <c r="AE38"/>
      <c r="AF38"/>
      <c r="AG38"/>
      <c r="AH38"/>
      <c r="AI38"/>
      <c r="AJ38"/>
      <c r="AK38"/>
      <c r="AL38"/>
      <c r="AM38"/>
      <c r="AN38"/>
      <c r="AO38"/>
      <c r="AP38"/>
    </row>
    <row r="39" spans="1:42" s="114" customFormat="1">
      <c r="A39" s="246" t="s">
        <v>671</v>
      </c>
      <c r="B39" s="246" t="s">
        <v>698</v>
      </c>
      <c r="C39" s="249">
        <v>7</v>
      </c>
      <c r="D39" s="249">
        <v>7</v>
      </c>
      <c r="E39" s="249">
        <v>7</v>
      </c>
      <c r="F39" s="249">
        <v>7</v>
      </c>
      <c r="G39" s="259">
        <f t="shared" si="1"/>
        <v>7</v>
      </c>
      <c r="H39" s="248">
        <f t="shared" si="0"/>
        <v>7</v>
      </c>
      <c r="I39" s="232">
        <f t="shared" si="2"/>
        <v>0</v>
      </c>
      <c r="J39" s="249" t="s">
        <v>214</v>
      </c>
      <c r="K39" s="249" t="s">
        <v>215</v>
      </c>
      <c r="L39" s="252"/>
      <c r="M39" s="220"/>
      <c r="N39" s="220"/>
      <c r="O39" s="220"/>
      <c r="P39" s="220"/>
      <c r="Q39" s="220"/>
      <c r="R39" s="220"/>
      <c r="S39" s="220"/>
      <c r="T39" s="220"/>
      <c r="U39"/>
      <c r="V39"/>
      <c r="W39"/>
      <c r="X39"/>
      <c r="Y39"/>
      <c r="Z39"/>
      <c r="AA39"/>
      <c r="AB39"/>
      <c r="AC39"/>
      <c r="AD39"/>
      <c r="AE39"/>
      <c r="AF39"/>
      <c r="AG39"/>
      <c r="AH39"/>
      <c r="AI39"/>
      <c r="AJ39"/>
      <c r="AK39"/>
      <c r="AL39"/>
      <c r="AM39"/>
      <c r="AN39"/>
      <c r="AO39"/>
      <c r="AP39"/>
    </row>
    <row r="40" spans="1:42" s="114" customFormat="1">
      <c r="A40" s="246" t="s">
        <v>672</v>
      </c>
      <c r="B40" s="246" t="s">
        <v>698</v>
      </c>
      <c r="C40" s="249">
        <v>7</v>
      </c>
      <c r="D40" s="249">
        <v>7</v>
      </c>
      <c r="E40" s="249">
        <v>6</v>
      </c>
      <c r="F40" s="249">
        <v>7</v>
      </c>
      <c r="G40" s="259">
        <f t="shared" si="1"/>
        <v>7</v>
      </c>
      <c r="H40" s="248">
        <f t="shared" si="0"/>
        <v>6.75</v>
      </c>
      <c r="I40" s="232">
        <f t="shared" si="2"/>
        <v>0.5</v>
      </c>
      <c r="J40" s="249" t="s">
        <v>238</v>
      </c>
      <c r="K40" s="249" t="s">
        <v>239</v>
      </c>
      <c r="L40" s="252"/>
      <c r="M40" s="220"/>
      <c r="N40" s="220"/>
      <c r="O40" s="220"/>
      <c r="P40" s="220"/>
      <c r="Q40" s="220"/>
      <c r="R40" s="220"/>
      <c r="S40" s="220"/>
      <c r="T40" s="220"/>
      <c r="U40"/>
      <c r="V40"/>
      <c r="W40"/>
      <c r="X40"/>
      <c r="Y40"/>
      <c r="Z40"/>
      <c r="AA40"/>
      <c r="AB40"/>
      <c r="AC40"/>
      <c r="AD40"/>
      <c r="AE40"/>
      <c r="AF40"/>
      <c r="AG40"/>
      <c r="AH40"/>
      <c r="AI40"/>
      <c r="AJ40"/>
      <c r="AK40"/>
      <c r="AL40"/>
      <c r="AM40"/>
      <c r="AN40"/>
      <c r="AO40"/>
      <c r="AP40"/>
    </row>
    <row r="41" spans="1:42" s="114" customFormat="1" ht="26.25">
      <c r="A41" s="246" t="s">
        <v>673</v>
      </c>
      <c r="B41" s="246" t="s">
        <v>698</v>
      </c>
      <c r="C41" s="249">
        <v>6</v>
      </c>
      <c r="D41" s="249">
        <v>5</v>
      </c>
      <c r="E41" s="249">
        <v>6</v>
      </c>
      <c r="F41" s="249">
        <v>4</v>
      </c>
      <c r="G41" s="259">
        <f t="shared" si="1"/>
        <v>5.5</v>
      </c>
      <c r="H41" s="248">
        <f t="shared" si="0"/>
        <v>5.25</v>
      </c>
      <c r="I41" s="232">
        <f t="shared" si="2"/>
        <v>0.9574271077563381</v>
      </c>
      <c r="J41" s="249" t="s">
        <v>258</v>
      </c>
      <c r="K41" s="249" t="s">
        <v>254</v>
      </c>
      <c r="L41" s="252"/>
      <c r="M41" s="220"/>
      <c r="N41" s="220"/>
      <c r="O41" s="220"/>
      <c r="P41" s="220"/>
      <c r="Q41" s="220"/>
      <c r="R41" s="220"/>
      <c r="S41" s="220"/>
      <c r="T41" s="220"/>
      <c r="U41"/>
      <c r="V41"/>
      <c r="W41"/>
      <c r="X41"/>
      <c r="Y41"/>
      <c r="Z41"/>
      <c r="AA41"/>
      <c r="AB41"/>
      <c r="AC41"/>
      <c r="AD41"/>
      <c r="AE41"/>
      <c r="AF41"/>
      <c r="AG41"/>
      <c r="AH41"/>
      <c r="AI41"/>
      <c r="AJ41"/>
      <c r="AK41"/>
      <c r="AL41"/>
      <c r="AM41"/>
      <c r="AN41"/>
      <c r="AO41"/>
      <c r="AP41"/>
    </row>
    <row r="42" spans="1:42" s="114" customFormat="1">
      <c r="A42" s="246" t="s">
        <v>675</v>
      </c>
      <c r="B42" s="246" t="s">
        <v>698</v>
      </c>
      <c r="C42" s="250">
        <v>6</v>
      </c>
      <c r="D42" s="250">
        <v>6</v>
      </c>
      <c r="E42" s="250">
        <v>6</v>
      </c>
      <c r="F42" s="250">
        <v>6</v>
      </c>
      <c r="G42" s="259">
        <f t="shared" si="1"/>
        <v>6</v>
      </c>
      <c r="H42" s="248">
        <f t="shared" si="0"/>
        <v>6</v>
      </c>
      <c r="I42" s="232">
        <f t="shared" si="2"/>
        <v>0</v>
      </c>
      <c r="J42" s="250" t="s">
        <v>303</v>
      </c>
      <c r="K42" s="250" t="s">
        <v>304</v>
      </c>
      <c r="L42" s="252"/>
      <c r="M42" s="220"/>
      <c r="N42" s="220"/>
      <c r="O42" s="220"/>
      <c r="P42" s="220"/>
      <c r="Q42" s="220"/>
      <c r="R42" s="220"/>
      <c r="S42" s="220"/>
      <c r="T42" s="220"/>
      <c r="U42"/>
      <c r="V42"/>
      <c r="W42"/>
      <c r="X42"/>
      <c r="Y42"/>
      <c r="Z42"/>
      <c r="AA42"/>
      <c r="AB42"/>
      <c r="AC42"/>
      <c r="AD42"/>
      <c r="AE42"/>
      <c r="AF42"/>
      <c r="AG42"/>
      <c r="AH42"/>
      <c r="AI42"/>
      <c r="AJ42"/>
      <c r="AK42"/>
      <c r="AL42"/>
      <c r="AM42"/>
      <c r="AN42"/>
      <c r="AO42"/>
      <c r="AP42"/>
    </row>
    <row r="43" spans="1:42" s="114" customFormat="1">
      <c r="A43" s="246" t="s">
        <v>676</v>
      </c>
      <c r="B43" s="246" t="s">
        <v>698</v>
      </c>
      <c r="C43" s="250">
        <v>5</v>
      </c>
      <c r="D43" s="250">
        <v>6</v>
      </c>
      <c r="E43" s="250">
        <v>6</v>
      </c>
      <c r="F43" s="250">
        <v>4</v>
      </c>
      <c r="G43" s="259">
        <f t="shared" si="1"/>
        <v>5.5</v>
      </c>
      <c r="H43" s="248">
        <f t="shared" si="0"/>
        <v>5.25</v>
      </c>
      <c r="I43" s="232">
        <f t="shared" si="2"/>
        <v>0.9574271077563381</v>
      </c>
      <c r="J43" s="250" t="s">
        <v>361</v>
      </c>
      <c r="K43" s="250" t="s">
        <v>362</v>
      </c>
      <c r="L43" s="252"/>
      <c r="M43" s="220"/>
      <c r="N43" s="220"/>
      <c r="O43" s="220"/>
      <c r="P43" s="220"/>
      <c r="Q43" s="220"/>
      <c r="R43" s="220"/>
      <c r="S43" s="220"/>
      <c r="T43" s="220"/>
      <c r="U43"/>
      <c r="V43"/>
      <c r="W43"/>
      <c r="X43"/>
      <c r="Y43"/>
      <c r="Z43"/>
      <c r="AA43"/>
      <c r="AB43"/>
      <c r="AC43"/>
      <c r="AD43"/>
      <c r="AE43"/>
      <c r="AF43"/>
      <c r="AG43"/>
      <c r="AH43"/>
      <c r="AI43"/>
      <c r="AJ43"/>
      <c r="AK43"/>
      <c r="AL43"/>
      <c r="AM43"/>
      <c r="AN43"/>
      <c r="AO43"/>
      <c r="AP43"/>
    </row>
    <row r="44" spans="1:42" s="114" customFormat="1">
      <c r="A44" s="251" t="s">
        <v>677</v>
      </c>
      <c r="B44" s="246" t="s">
        <v>698</v>
      </c>
      <c r="C44" s="250">
        <v>3</v>
      </c>
      <c r="D44" s="250">
        <v>4</v>
      </c>
      <c r="E44" s="250">
        <v>3</v>
      </c>
      <c r="F44" s="250">
        <v>4</v>
      </c>
      <c r="G44" s="259">
        <f t="shared" si="1"/>
        <v>3.5</v>
      </c>
      <c r="H44" s="248">
        <f t="shared" si="0"/>
        <v>3.5</v>
      </c>
      <c r="I44" s="232">
        <f t="shared" si="2"/>
        <v>0.57735026918962573</v>
      </c>
      <c r="J44" s="250" t="s">
        <v>371</v>
      </c>
      <c r="K44" s="250" t="s">
        <v>372</v>
      </c>
      <c r="L44" s="252"/>
      <c r="M44" s="220"/>
      <c r="N44" s="220"/>
      <c r="O44" s="220"/>
      <c r="P44" s="220"/>
      <c r="Q44" s="220"/>
      <c r="R44" s="220"/>
      <c r="S44" s="220"/>
      <c r="T44" s="220"/>
      <c r="U44"/>
      <c r="V44"/>
      <c r="W44"/>
      <c r="X44"/>
      <c r="Y44"/>
      <c r="Z44"/>
      <c r="AA44"/>
      <c r="AB44"/>
      <c r="AC44"/>
      <c r="AD44"/>
      <c r="AE44"/>
      <c r="AF44"/>
      <c r="AG44"/>
      <c r="AH44"/>
      <c r="AI44"/>
      <c r="AJ44"/>
      <c r="AK44"/>
      <c r="AL44"/>
      <c r="AM44"/>
      <c r="AN44"/>
      <c r="AO44"/>
      <c r="AP44"/>
    </row>
    <row r="45" spans="1:42" s="114" customFormat="1">
      <c r="A45" s="251" t="s">
        <v>678</v>
      </c>
      <c r="B45" s="246" t="s">
        <v>698</v>
      </c>
      <c r="C45" s="250">
        <v>7</v>
      </c>
      <c r="D45" s="250">
        <v>6</v>
      </c>
      <c r="E45" s="250">
        <v>7</v>
      </c>
      <c r="F45" s="250">
        <v>7</v>
      </c>
      <c r="G45" s="259">
        <f t="shared" si="1"/>
        <v>7</v>
      </c>
      <c r="H45" s="248">
        <f t="shared" si="0"/>
        <v>6.75</v>
      </c>
      <c r="I45" s="232">
        <f t="shared" si="2"/>
        <v>0.5</v>
      </c>
      <c r="J45" s="250" t="s">
        <v>386</v>
      </c>
      <c r="K45" s="250" t="s">
        <v>387</v>
      </c>
      <c r="L45" s="252"/>
      <c r="M45" s="220"/>
      <c r="N45" s="220"/>
      <c r="O45" s="220"/>
      <c r="P45" s="220"/>
      <c r="Q45" s="220"/>
      <c r="R45" s="220"/>
      <c r="S45" s="220"/>
      <c r="T45" s="220"/>
      <c r="U45"/>
      <c r="V45"/>
      <c r="W45"/>
      <c r="X45"/>
      <c r="Y45"/>
      <c r="Z45"/>
      <c r="AA45"/>
      <c r="AB45"/>
      <c r="AC45"/>
      <c r="AD45"/>
      <c r="AE45"/>
      <c r="AF45"/>
      <c r="AG45"/>
      <c r="AH45"/>
      <c r="AI45"/>
      <c r="AJ45"/>
      <c r="AK45"/>
      <c r="AL45"/>
      <c r="AM45"/>
      <c r="AN45"/>
      <c r="AO45"/>
      <c r="AP45"/>
    </row>
    <row r="46" spans="1:42" ht="45">
      <c r="A46" s="267" t="s">
        <v>4913</v>
      </c>
      <c r="G46" s="268">
        <f>AVERAGE(G2:G45)</f>
        <v>5.9090909090909092</v>
      </c>
      <c r="H46" s="268">
        <f t="shared" ref="H46:I46" si="3">AVERAGE(H2:H45)</f>
        <v>5.8465909090909092</v>
      </c>
      <c r="I46" s="268">
        <f t="shared" si="3"/>
        <v>0.50776945106155502</v>
      </c>
    </row>
    <row r="48" spans="1:42">
      <c r="B48" s="252" t="s">
        <v>4787</v>
      </c>
      <c r="C48" s="253">
        <f>AVERAGE(C2:C12)</f>
        <v>6.0909090909090908</v>
      </c>
      <c r="D48" s="253">
        <f>AVERAGE(D2:D12)</f>
        <v>5.7272727272727275</v>
      </c>
      <c r="E48" s="253">
        <f>AVERAGE(E2:E12)</f>
        <v>5.8181818181818183</v>
      </c>
      <c r="F48" s="253">
        <f>AVERAGE(F2:F12)</f>
        <v>5.4545454545454541</v>
      </c>
      <c r="J48" s="252" t="s">
        <v>4788</v>
      </c>
      <c r="K48" s="253">
        <f>STDEV(C2:C12)</f>
        <v>0.83120941459363507</v>
      </c>
      <c r="L48" s="253">
        <f>STDEV(D2:D12)</f>
        <v>1.1037127426019049</v>
      </c>
      <c r="M48" s="253">
        <f>STDEV(E2:E12)</f>
        <v>1.167748416242284</v>
      </c>
      <c r="N48" s="253">
        <f>STDEV(F2:F12)</f>
        <v>1.5724907862137936</v>
      </c>
    </row>
    <row r="49" spans="2:15">
      <c r="B49" s="252" t="s">
        <v>4789</v>
      </c>
      <c r="C49" s="253">
        <f>AVERAGE(C13:C23)</f>
        <v>6.0909090909090908</v>
      </c>
      <c r="D49" s="253">
        <f>AVERAGE(D13:D23)</f>
        <v>5.7272727272727275</v>
      </c>
      <c r="E49" s="253">
        <f>AVERAGE(E13:E23)</f>
        <v>5.6363636363636367</v>
      </c>
      <c r="F49" s="253">
        <f>AVERAGE(F13:F23)</f>
        <v>5.4545454545454541</v>
      </c>
      <c r="J49" s="252" t="s">
        <v>4720</v>
      </c>
      <c r="K49" s="253">
        <f>STDEV(C13:C23)</f>
        <v>0.94387980744854028</v>
      </c>
      <c r="L49" s="253">
        <f>STDEV(D13:D23)</f>
        <v>1.1037127426019049</v>
      </c>
      <c r="M49" s="253">
        <f>STDEV(E13:E23)</f>
        <v>1.0269106361049416</v>
      </c>
      <c r="N49" s="253">
        <f>STDEV(F13:F23)</f>
        <v>0.93419873299382872</v>
      </c>
    </row>
    <row r="50" spans="2:15">
      <c r="B50" s="252" t="s">
        <v>4790</v>
      </c>
      <c r="C50" s="253">
        <f>AVERAGE(C24:C34)</f>
        <v>6.0909090909090908</v>
      </c>
      <c r="D50" s="253">
        <f>AVERAGE(D24:D34)</f>
        <v>6.0909090909090908</v>
      </c>
      <c r="E50" s="253">
        <f>AVERAGE(E24:E34)</f>
        <v>6.3636363636363633</v>
      </c>
      <c r="F50" s="253">
        <f>AVERAGE(F24:F34)</f>
        <v>6</v>
      </c>
      <c r="J50" s="252" t="s">
        <v>4722</v>
      </c>
      <c r="K50" s="253">
        <f>STDEV(C24:C34)</f>
        <v>1.0444659357341883</v>
      </c>
      <c r="L50" s="253">
        <f>STDEV(D24:D34)</f>
        <v>1.0444659357341883</v>
      </c>
      <c r="M50" s="253">
        <f>STDEV(E24:E34)</f>
        <v>0.80903983495589149</v>
      </c>
      <c r="N50" s="253">
        <f>STDEV(F24:F34)</f>
        <v>1</v>
      </c>
    </row>
    <row r="51" spans="2:15">
      <c r="B51" s="252" t="s">
        <v>4791</v>
      </c>
      <c r="C51" s="253">
        <f>AVERAGE(C35:C45)</f>
        <v>5.8181818181818183</v>
      </c>
      <c r="D51" s="253">
        <f>AVERAGE(D35:D45)</f>
        <v>5.6363636363636367</v>
      </c>
      <c r="E51" s="253">
        <f>AVERAGE(E35:E45)</f>
        <v>5.8181818181818183</v>
      </c>
      <c r="F51" s="253">
        <f>AVERAGE(F35:F45)</f>
        <v>5.7272727272727275</v>
      </c>
      <c r="J51" s="252" t="s">
        <v>4724</v>
      </c>
      <c r="K51" s="253">
        <f>STDEV(C35:C45)</f>
        <v>1.2504544628399559</v>
      </c>
      <c r="L51" s="253">
        <f>STDEV(D35:D45)</f>
        <v>1.2862913567872001</v>
      </c>
      <c r="M51" s="253">
        <f>STDEV(E35:E45)</f>
        <v>1.078719779941187</v>
      </c>
      <c r="N51" s="253">
        <f>STDEV(F35:F45)</f>
        <v>1.6180796699117812</v>
      </c>
    </row>
    <row r="52" spans="2:15">
      <c r="B52" s="252" t="s">
        <v>4796</v>
      </c>
      <c r="C52" s="253">
        <f>AVERAGE(C2:C45)</f>
        <v>6.0227272727272725</v>
      </c>
      <c r="D52" s="253">
        <f>AVERAGE(D2:D45)</f>
        <v>5.7954545454545459</v>
      </c>
      <c r="E52" s="253">
        <f>AVERAGE(E2:E45)</f>
        <v>5.9090909090909092</v>
      </c>
      <c r="F52" s="253">
        <f>AVERAGE(F2:F45)</f>
        <v>5.6590909090909092</v>
      </c>
      <c r="G52" s="254">
        <f>AVERAGE(H2:H45)</f>
        <v>5.8465909090909092</v>
      </c>
      <c r="J52" s="252" t="s">
        <v>4797</v>
      </c>
      <c r="K52" s="253">
        <f>STDEV(C2:C45)</f>
        <v>0.99973569445818267</v>
      </c>
      <c r="L52" s="253">
        <f>STDEV(D2:D45)</f>
        <v>1.1118713631164332</v>
      </c>
      <c r="M52" s="253">
        <f>STDEV(E2:E45)</f>
        <v>1.0301993895557391</v>
      </c>
      <c r="N52" s="253">
        <f>STDEV(F2:F45)</f>
        <v>1.2929717315239677</v>
      </c>
      <c r="O52" s="253">
        <f>STDEV(H2:H45)</f>
        <v>0.9526827314967875</v>
      </c>
    </row>
    <row r="55" spans="2:15" ht="17.25" customHeight="1">
      <c r="B55" s="252" t="s">
        <v>4864</v>
      </c>
      <c r="C55" s="252">
        <f>MEDIAN(C2:C12)</f>
        <v>6</v>
      </c>
      <c r="D55" s="252">
        <f>MEDIAN(D2:D12)</f>
        <v>6</v>
      </c>
      <c r="E55" s="252">
        <f>MEDIAN(E2:E12)</f>
        <v>6</v>
      </c>
      <c r="F55" s="252">
        <f>MEDIAN(F2:F12)</f>
        <v>6</v>
      </c>
    </row>
    <row r="56" spans="2:15" ht="13.5" customHeight="1">
      <c r="B56" s="252" t="s">
        <v>4860</v>
      </c>
      <c r="C56" s="252">
        <f>MEDIAN(C13:C23)</f>
        <v>6</v>
      </c>
      <c r="D56" s="252">
        <f>MEDIAN(D13:D23)</f>
        <v>6</v>
      </c>
      <c r="E56" s="252">
        <f>MEDIAN(E13:E23)</f>
        <v>5</v>
      </c>
      <c r="F56" s="252">
        <f>MEDIAN(F13:F23)</f>
        <v>6</v>
      </c>
    </row>
    <row r="57" spans="2:15" ht="13.5" customHeight="1">
      <c r="B57" s="252" t="s">
        <v>4861</v>
      </c>
      <c r="C57" s="252">
        <f>MEDIAN(C24:C34)</f>
        <v>6</v>
      </c>
      <c r="D57" s="252">
        <f>MEDIAN(D24:D34)</f>
        <v>6</v>
      </c>
      <c r="E57" s="252">
        <f>MEDIAN(E24:E34)</f>
        <v>7</v>
      </c>
      <c r="F57" s="252">
        <f>MEDIAN(F24:F34)</f>
        <v>6</v>
      </c>
    </row>
    <row r="58" spans="2:15" ht="11.25" customHeight="1">
      <c r="B58" s="252" t="s">
        <v>4862</v>
      </c>
      <c r="C58" s="252">
        <f>MEDIAN(C35:C45)</f>
        <v>6</v>
      </c>
      <c r="D58" s="252">
        <f>MEDIAN(D35:D45)</f>
        <v>6</v>
      </c>
      <c r="E58" s="252">
        <f>MEDIAN(E35:E45)</f>
        <v>6</v>
      </c>
      <c r="F58" s="252">
        <f>MEDIAN(F35:F45)</f>
        <v>7</v>
      </c>
    </row>
    <row r="59" spans="2:15">
      <c r="B59" s="252" t="s">
        <v>4863</v>
      </c>
      <c r="C59" s="252">
        <f>MEDIAN(C2:C45)</f>
        <v>6</v>
      </c>
      <c r="D59" s="252">
        <f>MEDIAN(D2:D45)</f>
        <v>6</v>
      </c>
      <c r="E59" s="252">
        <f>MEDIAN(E2:E45)</f>
        <v>6</v>
      </c>
      <c r="F59" s="252">
        <f>MEDIAN(F2:F45)</f>
        <v>6</v>
      </c>
      <c r="G59" s="254">
        <f>MEDIAN(H2:H45)</f>
        <v>6</v>
      </c>
    </row>
    <row r="61" spans="2:15" ht="45">
      <c r="B61" s="252" t="s">
        <v>4915</v>
      </c>
      <c r="C61" s="57" t="s">
        <v>4917</v>
      </c>
      <c r="D61" s="57" t="s">
        <v>792</v>
      </c>
      <c r="E61" s="57" t="s">
        <v>538</v>
      </c>
      <c r="F61" s="57"/>
      <c r="G61" s="260"/>
      <c r="H61" s="260"/>
      <c r="I61" s="261"/>
    </row>
    <row r="62" spans="2:15">
      <c r="B62" s="252" t="s">
        <v>700</v>
      </c>
      <c r="C62" s="269">
        <f>AVERAGE(G2:G12)</f>
        <v>5.7727272727272725</v>
      </c>
      <c r="D62" s="64">
        <f>AVERAGE(H2:H12)</f>
        <v>5.7727272727272725</v>
      </c>
      <c r="E62" s="64">
        <f>AVERAGE(I2:I12)</f>
        <v>0.40415408973773242</v>
      </c>
      <c r="F62" s="65"/>
      <c r="G62" s="259"/>
      <c r="H62" s="259"/>
      <c r="I62" s="262"/>
    </row>
    <row r="63" spans="2:15">
      <c r="B63" s="252" t="s">
        <v>699</v>
      </c>
      <c r="C63" s="269">
        <f>AVERAGE(G13:G23)</f>
        <v>5.8636363636363633</v>
      </c>
      <c r="D63" s="64">
        <f>AVERAGE(H13:H23)</f>
        <v>5.7272727272727275</v>
      </c>
      <c r="E63" s="64">
        <f>AVERAGE(I13:I23)</f>
        <v>0.58550497917107092</v>
      </c>
      <c r="F63" s="65"/>
      <c r="G63" s="259"/>
      <c r="H63" s="259"/>
      <c r="I63" s="262"/>
    </row>
    <row r="64" spans="2:15">
      <c r="B64" s="252" t="s">
        <v>535</v>
      </c>
      <c r="C64" s="269">
        <f>AVERAGE(G24:G34)</f>
        <v>6.1818181818181817</v>
      </c>
      <c r="D64" s="64">
        <f>AVERAGE(H24:H34)</f>
        <v>6.1363636363636367</v>
      </c>
      <c r="E64" s="64">
        <f>AVERAGE(I24:I34)</f>
        <v>0.44102490526124449</v>
      </c>
      <c r="F64" s="65"/>
      <c r="G64" s="259"/>
      <c r="H64" s="259"/>
      <c r="I64" s="262"/>
    </row>
    <row r="65" spans="1:20" s="27" customFormat="1">
      <c r="A65" s="252"/>
      <c r="B65" s="252" t="s">
        <v>698</v>
      </c>
      <c r="C65" s="269">
        <f>AVERAGE(G35:G45)</f>
        <v>5.8181818181818183</v>
      </c>
      <c r="D65" s="64">
        <f>AVERAGE(H35:H45)</f>
        <v>5.75</v>
      </c>
      <c r="E65" s="64">
        <f>AVERAGE(I35:I45)</f>
        <v>0.60039383007617186</v>
      </c>
      <c r="F65" s="65"/>
      <c r="G65" s="259"/>
      <c r="H65" s="259"/>
      <c r="I65" s="262"/>
      <c r="J65" s="252"/>
      <c r="K65" s="252"/>
      <c r="L65" s="252"/>
      <c r="M65" s="220"/>
      <c r="N65" s="220"/>
      <c r="O65" s="220"/>
      <c r="P65" s="252"/>
      <c r="Q65" s="252"/>
      <c r="R65" s="252"/>
      <c r="S65" s="252"/>
      <c r="T65" s="252"/>
    </row>
    <row r="66" spans="1:20" s="27" customFormat="1">
      <c r="A66" s="252"/>
      <c r="B66" s="252" t="s">
        <v>4916</v>
      </c>
      <c r="C66" s="253">
        <f>AVERAGE(G2:G45)</f>
        <v>5.9090909090909092</v>
      </c>
      <c r="D66" s="253">
        <f>AVERAGE(H2:H45)</f>
        <v>5.8465909090909092</v>
      </c>
      <c r="E66" s="253">
        <f>AVERAGE(I2:I45)</f>
        <v>0.50776945106155502</v>
      </c>
      <c r="F66" s="252"/>
      <c r="G66" s="254"/>
      <c r="H66" s="254"/>
      <c r="I66" s="254"/>
      <c r="J66" s="252"/>
      <c r="K66" s="252"/>
      <c r="L66" s="252"/>
      <c r="M66" s="220"/>
      <c r="N66" s="220"/>
      <c r="O66" s="220"/>
      <c r="P66" s="252"/>
      <c r="Q66" s="252"/>
      <c r="R66" s="252"/>
      <c r="S66" s="252"/>
      <c r="T66" s="252"/>
    </row>
    <row r="67" spans="1:20" s="27" customFormat="1" ht="120">
      <c r="A67" s="252"/>
      <c r="B67" s="252"/>
      <c r="C67" s="255" t="s">
        <v>4817</v>
      </c>
      <c r="D67" s="252"/>
      <c r="E67" s="252"/>
      <c r="F67" s="252"/>
      <c r="G67" s="254"/>
      <c r="H67" s="254"/>
      <c r="I67" s="254"/>
      <c r="J67" s="252"/>
      <c r="K67" s="252"/>
      <c r="L67" s="252"/>
      <c r="M67" s="220"/>
      <c r="N67" s="220"/>
      <c r="O67" s="220"/>
      <c r="P67" s="252"/>
      <c r="Q67" s="252"/>
      <c r="R67" s="252"/>
      <c r="S67" s="252"/>
      <c r="T67" s="252"/>
    </row>
    <row r="69" spans="1:20" s="27" customFormat="1">
      <c r="A69" s="252"/>
      <c r="B69" s="252"/>
      <c r="C69" s="256"/>
      <c r="D69" s="256"/>
      <c r="E69" s="256"/>
      <c r="F69" s="256"/>
      <c r="G69" s="261"/>
      <c r="H69" s="261"/>
      <c r="I69" s="261"/>
      <c r="J69" s="256"/>
      <c r="K69" s="256"/>
      <c r="L69" s="252"/>
      <c r="M69" s="220"/>
      <c r="N69" s="220"/>
      <c r="O69" s="220"/>
      <c r="P69" s="252"/>
      <c r="Q69" s="252"/>
      <c r="R69" s="252"/>
      <c r="S69" s="252"/>
      <c r="T69" s="252"/>
    </row>
    <row r="70" spans="1:20" s="27" customFormat="1">
      <c r="A70" s="252"/>
      <c r="B70" s="252"/>
      <c r="C70" s="257"/>
      <c r="D70" s="225"/>
      <c r="E70" s="225"/>
      <c r="F70" s="220"/>
      <c r="G70" s="262"/>
      <c r="H70" s="262"/>
      <c r="I70" s="262"/>
      <c r="J70" s="220"/>
      <c r="K70" s="220"/>
      <c r="L70" s="252"/>
      <c r="M70" s="220"/>
      <c r="N70" s="220"/>
      <c r="O70" s="220"/>
      <c r="P70" s="252"/>
      <c r="Q70" s="252"/>
      <c r="R70" s="252"/>
      <c r="S70" s="252"/>
      <c r="T70" s="252"/>
    </row>
    <row r="71" spans="1:20" s="27" customFormat="1">
      <c r="A71" s="252"/>
      <c r="B71" s="252"/>
      <c r="C71" s="257"/>
      <c r="D71" s="225"/>
      <c r="E71" s="225"/>
      <c r="F71" s="220"/>
      <c r="G71" s="262"/>
      <c r="H71" s="262"/>
      <c r="I71" s="262"/>
      <c r="J71" s="220"/>
      <c r="K71" s="220"/>
      <c r="L71" s="252"/>
      <c r="M71" s="220"/>
      <c r="N71" s="220"/>
      <c r="O71" s="220"/>
      <c r="P71" s="252"/>
      <c r="Q71" s="252"/>
      <c r="R71" s="252"/>
      <c r="S71" s="252"/>
      <c r="T71" s="252"/>
    </row>
    <row r="72" spans="1:20" s="27" customFormat="1">
      <c r="A72" s="252"/>
      <c r="B72" s="252"/>
      <c r="C72" s="257"/>
      <c r="D72" s="225"/>
      <c r="E72" s="225"/>
      <c r="F72" s="220"/>
      <c r="G72" s="262"/>
      <c r="H72" s="262"/>
      <c r="I72" s="262"/>
      <c r="J72" s="220"/>
      <c r="K72" s="220"/>
      <c r="L72" s="252"/>
      <c r="M72" s="220"/>
      <c r="N72" s="220"/>
      <c r="O72" s="220"/>
      <c r="P72" s="252"/>
      <c r="Q72" s="252"/>
      <c r="R72" s="252"/>
      <c r="S72" s="252"/>
      <c r="T72" s="252"/>
    </row>
    <row r="73" spans="1:20" s="27" customFormat="1">
      <c r="A73" s="252"/>
      <c r="B73" s="252"/>
      <c r="C73" s="257"/>
      <c r="D73" s="225"/>
      <c r="E73" s="225"/>
      <c r="F73" s="220"/>
      <c r="G73" s="262"/>
      <c r="H73" s="262"/>
      <c r="I73" s="262"/>
      <c r="J73" s="220"/>
      <c r="K73" s="220"/>
      <c r="L73" s="252"/>
      <c r="M73" s="220"/>
      <c r="N73" s="220"/>
      <c r="O73" s="220"/>
      <c r="P73" s="252"/>
      <c r="Q73" s="252"/>
      <c r="R73" s="252"/>
      <c r="S73" s="252"/>
      <c r="T73" s="252"/>
    </row>
    <row r="79" spans="1:20" s="27" customFormat="1" ht="45">
      <c r="A79" s="252"/>
      <c r="B79" s="252" t="s">
        <v>4869</v>
      </c>
      <c r="C79" s="252"/>
      <c r="D79" s="252"/>
      <c r="E79" s="252"/>
      <c r="F79" s="252"/>
      <c r="G79" s="254"/>
      <c r="H79" s="254" t="s">
        <v>4914</v>
      </c>
      <c r="I79" s="254"/>
      <c r="J79" s="252"/>
      <c r="K79" s="252"/>
      <c r="L79" s="252"/>
      <c r="M79" s="220"/>
      <c r="N79" s="220"/>
      <c r="O79" s="220"/>
      <c r="P79" s="252"/>
      <c r="Q79" s="252"/>
      <c r="R79" s="252"/>
      <c r="S79" s="252"/>
      <c r="T79" s="252"/>
    </row>
    <row r="80" spans="1:20" s="27" customFormat="1">
      <c r="A80" s="252"/>
      <c r="B80" s="252" t="s">
        <v>696</v>
      </c>
      <c r="C80" s="252" t="s">
        <v>4865</v>
      </c>
      <c r="D80" s="252" t="s">
        <v>4866</v>
      </c>
      <c r="E80" s="252" t="s">
        <v>4867</v>
      </c>
      <c r="F80" s="252" t="s">
        <v>4868</v>
      </c>
      <c r="G80" s="254" t="s">
        <v>4899</v>
      </c>
      <c r="H80" s="27" t="s">
        <v>4873</v>
      </c>
      <c r="I80" s="254" t="s">
        <v>792</v>
      </c>
      <c r="J80" s="252" t="s">
        <v>538</v>
      </c>
      <c r="K80" s="252"/>
      <c r="L80" s="252"/>
      <c r="M80" s="220"/>
      <c r="N80" s="220"/>
      <c r="O80" s="220"/>
      <c r="P80" s="252"/>
      <c r="Q80" s="252"/>
      <c r="R80" s="252"/>
      <c r="S80" s="252"/>
      <c r="T80" s="252"/>
    </row>
    <row r="81" spans="1:42" s="165" customFormat="1">
      <c r="A81" s="166"/>
      <c r="B81" s="166" t="s">
        <v>700</v>
      </c>
      <c r="C81" s="167"/>
      <c r="D81" s="167"/>
      <c r="E81" s="167"/>
      <c r="F81" s="167"/>
      <c r="G81" s="263"/>
      <c r="H81" s="263"/>
      <c r="I81" s="263"/>
      <c r="J81" s="166"/>
      <c r="K81" s="166"/>
      <c r="L81" s="252"/>
      <c r="M81" s="220"/>
      <c r="N81" s="220"/>
      <c r="O81" s="220"/>
      <c r="P81" s="220"/>
      <c r="Q81" s="220"/>
      <c r="R81" s="220"/>
      <c r="S81" s="220"/>
      <c r="T81" s="220"/>
      <c r="U81"/>
      <c r="V81"/>
      <c r="W81"/>
      <c r="X81"/>
      <c r="Y81"/>
      <c r="Z81"/>
      <c r="AA81"/>
      <c r="AB81"/>
      <c r="AC81"/>
      <c r="AD81"/>
      <c r="AE81"/>
      <c r="AF81"/>
      <c r="AG81"/>
      <c r="AH81"/>
      <c r="AI81"/>
      <c r="AJ81"/>
      <c r="AK81"/>
      <c r="AL81"/>
      <c r="AM81"/>
      <c r="AN81"/>
      <c r="AO81"/>
      <c r="AP81"/>
    </row>
    <row r="82" spans="1:42" s="165" customFormat="1">
      <c r="A82" s="166">
        <v>7</v>
      </c>
      <c r="B82" s="166"/>
      <c r="C82" s="167">
        <f>COUNTIF(C2:C12,7)</f>
        <v>4</v>
      </c>
      <c r="D82" s="167">
        <f>COUNTIF(D2:D12,7)</f>
        <v>3</v>
      </c>
      <c r="E82" s="167">
        <f>COUNTIF(E2:E12,7)</f>
        <v>3</v>
      </c>
      <c r="F82" s="167">
        <f>COUNTIF(F2:F12,7)</f>
        <v>3</v>
      </c>
      <c r="G82" s="263">
        <f>AVERAGE(C82:F82)</f>
        <v>3.25</v>
      </c>
      <c r="H82" s="263"/>
      <c r="I82" s="263"/>
      <c r="J82" s="166"/>
      <c r="K82" s="166"/>
      <c r="L82" s="252"/>
      <c r="M82" s="220"/>
      <c r="N82" s="220"/>
      <c r="O82" s="220"/>
      <c r="P82" s="220"/>
      <c r="Q82" s="220"/>
      <c r="R82" s="220"/>
      <c r="S82" s="220"/>
      <c r="T82" s="220"/>
      <c r="U82"/>
      <c r="V82"/>
      <c r="W82"/>
      <c r="X82"/>
      <c r="Y82"/>
      <c r="Z82"/>
      <c r="AA82"/>
      <c r="AB82"/>
      <c r="AC82"/>
      <c r="AD82"/>
      <c r="AE82"/>
      <c r="AF82"/>
      <c r="AG82"/>
      <c r="AH82"/>
      <c r="AI82"/>
      <c r="AJ82"/>
      <c r="AK82"/>
      <c r="AL82"/>
      <c r="AM82"/>
      <c r="AN82"/>
      <c r="AO82"/>
      <c r="AP82"/>
    </row>
    <row r="83" spans="1:42" s="165" customFormat="1">
      <c r="A83" s="166">
        <v>6</v>
      </c>
      <c r="B83" s="166"/>
      <c r="C83" s="167">
        <f>COUNTIF(C2:C12,6)</f>
        <v>4</v>
      </c>
      <c r="D83" s="167">
        <f>COUNTIF(D2:D12,6)</f>
        <v>4</v>
      </c>
      <c r="E83" s="167">
        <f>COUNTIF(E2:E12,6)</f>
        <v>5</v>
      </c>
      <c r="F83" s="167">
        <f>COUNTIF(F2:F12,6)</f>
        <v>4</v>
      </c>
      <c r="G83" s="263">
        <f t="shared" ref="G83:G116" si="4">AVERAGE(C83:F83)</f>
        <v>4.25</v>
      </c>
      <c r="H83" s="263"/>
      <c r="I83" s="263"/>
      <c r="J83" s="166"/>
      <c r="K83" s="166"/>
      <c r="L83" s="252"/>
      <c r="M83" s="220"/>
      <c r="N83" s="220"/>
      <c r="O83" s="220"/>
      <c r="P83" s="220"/>
      <c r="Q83" s="220"/>
      <c r="R83" s="220"/>
      <c r="S83" s="220"/>
      <c r="T83" s="220"/>
      <c r="U83"/>
      <c r="V83"/>
      <c r="W83"/>
      <c r="X83"/>
      <c r="Y83"/>
      <c r="Z83"/>
      <c r="AA83"/>
      <c r="AB83"/>
      <c r="AC83"/>
      <c r="AD83"/>
      <c r="AE83"/>
      <c r="AF83"/>
      <c r="AG83"/>
      <c r="AH83"/>
      <c r="AI83"/>
      <c r="AJ83"/>
      <c r="AK83"/>
      <c r="AL83"/>
      <c r="AM83"/>
      <c r="AN83"/>
      <c r="AO83"/>
      <c r="AP83"/>
    </row>
    <row r="84" spans="1:42" s="165" customFormat="1">
      <c r="A84" s="166">
        <v>5</v>
      </c>
      <c r="B84" s="166"/>
      <c r="C84" s="167">
        <f>COUNTIF(C2:C12,5)</f>
        <v>3</v>
      </c>
      <c r="D84" s="167">
        <f>COUNTIF(D2:D12,5)</f>
        <v>2</v>
      </c>
      <c r="E84" s="167">
        <f>COUNTIF(E2:E12,5)</f>
        <v>2</v>
      </c>
      <c r="F84" s="167">
        <f>COUNTIF(F2:F12,5)</f>
        <v>1</v>
      </c>
      <c r="G84" s="263">
        <f t="shared" si="4"/>
        <v>2</v>
      </c>
      <c r="H84" s="263"/>
      <c r="I84" s="263"/>
      <c r="J84" s="166"/>
      <c r="K84" s="166"/>
      <c r="L84" s="252"/>
      <c r="M84" s="220"/>
      <c r="N84" s="220"/>
      <c r="O84" s="220"/>
      <c r="P84" s="220"/>
      <c r="Q84" s="220"/>
      <c r="R84" s="220"/>
      <c r="S84" s="220"/>
      <c r="T84" s="220"/>
      <c r="U84"/>
      <c r="V84"/>
      <c r="W84"/>
      <c r="X84"/>
      <c r="Y84"/>
      <c r="Z84"/>
      <c r="AA84"/>
      <c r="AB84"/>
      <c r="AC84"/>
      <c r="AD84"/>
      <c r="AE84"/>
      <c r="AF84"/>
      <c r="AG84"/>
      <c r="AH84"/>
      <c r="AI84"/>
      <c r="AJ84"/>
      <c r="AK84"/>
      <c r="AL84"/>
      <c r="AM84"/>
      <c r="AN84"/>
      <c r="AO84"/>
      <c r="AP84"/>
    </row>
    <row r="85" spans="1:42" s="165" customFormat="1">
      <c r="A85" s="166">
        <v>4</v>
      </c>
      <c r="B85" s="166"/>
      <c r="C85" s="167">
        <f>COUNTIF(C2:C12,4)</f>
        <v>0</v>
      </c>
      <c r="D85" s="167">
        <f>COUNTIF(D2:D12,4)</f>
        <v>2</v>
      </c>
      <c r="E85" s="167">
        <f>COUNTIF(E2:E12,4)</f>
        <v>0</v>
      </c>
      <c r="F85" s="167">
        <f>COUNTIF(F2:F12,4)</f>
        <v>2</v>
      </c>
      <c r="G85" s="263">
        <f t="shared" si="4"/>
        <v>1</v>
      </c>
      <c r="H85" s="263"/>
      <c r="I85" s="263"/>
      <c r="J85" s="166"/>
      <c r="K85" s="166"/>
      <c r="L85" s="252"/>
      <c r="M85" s="220"/>
      <c r="N85" s="220"/>
      <c r="O85" s="220"/>
      <c r="P85" s="220"/>
      <c r="Q85" s="220"/>
      <c r="R85" s="220"/>
      <c r="S85" s="220"/>
      <c r="T85" s="220"/>
      <c r="U85"/>
      <c r="V85"/>
      <c r="W85"/>
      <c r="X85"/>
      <c r="Y85"/>
      <c r="Z85"/>
      <c r="AA85"/>
      <c r="AB85"/>
      <c r="AC85"/>
      <c r="AD85"/>
      <c r="AE85"/>
      <c r="AF85"/>
      <c r="AG85"/>
      <c r="AH85"/>
      <c r="AI85"/>
      <c r="AJ85"/>
      <c r="AK85"/>
      <c r="AL85"/>
      <c r="AM85"/>
      <c r="AN85"/>
      <c r="AO85"/>
      <c r="AP85"/>
    </row>
    <row r="86" spans="1:42" s="165" customFormat="1">
      <c r="A86" s="166">
        <v>3</v>
      </c>
      <c r="B86" s="166"/>
      <c r="C86" s="167">
        <f>COUNTIF(C2:C12,3)</f>
        <v>0</v>
      </c>
      <c r="D86" s="167">
        <f>COUNTIF(D2:D12,3)</f>
        <v>0</v>
      </c>
      <c r="E86" s="167">
        <f>COUNTIF(E2:E12,3)</f>
        <v>1</v>
      </c>
      <c r="F86" s="167">
        <f>COUNTIF(F2:F12,3)</f>
        <v>0</v>
      </c>
      <c r="G86" s="263">
        <f t="shared" si="4"/>
        <v>0.25</v>
      </c>
      <c r="H86" s="263"/>
      <c r="I86" s="263"/>
      <c r="J86" s="166"/>
      <c r="K86" s="166"/>
      <c r="L86" s="252"/>
      <c r="M86" s="220"/>
      <c r="N86" s="220"/>
      <c r="O86" s="220"/>
      <c r="P86" s="220"/>
      <c r="Q86" s="220"/>
      <c r="R86" s="220"/>
      <c r="S86" s="220"/>
      <c r="T86" s="220"/>
      <c r="U86"/>
      <c r="V86"/>
      <c r="W86"/>
      <c r="X86"/>
      <c r="Y86"/>
      <c r="Z86"/>
      <c r="AA86"/>
      <c r="AB86"/>
      <c r="AC86"/>
      <c r="AD86"/>
      <c r="AE86"/>
      <c r="AF86"/>
      <c r="AG86"/>
      <c r="AH86"/>
      <c r="AI86"/>
      <c r="AJ86"/>
      <c r="AK86"/>
      <c r="AL86"/>
      <c r="AM86"/>
      <c r="AN86"/>
      <c r="AO86"/>
      <c r="AP86"/>
    </row>
    <row r="87" spans="1:42" s="165" customFormat="1">
      <c r="A87" s="166">
        <v>2</v>
      </c>
      <c r="B87" s="166"/>
      <c r="C87" s="167">
        <f>COUNTIF(C2:C12,2)</f>
        <v>0</v>
      </c>
      <c r="D87" s="167">
        <f>COUNTIF(D2:D12,2)</f>
        <v>0</v>
      </c>
      <c r="E87" s="167">
        <f>COUNTIF(E2:E12,2)</f>
        <v>0</v>
      </c>
      <c r="F87" s="167">
        <f>COUNTIF(F2:F12,2)</f>
        <v>1</v>
      </c>
      <c r="G87" s="263">
        <f t="shared" si="4"/>
        <v>0.25</v>
      </c>
      <c r="H87" s="263"/>
      <c r="I87" s="263"/>
      <c r="J87" s="166"/>
      <c r="K87" s="166"/>
      <c r="L87" s="252"/>
      <c r="M87" s="220"/>
      <c r="N87" s="220"/>
      <c r="O87" s="220"/>
      <c r="P87" s="220"/>
      <c r="Q87" s="220"/>
      <c r="R87" s="220"/>
      <c r="S87" s="220"/>
      <c r="T87" s="220"/>
      <c r="U87"/>
      <c r="V87"/>
      <c r="W87"/>
      <c r="X87"/>
      <c r="Y87"/>
      <c r="Z87"/>
      <c r="AA87"/>
      <c r="AB87"/>
      <c r="AC87"/>
      <c r="AD87"/>
      <c r="AE87"/>
      <c r="AF87"/>
      <c r="AG87"/>
      <c r="AH87"/>
      <c r="AI87"/>
      <c r="AJ87"/>
      <c r="AK87"/>
      <c r="AL87"/>
      <c r="AM87"/>
      <c r="AN87"/>
      <c r="AO87"/>
      <c r="AP87"/>
    </row>
    <row r="88" spans="1:42" s="165" customFormat="1">
      <c r="A88" s="166">
        <v>1</v>
      </c>
      <c r="B88" s="166"/>
      <c r="C88" s="167">
        <f>COUNTIF(C2:C12,1)</f>
        <v>0</v>
      </c>
      <c r="D88" s="167">
        <f>COUNTIF(D2:D12,1)</f>
        <v>0</v>
      </c>
      <c r="E88" s="167">
        <f>COUNTIF(E2:E12,1)</f>
        <v>0</v>
      </c>
      <c r="F88" s="167">
        <f>COUNTIF(F2:F12,1)</f>
        <v>0</v>
      </c>
      <c r="G88" s="263">
        <f t="shared" si="4"/>
        <v>0</v>
      </c>
      <c r="H88" s="263"/>
      <c r="I88" s="263"/>
      <c r="J88" s="166"/>
      <c r="K88" s="166"/>
      <c r="L88" s="252"/>
      <c r="M88" s="220"/>
      <c r="N88" s="220"/>
      <c r="O88" s="220"/>
      <c r="P88" s="220"/>
      <c r="Q88" s="220"/>
      <c r="R88" s="220"/>
      <c r="S88" s="220"/>
      <c r="T88" s="220"/>
      <c r="U88"/>
      <c r="V88"/>
      <c r="W88"/>
      <c r="X88"/>
      <c r="Y88"/>
      <c r="Z88"/>
      <c r="AA88"/>
      <c r="AB88"/>
      <c r="AC88"/>
      <c r="AD88"/>
      <c r="AE88"/>
      <c r="AF88"/>
      <c r="AG88"/>
      <c r="AH88"/>
      <c r="AI88"/>
      <c r="AJ88"/>
      <c r="AK88"/>
      <c r="AL88"/>
      <c r="AM88"/>
      <c r="AN88"/>
      <c r="AO88"/>
      <c r="AP88"/>
    </row>
    <row r="89" spans="1:42" s="163" customFormat="1">
      <c r="A89" s="168"/>
      <c r="B89" s="168" t="s">
        <v>699</v>
      </c>
      <c r="C89" s="169">
        <f>COUNTIF(C13:C23,7)</f>
        <v>4</v>
      </c>
      <c r="D89" s="169">
        <f>COUNTIF(D13:D23,7)</f>
        <v>2</v>
      </c>
      <c r="E89" s="169">
        <f>COUNTIF(E13:E23,7)</f>
        <v>3</v>
      </c>
      <c r="F89" s="169">
        <f>COUNTIF(F13:F23,7)</f>
        <v>1</v>
      </c>
      <c r="G89" s="264">
        <f t="shared" si="4"/>
        <v>2.5</v>
      </c>
      <c r="H89" s="264"/>
      <c r="I89" s="264"/>
      <c r="J89" s="168"/>
      <c r="K89" s="168"/>
      <c r="L89" s="252"/>
      <c r="M89" s="220"/>
      <c r="N89" s="220"/>
      <c r="O89" s="220"/>
      <c r="P89" s="220"/>
      <c r="Q89" s="220"/>
      <c r="R89" s="220"/>
      <c r="S89" s="220"/>
      <c r="T89" s="220"/>
      <c r="U89"/>
      <c r="V89"/>
      <c r="W89"/>
      <c r="X89"/>
      <c r="Y89"/>
      <c r="Z89"/>
      <c r="AA89"/>
      <c r="AB89"/>
      <c r="AC89"/>
      <c r="AD89"/>
      <c r="AE89"/>
      <c r="AF89"/>
      <c r="AG89"/>
      <c r="AH89"/>
      <c r="AI89"/>
      <c r="AJ89"/>
      <c r="AK89"/>
      <c r="AL89"/>
      <c r="AM89"/>
      <c r="AN89"/>
      <c r="AO89"/>
      <c r="AP89"/>
    </row>
    <row r="90" spans="1:42" s="163" customFormat="1">
      <c r="A90" s="168"/>
      <c r="B90" s="168"/>
      <c r="C90" s="169">
        <f>COUNTIF(C13:C23,6)</f>
        <v>5</v>
      </c>
      <c r="D90" s="169">
        <f>COUNTIF(D13:D23,6)</f>
        <v>6</v>
      </c>
      <c r="E90" s="169">
        <f>COUNTIF(E13:E23,6)</f>
        <v>2</v>
      </c>
      <c r="F90" s="169">
        <f>COUNTIF(F13:F23,6)</f>
        <v>5</v>
      </c>
      <c r="G90" s="264">
        <f t="shared" si="4"/>
        <v>4.5</v>
      </c>
      <c r="H90" s="264"/>
      <c r="I90" s="264"/>
      <c r="J90" s="168"/>
      <c r="K90" s="168"/>
      <c r="L90" s="252"/>
      <c r="M90" s="220"/>
      <c r="N90" s="220"/>
      <c r="O90" s="220"/>
      <c r="P90" s="220"/>
      <c r="Q90" s="220"/>
      <c r="R90" s="220"/>
      <c r="S90" s="220"/>
      <c r="T90" s="220"/>
      <c r="U90"/>
      <c r="V90"/>
      <c r="W90"/>
      <c r="X90"/>
      <c r="Y90"/>
      <c r="Z90"/>
      <c r="AA90"/>
      <c r="AB90"/>
      <c r="AC90"/>
      <c r="AD90"/>
      <c r="AE90"/>
      <c r="AF90"/>
      <c r="AG90"/>
      <c r="AH90"/>
      <c r="AI90"/>
      <c r="AJ90"/>
      <c r="AK90"/>
      <c r="AL90"/>
      <c r="AM90"/>
      <c r="AN90"/>
      <c r="AO90"/>
      <c r="AP90"/>
    </row>
    <row r="91" spans="1:42" s="163" customFormat="1">
      <c r="A91" s="168"/>
      <c r="B91" s="168"/>
      <c r="C91" s="169">
        <f>COUNTIF(C13:C23,5)</f>
        <v>1</v>
      </c>
      <c r="D91" s="169">
        <f>COUNTIF(D13:D23,5)</f>
        <v>2</v>
      </c>
      <c r="E91" s="169">
        <f>COUNTIF(E13:E23,5)</f>
        <v>5</v>
      </c>
      <c r="F91" s="169">
        <f>COUNTIF(F13:F23,5)</f>
        <v>3</v>
      </c>
      <c r="G91" s="264">
        <f t="shared" si="4"/>
        <v>2.75</v>
      </c>
      <c r="H91" s="264"/>
      <c r="I91" s="264"/>
      <c r="J91" s="168"/>
      <c r="K91" s="168"/>
      <c r="L91" s="252"/>
      <c r="M91" s="220"/>
      <c r="N91" s="220"/>
      <c r="O91" s="220"/>
      <c r="P91" s="220"/>
      <c r="Q91" s="220"/>
      <c r="R91" s="220"/>
      <c r="S91" s="220"/>
      <c r="T91" s="220"/>
      <c r="U91"/>
      <c r="V91"/>
      <c r="W91"/>
      <c r="X91"/>
      <c r="Y91"/>
      <c r="Z91"/>
      <c r="AA91"/>
      <c r="AB91"/>
      <c r="AC91"/>
      <c r="AD91"/>
      <c r="AE91"/>
      <c r="AF91"/>
      <c r="AG91"/>
      <c r="AH91"/>
      <c r="AI91"/>
      <c r="AJ91"/>
      <c r="AK91"/>
      <c r="AL91"/>
      <c r="AM91"/>
      <c r="AN91"/>
      <c r="AO91"/>
      <c r="AP91"/>
    </row>
    <row r="92" spans="1:42" s="163" customFormat="1">
      <c r="A92" s="168"/>
      <c r="B92" s="168"/>
      <c r="C92" s="169">
        <f>COUNTIF(C13:C23,4)</f>
        <v>1</v>
      </c>
      <c r="D92" s="169">
        <f>COUNTIF(D13:D23,4)</f>
        <v>0</v>
      </c>
      <c r="E92" s="169">
        <f>COUNTIF(E13:E23,4)</f>
        <v>1</v>
      </c>
      <c r="F92" s="169">
        <f>COUNTIF(F13:F23,4)</f>
        <v>2</v>
      </c>
      <c r="G92" s="264">
        <f t="shared" si="4"/>
        <v>1</v>
      </c>
      <c r="H92" s="264"/>
      <c r="I92" s="264"/>
      <c r="J92" s="168"/>
      <c r="K92" s="168"/>
      <c r="L92" s="252"/>
      <c r="M92" s="220"/>
      <c r="N92" s="220"/>
      <c r="O92" s="220"/>
      <c r="P92" s="220"/>
      <c r="Q92" s="220"/>
      <c r="R92" s="220"/>
      <c r="S92" s="220"/>
      <c r="T92" s="220"/>
      <c r="U92"/>
      <c r="V92"/>
      <c r="W92"/>
      <c r="X92"/>
      <c r="Y92"/>
      <c r="Z92"/>
      <c r="AA92"/>
      <c r="AB92"/>
      <c r="AC92"/>
      <c r="AD92"/>
      <c r="AE92"/>
      <c r="AF92"/>
      <c r="AG92"/>
      <c r="AH92"/>
      <c r="AI92"/>
      <c r="AJ92"/>
      <c r="AK92"/>
      <c r="AL92"/>
      <c r="AM92"/>
      <c r="AN92"/>
      <c r="AO92"/>
      <c r="AP92"/>
    </row>
    <row r="93" spans="1:42" s="163" customFormat="1">
      <c r="A93" s="168"/>
      <c r="B93" s="168"/>
      <c r="C93" s="169">
        <f>COUNTIF(C13:C23,3)</f>
        <v>0</v>
      </c>
      <c r="D93" s="169">
        <f>COUNTIF(D13:D23,3)</f>
        <v>1</v>
      </c>
      <c r="E93" s="169">
        <f>COUNTIF(E13:E23,3)</f>
        <v>0</v>
      </c>
      <c r="F93" s="169">
        <f>COUNTIF(F13:F23,3)</f>
        <v>0</v>
      </c>
      <c r="G93" s="264">
        <f t="shared" si="4"/>
        <v>0.25</v>
      </c>
      <c r="H93" s="264"/>
      <c r="I93" s="264"/>
      <c r="J93" s="168"/>
      <c r="K93" s="168"/>
      <c r="L93" s="252"/>
      <c r="M93" s="220"/>
      <c r="N93" s="220"/>
      <c r="O93" s="220"/>
      <c r="P93" s="220"/>
      <c r="Q93" s="220"/>
      <c r="R93" s="220"/>
      <c r="S93" s="220"/>
      <c r="T93" s="220"/>
      <c r="U93"/>
      <c r="V93"/>
      <c r="W93"/>
      <c r="X93"/>
      <c r="Y93"/>
      <c r="Z93"/>
      <c r="AA93"/>
      <c r="AB93"/>
      <c r="AC93"/>
      <c r="AD93"/>
      <c r="AE93"/>
      <c r="AF93"/>
      <c r="AG93"/>
      <c r="AH93"/>
      <c r="AI93"/>
      <c r="AJ93"/>
      <c r="AK93"/>
      <c r="AL93"/>
      <c r="AM93"/>
      <c r="AN93"/>
      <c r="AO93"/>
      <c r="AP93"/>
    </row>
    <row r="94" spans="1:42" s="163" customFormat="1">
      <c r="A94" s="168"/>
      <c r="B94" s="168"/>
      <c r="C94" s="169">
        <f>COUNTIF(C13:C23,2)</f>
        <v>0</v>
      </c>
      <c r="D94" s="169">
        <f>COUNTIF(D13:D23,2)</f>
        <v>0</v>
      </c>
      <c r="E94" s="169">
        <f>COUNTIF(E13:E23,2)</f>
        <v>0</v>
      </c>
      <c r="F94" s="169">
        <f>COUNTIF(F13:F23,2)</f>
        <v>0</v>
      </c>
      <c r="G94" s="264">
        <f t="shared" si="4"/>
        <v>0</v>
      </c>
      <c r="H94" s="264"/>
      <c r="I94" s="264"/>
      <c r="J94" s="168"/>
      <c r="K94" s="168"/>
      <c r="L94" s="252"/>
      <c r="M94" s="220"/>
      <c r="N94" s="220"/>
      <c r="O94" s="220"/>
      <c r="P94" s="220"/>
      <c r="Q94" s="220"/>
      <c r="R94" s="220"/>
      <c r="S94" s="220"/>
      <c r="T94" s="220"/>
      <c r="U94"/>
      <c r="V94"/>
      <c r="W94"/>
      <c r="X94"/>
      <c r="Y94"/>
      <c r="Z94"/>
      <c r="AA94"/>
      <c r="AB94"/>
      <c r="AC94"/>
      <c r="AD94"/>
      <c r="AE94"/>
      <c r="AF94"/>
      <c r="AG94"/>
      <c r="AH94"/>
      <c r="AI94"/>
      <c r="AJ94"/>
      <c r="AK94"/>
      <c r="AL94"/>
      <c r="AM94"/>
      <c r="AN94"/>
      <c r="AO94"/>
      <c r="AP94"/>
    </row>
    <row r="95" spans="1:42" s="163" customFormat="1">
      <c r="A95" s="168"/>
      <c r="B95" s="168"/>
      <c r="C95" s="169">
        <f>COUNTIF(C13:C23,1)</f>
        <v>0</v>
      </c>
      <c r="D95" s="169">
        <f>COUNTIF(D13:D23,1)</f>
        <v>0</v>
      </c>
      <c r="E95" s="169">
        <f>COUNTIF(E13:E23,1)</f>
        <v>0</v>
      </c>
      <c r="F95" s="169">
        <f>COUNTIF(F13:F23,1)</f>
        <v>0</v>
      </c>
      <c r="G95" s="264">
        <f t="shared" si="4"/>
        <v>0</v>
      </c>
      <c r="H95" s="264"/>
      <c r="I95" s="264"/>
      <c r="J95" s="168"/>
      <c r="K95" s="168"/>
      <c r="L95" s="252"/>
      <c r="M95" s="220"/>
      <c r="N95" s="220"/>
      <c r="O95" s="220"/>
      <c r="P95" s="220"/>
      <c r="Q95" s="220"/>
      <c r="R95" s="220"/>
      <c r="S95" s="220"/>
      <c r="T95" s="220"/>
      <c r="U95"/>
      <c r="V95"/>
      <c r="W95"/>
      <c r="X95"/>
      <c r="Y95"/>
      <c r="Z95"/>
      <c r="AA95"/>
      <c r="AB95"/>
      <c r="AC95"/>
      <c r="AD95"/>
      <c r="AE95"/>
      <c r="AF95"/>
      <c r="AG95"/>
      <c r="AH95"/>
      <c r="AI95"/>
      <c r="AJ95"/>
      <c r="AK95"/>
      <c r="AL95"/>
      <c r="AM95"/>
      <c r="AN95"/>
      <c r="AO95"/>
      <c r="AP95"/>
    </row>
    <row r="96" spans="1:42" s="161" customFormat="1">
      <c r="A96" s="170"/>
      <c r="B96" s="170" t="s">
        <v>535</v>
      </c>
      <c r="C96" s="171">
        <f>COUNTIF(C24:C34,7)</f>
        <v>5</v>
      </c>
      <c r="D96" s="171">
        <f>COUNTIF(D24:D34,7)</f>
        <v>5</v>
      </c>
      <c r="E96" s="171">
        <f>COUNTIF(E24:E34,7)</f>
        <v>6</v>
      </c>
      <c r="F96" s="171">
        <f>COUNTIF(F24:F34,7)</f>
        <v>4</v>
      </c>
      <c r="G96" s="265">
        <f t="shared" si="4"/>
        <v>5</v>
      </c>
      <c r="H96" s="265"/>
      <c r="I96" s="265"/>
      <c r="J96" s="170"/>
      <c r="K96" s="170"/>
      <c r="L96" s="252"/>
      <c r="M96" s="220"/>
      <c r="N96" s="220"/>
      <c r="O96" s="220"/>
      <c r="P96" s="220"/>
      <c r="Q96" s="220"/>
      <c r="R96" s="220"/>
      <c r="S96" s="220"/>
      <c r="T96" s="220"/>
      <c r="U96"/>
      <c r="V96"/>
      <c r="W96"/>
      <c r="X96"/>
      <c r="Y96"/>
      <c r="Z96"/>
      <c r="AA96"/>
      <c r="AB96"/>
      <c r="AC96"/>
      <c r="AD96"/>
      <c r="AE96"/>
      <c r="AF96"/>
      <c r="AG96"/>
      <c r="AH96"/>
      <c r="AI96"/>
      <c r="AJ96"/>
      <c r="AK96"/>
      <c r="AL96"/>
      <c r="AM96"/>
      <c r="AN96"/>
      <c r="AO96"/>
      <c r="AP96"/>
    </row>
    <row r="97" spans="1:42" s="161" customFormat="1">
      <c r="A97" s="170"/>
      <c r="B97" s="170"/>
      <c r="C97" s="171">
        <f>COUNTIF(C24:C34,6)</f>
        <v>3</v>
      </c>
      <c r="D97" s="171">
        <f>COUNTIF(D24:D34,6)</f>
        <v>3</v>
      </c>
      <c r="E97" s="171">
        <f>COUNTIF(E24:E34,6)</f>
        <v>3</v>
      </c>
      <c r="F97" s="171">
        <f>COUNTIF(F24:F34,6)</f>
        <v>4</v>
      </c>
      <c r="G97" s="265">
        <f t="shared" si="4"/>
        <v>3.25</v>
      </c>
      <c r="H97" s="265"/>
      <c r="I97" s="265"/>
      <c r="J97" s="170"/>
      <c r="K97" s="170"/>
      <c r="L97" s="252"/>
      <c r="M97" s="220"/>
      <c r="N97" s="220"/>
      <c r="O97" s="220"/>
      <c r="P97" s="220"/>
      <c r="Q97" s="220"/>
      <c r="R97" s="220"/>
      <c r="S97" s="220"/>
      <c r="T97" s="220"/>
      <c r="U97"/>
      <c r="V97"/>
      <c r="W97"/>
      <c r="X97"/>
      <c r="Y97"/>
      <c r="Z97"/>
      <c r="AA97"/>
      <c r="AB97"/>
      <c r="AC97"/>
      <c r="AD97"/>
      <c r="AE97"/>
      <c r="AF97"/>
      <c r="AG97"/>
      <c r="AH97"/>
      <c r="AI97"/>
      <c r="AJ97"/>
      <c r="AK97"/>
      <c r="AL97"/>
      <c r="AM97"/>
      <c r="AN97"/>
      <c r="AO97"/>
      <c r="AP97"/>
    </row>
    <row r="98" spans="1:42" s="161" customFormat="1">
      <c r="A98" s="170"/>
      <c r="B98" s="170"/>
      <c r="C98" s="171">
        <f>COUNTIF(C24:C34,5)</f>
        <v>2</v>
      </c>
      <c r="D98" s="171">
        <f>COUNTIF(D24:D34,5)</f>
        <v>2</v>
      </c>
      <c r="E98" s="171">
        <f>COUNTIF(E24:E34,5)</f>
        <v>2</v>
      </c>
      <c r="F98" s="171">
        <f>COUNTIF(F24:F34,5)</f>
        <v>2</v>
      </c>
      <c r="G98" s="265">
        <f t="shared" si="4"/>
        <v>2</v>
      </c>
      <c r="H98" s="265"/>
      <c r="I98" s="265"/>
      <c r="J98" s="170"/>
      <c r="K98" s="170"/>
      <c r="L98" s="252"/>
      <c r="M98" s="220"/>
      <c r="N98" s="220"/>
      <c r="O98" s="220"/>
      <c r="P98" s="220"/>
      <c r="Q98" s="220"/>
      <c r="R98" s="220"/>
      <c r="S98" s="220"/>
      <c r="T98" s="220"/>
      <c r="U98"/>
      <c r="V98"/>
      <c r="W98"/>
      <c r="X98"/>
      <c r="Y98"/>
      <c r="Z98"/>
      <c r="AA98"/>
      <c r="AB98"/>
      <c r="AC98"/>
      <c r="AD98"/>
      <c r="AE98"/>
      <c r="AF98"/>
      <c r="AG98"/>
      <c r="AH98"/>
      <c r="AI98"/>
      <c r="AJ98"/>
      <c r="AK98"/>
      <c r="AL98"/>
      <c r="AM98"/>
      <c r="AN98"/>
      <c r="AO98"/>
      <c r="AP98"/>
    </row>
    <row r="99" spans="1:42" s="161" customFormat="1">
      <c r="A99" s="170"/>
      <c r="B99" s="170"/>
      <c r="C99" s="171">
        <f>COUNTIF(C24:C34,4)</f>
        <v>1</v>
      </c>
      <c r="D99" s="171">
        <f>COUNTIF(D24:D34,4)</f>
        <v>1</v>
      </c>
      <c r="E99" s="171">
        <f>COUNTIF(E24:E34,4)</f>
        <v>0</v>
      </c>
      <c r="F99" s="171">
        <f>COUNTIF(F24:F34,4)</f>
        <v>1</v>
      </c>
      <c r="G99" s="265">
        <f t="shared" si="4"/>
        <v>0.75</v>
      </c>
      <c r="H99" s="265"/>
      <c r="I99" s="265"/>
      <c r="J99" s="170"/>
      <c r="K99" s="170"/>
      <c r="L99" s="252"/>
      <c r="M99" s="220"/>
      <c r="N99" s="220"/>
      <c r="O99" s="220"/>
      <c r="P99" s="220"/>
      <c r="Q99" s="220"/>
      <c r="R99" s="220"/>
      <c r="S99" s="220"/>
      <c r="T99" s="220"/>
      <c r="U99"/>
      <c r="V99"/>
      <c r="W99"/>
      <c r="X99"/>
      <c r="Y99"/>
      <c r="Z99"/>
      <c r="AA99"/>
      <c r="AB99"/>
      <c r="AC99"/>
      <c r="AD99"/>
      <c r="AE99"/>
      <c r="AF99"/>
      <c r="AG99"/>
      <c r="AH99"/>
      <c r="AI99"/>
      <c r="AJ99"/>
      <c r="AK99"/>
      <c r="AL99"/>
      <c r="AM99"/>
      <c r="AN99"/>
      <c r="AO99"/>
      <c r="AP99"/>
    </row>
    <row r="100" spans="1:42" s="161" customFormat="1">
      <c r="A100" s="170"/>
      <c r="B100" s="170"/>
      <c r="C100" s="171">
        <f>COUNTIF(C24:C34,3)</f>
        <v>0</v>
      </c>
      <c r="D100" s="171">
        <f>COUNTIF(D24:D34,3)</f>
        <v>0</v>
      </c>
      <c r="E100" s="171">
        <f>COUNTIF(E24:E34,3)</f>
        <v>0</v>
      </c>
      <c r="F100" s="171">
        <f>COUNTIF(F24:F34,3)</f>
        <v>0</v>
      </c>
      <c r="G100" s="265">
        <f t="shared" si="4"/>
        <v>0</v>
      </c>
      <c r="H100" s="265"/>
      <c r="I100" s="265"/>
      <c r="J100" s="170"/>
      <c r="K100" s="170"/>
      <c r="L100" s="252"/>
      <c r="M100" s="220"/>
      <c r="N100" s="220"/>
      <c r="O100" s="220"/>
      <c r="P100" s="220"/>
      <c r="Q100" s="220"/>
      <c r="R100" s="220"/>
      <c r="S100" s="220"/>
      <c r="T100" s="220"/>
      <c r="U100"/>
      <c r="V100"/>
      <c r="W100"/>
      <c r="X100"/>
      <c r="Y100"/>
      <c r="Z100"/>
      <c r="AA100"/>
      <c r="AB100"/>
      <c r="AC100"/>
      <c r="AD100"/>
      <c r="AE100"/>
      <c r="AF100"/>
      <c r="AG100"/>
      <c r="AH100"/>
      <c r="AI100"/>
      <c r="AJ100"/>
      <c r="AK100"/>
      <c r="AL100"/>
      <c r="AM100"/>
      <c r="AN100"/>
      <c r="AO100"/>
      <c r="AP100"/>
    </row>
    <row r="101" spans="1:42" s="161" customFormat="1">
      <c r="A101" s="170"/>
      <c r="B101" s="170"/>
      <c r="C101" s="171">
        <f>COUNTIF(C24:C34,2)</f>
        <v>0</v>
      </c>
      <c r="D101" s="171">
        <f>COUNTIF(D24:D34,2)</f>
        <v>0</v>
      </c>
      <c r="E101" s="171">
        <f>COUNTIF(E24:E34,2)</f>
        <v>0</v>
      </c>
      <c r="F101" s="171">
        <f>COUNTIF(F24:F34,2)</f>
        <v>0</v>
      </c>
      <c r="G101" s="265">
        <f t="shared" si="4"/>
        <v>0</v>
      </c>
      <c r="H101" s="265"/>
      <c r="I101" s="265"/>
      <c r="J101" s="170"/>
      <c r="K101" s="170"/>
      <c r="L101" s="252"/>
      <c r="M101" s="220"/>
      <c r="N101" s="220"/>
      <c r="O101" s="220"/>
      <c r="P101" s="220"/>
      <c r="Q101" s="220"/>
      <c r="R101" s="220"/>
      <c r="S101" s="220"/>
      <c r="T101" s="220"/>
      <c r="U101"/>
      <c r="V101"/>
      <c r="W101"/>
      <c r="X101"/>
      <c r="Y101"/>
      <c r="Z101"/>
      <c r="AA101"/>
      <c r="AB101"/>
      <c r="AC101"/>
      <c r="AD101"/>
      <c r="AE101"/>
      <c r="AF101"/>
      <c r="AG101"/>
      <c r="AH101"/>
      <c r="AI101"/>
      <c r="AJ101"/>
      <c r="AK101"/>
      <c r="AL101"/>
      <c r="AM101"/>
      <c r="AN101"/>
      <c r="AO101"/>
      <c r="AP101"/>
    </row>
    <row r="102" spans="1:42" s="161" customFormat="1">
      <c r="A102" s="170"/>
      <c r="B102" s="170"/>
      <c r="C102" s="171">
        <f>COUNTIF(C24:C34,1)</f>
        <v>0</v>
      </c>
      <c r="D102" s="171">
        <f>COUNTIF(D24:D34,1)</f>
        <v>0</v>
      </c>
      <c r="E102" s="171">
        <f>COUNTIF(E24:E34,1)</f>
        <v>0</v>
      </c>
      <c r="F102" s="171">
        <f>COUNTIF(F24:F34,1)</f>
        <v>0</v>
      </c>
      <c r="G102" s="265">
        <f t="shared" si="4"/>
        <v>0</v>
      </c>
      <c r="H102" s="265"/>
      <c r="I102" s="265"/>
      <c r="J102" s="170"/>
      <c r="K102" s="170"/>
      <c r="L102" s="252"/>
      <c r="M102" s="220"/>
      <c r="N102" s="220"/>
      <c r="O102" s="220"/>
      <c r="P102" s="220"/>
      <c r="Q102" s="220"/>
      <c r="R102" s="220"/>
      <c r="S102" s="220"/>
      <c r="T102" s="220"/>
      <c r="U102"/>
      <c r="V102"/>
      <c r="W102"/>
      <c r="X102"/>
      <c r="Y102"/>
      <c r="Z102"/>
      <c r="AA102"/>
      <c r="AB102"/>
      <c r="AC102"/>
      <c r="AD102"/>
      <c r="AE102"/>
      <c r="AF102"/>
      <c r="AG102"/>
      <c r="AH102"/>
      <c r="AI102"/>
      <c r="AJ102"/>
      <c r="AK102"/>
      <c r="AL102"/>
      <c r="AM102"/>
      <c r="AN102"/>
      <c r="AO102"/>
      <c r="AP102"/>
    </row>
    <row r="103" spans="1:42" s="35" customFormat="1">
      <c r="A103" s="172"/>
      <c r="B103" s="172" t="s">
        <v>698</v>
      </c>
      <c r="C103" s="173">
        <f>COUNTIF(C35:C45,7)</f>
        <v>4</v>
      </c>
      <c r="D103" s="173">
        <f>COUNTIF(D35:D45,7)</f>
        <v>3</v>
      </c>
      <c r="E103" s="173">
        <f>COUNTIF(E35:E45,7)</f>
        <v>2</v>
      </c>
      <c r="F103" s="173">
        <f>COUNTIF(F35:F45,7)</f>
        <v>6</v>
      </c>
      <c r="G103" s="266">
        <f t="shared" si="4"/>
        <v>3.75</v>
      </c>
      <c r="H103" s="266"/>
      <c r="I103" s="266"/>
      <c r="J103" s="172"/>
      <c r="K103" s="172"/>
      <c r="L103" s="252"/>
      <c r="M103" s="220"/>
      <c r="N103" s="220"/>
      <c r="O103" s="220"/>
      <c r="P103" s="220"/>
      <c r="Q103" s="220"/>
      <c r="R103" s="220"/>
      <c r="S103" s="220"/>
      <c r="T103" s="220"/>
      <c r="U103"/>
      <c r="V103"/>
      <c r="W103"/>
      <c r="X103"/>
      <c r="Y103"/>
      <c r="Z103"/>
      <c r="AA103"/>
      <c r="AB103"/>
      <c r="AC103"/>
      <c r="AD103"/>
      <c r="AE103"/>
      <c r="AF103"/>
      <c r="AG103"/>
      <c r="AH103"/>
      <c r="AI103"/>
      <c r="AJ103"/>
      <c r="AK103"/>
      <c r="AL103"/>
      <c r="AM103"/>
      <c r="AN103"/>
      <c r="AO103"/>
      <c r="AP103"/>
    </row>
    <row r="104" spans="1:42" s="35" customFormat="1">
      <c r="A104" s="172"/>
      <c r="B104" s="172"/>
      <c r="C104" s="173">
        <f>COUNTIF(C35:C45,6)</f>
        <v>3</v>
      </c>
      <c r="D104" s="173">
        <f>COUNTIF(D35:D45,6)</f>
        <v>4</v>
      </c>
      <c r="E104" s="173">
        <f>COUNTIF(E35:E45,6)</f>
        <v>7</v>
      </c>
      <c r="F104" s="173">
        <f>COUNTIF(F35:F45,6)</f>
        <v>1</v>
      </c>
      <c r="G104" s="266">
        <f t="shared" si="4"/>
        <v>3.75</v>
      </c>
      <c r="H104" s="266"/>
      <c r="I104" s="266"/>
      <c r="J104" s="172"/>
      <c r="K104" s="172"/>
      <c r="L104" s="252"/>
      <c r="M104" s="220"/>
      <c r="N104" s="220"/>
      <c r="O104" s="220"/>
      <c r="P104" s="220"/>
      <c r="Q104" s="220"/>
      <c r="R104" s="220"/>
      <c r="S104" s="220"/>
      <c r="T104" s="220"/>
      <c r="U104"/>
      <c r="V104"/>
      <c r="W104"/>
      <c r="X104"/>
      <c r="Y104"/>
      <c r="Z104"/>
      <c r="AA104"/>
      <c r="AB104"/>
      <c r="AC104"/>
      <c r="AD104"/>
      <c r="AE104"/>
      <c r="AF104"/>
      <c r="AG104"/>
      <c r="AH104"/>
      <c r="AI104"/>
      <c r="AJ104"/>
      <c r="AK104"/>
      <c r="AL104"/>
      <c r="AM104"/>
      <c r="AN104"/>
      <c r="AO104"/>
      <c r="AP104"/>
    </row>
    <row r="105" spans="1:42" s="35" customFormat="1">
      <c r="A105" s="172"/>
      <c r="B105" s="172"/>
      <c r="C105" s="173">
        <f>COUNTIF(C35:C45,5)</f>
        <v>3</v>
      </c>
      <c r="D105" s="173">
        <f>COUNTIF(D35:D45,5)</f>
        <v>2</v>
      </c>
      <c r="E105" s="173">
        <f>COUNTIF(E35:E45,5)</f>
        <v>1</v>
      </c>
      <c r="F105" s="173">
        <f>COUNTIF(F35:F45,5)</f>
        <v>0</v>
      </c>
      <c r="G105" s="266">
        <f t="shared" si="4"/>
        <v>1.5</v>
      </c>
      <c r="H105" s="266"/>
      <c r="I105" s="266"/>
      <c r="J105" s="172"/>
      <c r="K105" s="172"/>
      <c r="L105" s="252"/>
      <c r="M105" s="220"/>
      <c r="N105" s="220"/>
      <c r="O105" s="220"/>
      <c r="P105" s="220"/>
      <c r="Q105" s="220"/>
      <c r="R105" s="220"/>
      <c r="S105" s="220"/>
      <c r="T105" s="220"/>
      <c r="U105"/>
      <c r="V105"/>
      <c r="W105"/>
      <c r="X105"/>
      <c r="Y105"/>
      <c r="Z105"/>
      <c r="AA105"/>
      <c r="AB105"/>
      <c r="AC105"/>
      <c r="AD105"/>
      <c r="AE105"/>
      <c r="AF105"/>
      <c r="AG105"/>
      <c r="AH105"/>
      <c r="AI105"/>
      <c r="AJ105"/>
      <c r="AK105"/>
      <c r="AL105"/>
      <c r="AM105"/>
      <c r="AN105"/>
      <c r="AO105"/>
      <c r="AP105"/>
    </row>
    <row r="106" spans="1:42" s="35" customFormat="1">
      <c r="A106" s="172"/>
      <c r="B106" s="172"/>
      <c r="C106" s="173">
        <f>COUNTIF(C35:C45,4)</f>
        <v>0</v>
      </c>
      <c r="D106" s="173">
        <f>COUNTIF(D35:D45,4)</f>
        <v>1</v>
      </c>
      <c r="E106" s="173">
        <f>COUNTIF(E35:E45,4)</f>
        <v>0</v>
      </c>
      <c r="F106" s="173">
        <f>COUNTIF(F35:F45,4)</f>
        <v>3</v>
      </c>
      <c r="G106" s="266">
        <f t="shared" si="4"/>
        <v>1</v>
      </c>
      <c r="H106" s="266"/>
      <c r="I106" s="266"/>
      <c r="J106" s="172"/>
      <c r="K106" s="172"/>
      <c r="L106" s="252"/>
      <c r="M106" s="220"/>
      <c r="N106" s="220"/>
      <c r="O106" s="220"/>
      <c r="P106" s="220"/>
      <c r="Q106" s="220"/>
      <c r="R106" s="220"/>
      <c r="S106" s="220"/>
      <c r="T106" s="220"/>
      <c r="U106"/>
      <c r="V106"/>
      <c r="W106"/>
      <c r="X106"/>
      <c r="Y106"/>
      <c r="Z106"/>
      <c r="AA106"/>
      <c r="AB106"/>
      <c r="AC106"/>
      <c r="AD106"/>
      <c r="AE106"/>
      <c r="AF106"/>
      <c r="AG106"/>
      <c r="AH106"/>
      <c r="AI106"/>
      <c r="AJ106"/>
      <c r="AK106"/>
      <c r="AL106"/>
      <c r="AM106"/>
      <c r="AN106"/>
      <c r="AO106"/>
      <c r="AP106"/>
    </row>
    <row r="107" spans="1:42" s="35" customFormat="1">
      <c r="A107" s="172"/>
      <c r="B107" s="172"/>
      <c r="C107" s="173">
        <f>COUNTIF(C35:C45,3)</f>
        <v>1</v>
      </c>
      <c r="D107" s="173">
        <f>COUNTIF(D35:D45,3)</f>
        <v>1</v>
      </c>
      <c r="E107" s="173">
        <f>COUNTIF(E35:E45,3)</f>
        <v>1</v>
      </c>
      <c r="F107" s="173">
        <f>COUNTIF(F35:F45,3)</f>
        <v>1</v>
      </c>
      <c r="G107" s="266">
        <f t="shared" si="4"/>
        <v>1</v>
      </c>
      <c r="H107" s="266"/>
      <c r="I107" s="266"/>
      <c r="J107" s="172"/>
      <c r="K107" s="172"/>
      <c r="L107" s="252"/>
      <c r="M107" s="220"/>
      <c r="N107" s="220"/>
      <c r="O107" s="220"/>
      <c r="P107" s="220"/>
      <c r="Q107" s="220"/>
      <c r="R107" s="220"/>
      <c r="S107" s="220"/>
      <c r="T107" s="220"/>
      <c r="U107"/>
      <c r="V107"/>
      <c r="W107"/>
      <c r="X107"/>
      <c r="Y107"/>
      <c r="Z107"/>
      <c r="AA107"/>
      <c r="AB107"/>
      <c r="AC107"/>
      <c r="AD107"/>
      <c r="AE107"/>
      <c r="AF107"/>
      <c r="AG107"/>
      <c r="AH107"/>
      <c r="AI107"/>
      <c r="AJ107"/>
      <c r="AK107"/>
      <c r="AL107"/>
      <c r="AM107"/>
      <c r="AN107"/>
      <c r="AO107"/>
      <c r="AP107"/>
    </row>
    <row r="108" spans="1:42" s="35" customFormat="1">
      <c r="A108" s="172"/>
      <c r="B108" s="172"/>
      <c r="C108" s="173">
        <f>COUNTIF(C35:C45,2)</f>
        <v>0</v>
      </c>
      <c r="D108" s="173">
        <f>COUNTIF(D35:D45,2)</f>
        <v>0</v>
      </c>
      <c r="E108" s="173">
        <f>COUNTIF(E35:E45,2)</f>
        <v>0</v>
      </c>
      <c r="F108" s="173">
        <f>COUNTIF(F35:F45,2)</f>
        <v>0</v>
      </c>
      <c r="G108" s="266">
        <f t="shared" si="4"/>
        <v>0</v>
      </c>
      <c r="H108" s="266"/>
      <c r="I108" s="266"/>
      <c r="J108" s="172"/>
      <c r="K108" s="172"/>
      <c r="L108" s="252"/>
      <c r="M108" s="220"/>
      <c r="N108" s="220"/>
      <c r="O108" s="220"/>
      <c r="P108" s="220"/>
      <c r="Q108" s="220"/>
      <c r="R108" s="220"/>
      <c r="S108" s="220"/>
      <c r="T108" s="220"/>
      <c r="U108"/>
      <c r="V108"/>
      <c r="W108"/>
      <c r="X108"/>
      <c r="Y108"/>
      <c r="Z108"/>
      <c r="AA108"/>
      <c r="AB108"/>
      <c r="AC108"/>
      <c r="AD108"/>
      <c r="AE108"/>
      <c r="AF108"/>
      <c r="AG108"/>
      <c r="AH108"/>
      <c r="AI108"/>
      <c r="AJ108"/>
      <c r="AK108"/>
      <c r="AL108"/>
      <c r="AM108"/>
      <c r="AN108"/>
      <c r="AO108"/>
      <c r="AP108"/>
    </row>
    <row r="109" spans="1:42" s="35" customFormat="1">
      <c r="A109" s="172"/>
      <c r="B109" s="172"/>
      <c r="C109" s="173">
        <f>COUNTIF(C35:C45,1)</f>
        <v>0</v>
      </c>
      <c r="D109" s="173">
        <f>COUNTIF(D35:D45,1)</f>
        <v>0</v>
      </c>
      <c r="E109" s="173">
        <f>COUNTIF(E35:E45,1)</f>
        <v>0</v>
      </c>
      <c r="F109" s="173">
        <f>COUNTIF(F35:F45,1)</f>
        <v>0</v>
      </c>
      <c r="G109" s="266">
        <f t="shared" si="4"/>
        <v>0</v>
      </c>
      <c r="H109" s="266"/>
      <c r="I109" s="266"/>
      <c r="J109" s="172"/>
      <c r="K109" s="172"/>
      <c r="L109" s="252"/>
      <c r="M109" s="220"/>
      <c r="N109" s="220"/>
      <c r="O109" s="220"/>
      <c r="P109" s="220"/>
      <c r="Q109" s="220"/>
      <c r="R109" s="220"/>
      <c r="S109" s="220"/>
      <c r="T109" s="220"/>
      <c r="U109"/>
      <c r="V109"/>
      <c r="W109"/>
      <c r="X109"/>
      <c r="Y109"/>
      <c r="Z109"/>
      <c r="AA109"/>
      <c r="AB109"/>
      <c r="AC109"/>
      <c r="AD109"/>
      <c r="AE109"/>
      <c r="AF109"/>
      <c r="AG109"/>
      <c r="AH109"/>
      <c r="AI109"/>
      <c r="AJ109"/>
      <c r="AK109"/>
      <c r="AL109"/>
      <c r="AM109"/>
      <c r="AN109"/>
      <c r="AO109"/>
      <c r="AP109"/>
    </row>
    <row r="110" spans="1:42" s="35" customFormat="1">
      <c r="A110" s="172"/>
      <c r="B110" s="166" t="s">
        <v>4727</v>
      </c>
      <c r="C110" s="167">
        <f ca="1">SUM(COUNTIF(INDIRECT({"C2:C16","C17:C31","C32:C46","C47:C61"}),"=7"))</f>
        <v>17</v>
      </c>
      <c r="D110" s="167">
        <f ca="1">SUM(COUNTIF(INDIRECT({"D2:D16","D17:D31","D32:D46","D47:D61"}),"=7"))</f>
        <v>13</v>
      </c>
      <c r="E110" s="167">
        <f ca="1">SUM(COUNTIF(INDIRECT({"E2:E16","E17:E31","E32:E46","E47:E61"}),"=7"))</f>
        <v>15</v>
      </c>
      <c r="F110" s="167">
        <f ca="1">SUM(COUNTIF(INDIRECT({"F2:F16","F17:F31","F32:F46","F47:F61"}),"=7"))</f>
        <v>15</v>
      </c>
      <c r="G110" s="263">
        <f t="shared" ca="1" si="4"/>
        <v>15</v>
      </c>
      <c r="H110" s="263"/>
      <c r="I110" s="263"/>
      <c r="J110" s="166"/>
      <c r="K110" s="172"/>
      <c r="L110" s="252"/>
      <c r="M110" s="220"/>
      <c r="N110" s="220"/>
      <c r="O110" s="220"/>
      <c r="P110" s="220"/>
      <c r="Q110" s="220"/>
      <c r="R110" s="220"/>
      <c r="S110" s="220"/>
      <c r="T110" s="220"/>
      <c r="U110"/>
      <c r="V110"/>
      <c r="W110"/>
      <c r="X110"/>
      <c r="Y110"/>
      <c r="Z110"/>
      <c r="AA110"/>
      <c r="AB110"/>
      <c r="AC110"/>
      <c r="AD110"/>
      <c r="AE110"/>
      <c r="AF110"/>
      <c r="AG110"/>
      <c r="AH110"/>
      <c r="AI110"/>
      <c r="AJ110"/>
      <c r="AK110"/>
      <c r="AL110"/>
      <c r="AM110"/>
      <c r="AN110"/>
      <c r="AO110"/>
      <c r="AP110"/>
    </row>
    <row r="111" spans="1:42" s="35" customFormat="1">
      <c r="A111" s="172"/>
      <c r="B111" s="166"/>
      <c r="C111" s="167">
        <f ca="1">SUM(COUNTIF(INDIRECT({"C2:C16","C17:C31","C32:C46","C47:C61"}),"=6"))</f>
        <v>20</v>
      </c>
      <c r="D111" s="167">
        <f ca="1">SUM(COUNTIF(INDIRECT({"D2:D16","D17:D31","D32:D46","D47:D61"}),"=6"))</f>
        <v>22</v>
      </c>
      <c r="E111" s="167">
        <f ca="1">SUM(COUNTIF(INDIRECT({"E2:E16","E17:E31","E32:E46","E47:E61"}),"=6"))</f>
        <v>20</v>
      </c>
      <c r="F111" s="167">
        <f ca="1">SUM(COUNTIF(INDIRECT({"F2:F16","F17:F31","F32:F46","F47:F61"}),"=6"))</f>
        <v>19</v>
      </c>
      <c r="G111" s="263">
        <f t="shared" ca="1" si="4"/>
        <v>20.25</v>
      </c>
      <c r="H111" s="263"/>
      <c r="I111" s="263"/>
      <c r="J111" s="166"/>
      <c r="K111" s="172"/>
      <c r="L111" s="252"/>
      <c r="M111" s="220"/>
      <c r="N111" s="220"/>
      <c r="O111" s="220"/>
      <c r="P111" s="220"/>
      <c r="Q111" s="220"/>
      <c r="R111" s="220"/>
      <c r="S111" s="220"/>
      <c r="T111" s="220"/>
      <c r="U111"/>
      <c r="V111"/>
      <c r="W111"/>
      <c r="X111"/>
      <c r="Y111"/>
      <c r="Z111"/>
      <c r="AA111"/>
      <c r="AB111"/>
      <c r="AC111"/>
      <c r="AD111"/>
      <c r="AE111"/>
      <c r="AF111"/>
      <c r="AG111"/>
      <c r="AH111"/>
      <c r="AI111"/>
      <c r="AJ111"/>
      <c r="AK111"/>
      <c r="AL111"/>
      <c r="AM111"/>
      <c r="AN111"/>
      <c r="AO111"/>
      <c r="AP111"/>
    </row>
    <row r="112" spans="1:42" s="35" customFormat="1">
      <c r="A112" s="172"/>
      <c r="B112" s="166"/>
      <c r="C112" s="167">
        <f ca="1">SUM(COUNTIF(INDIRECT({"C2:C16","C17:C31","C32:C46","C47:C61"}),"=5"))</f>
        <v>9</v>
      </c>
      <c r="D112" s="167">
        <f ca="1">SUM(COUNTIF(INDIRECT({"D2:D16","D17:D31","D32:D46","D47:D61"}),"=5"))</f>
        <v>8</v>
      </c>
      <c r="E112" s="167">
        <f ca="1">SUM(COUNTIF(INDIRECT({"E2:E16","E17:E31","E32:E46","E47:E61"}),"=5"))</f>
        <v>11</v>
      </c>
      <c r="F112" s="167">
        <f ca="1">SUM(COUNTIF(INDIRECT({"F2:F16","F17:F31","F32:F46","F47:F61"}),"=5"))</f>
        <v>6</v>
      </c>
      <c r="G112" s="263">
        <f t="shared" ca="1" si="4"/>
        <v>8.5</v>
      </c>
      <c r="H112" s="263"/>
      <c r="I112" s="263"/>
      <c r="J112" s="166"/>
      <c r="K112" s="172"/>
      <c r="L112" s="252"/>
      <c r="M112" s="220"/>
      <c r="N112" s="220"/>
      <c r="O112" s="220"/>
      <c r="P112" s="220"/>
      <c r="Q112" s="220"/>
      <c r="R112" s="220"/>
      <c r="S112" s="220"/>
      <c r="T112" s="220"/>
      <c r="U112"/>
      <c r="V112"/>
      <c r="W112"/>
      <c r="X112"/>
      <c r="Y112"/>
      <c r="Z112"/>
      <c r="AA112"/>
      <c r="AB112"/>
      <c r="AC112"/>
      <c r="AD112"/>
      <c r="AE112"/>
      <c r="AF112"/>
      <c r="AG112"/>
      <c r="AH112"/>
      <c r="AI112"/>
      <c r="AJ112"/>
      <c r="AK112"/>
      <c r="AL112"/>
      <c r="AM112"/>
      <c r="AN112"/>
      <c r="AO112"/>
      <c r="AP112"/>
    </row>
    <row r="113" spans="1:42" s="35" customFormat="1">
      <c r="A113" s="172"/>
      <c r="B113" s="166"/>
      <c r="C113" s="167">
        <f ca="1">SUM(COUNTIF(INDIRECT({"C2:C16","C17:C31","C32:C46","C47:C61"}),"=4"))</f>
        <v>2</v>
      </c>
      <c r="D113" s="167">
        <f ca="1">SUM(COUNTIF(INDIRECT({"D2:D16","D17:D31","D32:D46","D47:D61"}),"=4"))</f>
        <v>4</v>
      </c>
      <c r="E113" s="167">
        <f ca="1">SUM(COUNTIF(INDIRECT({"E2:E16","E17:C31","E32:E46","E47:E61"}),"=4"))</f>
        <v>4</v>
      </c>
      <c r="F113" s="167">
        <f ca="1">SUM(COUNTIF(INDIRECT({"C2:C16","C17:C31","C32:C46","C47:C61"}),"=4"))</f>
        <v>2</v>
      </c>
      <c r="G113" s="263">
        <f t="shared" ca="1" si="4"/>
        <v>3</v>
      </c>
      <c r="H113" s="263"/>
      <c r="I113" s="263"/>
      <c r="J113" s="166"/>
      <c r="K113" s="172"/>
      <c r="L113" s="252"/>
      <c r="M113" s="220"/>
      <c r="N113" s="220"/>
      <c r="O113" s="220"/>
      <c r="P113" s="220"/>
      <c r="Q113" s="220"/>
      <c r="R113" s="220"/>
      <c r="S113" s="220"/>
      <c r="T113" s="220"/>
      <c r="U113"/>
      <c r="V113"/>
      <c r="W113"/>
      <c r="X113"/>
      <c r="Y113"/>
      <c r="Z113"/>
      <c r="AA113"/>
      <c r="AB113"/>
      <c r="AC113"/>
      <c r="AD113"/>
      <c r="AE113"/>
      <c r="AF113"/>
      <c r="AG113"/>
      <c r="AH113"/>
      <c r="AI113"/>
      <c r="AJ113"/>
      <c r="AK113"/>
      <c r="AL113"/>
      <c r="AM113"/>
      <c r="AN113"/>
      <c r="AO113"/>
      <c r="AP113"/>
    </row>
    <row r="114" spans="1:42" s="35" customFormat="1">
      <c r="A114" s="172"/>
      <c r="B114" s="166"/>
      <c r="C114" s="167">
        <f ca="1">SUM(COUNTIF(INDIRECT({"C2:C16","C17:C31","C32:C46","C47:C61"}),"=3"))</f>
        <v>1</v>
      </c>
      <c r="D114" s="167">
        <f ca="1">SUM(COUNTIF(INDIRECT({"D2:D16","D17:D31","D32:D46","D47:D61"}),"=3"))</f>
        <v>2</v>
      </c>
      <c r="E114" s="167">
        <f ca="1">SUM(COUNTIF(INDIRECT({"E2:E16","E17:E31","E32:E46","E47:E61"}),"=3"))</f>
        <v>2</v>
      </c>
      <c r="F114" s="167">
        <f ca="1">SUM(COUNTIF(INDIRECT({"F2:F16","F17:F31","F32:F46","F47:F61"}),"=3"))</f>
        <v>1</v>
      </c>
      <c r="G114" s="263">
        <f t="shared" ca="1" si="4"/>
        <v>1.5</v>
      </c>
      <c r="H114" s="263"/>
      <c r="I114" s="263"/>
      <c r="J114" s="166"/>
      <c r="K114" s="172"/>
      <c r="L114" s="252"/>
      <c r="M114" s="220"/>
      <c r="N114" s="220"/>
      <c r="O114" s="220"/>
      <c r="P114" s="220"/>
      <c r="Q114" s="220"/>
      <c r="R114" s="220"/>
      <c r="S114" s="220"/>
      <c r="T114" s="220"/>
      <c r="U114"/>
      <c r="V114"/>
      <c r="W114"/>
      <c r="X114"/>
      <c r="Y114"/>
      <c r="Z114"/>
      <c r="AA114"/>
      <c r="AB114"/>
      <c r="AC114"/>
      <c r="AD114"/>
      <c r="AE114"/>
      <c r="AF114"/>
      <c r="AG114"/>
      <c r="AH114"/>
      <c r="AI114"/>
      <c r="AJ114"/>
      <c r="AK114"/>
      <c r="AL114"/>
      <c r="AM114"/>
      <c r="AN114"/>
      <c r="AO114"/>
      <c r="AP114"/>
    </row>
    <row r="115" spans="1:42" s="35" customFormat="1">
      <c r="A115" s="172"/>
      <c r="B115" s="166"/>
      <c r="C115" s="167">
        <f ca="1">SUM(COUNTIF(INDIRECT({"C2:C16","C17:C31","C32:C46","C47:C61"}),"=2"))</f>
        <v>0</v>
      </c>
      <c r="D115" s="167">
        <f ca="1">SUM(COUNTIF(INDIRECT({"D2:D16","D17:D31","D32:D46","D47:D61"}),"=2"))</f>
        <v>0</v>
      </c>
      <c r="E115" s="167">
        <f ca="1">SUM(COUNTIF(INDIRECT({"E2:E16","E17:E31","E32:E46","E47:E61"}),"=2"))</f>
        <v>0</v>
      </c>
      <c r="F115" s="167">
        <f ca="1">SUM(COUNTIF(INDIRECT({"F2:F16","F17:F31","F32:F46","F47:F61"}),"=2"))</f>
        <v>1</v>
      </c>
      <c r="G115" s="263">
        <f t="shared" ca="1" si="4"/>
        <v>0.25</v>
      </c>
      <c r="H115" s="263"/>
      <c r="I115" s="263"/>
      <c r="J115" s="166"/>
      <c r="K115" s="172"/>
      <c r="L115" s="252"/>
      <c r="M115" s="220"/>
      <c r="N115" s="220"/>
      <c r="O115" s="220"/>
      <c r="P115" s="220"/>
      <c r="Q115" s="220"/>
      <c r="R115" s="220"/>
      <c r="S115" s="220"/>
      <c r="T115" s="220"/>
      <c r="U115"/>
      <c r="V115"/>
      <c r="W115"/>
      <c r="X115"/>
      <c r="Y115"/>
      <c r="Z115"/>
      <c r="AA115"/>
      <c r="AB115"/>
      <c r="AC115"/>
      <c r="AD115"/>
      <c r="AE115"/>
      <c r="AF115"/>
      <c r="AG115"/>
      <c r="AH115"/>
      <c r="AI115"/>
      <c r="AJ115"/>
      <c r="AK115"/>
      <c r="AL115"/>
      <c r="AM115"/>
      <c r="AN115"/>
      <c r="AO115"/>
      <c r="AP115"/>
    </row>
    <row r="116" spans="1:42" s="35" customFormat="1">
      <c r="A116" s="172"/>
      <c r="B116" s="166"/>
      <c r="C116" s="167">
        <f ca="1">SUM(COUNTIF(INDIRECT({"C2:C16","C17:C31","C32:C46","C47:C61"}),"=1"))</f>
        <v>0</v>
      </c>
      <c r="D116" s="167">
        <f ca="1">SUM(COUNTIF(INDIRECT({"D2:D16","D17:D31","D32:D46","D47:D61"}),"=1"))</f>
        <v>0</v>
      </c>
      <c r="E116" s="167">
        <f ca="1">SUM(COUNTIF(INDIRECT({"E2:E16","E17:E31","E32:E46","E47:E61"}),"=1"))</f>
        <v>0</v>
      </c>
      <c r="F116" s="167">
        <f ca="1">SUM(COUNTIF(INDIRECT({"F2:F16","F17:F31","F32:F46","F47:F61"}),"=1"))</f>
        <v>0</v>
      </c>
      <c r="G116" s="263">
        <f t="shared" ca="1" si="4"/>
        <v>0</v>
      </c>
      <c r="H116" s="263"/>
      <c r="I116" s="263"/>
      <c r="J116" s="166"/>
      <c r="K116" s="172"/>
      <c r="L116" s="252"/>
      <c r="M116" s="220"/>
      <c r="N116" s="220"/>
      <c r="O116" s="220"/>
      <c r="P116" s="220"/>
      <c r="Q116" s="220"/>
      <c r="R116" s="220"/>
      <c r="S116" s="220"/>
      <c r="T116" s="220"/>
      <c r="U116"/>
      <c r="V116"/>
      <c r="W116"/>
      <c r="X116"/>
      <c r="Y116"/>
      <c r="Z116"/>
      <c r="AA116"/>
      <c r="AB116"/>
      <c r="AC116"/>
      <c r="AD116"/>
      <c r="AE116"/>
      <c r="AF116"/>
      <c r="AG116"/>
      <c r="AH116"/>
      <c r="AI116"/>
      <c r="AJ116"/>
      <c r="AK116"/>
      <c r="AL116"/>
      <c r="AM116"/>
      <c r="AN116"/>
      <c r="AO116"/>
      <c r="AP116"/>
    </row>
    <row r="117" spans="1:42" s="35" customFormat="1">
      <c r="A117" s="172"/>
      <c r="B117" s="166"/>
      <c r="C117" s="167"/>
      <c r="D117" s="167"/>
      <c r="E117" s="167"/>
      <c r="F117" s="167"/>
      <c r="G117" s="263"/>
      <c r="H117" s="263"/>
      <c r="I117" s="263"/>
      <c r="J117" s="166"/>
      <c r="K117" s="172"/>
      <c r="L117" s="252"/>
      <c r="M117" s="220"/>
      <c r="N117" s="220"/>
      <c r="O117" s="220"/>
      <c r="P117" s="220"/>
      <c r="Q117" s="220"/>
      <c r="R117" s="220"/>
      <c r="S117" s="220"/>
      <c r="T117" s="220"/>
      <c r="U117"/>
      <c r="V117"/>
      <c r="W117"/>
      <c r="X117"/>
      <c r="Y117"/>
      <c r="Z117"/>
      <c r="AA117"/>
      <c r="AB117"/>
      <c r="AC117"/>
      <c r="AD117"/>
      <c r="AE117"/>
      <c r="AF117"/>
      <c r="AG117"/>
      <c r="AH117"/>
      <c r="AI117"/>
      <c r="AJ117"/>
      <c r="AK117"/>
      <c r="AL117"/>
      <c r="AM117"/>
      <c r="AN117"/>
      <c r="AO117"/>
      <c r="AP117"/>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7"/>
  <sheetViews>
    <sheetView topLeftCell="A16" workbookViewId="0">
      <selection activeCell="K18" sqref="K18"/>
    </sheetView>
  </sheetViews>
  <sheetFormatPr defaultRowHeight="15"/>
  <cols>
    <col min="2" max="2" width="15.28515625" bestFit="1" customWidth="1"/>
    <col min="11" max="11" width="74.140625" customWidth="1"/>
    <col min="12" max="12" width="134.42578125" bestFit="1" customWidth="1"/>
  </cols>
  <sheetData>
    <row r="1" spans="2:12">
      <c r="D1" t="s">
        <v>4865</v>
      </c>
      <c r="E1" t="s">
        <v>4866</v>
      </c>
      <c r="F1" t="s">
        <v>4867</v>
      </c>
      <c r="G1" t="s">
        <v>4868</v>
      </c>
      <c r="H1" t="s">
        <v>4873</v>
      </c>
      <c r="I1" t="s">
        <v>792</v>
      </c>
      <c r="J1" t="s">
        <v>538</v>
      </c>
    </row>
    <row r="2" spans="2:12">
      <c r="C2" s="172" t="s">
        <v>700</v>
      </c>
      <c r="D2" s="231">
        <v>7</v>
      </c>
      <c r="E2" s="231">
        <v>7</v>
      </c>
      <c r="F2" s="231">
        <v>7</v>
      </c>
      <c r="G2" s="231">
        <v>7</v>
      </c>
      <c r="H2" s="259">
        <f>MEDIAN(D2:G2)</f>
        <v>7</v>
      </c>
      <c r="I2" s="232">
        <f t="shared" ref="I2:I12" si="0">AVERAGE(D2:G2)</f>
        <v>7</v>
      </c>
      <c r="J2" s="232">
        <f>STDEV(D2:G2)</f>
        <v>0</v>
      </c>
      <c r="K2" s="231"/>
      <c r="L2" s="231"/>
    </row>
    <row r="3" spans="2:12">
      <c r="C3" s="172" t="s">
        <v>700</v>
      </c>
      <c r="D3" s="233">
        <v>5</v>
      </c>
      <c r="E3" s="233">
        <v>4</v>
      </c>
      <c r="F3" s="233">
        <v>3</v>
      </c>
      <c r="G3" s="233">
        <v>2</v>
      </c>
      <c r="H3" s="259">
        <f t="shared" ref="H3:H12" si="1">MEDIAN(D3:G3)</f>
        <v>3.5</v>
      </c>
      <c r="I3" s="232">
        <f t="shared" si="0"/>
        <v>3.5</v>
      </c>
      <c r="J3" s="232">
        <f t="shared" ref="J3:J12" si="2">STDEV(D3:G3)</f>
        <v>1.2909944487358056</v>
      </c>
      <c r="K3" s="233"/>
      <c r="L3" s="233"/>
    </row>
    <row r="4" spans="2:12">
      <c r="C4" s="172" t="s">
        <v>700</v>
      </c>
      <c r="D4" s="233">
        <v>7</v>
      </c>
      <c r="E4" s="233">
        <v>5</v>
      </c>
      <c r="F4" s="233">
        <v>7</v>
      </c>
      <c r="G4" s="233">
        <v>4</v>
      </c>
      <c r="H4" s="259">
        <f t="shared" si="1"/>
        <v>6</v>
      </c>
      <c r="I4" s="232">
        <f t="shared" si="0"/>
        <v>5.75</v>
      </c>
      <c r="J4" s="232">
        <f t="shared" si="2"/>
        <v>1.5</v>
      </c>
      <c r="K4" s="233"/>
      <c r="L4" s="233"/>
    </row>
    <row r="5" spans="2:12">
      <c r="C5" s="172" t="s">
        <v>700</v>
      </c>
      <c r="D5" s="233">
        <v>6</v>
      </c>
      <c r="E5" s="233">
        <v>6</v>
      </c>
      <c r="F5" s="233">
        <v>6</v>
      </c>
      <c r="G5" s="233">
        <v>6</v>
      </c>
      <c r="H5" s="259">
        <f t="shared" si="1"/>
        <v>6</v>
      </c>
      <c r="I5" s="232">
        <f t="shared" si="0"/>
        <v>6</v>
      </c>
      <c r="J5" s="232">
        <f t="shared" si="2"/>
        <v>0</v>
      </c>
      <c r="K5" s="233"/>
      <c r="L5" s="233"/>
    </row>
    <row r="6" spans="2:12">
      <c r="C6" s="172" t="s">
        <v>700</v>
      </c>
      <c r="D6" s="233">
        <v>6</v>
      </c>
      <c r="E6" s="233">
        <v>6</v>
      </c>
      <c r="F6" s="233">
        <v>6</v>
      </c>
      <c r="G6" s="233">
        <v>6</v>
      </c>
      <c r="H6" s="259">
        <f t="shared" si="1"/>
        <v>6</v>
      </c>
      <c r="I6" s="232">
        <f t="shared" si="0"/>
        <v>6</v>
      </c>
      <c r="J6" s="232">
        <f t="shared" si="2"/>
        <v>0</v>
      </c>
      <c r="K6" s="233"/>
      <c r="L6" s="233"/>
    </row>
    <row r="7" spans="2:12">
      <c r="C7" s="172" t="s">
        <v>700</v>
      </c>
      <c r="D7" s="233">
        <v>7</v>
      </c>
      <c r="E7" s="233">
        <v>7</v>
      </c>
      <c r="F7" s="233">
        <v>7</v>
      </c>
      <c r="G7" s="233">
        <v>7</v>
      </c>
      <c r="H7" s="259">
        <f t="shared" si="1"/>
        <v>7</v>
      </c>
      <c r="I7" s="232">
        <f t="shared" si="0"/>
        <v>7</v>
      </c>
      <c r="J7" s="232">
        <f t="shared" si="2"/>
        <v>0</v>
      </c>
      <c r="K7" s="233"/>
      <c r="L7" s="233"/>
    </row>
    <row r="8" spans="2:12">
      <c r="C8" s="172" t="s">
        <v>700</v>
      </c>
      <c r="D8" s="233">
        <v>5</v>
      </c>
      <c r="E8" s="233">
        <v>4</v>
      </c>
      <c r="F8" s="233">
        <v>5</v>
      </c>
      <c r="G8" s="233">
        <v>4</v>
      </c>
      <c r="H8" s="259">
        <f t="shared" si="1"/>
        <v>4.5</v>
      </c>
      <c r="I8" s="232">
        <f t="shared" si="0"/>
        <v>4.5</v>
      </c>
      <c r="J8" s="232">
        <f t="shared" si="2"/>
        <v>0.57735026918962573</v>
      </c>
      <c r="K8" s="233"/>
      <c r="L8" s="233"/>
    </row>
    <row r="9" spans="2:12">
      <c r="C9" s="172" t="s">
        <v>700</v>
      </c>
      <c r="D9" s="233">
        <v>6</v>
      </c>
      <c r="E9" s="233">
        <v>6</v>
      </c>
      <c r="F9" s="233">
        <v>6</v>
      </c>
      <c r="G9" s="233">
        <v>6</v>
      </c>
      <c r="H9" s="259">
        <f t="shared" si="1"/>
        <v>6</v>
      </c>
      <c r="I9" s="232">
        <f t="shared" si="0"/>
        <v>6</v>
      </c>
      <c r="J9" s="232">
        <f t="shared" si="2"/>
        <v>0</v>
      </c>
      <c r="K9" s="233"/>
      <c r="L9" s="233"/>
    </row>
    <row r="10" spans="2:12">
      <c r="C10" s="172" t="s">
        <v>700</v>
      </c>
      <c r="D10" s="233">
        <v>7</v>
      </c>
      <c r="E10" s="233">
        <v>6</v>
      </c>
      <c r="F10" s="233">
        <v>6</v>
      </c>
      <c r="G10" s="233">
        <v>7</v>
      </c>
      <c r="H10" s="259">
        <f t="shared" si="1"/>
        <v>6.5</v>
      </c>
      <c r="I10" s="232">
        <f t="shared" si="0"/>
        <v>6.5</v>
      </c>
      <c r="J10" s="232">
        <f t="shared" si="2"/>
        <v>0.57735026918962573</v>
      </c>
      <c r="K10" s="233"/>
      <c r="L10" s="233"/>
    </row>
    <row r="11" spans="2:12">
      <c r="C11" s="172" t="s">
        <v>700</v>
      </c>
      <c r="D11" s="233">
        <v>5</v>
      </c>
      <c r="E11" s="233">
        <v>5</v>
      </c>
      <c r="F11" s="233">
        <v>5</v>
      </c>
      <c r="G11" s="233">
        <v>5</v>
      </c>
      <c r="H11" s="259">
        <f t="shared" si="1"/>
        <v>5</v>
      </c>
      <c r="I11" s="232">
        <f t="shared" si="0"/>
        <v>5</v>
      </c>
      <c r="J11" s="232">
        <f t="shared" si="2"/>
        <v>0</v>
      </c>
      <c r="K11" s="233"/>
      <c r="L11" s="233"/>
    </row>
    <row r="12" spans="2:12">
      <c r="C12" s="172" t="s">
        <v>700</v>
      </c>
      <c r="D12" s="233">
        <v>6</v>
      </c>
      <c r="E12" s="233">
        <v>7</v>
      </c>
      <c r="F12" s="233">
        <v>6</v>
      </c>
      <c r="G12" s="233">
        <v>6</v>
      </c>
      <c r="H12" s="259">
        <f t="shared" si="1"/>
        <v>6</v>
      </c>
      <c r="I12" s="232">
        <f t="shared" si="0"/>
        <v>6.25</v>
      </c>
      <c r="J12" s="232">
        <f t="shared" si="2"/>
        <v>0.5</v>
      </c>
      <c r="K12" s="233"/>
      <c r="L12" s="233"/>
    </row>
    <row r="13" spans="2:12">
      <c r="B13" t="s">
        <v>4926</v>
      </c>
      <c r="D13" s="42">
        <f>MEDIAN(D2:D12)</f>
        <v>6</v>
      </c>
      <c r="E13" s="42">
        <f t="shared" ref="E13:G13" si="3">MEDIAN(E2:E12)</f>
        <v>6</v>
      </c>
      <c r="F13" s="42">
        <f t="shared" si="3"/>
        <v>6</v>
      </c>
      <c r="G13" s="42">
        <f t="shared" si="3"/>
        <v>6</v>
      </c>
    </row>
    <row r="14" spans="2:12">
      <c r="B14" t="s">
        <v>4927</v>
      </c>
      <c r="D14" s="42">
        <f>AVERAGE(D2:D12)</f>
        <v>6.0909090909090908</v>
      </c>
      <c r="E14" s="42">
        <f t="shared" ref="E14:G14" si="4">AVERAGE(E2:E12)</f>
        <v>5.7272727272727275</v>
      </c>
      <c r="F14" s="42">
        <f t="shared" si="4"/>
        <v>5.8181818181818183</v>
      </c>
      <c r="G14" s="42">
        <f t="shared" si="4"/>
        <v>5.4545454545454541</v>
      </c>
    </row>
    <row r="15" spans="2:12">
      <c r="B15" t="s">
        <v>4928</v>
      </c>
      <c r="D15" s="42">
        <f>STDEV(D2:D12)</f>
        <v>0.83120941459363507</v>
      </c>
      <c r="E15" s="42">
        <f t="shared" ref="E15:G15" si="5">STDEV(E2:E12)</f>
        <v>1.1037127426019049</v>
      </c>
      <c r="F15" s="42">
        <f t="shared" si="5"/>
        <v>1.167748416242284</v>
      </c>
      <c r="G15" s="42">
        <f t="shared" si="5"/>
        <v>1.5724907862137936</v>
      </c>
    </row>
    <row r="17" spans="2:10">
      <c r="B17" t="s">
        <v>4939</v>
      </c>
      <c r="H17" s="42">
        <f>AVERAGE(H2:H12)</f>
        <v>5.7727272727272725</v>
      </c>
      <c r="I17" s="42">
        <f t="shared" ref="I17:J17" si="6">AVERAGE(I2:I12)</f>
        <v>5.7727272727272725</v>
      </c>
      <c r="J17" s="42">
        <f t="shared" si="6"/>
        <v>0.40415408973773242</v>
      </c>
    </row>
    <row r="19" spans="2:10">
      <c r="C19" s="235" t="s">
        <v>699</v>
      </c>
      <c r="D19" s="236">
        <v>7</v>
      </c>
      <c r="E19" s="236">
        <v>7</v>
      </c>
      <c r="F19" s="236">
        <v>7</v>
      </c>
      <c r="G19" s="236">
        <v>7</v>
      </c>
      <c r="H19" s="259">
        <f t="shared" ref="H19:H29" si="7">MEDIAN(D19:G19)</f>
        <v>7</v>
      </c>
      <c r="I19" s="237">
        <f t="shared" ref="I19:I29" si="8">AVERAGE(D19:G19)</f>
        <v>7</v>
      </c>
      <c r="J19" s="232">
        <f t="shared" ref="J19:J29" si="9">STDEV(D19:G19)</f>
        <v>0</v>
      </c>
    </row>
    <row r="20" spans="2:10">
      <c r="C20" s="235" t="s">
        <v>699</v>
      </c>
      <c r="D20" s="238">
        <v>7</v>
      </c>
      <c r="E20" s="238">
        <v>6</v>
      </c>
      <c r="F20" s="238">
        <v>5</v>
      </c>
      <c r="G20" s="238">
        <v>5</v>
      </c>
      <c r="H20" s="259">
        <f t="shared" si="7"/>
        <v>5.5</v>
      </c>
      <c r="I20" s="237">
        <f t="shared" si="8"/>
        <v>5.75</v>
      </c>
      <c r="J20" s="232">
        <f t="shared" si="9"/>
        <v>0.9574271077563381</v>
      </c>
    </row>
    <row r="21" spans="2:10">
      <c r="C21" s="235" t="s">
        <v>699</v>
      </c>
      <c r="D21" s="238">
        <v>7</v>
      </c>
      <c r="E21" s="238">
        <v>6</v>
      </c>
      <c r="F21" s="238">
        <v>7</v>
      </c>
      <c r="G21" s="238">
        <v>4</v>
      </c>
      <c r="H21" s="259">
        <f t="shared" si="7"/>
        <v>6.5</v>
      </c>
      <c r="I21" s="237">
        <f t="shared" si="8"/>
        <v>6</v>
      </c>
      <c r="J21" s="232">
        <f t="shared" si="9"/>
        <v>1.4142135623730951</v>
      </c>
    </row>
    <row r="22" spans="2:10">
      <c r="C22" s="235" t="s">
        <v>699</v>
      </c>
      <c r="D22" s="238">
        <v>6</v>
      </c>
      <c r="E22" s="238">
        <v>6</v>
      </c>
      <c r="F22" s="238">
        <v>6</v>
      </c>
      <c r="G22" s="238">
        <v>6</v>
      </c>
      <c r="H22" s="259">
        <f t="shared" si="7"/>
        <v>6</v>
      </c>
      <c r="I22" s="237">
        <f t="shared" si="8"/>
        <v>6</v>
      </c>
      <c r="J22" s="232">
        <f t="shared" si="9"/>
        <v>0</v>
      </c>
    </row>
    <row r="23" spans="2:10">
      <c r="C23" s="235" t="s">
        <v>699</v>
      </c>
      <c r="D23" s="238">
        <v>6</v>
      </c>
      <c r="E23" s="238">
        <v>3</v>
      </c>
      <c r="F23" s="238">
        <v>5</v>
      </c>
      <c r="G23" s="238">
        <v>6</v>
      </c>
      <c r="H23" s="259">
        <f t="shared" si="7"/>
        <v>5.5</v>
      </c>
      <c r="I23" s="237">
        <f t="shared" si="8"/>
        <v>5</v>
      </c>
      <c r="J23" s="232">
        <f t="shared" si="9"/>
        <v>1.4142135623730951</v>
      </c>
    </row>
    <row r="24" spans="2:10">
      <c r="C24" s="235" t="s">
        <v>699</v>
      </c>
      <c r="D24" s="238">
        <v>5</v>
      </c>
      <c r="E24" s="238">
        <v>5</v>
      </c>
      <c r="F24" s="238">
        <v>4</v>
      </c>
      <c r="G24" s="238">
        <v>5</v>
      </c>
      <c r="H24" s="259">
        <f t="shared" si="7"/>
        <v>5</v>
      </c>
      <c r="I24" s="237">
        <f t="shared" si="8"/>
        <v>4.75</v>
      </c>
      <c r="J24" s="232">
        <f t="shared" si="9"/>
        <v>0.5</v>
      </c>
    </row>
    <row r="25" spans="2:10">
      <c r="C25" s="235" t="s">
        <v>699</v>
      </c>
      <c r="D25" s="238">
        <v>6</v>
      </c>
      <c r="E25" s="238">
        <v>6</v>
      </c>
      <c r="F25" s="238">
        <v>5</v>
      </c>
      <c r="G25" s="238">
        <v>6</v>
      </c>
      <c r="H25" s="259">
        <f t="shared" si="7"/>
        <v>6</v>
      </c>
      <c r="I25" s="237">
        <f t="shared" si="8"/>
        <v>5.75</v>
      </c>
      <c r="J25" s="232">
        <f t="shared" si="9"/>
        <v>0.5</v>
      </c>
    </row>
    <row r="26" spans="2:10">
      <c r="C26" s="235" t="s">
        <v>699</v>
      </c>
      <c r="D26" s="238">
        <v>6</v>
      </c>
      <c r="E26" s="238">
        <v>6</v>
      </c>
      <c r="F26" s="238">
        <v>6</v>
      </c>
      <c r="G26" s="238">
        <v>6</v>
      </c>
      <c r="H26" s="259">
        <f t="shared" si="7"/>
        <v>6</v>
      </c>
      <c r="I26" s="237">
        <f t="shared" si="8"/>
        <v>6</v>
      </c>
      <c r="J26" s="232">
        <f t="shared" si="9"/>
        <v>0</v>
      </c>
    </row>
    <row r="27" spans="2:10">
      <c r="C27" s="235" t="s">
        <v>699</v>
      </c>
      <c r="D27" s="238">
        <v>6</v>
      </c>
      <c r="E27" s="238">
        <v>6</v>
      </c>
      <c r="F27" s="238">
        <v>5</v>
      </c>
      <c r="G27" s="238">
        <v>5</v>
      </c>
      <c r="H27" s="259">
        <f t="shared" si="7"/>
        <v>5.5</v>
      </c>
      <c r="I27" s="237">
        <f t="shared" si="8"/>
        <v>5.5</v>
      </c>
      <c r="J27" s="232">
        <f t="shared" si="9"/>
        <v>0.57735026918962573</v>
      </c>
    </row>
    <row r="28" spans="2:10">
      <c r="C28" s="235" t="s">
        <v>699</v>
      </c>
      <c r="D28" s="238">
        <v>4</v>
      </c>
      <c r="E28" s="238">
        <v>5</v>
      </c>
      <c r="F28" s="238">
        <v>5</v>
      </c>
      <c r="G28" s="238">
        <v>4</v>
      </c>
      <c r="H28" s="259">
        <f t="shared" si="7"/>
        <v>4.5</v>
      </c>
      <c r="I28" s="237">
        <f t="shared" si="8"/>
        <v>4.5</v>
      </c>
      <c r="J28" s="232">
        <f t="shared" si="9"/>
        <v>0.57735026918962573</v>
      </c>
    </row>
    <row r="29" spans="2:10">
      <c r="C29" s="235" t="s">
        <v>699</v>
      </c>
      <c r="D29" s="238">
        <v>7</v>
      </c>
      <c r="E29" s="238">
        <v>7</v>
      </c>
      <c r="F29" s="238">
        <v>7</v>
      </c>
      <c r="G29" s="238">
        <v>6</v>
      </c>
      <c r="H29" s="259">
        <f t="shared" si="7"/>
        <v>7</v>
      </c>
      <c r="I29" s="237">
        <f t="shared" si="8"/>
        <v>6.75</v>
      </c>
      <c r="J29" s="232">
        <f t="shared" si="9"/>
        <v>0.5</v>
      </c>
    </row>
    <row r="30" spans="2:10">
      <c r="B30" t="s">
        <v>4929</v>
      </c>
      <c r="D30" s="42">
        <f>MEDIAN(D19:D29)</f>
        <v>6</v>
      </c>
      <c r="E30" s="42">
        <f t="shared" ref="E30:G30" si="10">MEDIAN(E19:E29)</f>
        <v>6</v>
      </c>
      <c r="F30" s="42">
        <f t="shared" si="10"/>
        <v>5</v>
      </c>
      <c r="G30" s="42">
        <f t="shared" si="10"/>
        <v>6</v>
      </c>
    </row>
    <row r="31" spans="2:10">
      <c r="B31" t="s">
        <v>4930</v>
      </c>
      <c r="D31" s="42">
        <f>AVERAGE(D19:D29)</f>
        <v>6.0909090909090908</v>
      </c>
      <c r="E31" s="42">
        <f t="shared" ref="E31:G31" si="11">AVERAGE(E19:E29)</f>
        <v>5.7272727272727275</v>
      </c>
      <c r="F31" s="42">
        <f t="shared" si="11"/>
        <v>5.6363636363636367</v>
      </c>
      <c r="G31" s="42">
        <f t="shared" si="11"/>
        <v>5.4545454545454541</v>
      </c>
    </row>
    <row r="32" spans="2:10">
      <c r="B32" t="s">
        <v>4931</v>
      </c>
      <c r="D32" s="42">
        <f>STDEV(D19:D29)</f>
        <v>0.94387980744854028</v>
      </c>
      <c r="E32" s="42">
        <f t="shared" ref="E32:G32" si="12">STDEV(E19:E29)</f>
        <v>1.1037127426019049</v>
      </c>
      <c r="F32" s="42">
        <f t="shared" si="12"/>
        <v>1.0269106361049416</v>
      </c>
      <c r="G32" s="42">
        <f t="shared" si="12"/>
        <v>0.93419873299382872</v>
      </c>
    </row>
    <row r="34" spans="2:10">
      <c r="B34" t="s">
        <v>4940</v>
      </c>
      <c r="H34" s="42">
        <f>AVERAGE(H19:H29)</f>
        <v>5.8636363636363633</v>
      </c>
      <c r="I34" s="42">
        <f t="shared" ref="I34:J34" si="13">AVERAGE(I19:I29)</f>
        <v>5.7272727272727275</v>
      </c>
      <c r="J34" s="42">
        <f t="shared" si="13"/>
        <v>0.58550497917107092</v>
      </c>
    </row>
    <row r="36" spans="2:10">
      <c r="C36" s="240" t="s">
        <v>535</v>
      </c>
      <c r="D36" s="241">
        <v>7</v>
      </c>
      <c r="E36" s="241">
        <v>7</v>
      </c>
      <c r="F36" s="241">
        <v>7</v>
      </c>
      <c r="G36" s="241">
        <v>7</v>
      </c>
      <c r="H36" s="259">
        <f t="shared" ref="H36:H62" si="14">MEDIAN(D36:G36)</f>
        <v>7</v>
      </c>
      <c r="I36" s="242">
        <f t="shared" ref="I36:I62" si="15">AVERAGE(D36:G36)</f>
        <v>7</v>
      </c>
      <c r="J36" s="232">
        <f t="shared" ref="J36:J62" si="16">STDEV(D36:G36)</f>
        <v>0</v>
      </c>
    </row>
    <row r="37" spans="2:10">
      <c r="C37" s="240" t="s">
        <v>535</v>
      </c>
      <c r="D37" s="243">
        <v>7</v>
      </c>
      <c r="E37" s="243">
        <v>7</v>
      </c>
      <c r="F37" s="243">
        <v>6</v>
      </c>
      <c r="G37" s="243">
        <v>6</v>
      </c>
      <c r="H37" s="259">
        <f t="shared" si="14"/>
        <v>6.5</v>
      </c>
      <c r="I37" s="242">
        <f t="shared" si="15"/>
        <v>6.5</v>
      </c>
      <c r="J37" s="232">
        <f t="shared" si="16"/>
        <v>0.57735026918962573</v>
      </c>
    </row>
    <row r="38" spans="2:10">
      <c r="C38" s="240" t="s">
        <v>535</v>
      </c>
      <c r="D38" s="243">
        <v>4</v>
      </c>
      <c r="E38" s="243">
        <v>4</v>
      </c>
      <c r="F38" s="243">
        <v>5</v>
      </c>
      <c r="G38" s="243">
        <v>6</v>
      </c>
      <c r="H38" s="259">
        <f t="shared" si="14"/>
        <v>4.5</v>
      </c>
      <c r="I38" s="242">
        <f t="shared" si="15"/>
        <v>4.75</v>
      </c>
      <c r="J38" s="232">
        <f t="shared" si="16"/>
        <v>0.9574271077563381</v>
      </c>
    </row>
    <row r="39" spans="2:10">
      <c r="C39" s="240" t="s">
        <v>535</v>
      </c>
      <c r="D39" s="243">
        <v>5</v>
      </c>
      <c r="E39" s="243">
        <v>5</v>
      </c>
      <c r="F39" s="243">
        <v>5</v>
      </c>
      <c r="G39" s="243">
        <v>5</v>
      </c>
      <c r="H39" s="259">
        <f t="shared" si="14"/>
        <v>5</v>
      </c>
      <c r="I39" s="242">
        <f t="shared" si="15"/>
        <v>5</v>
      </c>
      <c r="J39" s="232">
        <f t="shared" si="16"/>
        <v>0</v>
      </c>
    </row>
    <row r="40" spans="2:10">
      <c r="C40" s="240" t="s">
        <v>535</v>
      </c>
      <c r="D40" s="243">
        <v>7</v>
      </c>
      <c r="E40" s="243">
        <v>7</v>
      </c>
      <c r="F40" s="243">
        <v>7</v>
      </c>
      <c r="G40" s="243">
        <v>5</v>
      </c>
      <c r="H40" s="259">
        <f t="shared" si="14"/>
        <v>7</v>
      </c>
      <c r="I40" s="242">
        <f t="shared" si="15"/>
        <v>6.5</v>
      </c>
      <c r="J40" s="232">
        <f t="shared" si="16"/>
        <v>1</v>
      </c>
    </row>
    <row r="41" spans="2:10">
      <c r="C41" s="240" t="s">
        <v>535</v>
      </c>
      <c r="D41" s="243">
        <v>7</v>
      </c>
      <c r="E41" s="243">
        <v>7</v>
      </c>
      <c r="F41" s="243">
        <v>7</v>
      </c>
      <c r="G41" s="243">
        <v>7</v>
      </c>
      <c r="H41" s="259">
        <f t="shared" si="14"/>
        <v>7</v>
      </c>
      <c r="I41" s="242">
        <f t="shared" si="15"/>
        <v>7</v>
      </c>
      <c r="J41" s="232">
        <f t="shared" si="16"/>
        <v>0</v>
      </c>
    </row>
    <row r="42" spans="2:10">
      <c r="C42" s="240" t="s">
        <v>535</v>
      </c>
      <c r="D42" s="243">
        <v>5</v>
      </c>
      <c r="E42" s="243">
        <v>5</v>
      </c>
      <c r="F42" s="243">
        <v>6</v>
      </c>
      <c r="G42" s="243">
        <v>4</v>
      </c>
      <c r="H42" s="259">
        <f t="shared" si="14"/>
        <v>5</v>
      </c>
      <c r="I42" s="242">
        <f t="shared" si="15"/>
        <v>5</v>
      </c>
      <c r="J42" s="232">
        <f t="shared" si="16"/>
        <v>0.81649658092772603</v>
      </c>
    </row>
    <row r="43" spans="2:10">
      <c r="C43" s="240" t="s">
        <v>535</v>
      </c>
      <c r="D43" s="244">
        <v>6</v>
      </c>
      <c r="E43" s="244">
        <v>7</v>
      </c>
      <c r="F43" s="244">
        <v>7</v>
      </c>
      <c r="G43" s="244">
        <v>7</v>
      </c>
      <c r="H43" s="259">
        <f t="shared" si="14"/>
        <v>7</v>
      </c>
      <c r="I43" s="242">
        <f t="shared" si="15"/>
        <v>6.75</v>
      </c>
      <c r="J43" s="232">
        <f t="shared" si="16"/>
        <v>0.5</v>
      </c>
    </row>
    <row r="44" spans="2:10">
      <c r="C44" s="240" t="s">
        <v>535</v>
      </c>
      <c r="D44" s="244">
        <v>6</v>
      </c>
      <c r="E44" s="244">
        <v>6</v>
      </c>
      <c r="F44" s="244">
        <v>7</v>
      </c>
      <c r="G44" s="244">
        <v>6</v>
      </c>
      <c r="H44" s="259">
        <f t="shared" si="14"/>
        <v>6</v>
      </c>
      <c r="I44" s="242">
        <f t="shared" si="15"/>
        <v>6.25</v>
      </c>
      <c r="J44" s="232">
        <f t="shared" si="16"/>
        <v>0.5</v>
      </c>
    </row>
    <row r="45" spans="2:10">
      <c r="C45" s="245" t="s">
        <v>535</v>
      </c>
      <c r="D45" s="244">
        <v>6</v>
      </c>
      <c r="E45" s="244">
        <v>6</v>
      </c>
      <c r="F45" s="244">
        <v>6</v>
      </c>
      <c r="G45" s="244">
        <v>6</v>
      </c>
      <c r="H45" s="259">
        <f t="shared" si="14"/>
        <v>6</v>
      </c>
      <c r="I45" s="242">
        <f t="shared" si="15"/>
        <v>6</v>
      </c>
      <c r="J45" s="232">
        <f t="shared" si="16"/>
        <v>0</v>
      </c>
    </row>
    <row r="46" spans="2:10">
      <c r="C46" s="272" t="s">
        <v>535</v>
      </c>
      <c r="D46" s="273">
        <v>7</v>
      </c>
      <c r="E46" s="273">
        <v>6</v>
      </c>
      <c r="F46" s="273">
        <v>7</v>
      </c>
      <c r="G46" s="273">
        <v>7</v>
      </c>
      <c r="H46" s="274">
        <f t="shared" si="14"/>
        <v>7</v>
      </c>
      <c r="I46" s="275">
        <f t="shared" si="15"/>
        <v>6.75</v>
      </c>
      <c r="J46" s="276">
        <f t="shared" si="16"/>
        <v>0.5</v>
      </c>
    </row>
    <row r="47" spans="2:10">
      <c r="B47" t="s">
        <v>4932</v>
      </c>
      <c r="C47" s="8"/>
      <c r="D47" s="72">
        <f>MEDIAN(D36:D46)</f>
        <v>6</v>
      </c>
      <c r="E47" s="72">
        <f t="shared" ref="E47:G47" si="17">MEDIAN(E36:E46)</f>
        <v>6</v>
      </c>
      <c r="F47" s="72">
        <f t="shared" si="17"/>
        <v>7</v>
      </c>
      <c r="G47" s="72">
        <f t="shared" si="17"/>
        <v>6</v>
      </c>
      <c r="H47" s="282"/>
      <c r="I47" s="283"/>
      <c r="J47" s="283"/>
    </row>
    <row r="48" spans="2:10">
      <c r="B48" t="s">
        <v>4933</v>
      </c>
      <c r="C48" s="8"/>
      <c r="D48" s="72">
        <f>AVERAGE(D36:D46)</f>
        <v>6.0909090909090908</v>
      </c>
      <c r="E48" s="72">
        <f t="shared" ref="E48:G48" si="18">AVERAGE(E36:E46)</f>
        <v>6.0909090909090908</v>
      </c>
      <c r="F48" s="72">
        <f t="shared" si="18"/>
        <v>6.3636363636363633</v>
      </c>
      <c r="G48" s="72">
        <f t="shared" si="18"/>
        <v>6</v>
      </c>
      <c r="H48" s="282"/>
      <c r="I48" s="283"/>
      <c r="J48" s="283"/>
    </row>
    <row r="49" spans="2:10">
      <c r="B49" t="s">
        <v>4934</v>
      </c>
      <c r="C49" s="8"/>
      <c r="D49" s="72">
        <f>STDEV(D36:D46)</f>
        <v>1.0444659357341883</v>
      </c>
      <c r="E49" s="72">
        <f t="shared" ref="E49:G49" si="19">STDEV(E36:E46)</f>
        <v>1.0444659357341883</v>
      </c>
      <c r="F49" s="72">
        <f t="shared" si="19"/>
        <v>0.80903983495589149</v>
      </c>
      <c r="G49" s="72">
        <f t="shared" si="19"/>
        <v>1</v>
      </c>
      <c r="H49" s="282"/>
      <c r="I49" s="283"/>
      <c r="J49" s="283"/>
    </row>
    <row r="50" spans="2:10">
      <c r="B50" t="s">
        <v>4938</v>
      </c>
      <c r="C50" s="8"/>
      <c r="D50" s="1"/>
      <c r="E50" s="1"/>
      <c r="F50" s="1"/>
      <c r="G50" s="1"/>
      <c r="H50" s="282">
        <f>AVERAGE(H36:H46)</f>
        <v>6.1818181818181817</v>
      </c>
      <c r="I50" s="282">
        <f t="shared" ref="I50:J50" si="20">AVERAGE(I36:I46)</f>
        <v>6.1363636363636367</v>
      </c>
      <c r="J50" s="282">
        <f t="shared" si="20"/>
        <v>0.44102490526124449</v>
      </c>
    </row>
    <row r="51" spans="2:10">
      <c r="C51" s="8"/>
      <c r="D51" s="1"/>
      <c r="E51" s="1"/>
      <c r="F51" s="1"/>
      <c r="G51" s="1"/>
      <c r="H51" s="282"/>
      <c r="I51" s="283"/>
      <c r="J51" s="283"/>
    </row>
    <row r="52" spans="2:10">
      <c r="C52" s="277" t="s">
        <v>698</v>
      </c>
      <c r="D52" s="278">
        <v>7</v>
      </c>
      <c r="E52" s="278">
        <v>7</v>
      </c>
      <c r="F52" s="278">
        <v>6</v>
      </c>
      <c r="G52" s="278">
        <v>7</v>
      </c>
      <c r="H52" s="279">
        <f t="shared" si="14"/>
        <v>7</v>
      </c>
      <c r="I52" s="280">
        <f t="shared" si="15"/>
        <v>6.75</v>
      </c>
      <c r="J52" s="281">
        <f t="shared" si="16"/>
        <v>0.5</v>
      </c>
    </row>
    <row r="53" spans="2:10">
      <c r="C53" s="246" t="s">
        <v>698</v>
      </c>
      <c r="D53" s="249">
        <v>6</v>
      </c>
      <c r="E53" s="249">
        <v>6</v>
      </c>
      <c r="F53" s="249">
        <v>6</v>
      </c>
      <c r="G53" s="249">
        <v>7</v>
      </c>
      <c r="H53" s="259">
        <f t="shared" si="14"/>
        <v>6</v>
      </c>
      <c r="I53" s="248">
        <f t="shared" si="15"/>
        <v>6.25</v>
      </c>
      <c r="J53" s="232">
        <f t="shared" si="16"/>
        <v>0.5</v>
      </c>
    </row>
    <row r="54" spans="2:10">
      <c r="C54" s="246" t="s">
        <v>698</v>
      </c>
      <c r="D54" s="249">
        <v>5</v>
      </c>
      <c r="E54" s="249">
        <v>5</v>
      </c>
      <c r="F54" s="249">
        <v>6</v>
      </c>
      <c r="G54" s="249">
        <v>7</v>
      </c>
      <c r="H54" s="259">
        <f t="shared" si="14"/>
        <v>5.5</v>
      </c>
      <c r="I54" s="248">
        <f t="shared" si="15"/>
        <v>5.75</v>
      </c>
      <c r="J54" s="232">
        <f t="shared" si="16"/>
        <v>0.9574271077563381</v>
      </c>
    </row>
    <row r="55" spans="2:10">
      <c r="C55" s="246" t="s">
        <v>698</v>
      </c>
      <c r="D55" s="249">
        <v>5</v>
      </c>
      <c r="E55" s="249">
        <v>3</v>
      </c>
      <c r="F55" s="249">
        <v>5</v>
      </c>
      <c r="G55" s="249">
        <v>3</v>
      </c>
      <c r="H55" s="259">
        <f t="shared" si="14"/>
        <v>4</v>
      </c>
      <c r="I55" s="248">
        <f t="shared" si="15"/>
        <v>4</v>
      </c>
      <c r="J55" s="232">
        <f t="shared" si="16"/>
        <v>1.1547005383792515</v>
      </c>
    </row>
    <row r="56" spans="2:10">
      <c r="C56" s="246" t="s">
        <v>698</v>
      </c>
      <c r="D56" s="249">
        <v>7</v>
      </c>
      <c r="E56" s="249">
        <v>7</v>
      </c>
      <c r="F56" s="249">
        <v>7</v>
      </c>
      <c r="G56" s="249">
        <v>7</v>
      </c>
      <c r="H56" s="259">
        <f t="shared" si="14"/>
        <v>7</v>
      </c>
      <c r="I56" s="248">
        <f t="shared" si="15"/>
        <v>7</v>
      </c>
      <c r="J56" s="232">
        <f t="shared" si="16"/>
        <v>0</v>
      </c>
    </row>
    <row r="57" spans="2:10">
      <c r="C57" s="246" t="s">
        <v>698</v>
      </c>
      <c r="D57" s="249">
        <v>7</v>
      </c>
      <c r="E57" s="249">
        <v>7</v>
      </c>
      <c r="F57" s="249">
        <v>6</v>
      </c>
      <c r="G57" s="249">
        <v>7</v>
      </c>
      <c r="H57" s="259">
        <f t="shared" si="14"/>
        <v>7</v>
      </c>
      <c r="I57" s="248">
        <f t="shared" si="15"/>
        <v>6.75</v>
      </c>
      <c r="J57" s="232">
        <f t="shared" si="16"/>
        <v>0.5</v>
      </c>
    </row>
    <row r="58" spans="2:10">
      <c r="C58" s="246" t="s">
        <v>698</v>
      </c>
      <c r="D58" s="249">
        <v>6</v>
      </c>
      <c r="E58" s="249">
        <v>5</v>
      </c>
      <c r="F58" s="249">
        <v>6</v>
      </c>
      <c r="G58" s="249">
        <v>4</v>
      </c>
      <c r="H58" s="259">
        <f t="shared" si="14"/>
        <v>5.5</v>
      </c>
      <c r="I58" s="248">
        <f t="shared" si="15"/>
        <v>5.25</v>
      </c>
      <c r="J58" s="232">
        <f t="shared" si="16"/>
        <v>0.9574271077563381</v>
      </c>
    </row>
    <row r="59" spans="2:10">
      <c r="C59" s="246" t="s">
        <v>698</v>
      </c>
      <c r="D59" s="250">
        <v>6</v>
      </c>
      <c r="E59" s="250">
        <v>6</v>
      </c>
      <c r="F59" s="250">
        <v>6</v>
      </c>
      <c r="G59" s="250">
        <v>6</v>
      </c>
      <c r="H59" s="259">
        <f t="shared" si="14"/>
        <v>6</v>
      </c>
      <c r="I59" s="248">
        <f t="shared" si="15"/>
        <v>6</v>
      </c>
      <c r="J59" s="232">
        <f t="shared" si="16"/>
        <v>0</v>
      </c>
    </row>
    <row r="60" spans="2:10">
      <c r="C60" s="246" t="s">
        <v>698</v>
      </c>
      <c r="D60" s="250">
        <v>5</v>
      </c>
      <c r="E60" s="250">
        <v>6</v>
      </c>
      <c r="F60" s="250">
        <v>6</v>
      </c>
      <c r="G60" s="250">
        <v>4</v>
      </c>
      <c r="H60" s="259">
        <f t="shared" si="14"/>
        <v>5.5</v>
      </c>
      <c r="I60" s="248">
        <f t="shared" si="15"/>
        <v>5.25</v>
      </c>
      <c r="J60" s="232">
        <f t="shared" si="16"/>
        <v>0.9574271077563381</v>
      </c>
    </row>
    <row r="61" spans="2:10">
      <c r="C61" s="246" t="s">
        <v>698</v>
      </c>
      <c r="D61" s="250">
        <v>3</v>
      </c>
      <c r="E61" s="250">
        <v>4</v>
      </c>
      <c r="F61" s="250">
        <v>3</v>
      </c>
      <c r="G61" s="250">
        <v>4</v>
      </c>
      <c r="H61" s="259">
        <f t="shared" si="14"/>
        <v>3.5</v>
      </c>
      <c r="I61" s="248">
        <f t="shared" si="15"/>
        <v>3.5</v>
      </c>
      <c r="J61" s="232">
        <f t="shared" si="16"/>
        <v>0.57735026918962573</v>
      </c>
    </row>
    <row r="62" spans="2:10">
      <c r="C62" s="246" t="s">
        <v>698</v>
      </c>
      <c r="D62" s="250">
        <v>7</v>
      </c>
      <c r="E62" s="250">
        <v>6</v>
      </c>
      <c r="F62" s="250">
        <v>7</v>
      </c>
      <c r="G62" s="250">
        <v>7</v>
      </c>
      <c r="H62" s="259">
        <f t="shared" si="14"/>
        <v>7</v>
      </c>
      <c r="I62" s="248">
        <f t="shared" si="15"/>
        <v>6.75</v>
      </c>
      <c r="J62" s="232">
        <f t="shared" si="16"/>
        <v>0.5</v>
      </c>
    </row>
    <row r="63" spans="2:10">
      <c r="B63" t="s">
        <v>4935</v>
      </c>
      <c r="D63" s="42">
        <f>MEDIAN(D52:D62)</f>
        <v>6</v>
      </c>
      <c r="E63" s="42">
        <f t="shared" ref="E63:G63" si="21">MEDIAN(E52:E62)</f>
        <v>6</v>
      </c>
      <c r="F63" s="42">
        <f t="shared" si="21"/>
        <v>6</v>
      </c>
      <c r="G63" s="42">
        <f t="shared" si="21"/>
        <v>7</v>
      </c>
    </row>
    <row r="64" spans="2:10">
      <c r="B64" t="s">
        <v>4936</v>
      </c>
      <c r="D64" s="42">
        <f>AVERAGE(D52:D62)</f>
        <v>5.8181818181818183</v>
      </c>
      <c r="E64" s="42">
        <f t="shared" ref="E64:G64" si="22">AVERAGE(E52:E62)</f>
        <v>5.6363636363636367</v>
      </c>
      <c r="F64" s="42">
        <f t="shared" si="22"/>
        <v>5.8181818181818183</v>
      </c>
      <c r="G64" s="42">
        <f t="shared" si="22"/>
        <v>5.7272727272727275</v>
      </c>
    </row>
    <row r="65" spans="2:10">
      <c r="B65" t="s">
        <v>4937</v>
      </c>
      <c r="D65" s="42">
        <f>STDEV(D52:D62)</f>
        <v>1.2504544628399559</v>
      </c>
      <c r="E65" s="42">
        <f t="shared" ref="E65:G65" si="23">STDEV(E52:E62)</f>
        <v>1.2862913567872001</v>
      </c>
      <c r="F65" s="42">
        <f t="shared" si="23"/>
        <v>1.078719779941187</v>
      </c>
      <c r="G65" s="42">
        <f t="shared" si="23"/>
        <v>1.6180796699117812</v>
      </c>
    </row>
    <row r="67" spans="2:10">
      <c r="B67" t="s">
        <v>4941</v>
      </c>
      <c r="H67" s="42">
        <f>AVERAGE(H52:H62)</f>
        <v>5.8181818181818183</v>
      </c>
      <c r="I67" s="42">
        <f t="shared" ref="I67:J67" si="24">AVERAGE(I52:I62)</f>
        <v>5.75</v>
      </c>
      <c r="J67" s="42">
        <f t="shared" si="24"/>
        <v>0.60039383007617186</v>
      </c>
    </row>
    <row r="70" spans="2:10">
      <c r="B70" t="s">
        <v>4900</v>
      </c>
    </row>
    <row r="72" spans="2:10">
      <c r="C72" t="s">
        <v>4873</v>
      </c>
      <c r="D72" t="s">
        <v>792</v>
      </c>
      <c r="E72" t="s">
        <v>538</v>
      </c>
    </row>
    <row r="73" spans="2:10">
      <c r="B73" t="s">
        <v>4942</v>
      </c>
      <c r="C73" s="42">
        <f>AVERAGE(D13,D30,D47,D63)</f>
        <v>6</v>
      </c>
      <c r="D73" s="42">
        <f>AVERAGE(D14,D31,D48,D64)</f>
        <v>6.0227272727272734</v>
      </c>
      <c r="E73" s="42">
        <f>AVERAGE(D15,D32,D49,D65)</f>
        <v>1.01750240515408</v>
      </c>
    </row>
    <row r="74" spans="2:10">
      <c r="B74" t="s">
        <v>4943</v>
      </c>
      <c r="C74" s="42">
        <f>AVERAGE(E13,E30,E47,E63)</f>
        <v>6</v>
      </c>
      <c r="D74" s="42">
        <f>AVERAGE(E14,E31,E48,E64)</f>
        <v>5.7954545454545459</v>
      </c>
      <c r="E74" s="42">
        <f>STDEV(E15,E32,E49,E65)</f>
        <v>0.10494832189826936</v>
      </c>
    </row>
    <row r="75" spans="2:10">
      <c r="B75" t="s">
        <v>4944</v>
      </c>
      <c r="C75" s="42">
        <f>AVERAGE(F13,F30,F47,F63)</f>
        <v>6</v>
      </c>
      <c r="D75" s="42">
        <f>AVERAGE(F14,F31,F48,F64)</f>
        <v>5.9090909090909101</v>
      </c>
      <c r="E75" s="42">
        <f>AVERAGE(F15,F32,F49,F65)</f>
        <v>1.020604666811076</v>
      </c>
    </row>
    <row r="76" spans="2:10">
      <c r="B76" t="s">
        <v>4945</v>
      </c>
      <c r="C76" s="42">
        <f>AVERAGE(G13,G30,G47,G63)</f>
        <v>6.25</v>
      </c>
      <c r="D76" s="42">
        <f>AVERAGE(G14,G31,G48,G64)</f>
        <v>5.6590909090909083</v>
      </c>
      <c r="E76" s="42">
        <f>AVERAGE(G15,G32,G49,G65)</f>
        <v>1.2811922972798508</v>
      </c>
    </row>
    <row r="77" spans="2:10">
      <c r="B77" t="s">
        <v>4946</v>
      </c>
      <c r="C77" s="42">
        <f>AVERAGE(C73:C76)</f>
        <v>6.0625</v>
      </c>
      <c r="D77" s="42">
        <f t="shared" ref="D77:E77" si="25">AVERAGE(D73:D76)</f>
        <v>5.8465909090909101</v>
      </c>
      <c r="E77" s="42">
        <f t="shared" si="25"/>
        <v>0.85606192278581905</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6" sqref="C26"/>
    </sheetView>
  </sheetViews>
  <sheetFormatPr defaultRowHeight="15"/>
  <cols>
    <col min="3" max="3" width="255.7109375" bestFit="1" customWidth="1"/>
  </cols>
  <sheetData>
    <row r="1" spans="1:3" ht="15.75" thickBot="1">
      <c r="A1" t="s">
        <v>231</v>
      </c>
      <c r="B1" t="s">
        <v>687</v>
      </c>
      <c r="C1" s="33" t="s">
        <v>130</v>
      </c>
    </row>
    <row r="2" spans="1:3" ht="15.75" thickBot="1">
      <c r="A2" t="s">
        <v>686</v>
      </c>
      <c r="B2" t="s">
        <v>681</v>
      </c>
      <c r="C2" s="34" t="s">
        <v>4818</v>
      </c>
    </row>
    <row r="3" spans="1:3" ht="15.75" thickBot="1">
      <c r="A3" t="s">
        <v>686</v>
      </c>
      <c r="B3" t="s">
        <v>674</v>
      </c>
      <c r="C3" s="34" t="s">
        <v>508</v>
      </c>
    </row>
    <row r="4" spans="1:3">
      <c r="A4" t="s">
        <v>682</v>
      </c>
      <c r="B4" t="s">
        <v>668</v>
      </c>
      <c r="C4" s="35"/>
    </row>
    <row r="5" spans="1:3">
      <c r="A5" t="s">
        <v>682</v>
      </c>
      <c r="B5" t="s">
        <v>669</v>
      </c>
      <c r="C5" s="33" t="s">
        <v>4894</v>
      </c>
    </row>
    <row r="6" spans="1:3">
      <c r="A6" t="s">
        <v>682</v>
      </c>
      <c r="B6" t="s">
        <v>670</v>
      </c>
      <c r="C6" s="33" t="s">
        <v>203</v>
      </c>
    </row>
    <row r="7" spans="1:3">
      <c r="A7" t="s">
        <v>682</v>
      </c>
      <c r="B7" t="s">
        <v>671</v>
      </c>
      <c r="C7" s="33" t="s">
        <v>4819</v>
      </c>
    </row>
    <row r="8" spans="1:3">
      <c r="A8" t="s">
        <v>683</v>
      </c>
      <c r="B8" t="s">
        <v>672</v>
      </c>
      <c r="C8" s="33" t="s">
        <v>4820</v>
      </c>
    </row>
    <row r="9" spans="1:3">
      <c r="A9" t="s">
        <v>683</v>
      </c>
      <c r="B9" t="s">
        <v>673</v>
      </c>
      <c r="C9" s="33" t="s">
        <v>254</v>
      </c>
    </row>
    <row r="10" spans="1:3">
      <c r="A10" t="s">
        <v>683</v>
      </c>
      <c r="B10" t="s">
        <v>680</v>
      </c>
      <c r="C10" s="33" t="s">
        <v>4821</v>
      </c>
    </row>
    <row r="11" spans="1:3">
      <c r="B11" s="8" t="s">
        <v>675</v>
      </c>
      <c r="C11" s="33" t="s">
        <v>4823</v>
      </c>
    </row>
    <row r="12" spans="1:3">
      <c r="B12" s="8" t="s">
        <v>679</v>
      </c>
      <c r="C12" s="33" t="s">
        <v>289</v>
      </c>
    </row>
    <row r="13" spans="1:3">
      <c r="B13" s="8" t="s">
        <v>676</v>
      </c>
      <c r="C13" s="35"/>
    </row>
    <row r="14" spans="1:3">
      <c r="B14" s="8" t="s">
        <v>677</v>
      </c>
      <c r="C14" s="35"/>
    </row>
    <row r="15" spans="1:3">
      <c r="B15" s="8" t="s">
        <v>678</v>
      </c>
      <c r="C15" s="33" t="s">
        <v>4822</v>
      </c>
    </row>
    <row r="16" spans="1:3">
      <c r="B16" s="8" t="s">
        <v>758</v>
      </c>
      <c r="C16" s="33" t="s">
        <v>289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22" workbookViewId="0">
      <selection activeCell="C60" sqref="C60"/>
    </sheetView>
  </sheetViews>
  <sheetFormatPr defaultRowHeight="15"/>
  <cols>
    <col min="3" max="3" width="84.28515625" bestFit="1" customWidth="1"/>
  </cols>
  <sheetData>
    <row r="1" spans="1:3">
      <c r="A1" t="s">
        <v>231</v>
      </c>
      <c r="B1" t="s">
        <v>757</v>
      </c>
      <c r="C1" s="27" t="s">
        <v>688</v>
      </c>
    </row>
    <row r="2" spans="1:3">
      <c r="A2">
        <v>1</v>
      </c>
      <c r="B2" t="s">
        <v>698</v>
      </c>
      <c r="C2" s="28" t="s">
        <v>703</v>
      </c>
    </row>
    <row r="3" spans="1:3">
      <c r="A3">
        <v>1</v>
      </c>
      <c r="B3" t="s">
        <v>698</v>
      </c>
      <c r="C3" s="28" t="s">
        <v>704</v>
      </c>
    </row>
    <row r="4" spans="1:3">
      <c r="A4">
        <v>1</v>
      </c>
      <c r="B4" t="s">
        <v>698</v>
      </c>
      <c r="C4" s="28" t="s">
        <v>705</v>
      </c>
    </row>
    <row r="5" spans="1:3">
      <c r="A5">
        <v>2</v>
      </c>
      <c r="B5" t="s">
        <v>698</v>
      </c>
      <c r="C5" s="28" t="s">
        <v>722</v>
      </c>
    </row>
    <row r="6" spans="1:3" s="49" customFormat="1">
      <c r="A6" s="49">
        <v>2</v>
      </c>
      <c r="B6" s="49" t="s">
        <v>698</v>
      </c>
      <c r="C6" s="50" t="s">
        <v>723</v>
      </c>
    </row>
    <row r="7" spans="1:3">
      <c r="A7">
        <v>2</v>
      </c>
      <c r="B7" t="s">
        <v>698</v>
      </c>
      <c r="C7" s="28" t="s">
        <v>724</v>
      </c>
    </row>
    <row r="8" spans="1:3" s="49" customFormat="1">
      <c r="A8" s="49">
        <v>3</v>
      </c>
      <c r="B8" s="49" t="s">
        <v>698</v>
      </c>
      <c r="C8" s="50" t="s">
        <v>741</v>
      </c>
    </row>
    <row r="9" spans="1:3" s="49" customFormat="1">
      <c r="A9" s="49">
        <v>3</v>
      </c>
      <c r="B9" s="49" t="s">
        <v>698</v>
      </c>
      <c r="C9" s="50" t="s">
        <v>742</v>
      </c>
    </row>
    <row r="10" spans="1:3">
      <c r="A10">
        <v>3</v>
      </c>
      <c r="B10" t="s">
        <v>698</v>
      </c>
      <c r="C10" s="28" t="s">
        <v>743</v>
      </c>
    </row>
    <row r="11" spans="1:3">
      <c r="A11">
        <v>1</v>
      </c>
      <c r="B11" t="s">
        <v>535</v>
      </c>
      <c r="C11" s="28" t="s">
        <v>695</v>
      </c>
    </row>
    <row r="12" spans="1:3">
      <c r="A12">
        <v>1</v>
      </c>
      <c r="B12" t="s">
        <v>535</v>
      </c>
      <c r="C12" s="28" t="s">
        <v>701</v>
      </c>
    </row>
    <row r="13" spans="1:3">
      <c r="A13">
        <v>1</v>
      </c>
      <c r="B13" t="s">
        <v>535</v>
      </c>
      <c r="C13" s="28" t="s">
        <v>702</v>
      </c>
    </row>
    <row r="14" spans="1:3" s="35" customFormat="1">
      <c r="A14" s="35">
        <v>2</v>
      </c>
      <c r="B14" s="35" t="s">
        <v>535</v>
      </c>
      <c r="C14" s="53" t="s">
        <v>719</v>
      </c>
    </row>
    <row r="15" spans="1:3">
      <c r="A15">
        <v>2</v>
      </c>
      <c r="B15" t="s">
        <v>535</v>
      </c>
      <c r="C15" s="28" t="s">
        <v>720</v>
      </c>
    </row>
    <row r="16" spans="1:3">
      <c r="A16">
        <v>2</v>
      </c>
      <c r="B16" t="s">
        <v>535</v>
      </c>
      <c r="C16" s="28" t="s">
        <v>721</v>
      </c>
    </row>
    <row r="17" spans="1:3" s="35" customFormat="1">
      <c r="A17" s="35">
        <v>3</v>
      </c>
      <c r="B17" s="35" t="s">
        <v>535</v>
      </c>
      <c r="C17" s="53" t="s">
        <v>738</v>
      </c>
    </row>
    <row r="18" spans="1:3" s="35" customFormat="1">
      <c r="A18" s="35">
        <v>3</v>
      </c>
      <c r="B18" s="35" t="s">
        <v>535</v>
      </c>
      <c r="C18" s="53" t="s">
        <v>739</v>
      </c>
    </row>
    <row r="19" spans="1:3">
      <c r="A19">
        <v>3</v>
      </c>
      <c r="B19" t="s">
        <v>535</v>
      </c>
      <c r="C19" s="28" t="s">
        <v>740</v>
      </c>
    </row>
    <row r="20" spans="1:3">
      <c r="A20">
        <v>1</v>
      </c>
      <c r="B20" t="s">
        <v>699</v>
      </c>
      <c r="C20" s="28" t="s">
        <v>706</v>
      </c>
    </row>
    <row r="21" spans="1:3">
      <c r="A21">
        <v>1</v>
      </c>
      <c r="B21" t="s">
        <v>699</v>
      </c>
      <c r="C21" s="28" t="s">
        <v>707</v>
      </c>
    </row>
    <row r="22" spans="1:3" s="51" customFormat="1">
      <c r="A22" s="51">
        <v>1</v>
      </c>
      <c r="B22" s="51" t="s">
        <v>699</v>
      </c>
      <c r="C22" s="52" t="s">
        <v>708</v>
      </c>
    </row>
    <row r="23" spans="1:3">
      <c r="A23">
        <v>1</v>
      </c>
      <c r="B23" t="s">
        <v>699</v>
      </c>
      <c r="C23" s="28" t="s">
        <v>709</v>
      </c>
    </row>
    <row r="24" spans="1:3">
      <c r="A24">
        <v>1</v>
      </c>
      <c r="B24" t="s">
        <v>699</v>
      </c>
      <c r="C24" s="28" t="s">
        <v>710</v>
      </c>
    </row>
    <row r="25" spans="1:3">
      <c r="A25">
        <v>1</v>
      </c>
      <c r="B25" t="s">
        <v>699</v>
      </c>
      <c r="C25" s="28" t="s">
        <v>711</v>
      </c>
    </row>
    <row r="26" spans="1:3">
      <c r="A26">
        <v>1</v>
      </c>
      <c r="B26" t="s">
        <v>699</v>
      </c>
      <c r="C26" s="28" t="s">
        <v>712</v>
      </c>
    </row>
    <row r="27" spans="1:3">
      <c r="A27">
        <v>1</v>
      </c>
      <c r="B27" t="s">
        <v>699</v>
      </c>
      <c r="C27" s="28" t="s">
        <v>713</v>
      </c>
    </row>
    <row r="28" spans="1:3">
      <c r="A28">
        <v>1</v>
      </c>
      <c r="B28" t="s">
        <v>699</v>
      </c>
      <c r="C28" s="28" t="s">
        <v>714</v>
      </c>
    </row>
    <row r="29" spans="1:3">
      <c r="A29">
        <v>1</v>
      </c>
      <c r="B29" t="s">
        <v>699</v>
      </c>
      <c r="C29" s="28" t="s">
        <v>715</v>
      </c>
    </row>
    <row r="30" spans="1:3">
      <c r="A30">
        <v>2</v>
      </c>
      <c r="B30" t="s">
        <v>699</v>
      </c>
      <c r="C30" s="28" t="s">
        <v>725</v>
      </c>
    </row>
    <row r="31" spans="1:3">
      <c r="A31">
        <v>2</v>
      </c>
      <c r="B31" t="s">
        <v>699</v>
      </c>
      <c r="C31" s="28" t="s">
        <v>726</v>
      </c>
    </row>
    <row r="32" spans="1:3">
      <c r="A32">
        <v>2</v>
      </c>
      <c r="B32" t="s">
        <v>699</v>
      </c>
      <c r="C32" s="28" t="s">
        <v>727</v>
      </c>
    </row>
    <row r="33" spans="1:3">
      <c r="A33">
        <v>2</v>
      </c>
      <c r="B33" t="s">
        <v>699</v>
      </c>
      <c r="C33" s="28" t="s">
        <v>728</v>
      </c>
    </row>
    <row r="34" spans="1:3">
      <c r="A34">
        <v>2</v>
      </c>
      <c r="B34" t="s">
        <v>699</v>
      </c>
      <c r="C34" s="28" t="s">
        <v>729</v>
      </c>
    </row>
    <row r="35" spans="1:3">
      <c r="A35">
        <v>2</v>
      </c>
      <c r="B35" t="s">
        <v>699</v>
      </c>
      <c r="C35" s="28" t="s">
        <v>730</v>
      </c>
    </row>
    <row r="36" spans="1:3">
      <c r="A36">
        <v>2</v>
      </c>
      <c r="B36" t="s">
        <v>699</v>
      </c>
      <c r="C36" s="28" t="s">
        <v>731</v>
      </c>
    </row>
    <row r="37" spans="1:3">
      <c r="A37">
        <v>2</v>
      </c>
      <c r="B37" t="s">
        <v>699</v>
      </c>
      <c r="C37" s="28" t="s">
        <v>732</v>
      </c>
    </row>
    <row r="38" spans="1:3">
      <c r="A38">
        <v>2</v>
      </c>
      <c r="B38" t="s">
        <v>699</v>
      </c>
      <c r="C38" s="28" t="s">
        <v>733</v>
      </c>
    </row>
    <row r="39" spans="1:3" s="51" customFormat="1">
      <c r="A39" s="51">
        <v>2</v>
      </c>
      <c r="B39" s="51" t="s">
        <v>699</v>
      </c>
      <c r="C39" s="52" t="s">
        <v>734</v>
      </c>
    </row>
    <row r="40" spans="1:3">
      <c r="A40">
        <v>3</v>
      </c>
      <c r="B40" t="s">
        <v>699</v>
      </c>
      <c r="C40" s="28" t="s">
        <v>744</v>
      </c>
    </row>
    <row r="41" spans="1:3">
      <c r="A41">
        <v>3</v>
      </c>
      <c r="B41" t="s">
        <v>699</v>
      </c>
      <c r="C41" s="28" t="s">
        <v>745</v>
      </c>
    </row>
    <row r="42" spans="1:3">
      <c r="A42">
        <v>3</v>
      </c>
      <c r="B42" t="s">
        <v>699</v>
      </c>
      <c r="C42" s="28" t="s">
        <v>746</v>
      </c>
    </row>
    <row r="43" spans="1:3">
      <c r="A43">
        <v>3</v>
      </c>
      <c r="B43" t="s">
        <v>699</v>
      </c>
      <c r="C43" s="28" t="s">
        <v>747</v>
      </c>
    </row>
    <row r="44" spans="1:3">
      <c r="A44">
        <v>3</v>
      </c>
      <c r="B44" t="s">
        <v>699</v>
      </c>
      <c r="C44" s="28" t="s">
        <v>748</v>
      </c>
    </row>
    <row r="45" spans="1:3" s="51" customFormat="1">
      <c r="A45" s="51">
        <v>3</v>
      </c>
      <c r="B45" s="51" t="s">
        <v>699</v>
      </c>
      <c r="C45" s="52" t="s">
        <v>749</v>
      </c>
    </row>
    <row r="46" spans="1:3">
      <c r="A46">
        <v>3</v>
      </c>
      <c r="B46" t="s">
        <v>699</v>
      </c>
      <c r="C46" s="28" t="s">
        <v>750</v>
      </c>
    </row>
    <row r="47" spans="1:3">
      <c r="A47">
        <v>3</v>
      </c>
      <c r="B47" t="s">
        <v>699</v>
      </c>
      <c r="C47" s="28" t="s">
        <v>751</v>
      </c>
    </row>
    <row r="48" spans="1:3" s="51" customFormat="1">
      <c r="A48" s="51">
        <v>3</v>
      </c>
      <c r="B48" s="51" t="s">
        <v>699</v>
      </c>
      <c r="C48" s="52" t="s">
        <v>752</v>
      </c>
    </row>
    <row r="49" spans="1:3">
      <c r="A49">
        <v>3</v>
      </c>
      <c r="B49" t="s">
        <v>699</v>
      </c>
      <c r="C49" s="28" t="s">
        <v>753</v>
      </c>
    </row>
    <row r="50" spans="1:3" s="54" customFormat="1">
      <c r="A50" s="54">
        <v>1</v>
      </c>
      <c r="B50" s="54" t="s">
        <v>700</v>
      </c>
      <c r="C50" s="55" t="s">
        <v>716</v>
      </c>
    </row>
    <row r="51" spans="1:3">
      <c r="A51">
        <v>1</v>
      </c>
      <c r="B51" t="s">
        <v>700</v>
      </c>
      <c r="C51" s="28" t="s">
        <v>717</v>
      </c>
    </row>
    <row r="52" spans="1:3" s="54" customFormat="1">
      <c r="A52" s="54">
        <v>1</v>
      </c>
      <c r="B52" s="54" t="s">
        <v>700</v>
      </c>
      <c r="C52" s="55" t="s">
        <v>718</v>
      </c>
    </row>
    <row r="53" spans="1:3">
      <c r="A53">
        <v>2</v>
      </c>
      <c r="B53" t="s">
        <v>700</v>
      </c>
      <c r="C53" s="28" t="s">
        <v>735</v>
      </c>
    </row>
    <row r="54" spans="1:3">
      <c r="A54">
        <v>2</v>
      </c>
      <c r="B54" t="s">
        <v>700</v>
      </c>
      <c r="C54" s="28" t="s">
        <v>736</v>
      </c>
    </row>
    <row r="55" spans="1:3" s="54" customFormat="1">
      <c r="A55" s="54">
        <v>2</v>
      </c>
      <c r="B55" s="54" t="s">
        <v>700</v>
      </c>
      <c r="C55" s="55" t="s">
        <v>737</v>
      </c>
    </row>
    <row r="56" spans="1:3">
      <c r="A56">
        <v>3</v>
      </c>
      <c r="B56" t="s">
        <v>700</v>
      </c>
      <c r="C56" s="28" t="s">
        <v>754</v>
      </c>
    </row>
    <row r="57" spans="1:3">
      <c r="A57">
        <v>3</v>
      </c>
      <c r="B57" t="s">
        <v>700</v>
      </c>
      <c r="C57" s="28" t="s">
        <v>755</v>
      </c>
    </row>
    <row r="58" spans="1:3">
      <c r="A58">
        <v>3</v>
      </c>
      <c r="B58" t="s">
        <v>700</v>
      </c>
      <c r="C58" s="28" t="s">
        <v>756</v>
      </c>
    </row>
  </sheetData>
  <sortState ref="A2:C58">
    <sortCondition descending="1" ref="B2:B58"/>
  </sortState>
  <hyperlinks>
    <hyperlink ref="C11" r:id="rId1" display="https://ab2022mohammedengineer.on.drv.tw/Narratives website/DerivativeNarrativeWebPage-Trial2_1.html"/>
    <hyperlink ref="C12" r:id="rId2" display="https://ab2022mohammedengineer.on.drv.tw/Narratives website/DerivativeNarrativeWebPage-Trial2_2.html"/>
    <hyperlink ref="C13" r:id="rId3" display="https://ab2022mohammedengineer.on.drv.tw/Narratives website/DerivativeNarrativeWebPage-Trial2_3.html"/>
    <hyperlink ref="C2" r:id="rId4" display="https://ab2022mohammedengineer.on.drv.tw/Narratives website/SuperOrdinateNarrativeWebPage-Trail-1.html"/>
    <hyperlink ref="C3" r:id="rId5" display="https://ab2022mohammedengineer.on.drv.tw/Narratives website/SuperOrdinateNarrativeWebPage-Trail-2.html"/>
    <hyperlink ref="C4" r:id="rId6" display="https://ab2022mohammedengineer.on.drv.tw/Narratives website/SuperOrdinateNarrativeWebPage-Trail-3.html"/>
    <hyperlink ref="C20" r:id="rId7" display="https://ab2022mohammedengineer.on.drv.tw/Narratives website/CorrelativeNarrativeWebPage-Trial1.html"/>
    <hyperlink ref="C21" r:id="rId8" display="https://ab2022mohammedengineer.on.drv.tw/Narratives website/CorrelativeNarrativeWebPage-Trial4.html"/>
    <hyperlink ref="C22" r:id="rId9" display="https://ab2022mohammedengineer.on.drv.tw/Narratives website/CorrelativeNarrativeWebPage-Trial5.html"/>
    <hyperlink ref="C23" r:id="rId10" display="https://ab2022mohammedengineer.on.drv.tw/Narratives website/CorrelativeNarrativeWebPage-Trial40.html"/>
    <hyperlink ref="C24" r:id="rId11" display="https://ab2022mohammedengineer.on.drv.tw/Narratives website/CorrelativeNarrativeWebPage-Trial41.html"/>
    <hyperlink ref="C25" r:id="rId12" display="https://ab2022mohammedengineer.on.drv.tw/Narratives website/CorrelativeNarrativeWebPage-Trial42.html"/>
    <hyperlink ref="C26" r:id="rId13" display="https://ab2022mohammedengineer.on.drv.tw/Narratives website/CorrelativeNarrativeWebPage-Trial44.html"/>
    <hyperlink ref="C27" r:id="rId14" display="https://ab2022mohammedengineer.on.drv.tw/Narratives website/CorrelativeNarrativeWebPage-Trial45.html"/>
    <hyperlink ref="C28" r:id="rId15" display="https://ab2022mohammedengineer.on.drv.tw/Narratives website/CorrelativeNarrativeWebPage-Trial46.html"/>
    <hyperlink ref="C29" r:id="rId16" display="https://ab2022mohammedengineer.on.drv.tw/Narratives website/CorrelativeNarrativeWebPage-Trial47.html"/>
    <hyperlink ref="C50" r:id="rId17" display="https://ab2022mohammedengineer.on.drv.tw/Narratives website/CombinationalNarrativeWebPage1.html"/>
    <hyperlink ref="C51" r:id="rId18" display="https://ab2022mohammedengineer.on.drv.tw/Narratives website/CombinationalNarrativeWebPage2.html"/>
    <hyperlink ref="C52" r:id="rId19" display="https://ab2022mohammedengineer.on.drv.tw/Narratives website/CombinationalNarrativeWebPage3.html"/>
    <hyperlink ref="C14" r:id="rId20" display="https://ab2022mohammedengineer.on.drv.tw/Narratives website/DerivativeNarrativeWebPage-Trial2_4.html"/>
    <hyperlink ref="C15" r:id="rId21" display="https://ab2022mohammedengineer.on.drv.tw/Narratives website/DerivativeNarrativeWebPage-Trial2_5.html"/>
    <hyperlink ref="C16" r:id="rId22" display="https://ab2022mohammedengineer.on.drv.tw/Narratives website/DerivativeNarrativeWebPage-Trial2_6.html"/>
    <hyperlink ref="C5" r:id="rId23" display="https://ab2022mohammedengineer.on.drv.tw/Narratives website/SuperOrdinateNarrativeWebPage-Trail-4.html"/>
    <hyperlink ref="C6" r:id="rId24" display="https://ab2022mohammedengineer.on.drv.tw/Narratives website/SuperOrdinateNarrativeWebPage-Trail-5.html"/>
    <hyperlink ref="C7" r:id="rId25" display="https://ab2022mohammedengineer.on.drv.tw/Narratives website/SuperOrdinateNarrativeWebPage-Trail-6.html"/>
    <hyperlink ref="C30" r:id="rId26" display="https://ab2022mohammedengineer.on.drv.tw/Narratives website/CorrelativeNarrativeWebPage-Trial2.html"/>
    <hyperlink ref="C31" r:id="rId27" display="https://ab2022mohammedengineer.on.drv.tw/Narratives website/CorrelativeNarrativeWebPage-Trial3.html"/>
    <hyperlink ref="C32" r:id="rId28" display="https://ab2022mohammedengineer.on.drv.tw/Narratives website/CorrelativeNarrativeWebPage-Trial6.html"/>
    <hyperlink ref="C33" r:id="rId29" display="https://ab2022mohammedengineer.on.drv.tw/Narratives website/CorrelativeNarrativeWebPage-Trial7.html"/>
    <hyperlink ref="C34" r:id="rId30" display="https://ab2022mohammedengineer.on.drv.tw/Narratives website/CorrelativeNarrativeWebPage-Trial8.html"/>
    <hyperlink ref="C35" r:id="rId31" display="https://ab2022mohammedengineer.on.drv.tw/Narratives website/CorrelativeNarrativeWebPage-Trial10.html"/>
    <hyperlink ref="C36" r:id="rId32" display="https://ab2022mohammedengineer.on.drv.tw/Narratives website/CorrelativeNarrativeWebPage-Trial13.html"/>
    <hyperlink ref="C37" r:id="rId33" display="https://ab2022mohammedengineer.on.drv.tw/Narratives website/CorrelativeNarrativeWebPage-Trial14.html"/>
    <hyperlink ref="C38" r:id="rId34" display="https://ab2022mohammedengineer.on.drv.tw/Narratives website/CorrelativeNarrativeWebPage-Trial15.html"/>
    <hyperlink ref="C39" r:id="rId35" display="https://ab2022mohammedengineer.on.drv.tw/Narratives website/CorrelativeNarrativeWebPage-Trial16.html"/>
    <hyperlink ref="C53" r:id="rId36" display="https://ab2022mohammedengineer.on.drv.tw/Narratives website/CombinationalNarrativeWebPage4.html"/>
    <hyperlink ref="C54" r:id="rId37" display="https://ab2022mohammedengineer.on.drv.tw/Narratives website/CombinationalNarrativeWebPage5.html"/>
    <hyperlink ref="C55" r:id="rId38" display="https://ab2022mohammedengineer.on.drv.tw/Narratives website/CombinationalNarrativeWebPage6.html"/>
    <hyperlink ref="C17" r:id="rId39" display="https://ab2022mohammedengineer.on.drv.tw/Narratives website/DerivativeNarrativeWebPage-Trial2_7.html"/>
    <hyperlink ref="C18" r:id="rId40" display="https://ab2022mohammedengineer.on.drv.tw/Narratives website/DerivativeNarrativeWebPage-Trial2_8.html"/>
    <hyperlink ref="C19" r:id="rId41" display="https://ab2022mohammedengineer.on.drv.tw/Narratives website/DerivativeNarrativeWebPage-Trial2_9.html"/>
    <hyperlink ref="C8" r:id="rId42" display="https://ab2022mohammedengineer.on.drv.tw/Narratives website/SuperOrdinateNarrativeWebPage-Trail-7.html"/>
    <hyperlink ref="C9" r:id="rId43" display="https://ab2022mohammedengineer.on.drv.tw/Narratives website/SuperOrdinateNarrativeWebPage-Trail-8.html"/>
    <hyperlink ref="C10" r:id="rId44" display="https://ab2022mohammedengineer.on.drv.tw/Narratives website/SuperOrdinateNarrativeWebPage-Trail-11.html"/>
    <hyperlink ref="C40" r:id="rId45" display="https://ab2022mohammedengineer.on.drv.tw/Narratives website/CorrelativeNarrativeWebPage-Trial9.html"/>
    <hyperlink ref="C41" r:id="rId46" display="https://ab2022mohammedengineer.on.drv.tw/Narratives website/CorrelativeNarrativeWebPage-Trial11.html"/>
    <hyperlink ref="C42" r:id="rId47" display="https://ab2022mohammedengineer.on.drv.tw/Narratives website/CorrelativeNarrativeWebPage-Trial12.html"/>
    <hyperlink ref="C43" r:id="rId48" display="https://ab2022mohammedengineer.on.drv.tw/Narratives website/CorrelativeNarrativeWebPage-Trial21.html"/>
    <hyperlink ref="C44" r:id="rId49" display="https://ab2022mohammedengineer.on.drv.tw/Narratives website/CorrelativeNarrativeWebPage-Trial17.html"/>
    <hyperlink ref="C45" r:id="rId50" display="https://ab2022mohammedengineer.on.drv.tw/Narratives website/CorrelativeNarrativeWebPage-Trial18.html"/>
    <hyperlink ref="C46" r:id="rId51" display="https://ab2022mohammedengineer.on.drv.tw/Narratives website/CorrelativeNarrativeWebPage-Trial24.html"/>
    <hyperlink ref="C47" r:id="rId52" display="https://ab2022mohammedengineer.on.drv.tw/Narratives website/CorrelativeNarrativeWebPage-Trial25.html"/>
    <hyperlink ref="C48" r:id="rId53" display="https://ab2022mohammedengineer.on.drv.tw/Narratives website/CorrelativeNarrativeWebPage-Trial28.html"/>
    <hyperlink ref="C49" r:id="rId54" display="https://ab2022mohammedengineer.on.drv.tw/Narratives website/CorrelativeNarrativeWebPage-Trial29.html"/>
    <hyperlink ref="C56" r:id="rId55" display="https://ab2022mohammedengineer.on.drv.tw/Narratives website/CombinationalNarrativeWebPage1.html"/>
    <hyperlink ref="C57" r:id="rId56" display="https://ab2022mohammedengineer.on.drv.tw/Narratives website/CombinationalNarrativeWebPage2.html"/>
    <hyperlink ref="C58" r:id="rId57" display="https://ab2022mohammedengineer.on.drv.tw/Narratives website/CombinationalNarrativeWebPage3.html"/>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B104"/>
  <sheetViews>
    <sheetView topLeftCell="A83" zoomScale="93" zoomScaleNormal="93" workbookViewId="0">
      <selection activeCell="E3" sqref="E3"/>
    </sheetView>
  </sheetViews>
  <sheetFormatPr defaultRowHeight="15"/>
  <cols>
    <col min="2" max="2" width="4.42578125" customWidth="1"/>
    <col min="3" max="3" width="18.7109375" style="8" customWidth="1"/>
    <col min="4" max="4" width="15.7109375" customWidth="1"/>
    <col min="5" max="5" width="26.140625" customWidth="1"/>
    <col min="6" max="6" width="21.7109375" customWidth="1"/>
    <col min="7" max="7" width="20.7109375" customWidth="1"/>
    <col min="8" max="8" width="16.85546875" customWidth="1"/>
    <col min="9" max="9" width="14.5703125" customWidth="1"/>
    <col min="10" max="10" width="19" customWidth="1"/>
    <col min="11" max="11" width="13.85546875" style="10" customWidth="1"/>
    <col min="12" max="12" width="20.42578125" customWidth="1"/>
    <col min="13" max="13" width="18.140625" customWidth="1"/>
    <col min="14" max="14" width="13" customWidth="1"/>
    <col min="15" max="15" width="19.7109375" customWidth="1"/>
    <col min="16" max="16" width="16.5703125" customWidth="1"/>
    <col min="17" max="17" width="14.5703125" customWidth="1"/>
    <col min="18" max="18" width="9.140625" style="10"/>
    <col min="25" max="25" width="9.140625" style="10"/>
    <col min="26" max="26" width="23" customWidth="1"/>
    <col min="27" max="27" width="17.5703125" customWidth="1"/>
    <col min="31" max="31" width="9.140625" style="6"/>
    <col min="38" max="38" width="9.140625" style="10"/>
    <col min="44" max="44" width="18" customWidth="1"/>
    <col min="45" max="45" width="9.140625" style="10"/>
    <col min="52" max="52" width="9.140625" style="10"/>
    <col min="58" max="58" width="9.140625" style="6"/>
    <col min="65" max="65" width="9.140625" style="10"/>
    <col min="72" max="72" width="9.140625" style="10"/>
    <col min="79" max="79" width="9.140625" style="10"/>
    <col min="86" max="86" width="9.140625" style="10"/>
    <col min="93" max="93" width="9.140625" style="10"/>
    <col min="100" max="100" width="9.140625" style="10"/>
    <col min="107" max="107" width="9.140625" style="10"/>
    <col min="114" max="114" width="9.140625" style="10"/>
    <col min="121" max="121" width="9.140625" style="10"/>
    <col min="128" max="128" width="9.140625" style="10"/>
    <col min="129" max="129" width="14.28515625" customWidth="1"/>
    <col min="133" max="133" width="9.140625" style="10"/>
    <col min="134" max="134" width="14.28515625" style="10" customWidth="1"/>
    <col min="135" max="135" width="9.7109375" customWidth="1"/>
    <col min="140" max="140" width="24.42578125" customWidth="1"/>
    <col min="141" max="141" width="11.7109375" style="10" customWidth="1"/>
    <col min="148" max="148" width="9.140625" style="10"/>
    <col min="155" max="155" width="9.140625" style="10"/>
    <col min="160" max="160" width="9.140625" style="10"/>
    <col min="161" max="161" width="19.85546875" style="10" customWidth="1"/>
    <col min="162" max="162" width="26.7109375" customWidth="1"/>
    <col min="163" max="163" width="19.85546875" customWidth="1"/>
    <col min="175" max="175" width="12.85546875" bestFit="1" customWidth="1"/>
    <col min="182" max="182" width="144.85546875" bestFit="1" customWidth="1"/>
  </cols>
  <sheetData>
    <row r="1" spans="1:169" ht="18.75">
      <c r="E1" s="294" t="s">
        <v>415</v>
      </c>
      <c r="F1" s="292"/>
      <c r="G1" s="292"/>
      <c r="H1" s="292"/>
      <c r="I1" s="292"/>
      <c r="J1" s="292"/>
      <c r="K1" s="292"/>
      <c r="L1" s="292"/>
      <c r="M1" s="292"/>
      <c r="N1" s="292"/>
      <c r="O1" s="292"/>
      <c r="P1" s="292"/>
      <c r="Q1" s="292"/>
      <c r="R1" s="292"/>
      <c r="S1" s="292"/>
      <c r="T1" s="292"/>
      <c r="U1" s="292"/>
      <c r="V1" s="292"/>
      <c r="W1" s="292"/>
      <c r="X1" s="292"/>
      <c r="Y1" s="292"/>
      <c r="Z1" s="292"/>
      <c r="AA1" s="292"/>
      <c r="AB1" s="292"/>
      <c r="AC1" s="292"/>
      <c r="AD1" s="292"/>
      <c r="AE1" s="292"/>
      <c r="AF1" s="9" t="s">
        <v>458</v>
      </c>
    </row>
    <row r="2" spans="1:169" ht="314.25" customHeight="1">
      <c r="A2" t="s">
        <v>231</v>
      </c>
      <c r="B2" s="1"/>
      <c r="C2" s="14"/>
      <c r="D2" s="1"/>
      <c r="E2" s="15" t="s">
        <v>3</v>
      </c>
      <c r="F2" s="15" t="s">
        <v>4</v>
      </c>
      <c r="G2" s="15" t="s">
        <v>5</v>
      </c>
      <c r="H2" s="18" t="s">
        <v>6</v>
      </c>
      <c r="I2" s="18" t="s">
        <v>7</v>
      </c>
      <c r="J2" s="18" t="s">
        <v>8</v>
      </c>
      <c r="K2" s="16" t="s">
        <v>9</v>
      </c>
      <c r="L2" s="14" t="s">
        <v>10</v>
      </c>
      <c r="M2" s="14" t="s">
        <v>11</v>
      </c>
      <c r="N2" s="14" t="s">
        <v>12</v>
      </c>
      <c r="O2" s="14" t="s">
        <v>13</v>
      </c>
      <c r="P2" s="14" t="s">
        <v>14</v>
      </c>
      <c r="Q2" s="14" t="s">
        <v>15</v>
      </c>
      <c r="R2" s="16" t="s">
        <v>9</v>
      </c>
      <c r="S2" s="14" t="s">
        <v>16</v>
      </c>
      <c r="T2" s="14" t="s">
        <v>17</v>
      </c>
      <c r="U2" s="14" t="s">
        <v>18</v>
      </c>
      <c r="V2" s="14" t="s">
        <v>19</v>
      </c>
      <c r="W2" s="14" t="s">
        <v>20</v>
      </c>
      <c r="X2" s="14" t="s">
        <v>21</v>
      </c>
      <c r="Y2" s="16" t="s">
        <v>9</v>
      </c>
      <c r="Z2" s="14" t="s">
        <v>22</v>
      </c>
      <c r="AA2" s="14" t="s">
        <v>23</v>
      </c>
      <c r="AB2" s="14" t="s">
        <v>24</v>
      </c>
      <c r="AC2" s="14" t="s">
        <v>25</v>
      </c>
      <c r="AD2" s="14" t="s">
        <v>26</v>
      </c>
      <c r="AE2" s="17" t="s">
        <v>27</v>
      </c>
      <c r="AF2" s="14" t="s">
        <v>28</v>
      </c>
      <c r="AG2" s="14" t="s">
        <v>29</v>
      </c>
      <c r="AH2" s="14" t="s">
        <v>30</v>
      </c>
      <c r="AI2" s="14" t="s">
        <v>31</v>
      </c>
      <c r="AJ2" s="14" t="s">
        <v>32</v>
      </c>
      <c r="AK2" s="14" t="s">
        <v>33</v>
      </c>
      <c r="AL2" s="16" t="s">
        <v>9</v>
      </c>
      <c r="AM2" s="14" t="s">
        <v>34</v>
      </c>
      <c r="AN2" s="14" t="s">
        <v>35</v>
      </c>
      <c r="AO2" s="14" t="s">
        <v>36</v>
      </c>
      <c r="AP2" s="14" t="s">
        <v>37</v>
      </c>
      <c r="AQ2" s="14" t="s">
        <v>38</v>
      </c>
      <c r="AR2" s="14" t="s">
        <v>39</v>
      </c>
      <c r="AS2" s="16" t="s">
        <v>9</v>
      </c>
      <c r="AT2" s="14" t="s">
        <v>40</v>
      </c>
      <c r="AU2" s="14" t="s">
        <v>41</v>
      </c>
      <c r="AV2" s="14" t="s">
        <v>42</v>
      </c>
      <c r="AW2" s="14" t="s">
        <v>43</v>
      </c>
      <c r="AX2" s="14" t="s">
        <v>44</v>
      </c>
      <c r="AY2" s="14" t="s">
        <v>45</v>
      </c>
      <c r="AZ2" s="16" t="s">
        <v>9</v>
      </c>
      <c r="BA2" s="14" t="s">
        <v>22</v>
      </c>
      <c r="BB2" s="14" t="s">
        <v>23</v>
      </c>
      <c r="BC2" s="14" t="s">
        <v>24</v>
      </c>
      <c r="BD2" s="14" t="s">
        <v>25</v>
      </c>
      <c r="BE2" s="14" t="s">
        <v>46</v>
      </c>
      <c r="BF2" s="17" t="s">
        <v>47</v>
      </c>
      <c r="BG2" s="14" t="s">
        <v>48</v>
      </c>
      <c r="BH2" s="14" t="s">
        <v>49</v>
      </c>
      <c r="BI2" s="14" t="s">
        <v>50</v>
      </c>
      <c r="BJ2" s="14" t="s">
        <v>51</v>
      </c>
      <c r="BK2" s="14" t="s">
        <v>52</v>
      </c>
      <c r="BL2" s="14" t="s">
        <v>53</v>
      </c>
      <c r="BM2" s="16" t="s">
        <v>9</v>
      </c>
      <c r="BN2" s="14" t="s">
        <v>54</v>
      </c>
      <c r="BO2" s="14" t="s">
        <v>55</v>
      </c>
      <c r="BP2" s="14" t="s">
        <v>56</v>
      </c>
      <c r="BQ2" s="14" t="s">
        <v>57</v>
      </c>
      <c r="BR2" s="14" t="s">
        <v>58</v>
      </c>
      <c r="BS2" s="14" t="s">
        <v>59</v>
      </c>
      <c r="BT2" s="16" t="s">
        <v>9</v>
      </c>
      <c r="BU2" s="14" t="s">
        <v>60</v>
      </c>
      <c r="BV2" s="14" t="s">
        <v>61</v>
      </c>
      <c r="BW2" s="14" t="s">
        <v>62</v>
      </c>
      <c r="BX2" s="14" t="s">
        <v>63</v>
      </c>
      <c r="BY2" s="14" t="s">
        <v>64</v>
      </c>
      <c r="BZ2" s="14" t="s">
        <v>65</v>
      </c>
      <c r="CA2" s="16" t="s">
        <v>9</v>
      </c>
      <c r="CB2" s="14" t="s">
        <v>66</v>
      </c>
      <c r="CC2" s="14" t="s">
        <v>67</v>
      </c>
      <c r="CD2" s="14" t="s">
        <v>68</v>
      </c>
      <c r="CE2" s="14" t="s">
        <v>69</v>
      </c>
      <c r="CF2" s="14" t="s">
        <v>70</v>
      </c>
      <c r="CG2" s="14" t="s">
        <v>71</v>
      </c>
      <c r="CH2" s="16" t="s">
        <v>9</v>
      </c>
      <c r="CI2" s="14" t="s">
        <v>72</v>
      </c>
      <c r="CJ2" s="14" t="s">
        <v>73</v>
      </c>
      <c r="CK2" s="14" t="s">
        <v>74</v>
      </c>
      <c r="CL2" s="14" t="s">
        <v>75</v>
      </c>
      <c r="CM2" s="14" t="s">
        <v>76</v>
      </c>
      <c r="CN2" s="14" t="s">
        <v>77</v>
      </c>
      <c r="CO2" s="16" t="s">
        <v>9</v>
      </c>
      <c r="CP2" s="14" t="s">
        <v>78</v>
      </c>
      <c r="CQ2" s="14" t="s">
        <v>79</v>
      </c>
      <c r="CR2" s="14" t="s">
        <v>80</v>
      </c>
      <c r="CS2" s="14" t="s">
        <v>81</v>
      </c>
      <c r="CT2" s="14" t="s">
        <v>82</v>
      </c>
      <c r="CU2" s="14" t="s">
        <v>83</v>
      </c>
      <c r="CV2" s="16" t="s">
        <v>9</v>
      </c>
      <c r="CW2" s="14" t="s">
        <v>84</v>
      </c>
      <c r="CX2" s="14" t="s">
        <v>85</v>
      </c>
      <c r="CY2" s="14" t="s">
        <v>86</v>
      </c>
      <c r="CZ2" s="14" t="s">
        <v>87</v>
      </c>
      <c r="DA2" s="14" t="s">
        <v>88</v>
      </c>
      <c r="DB2" s="14" t="s">
        <v>89</v>
      </c>
      <c r="DC2" s="16" t="s">
        <v>9</v>
      </c>
      <c r="DD2" s="14" t="s">
        <v>90</v>
      </c>
      <c r="DE2" s="14" t="s">
        <v>91</v>
      </c>
      <c r="DF2" s="14" t="s">
        <v>92</v>
      </c>
      <c r="DG2" s="14" t="s">
        <v>93</v>
      </c>
      <c r="DH2" s="14" t="s">
        <v>94</v>
      </c>
      <c r="DI2" s="14" t="s">
        <v>95</v>
      </c>
      <c r="DJ2" s="16" t="s">
        <v>9</v>
      </c>
      <c r="DK2" s="14" t="s">
        <v>96</v>
      </c>
      <c r="DL2" s="14" t="s">
        <v>97</v>
      </c>
      <c r="DM2" s="14" t="s">
        <v>98</v>
      </c>
      <c r="DN2" s="14" t="s">
        <v>99</v>
      </c>
      <c r="DO2" s="14" t="s">
        <v>100</v>
      </c>
      <c r="DP2" s="14" t="s">
        <v>101</v>
      </c>
      <c r="DQ2" s="16" t="s">
        <v>9</v>
      </c>
      <c r="DR2" s="14" t="s">
        <v>102</v>
      </c>
      <c r="DS2" s="14" t="s">
        <v>103</v>
      </c>
      <c r="DT2" s="14" t="s">
        <v>104</v>
      </c>
      <c r="DU2" s="14" t="s">
        <v>105</v>
      </c>
      <c r="DV2" s="14" t="s">
        <v>106</v>
      </c>
      <c r="DW2" s="14" t="s">
        <v>107</v>
      </c>
      <c r="DX2" s="16" t="s">
        <v>9</v>
      </c>
      <c r="DY2" s="14" t="s">
        <v>22</v>
      </c>
      <c r="DZ2" s="14" t="s">
        <v>23</v>
      </c>
      <c r="EA2" s="14" t="s">
        <v>24</v>
      </c>
      <c r="EB2" s="14" t="s">
        <v>25</v>
      </c>
      <c r="EC2" s="16" t="s">
        <v>108</v>
      </c>
      <c r="ED2" s="16" t="s">
        <v>109</v>
      </c>
      <c r="EE2" s="14" t="s">
        <v>110</v>
      </c>
      <c r="EF2" s="14" t="s">
        <v>111</v>
      </c>
      <c r="EG2" s="14" t="s">
        <v>112</v>
      </c>
      <c r="EH2" s="14" t="s">
        <v>113</v>
      </c>
      <c r="EI2" s="14" t="s">
        <v>114</v>
      </c>
      <c r="EJ2" s="14" t="s">
        <v>115</v>
      </c>
      <c r="EK2" s="16" t="s">
        <v>9</v>
      </c>
      <c r="EL2" s="14" t="s">
        <v>116</v>
      </c>
      <c r="EM2" s="14" t="s">
        <v>117</v>
      </c>
      <c r="EN2" s="14" t="s">
        <v>118</v>
      </c>
      <c r="EO2" s="14" t="s">
        <v>119</v>
      </c>
      <c r="EP2" s="14" t="s">
        <v>120</v>
      </c>
      <c r="EQ2" s="14" t="s">
        <v>121</v>
      </c>
      <c r="ER2" s="16" t="s">
        <v>9</v>
      </c>
      <c r="ES2" s="14" t="s">
        <v>122</v>
      </c>
      <c r="ET2" s="14" t="s">
        <v>123</v>
      </c>
      <c r="EU2" s="14" t="s">
        <v>124</v>
      </c>
      <c r="EV2" s="14" t="s">
        <v>125</v>
      </c>
      <c r="EW2" s="14" t="s">
        <v>126</v>
      </c>
      <c r="EX2" s="14" t="s">
        <v>127</v>
      </c>
      <c r="EY2" s="16" t="s">
        <v>9</v>
      </c>
      <c r="EZ2" s="14" t="s">
        <v>22</v>
      </c>
      <c r="FA2" s="14" t="s">
        <v>23</v>
      </c>
      <c r="FB2" s="14" t="s">
        <v>24</v>
      </c>
      <c r="FC2" s="14" t="s">
        <v>25</v>
      </c>
      <c r="FD2" s="16" t="s">
        <v>128</v>
      </c>
      <c r="FE2" s="16" t="s">
        <v>129</v>
      </c>
      <c r="FF2" s="14" t="s">
        <v>130</v>
      </c>
      <c r="FG2" s="14" t="s">
        <v>131</v>
      </c>
      <c r="FH2" s="8"/>
      <c r="FI2" s="8"/>
      <c r="FJ2" s="8"/>
      <c r="FK2" s="8"/>
      <c r="FL2" s="8"/>
      <c r="FM2" s="8"/>
    </row>
    <row r="3" spans="1:169">
      <c r="E3" t="s">
        <v>454</v>
      </c>
      <c r="F3" t="s">
        <v>454</v>
      </c>
      <c r="G3" t="s">
        <v>454</v>
      </c>
      <c r="H3" t="s">
        <v>454</v>
      </c>
      <c r="I3" t="s">
        <v>454</v>
      </c>
      <c r="J3" t="s">
        <v>454</v>
      </c>
      <c r="K3" s="10" t="s">
        <v>454</v>
      </c>
      <c r="L3" t="s">
        <v>455</v>
      </c>
      <c r="M3" t="s">
        <v>455</v>
      </c>
      <c r="N3" t="s">
        <v>455</v>
      </c>
      <c r="O3" t="s">
        <v>455</v>
      </c>
      <c r="P3" t="s">
        <v>455</v>
      </c>
      <c r="Q3" t="s">
        <v>455</v>
      </c>
      <c r="R3" s="10" t="s">
        <v>455</v>
      </c>
      <c r="S3" t="s">
        <v>456</v>
      </c>
      <c r="T3" t="s">
        <v>456</v>
      </c>
      <c r="U3" t="s">
        <v>456</v>
      </c>
      <c r="V3" t="s">
        <v>456</v>
      </c>
      <c r="W3" t="s">
        <v>456</v>
      </c>
      <c r="X3" t="s">
        <v>456</v>
      </c>
      <c r="Y3" s="10" t="s">
        <v>456</v>
      </c>
      <c r="Z3" s="292" t="s">
        <v>461</v>
      </c>
      <c r="AA3" s="292"/>
      <c r="AB3" s="292"/>
      <c r="AC3" s="292"/>
      <c r="AF3" t="s">
        <v>457</v>
      </c>
      <c r="AG3" t="s">
        <v>457</v>
      </c>
      <c r="AH3" t="s">
        <v>457</v>
      </c>
      <c r="AI3" t="s">
        <v>457</v>
      </c>
      <c r="AJ3" t="s">
        <v>457</v>
      </c>
      <c r="AK3" t="s">
        <v>457</v>
      </c>
      <c r="AL3" s="10" t="s">
        <v>457</v>
      </c>
      <c r="AM3" t="s">
        <v>459</v>
      </c>
      <c r="AN3" t="s">
        <v>459</v>
      </c>
      <c r="AO3" t="s">
        <v>459</v>
      </c>
      <c r="AP3" t="s">
        <v>459</v>
      </c>
      <c r="AQ3" t="s">
        <v>459</v>
      </c>
      <c r="AR3" t="s">
        <v>459</v>
      </c>
      <c r="AS3" s="10" t="s">
        <v>459</v>
      </c>
      <c r="AT3" t="s">
        <v>460</v>
      </c>
      <c r="AU3" t="s">
        <v>460</v>
      </c>
      <c r="AV3" t="s">
        <v>460</v>
      </c>
      <c r="AW3" t="s">
        <v>460</v>
      </c>
      <c r="AX3" t="s">
        <v>460</v>
      </c>
      <c r="AY3" t="s">
        <v>460</v>
      </c>
      <c r="AZ3" s="10" t="s">
        <v>460</v>
      </c>
      <c r="BA3" s="292" t="s">
        <v>461</v>
      </c>
      <c r="BB3" s="292"/>
      <c r="BC3" s="292"/>
      <c r="BD3" s="292"/>
      <c r="BE3" s="292"/>
      <c r="BF3" s="292"/>
      <c r="BG3" t="s">
        <v>462</v>
      </c>
      <c r="BH3" t="s">
        <v>462</v>
      </c>
      <c r="BI3" t="s">
        <v>462</v>
      </c>
      <c r="BJ3" t="s">
        <v>462</v>
      </c>
      <c r="BK3" t="s">
        <v>462</v>
      </c>
      <c r="BL3" t="s">
        <v>462</v>
      </c>
      <c r="BM3" s="10" t="s">
        <v>462</v>
      </c>
      <c r="BN3" t="s">
        <v>464</v>
      </c>
      <c r="BO3" t="s">
        <v>464</v>
      </c>
      <c r="BP3" t="s">
        <v>464</v>
      </c>
      <c r="BQ3" t="s">
        <v>464</v>
      </c>
      <c r="BR3" t="s">
        <v>464</v>
      </c>
      <c r="BS3" t="s">
        <v>464</v>
      </c>
      <c r="BT3" s="10" t="s">
        <v>464</v>
      </c>
      <c r="BU3" t="s">
        <v>463</v>
      </c>
      <c r="BV3" t="s">
        <v>463</v>
      </c>
      <c r="BW3" t="s">
        <v>463</v>
      </c>
      <c r="BX3" t="s">
        <v>463</v>
      </c>
      <c r="BY3" t="s">
        <v>463</v>
      </c>
      <c r="BZ3" t="s">
        <v>463</v>
      </c>
      <c r="CA3" s="10" t="s">
        <v>463</v>
      </c>
      <c r="CB3" t="s">
        <v>465</v>
      </c>
      <c r="CC3" t="s">
        <v>465</v>
      </c>
      <c r="CD3" t="s">
        <v>465</v>
      </c>
      <c r="CE3" t="s">
        <v>465</v>
      </c>
      <c r="CF3" t="s">
        <v>465</v>
      </c>
      <c r="CG3" t="s">
        <v>465</v>
      </c>
      <c r="CH3" s="10" t="s">
        <v>465</v>
      </c>
      <c r="CI3" t="s">
        <v>466</v>
      </c>
      <c r="CJ3" t="s">
        <v>466</v>
      </c>
      <c r="CK3" t="s">
        <v>466</v>
      </c>
      <c r="CL3" t="s">
        <v>466</v>
      </c>
      <c r="CM3" t="s">
        <v>466</v>
      </c>
      <c r="CN3" t="s">
        <v>466</v>
      </c>
      <c r="CO3" s="10" t="s">
        <v>466</v>
      </c>
      <c r="CP3" t="s">
        <v>467</v>
      </c>
      <c r="CQ3" t="s">
        <v>467</v>
      </c>
      <c r="CR3" t="s">
        <v>467</v>
      </c>
      <c r="CS3" t="s">
        <v>467</v>
      </c>
      <c r="CT3" t="s">
        <v>467</v>
      </c>
      <c r="CU3" t="s">
        <v>467</v>
      </c>
      <c r="CV3" s="10" t="s">
        <v>467</v>
      </c>
      <c r="CW3" t="s">
        <v>468</v>
      </c>
      <c r="CX3" t="s">
        <v>468</v>
      </c>
      <c r="CY3" t="s">
        <v>468</v>
      </c>
      <c r="CZ3" t="s">
        <v>468</v>
      </c>
      <c r="DA3" t="s">
        <v>468</v>
      </c>
      <c r="DB3" t="s">
        <v>468</v>
      </c>
      <c r="DC3" s="10" t="s">
        <v>468</v>
      </c>
      <c r="DD3" t="s">
        <v>469</v>
      </c>
      <c r="DE3" t="s">
        <v>469</v>
      </c>
      <c r="DF3" t="s">
        <v>469</v>
      </c>
      <c r="DG3" t="s">
        <v>469</v>
      </c>
      <c r="DH3" t="s">
        <v>469</v>
      </c>
      <c r="DI3" t="s">
        <v>469</v>
      </c>
      <c r="DJ3" s="10" t="s">
        <v>469</v>
      </c>
      <c r="DK3" t="s">
        <v>470</v>
      </c>
      <c r="DL3" t="s">
        <v>470</v>
      </c>
      <c r="DM3" t="s">
        <v>470</v>
      </c>
      <c r="DN3" t="s">
        <v>470</v>
      </c>
      <c r="DO3" t="s">
        <v>470</v>
      </c>
      <c r="DP3" t="s">
        <v>470</v>
      </c>
      <c r="DQ3" s="10" t="s">
        <v>470</v>
      </c>
      <c r="DR3" t="s">
        <v>471</v>
      </c>
      <c r="DS3" t="s">
        <v>471</v>
      </c>
      <c r="DT3" t="s">
        <v>471</v>
      </c>
      <c r="DU3" t="s">
        <v>471</v>
      </c>
      <c r="DV3" t="s">
        <v>471</v>
      </c>
      <c r="DW3" t="s">
        <v>471</v>
      </c>
      <c r="DX3" s="10" t="s">
        <v>471</v>
      </c>
      <c r="DY3" s="292" t="s">
        <v>461</v>
      </c>
      <c r="DZ3" s="292"/>
      <c r="EA3" s="292"/>
      <c r="EB3" s="292"/>
      <c r="EE3" t="s">
        <v>472</v>
      </c>
      <c r="EF3" t="s">
        <v>472</v>
      </c>
      <c r="EG3" t="s">
        <v>472</v>
      </c>
      <c r="EH3" t="s">
        <v>472</v>
      </c>
      <c r="EI3" t="s">
        <v>472</v>
      </c>
      <c r="EJ3" t="s">
        <v>472</v>
      </c>
      <c r="EK3" s="10" t="s">
        <v>472</v>
      </c>
      <c r="EL3" t="s">
        <v>473</v>
      </c>
      <c r="EM3" t="s">
        <v>473</v>
      </c>
      <c r="EN3" t="s">
        <v>473</v>
      </c>
      <c r="EO3" t="s">
        <v>473</v>
      </c>
      <c r="EP3" t="s">
        <v>473</v>
      </c>
      <c r="EQ3" t="s">
        <v>473</v>
      </c>
      <c r="ER3" s="10" t="s">
        <v>473</v>
      </c>
      <c r="ES3" t="s">
        <v>474</v>
      </c>
      <c r="ET3" t="s">
        <v>474</v>
      </c>
      <c r="EU3" t="s">
        <v>474</v>
      </c>
      <c r="EV3" t="s">
        <v>474</v>
      </c>
      <c r="EW3" t="s">
        <v>474</v>
      </c>
      <c r="EX3" t="s">
        <v>474</v>
      </c>
      <c r="EY3" s="10" t="s">
        <v>474</v>
      </c>
      <c r="EZ3" s="292" t="s">
        <v>461</v>
      </c>
      <c r="FA3" s="292"/>
      <c r="FB3" s="292"/>
      <c r="FC3" s="292"/>
    </row>
    <row r="4" spans="1:169">
      <c r="A4">
        <v>1</v>
      </c>
      <c r="B4" s="13"/>
      <c r="C4" s="18"/>
      <c r="D4" s="5"/>
      <c r="E4" s="5" t="s">
        <v>135</v>
      </c>
      <c r="F4" s="5" t="s">
        <v>135</v>
      </c>
      <c r="G4" s="5" t="s">
        <v>135</v>
      </c>
      <c r="H4" s="5" t="s">
        <v>135</v>
      </c>
      <c r="I4" s="5" t="s">
        <v>135</v>
      </c>
      <c r="J4" s="5" t="s">
        <v>135</v>
      </c>
      <c r="K4" s="12" t="s">
        <v>476</v>
      </c>
      <c r="L4" s="5" t="s">
        <v>135</v>
      </c>
      <c r="M4" s="5" t="s">
        <v>135</v>
      </c>
      <c r="N4" s="5" t="s">
        <v>135</v>
      </c>
      <c r="O4" s="5" t="s">
        <v>135</v>
      </c>
      <c r="P4" s="5" t="s">
        <v>135</v>
      </c>
      <c r="Q4" s="5" t="s">
        <v>135</v>
      </c>
      <c r="R4" s="5" t="s">
        <v>477</v>
      </c>
      <c r="S4" s="5" t="s">
        <v>135</v>
      </c>
      <c r="T4" s="5" t="s">
        <v>135</v>
      </c>
      <c r="U4" s="5" t="s">
        <v>135</v>
      </c>
      <c r="V4" s="5" t="s">
        <v>134</v>
      </c>
      <c r="W4" s="5" t="s">
        <v>135</v>
      </c>
      <c r="X4" s="5" t="s">
        <v>137</v>
      </c>
      <c r="Y4" s="12" t="s">
        <v>478</v>
      </c>
      <c r="Z4" s="5" t="s">
        <v>140</v>
      </c>
      <c r="AA4" s="5" t="s">
        <v>140</v>
      </c>
      <c r="AB4" s="5" t="s">
        <v>140</v>
      </c>
      <c r="AC4" s="5" t="s">
        <v>140</v>
      </c>
      <c r="AD4" s="5" t="s">
        <v>479</v>
      </c>
      <c r="AE4" s="5" t="s">
        <v>480</v>
      </c>
      <c r="AF4" s="5" t="s">
        <v>135</v>
      </c>
      <c r="AG4" s="5" t="s">
        <v>134</v>
      </c>
      <c r="AH4" s="5" t="s">
        <v>135</v>
      </c>
      <c r="AI4" s="5" t="s">
        <v>134</v>
      </c>
      <c r="AJ4" s="5" t="s">
        <v>134</v>
      </c>
      <c r="AK4" s="5" t="s">
        <v>134</v>
      </c>
      <c r="AL4" s="12" t="s">
        <v>481</v>
      </c>
      <c r="AM4" s="5" t="s">
        <v>135</v>
      </c>
      <c r="AN4" s="5" t="s">
        <v>135</v>
      </c>
      <c r="AO4" s="5" t="s">
        <v>135</v>
      </c>
      <c r="AP4" s="5" t="s">
        <v>134</v>
      </c>
      <c r="AQ4" s="5" t="s">
        <v>134</v>
      </c>
      <c r="AR4" s="5" t="s">
        <v>134</v>
      </c>
      <c r="AS4" s="12" t="s">
        <v>482</v>
      </c>
      <c r="AT4" s="5" t="s">
        <v>135</v>
      </c>
      <c r="AU4" s="5" t="s">
        <v>135</v>
      </c>
      <c r="AV4" s="5" t="s">
        <v>135</v>
      </c>
      <c r="AW4" s="5" t="s">
        <v>134</v>
      </c>
      <c r="AX4" s="5" t="s">
        <v>134</v>
      </c>
      <c r="AY4" s="5" t="s">
        <v>134</v>
      </c>
      <c r="AZ4" s="5" t="s">
        <v>483</v>
      </c>
      <c r="BA4" s="5" t="s">
        <v>139</v>
      </c>
      <c r="BB4" s="5" t="s">
        <v>140</v>
      </c>
      <c r="BC4" s="5" t="s">
        <v>139</v>
      </c>
      <c r="BD4" s="5" t="s">
        <v>140</v>
      </c>
      <c r="BE4" s="5" t="s">
        <v>484</v>
      </c>
      <c r="BF4" s="5" t="s">
        <v>485</v>
      </c>
      <c r="BG4" s="5" t="s">
        <v>135</v>
      </c>
      <c r="BH4" s="5" t="s">
        <v>134</v>
      </c>
      <c r="BI4" s="5" t="s">
        <v>135</v>
      </c>
      <c r="BJ4" s="5" t="s">
        <v>134</v>
      </c>
      <c r="BK4" s="5" t="s">
        <v>134</v>
      </c>
      <c r="BL4" s="5" t="s">
        <v>134</v>
      </c>
      <c r="BM4" s="5" t="s">
        <v>486</v>
      </c>
      <c r="BN4" s="5" t="s">
        <v>135</v>
      </c>
      <c r="BO4" s="5" t="s">
        <v>134</v>
      </c>
      <c r="BP4" s="5" t="s">
        <v>134</v>
      </c>
      <c r="BQ4" s="5" t="s">
        <v>134</v>
      </c>
      <c r="BR4" s="5" t="s">
        <v>134</v>
      </c>
      <c r="BS4" s="5" t="s">
        <v>134</v>
      </c>
      <c r="BT4" s="5" t="s">
        <v>487</v>
      </c>
      <c r="BU4" s="5" t="s">
        <v>135</v>
      </c>
      <c r="BV4" s="5" t="s">
        <v>134</v>
      </c>
      <c r="BW4" s="5" t="s">
        <v>135</v>
      </c>
      <c r="BX4" s="5" t="s">
        <v>134</v>
      </c>
      <c r="BY4" s="5" t="s">
        <v>135</v>
      </c>
      <c r="BZ4" s="5" t="s">
        <v>134</v>
      </c>
      <c r="CA4" s="5" t="s">
        <v>488</v>
      </c>
      <c r="CB4" s="5" t="s">
        <v>135</v>
      </c>
      <c r="CC4" s="5" t="s">
        <v>135</v>
      </c>
      <c r="CD4" s="5" t="s">
        <v>135</v>
      </c>
      <c r="CE4" s="5" t="s">
        <v>134</v>
      </c>
      <c r="CF4" s="5" t="s">
        <v>135</v>
      </c>
      <c r="CG4" s="5" t="s">
        <v>134</v>
      </c>
      <c r="CH4" s="5" t="s">
        <v>489</v>
      </c>
      <c r="CI4" s="5" t="s">
        <v>135</v>
      </c>
      <c r="CJ4" s="5" t="s">
        <v>137</v>
      </c>
      <c r="CK4" s="5" t="s">
        <v>137</v>
      </c>
      <c r="CL4" s="5" t="s">
        <v>137</v>
      </c>
      <c r="CM4" s="5" t="s">
        <v>135</v>
      </c>
      <c r="CN4" s="5" t="s">
        <v>137</v>
      </c>
      <c r="CO4" s="5" t="s">
        <v>490</v>
      </c>
      <c r="CP4" s="5" t="s">
        <v>135</v>
      </c>
      <c r="CQ4" s="5" t="s">
        <v>137</v>
      </c>
      <c r="CR4" s="5" t="s">
        <v>134</v>
      </c>
      <c r="CS4" s="5" t="s">
        <v>137</v>
      </c>
      <c r="CT4" s="5" t="s">
        <v>134</v>
      </c>
      <c r="CU4" s="5" t="s">
        <v>137</v>
      </c>
      <c r="CV4" s="5" t="s">
        <v>491</v>
      </c>
      <c r="CW4" s="5" t="s">
        <v>135</v>
      </c>
      <c r="CX4" s="5" t="s">
        <v>137</v>
      </c>
      <c r="CY4" s="5" t="s">
        <v>137</v>
      </c>
      <c r="CZ4" s="5" t="s">
        <v>137</v>
      </c>
      <c r="DA4" s="5" t="s">
        <v>137</v>
      </c>
      <c r="DB4" s="5" t="s">
        <v>137</v>
      </c>
      <c r="DC4" s="5" t="s">
        <v>492</v>
      </c>
      <c r="DD4" s="5" t="s">
        <v>135</v>
      </c>
      <c r="DE4" s="5" t="s">
        <v>134</v>
      </c>
      <c r="DF4" s="5" t="s">
        <v>134</v>
      </c>
      <c r="DG4" s="5" t="s">
        <v>134</v>
      </c>
      <c r="DH4" s="5" t="s">
        <v>134</v>
      </c>
      <c r="DI4" s="5" t="s">
        <v>134</v>
      </c>
      <c r="DJ4" s="12" t="s">
        <v>493</v>
      </c>
      <c r="DK4" s="5" t="s">
        <v>135</v>
      </c>
      <c r="DL4" s="5" t="s">
        <v>135</v>
      </c>
      <c r="DM4" s="5" t="s">
        <v>135</v>
      </c>
      <c r="DN4" s="5" t="s">
        <v>135</v>
      </c>
      <c r="DO4" s="5" t="s">
        <v>135</v>
      </c>
      <c r="DP4" s="5" t="s">
        <v>135</v>
      </c>
      <c r="DQ4" s="12" t="s">
        <v>494</v>
      </c>
      <c r="DR4" s="5" t="s">
        <v>135</v>
      </c>
      <c r="DS4" s="5" t="s">
        <v>137</v>
      </c>
      <c r="DT4" s="5" t="s">
        <v>137</v>
      </c>
      <c r="DU4" s="5" t="s">
        <v>137</v>
      </c>
      <c r="DV4" s="5" t="s">
        <v>135</v>
      </c>
      <c r="DW4" s="5" t="s">
        <v>137</v>
      </c>
      <c r="DX4" s="12" t="s">
        <v>495</v>
      </c>
      <c r="DY4" s="5" t="s">
        <v>139</v>
      </c>
      <c r="DZ4" s="5" t="s">
        <v>140</v>
      </c>
      <c r="EA4" s="5" t="s">
        <v>140</v>
      </c>
      <c r="EB4" s="5" t="s">
        <v>140</v>
      </c>
      <c r="EC4" s="12" t="s">
        <v>496</v>
      </c>
      <c r="ED4" s="12" t="s">
        <v>497</v>
      </c>
      <c r="EE4" s="5" t="s">
        <v>135</v>
      </c>
      <c r="EF4" s="5" t="s">
        <v>135</v>
      </c>
      <c r="EG4" s="5" t="s">
        <v>135</v>
      </c>
      <c r="EH4" s="5" t="s">
        <v>135</v>
      </c>
      <c r="EI4" s="5" t="s">
        <v>135</v>
      </c>
      <c r="EJ4" s="5" t="s">
        <v>135</v>
      </c>
      <c r="EK4" s="12" t="s">
        <v>498</v>
      </c>
      <c r="EL4" s="5" t="s">
        <v>135</v>
      </c>
      <c r="EM4" s="5" t="s">
        <v>135</v>
      </c>
      <c r="EN4" s="5" t="s">
        <v>135</v>
      </c>
      <c r="EO4" s="5" t="s">
        <v>135</v>
      </c>
      <c r="EP4" s="5" t="s">
        <v>135</v>
      </c>
      <c r="EQ4" s="5" t="s">
        <v>134</v>
      </c>
      <c r="ER4" s="12" t="s">
        <v>499</v>
      </c>
      <c r="ES4" s="5" t="s">
        <v>135</v>
      </c>
      <c r="ET4" s="5" t="s">
        <v>143</v>
      </c>
      <c r="EU4" s="5" t="s">
        <v>143</v>
      </c>
      <c r="EV4" s="5" t="s">
        <v>143</v>
      </c>
      <c r="EW4" s="5" t="s">
        <v>143</v>
      </c>
      <c r="EX4" s="5" t="s">
        <v>143</v>
      </c>
      <c r="EY4" s="12" t="s">
        <v>500</v>
      </c>
      <c r="EZ4" s="5" t="s">
        <v>147</v>
      </c>
      <c r="FA4" s="5" t="s">
        <v>147</v>
      </c>
      <c r="FB4" s="5" t="s">
        <v>147</v>
      </c>
      <c r="FC4" s="5" t="s">
        <v>147</v>
      </c>
      <c r="FD4" s="12" t="s">
        <v>501</v>
      </c>
      <c r="FE4" s="12" t="s">
        <v>502</v>
      </c>
      <c r="FF4" s="5" t="s">
        <v>503</v>
      </c>
      <c r="FG4" s="5" t="s">
        <v>292</v>
      </c>
    </row>
    <row r="5" spans="1:169">
      <c r="B5" s="13"/>
      <c r="C5" s="18"/>
      <c r="D5" s="5"/>
      <c r="E5" s="5" t="s">
        <v>134</v>
      </c>
      <c r="F5" s="5" t="s">
        <v>134</v>
      </c>
      <c r="G5" s="5" t="s">
        <v>134</v>
      </c>
      <c r="H5" s="5" t="s">
        <v>135</v>
      </c>
      <c r="I5" s="5" t="s">
        <v>135</v>
      </c>
      <c r="J5" s="5" t="s">
        <v>135</v>
      </c>
      <c r="K5" s="12" t="s">
        <v>504</v>
      </c>
      <c r="L5" s="5" t="s">
        <v>135</v>
      </c>
      <c r="M5" s="5" t="s">
        <v>135</v>
      </c>
      <c r="N5" s="5" t="s">
        <v>134</v>
      </c>
      <c r="O5" s="5" t="s">
        <v>135</v>
      </c>
      <c r="P5" s="5" t="s">
        <v>135</v>
      </c>
      <c r="Q5" s="5" t="s">
        <v>135</v>
      </c>
      <c r="R5" s="5" t="s">
        <v>505</v>
      </c>
      <c r="S5" s="5" t="s">
        <v>135</v>
      </c>
      <c r="T5" s="5" t="s">
        <v>135</v>
      </c>
      <c r="U5" s="5" t="s">
        <v>135</v>
      </c>
      <c r="V5" s="5" t="s">
        <v>135</v>
      </c>
      <c r="W5" s="5" t="s">
        <v>135</v>
      </c>
      <c r="X5" s="5" t="s">
        <v>135</v>
      </c>
      <c r="Y5" s="12" t="s">
        <v>506</v>
      </c>
      <c r="Z5" s="5" t="s">
        <v>139</v>
      </c>
      <c r="AA5" s="5" t="s">
        <v>139</v>
      </c>
      <c r="AB5" s="5" t="s">
        <v>139</v>
      </c>
      <c r="AC5" s="5" t="s">
        <v>139</v>
      </c>
      <c r="AD5" s="5" t="s">
        <v>507</v>
      </c>
      <c r="AE5" s="5" t="s">
        <v>508</v>
      </c>
      <c r="AF5" s="5" t="s">
        <v>135</v>
      </c>
      <c r="AG5" s="5" t="s">
        <v>143</v>
      </c>
      <c r="AH5" s="5" t="s">
        <v>135</v>
      </c>
      <c r="AI5" s="5" t="s">
        <v>135</v>
      </c>
      <c r="AJ5" s="5" t="s">
        <v>135</v>
      </c>
      <c r="AK5" s="5" t="s">
        <v>135</v>
      </c>
      <c r="AL5" s="12" t="s">
        <v>509</v>
      </c>
      <c r="AM5" s="5" t="s">
        <v>135</v>
      </c>
      <c r="AN5" s="5" t="s">
        <v>135</v>
      </c>
      <c r="AO5" s="5" t="s">
        <v>135</v>
      </c>
      <c r="AP5" s="5" t="s">
        <v>135</v>
      </c>
      <c r="AQ5" s="5" t="s">
        <v>135</v>
      </c>
      <c r="AR5" s="5" t="s">
        <v>135</v>
      </c>
      <c r="AS5" s="12" t="s">
        <v>508</v>
      </c>
      <c r="AT5" s="5" t="s">
        <v>135</v>
      </c>
      <c r="AU5" s="5" t="s">
        <v>143</v>
      </c>
      <c r="AV5" s="5" t="s">
        <v>134</v>
      </c>
      <c r="AW5" s="5" t="s">
        <v>134</v>
      </c>
      <c r="AX5" s="5" t="s">
        <v>134</v>
      </c>
      <c r="AY5" s="5" t="s">
        <v>135</v>
      </c>
      <c r="AZ5" s="5" t="s">
        <v>510</v>
      </c>
      <c r="BA5" s="5" t="s">
        <v>139</v>
      </c>
      <c r="BB5" s="5" t="s">
        <v>139</v>
      </c>
      <c r="BC5" s="5" t="s">
        <v>140</v>
      </c>
      <c r="BD5" s="5" t="s">
        <v>139</v>
      </c>
      <c r="BE5" s="5" t="s">
        <v>511</v>
      </c>
      <c r="BF5" s="5" t="s">
        <v>512</v>
      </c>
      <c r="BG5" s="5" t="s">
        <v>135</v>
      </c>
      <c r="BH5" s="5" t="s">
        <v>143</v>
      </c>
      <c r="BI5" s="5" t="s">
        <v>137</v>
      </c>
      <c r="BJ5" s="5" t="s">
        <v>135</v>
      </c>
      <c r="BK5" s="5" t="s">
        <v>135</v>
      </c>
      <c r="BL5" s="5" t="s">
        <v>135</v>
      </c>
      <c r="BM5" s="5" t="s">
        <v>513</v>
      </c>
      <c r="BN5" s="5" t="s">
        <v>135</v>
      </c>
      <c r="BO5" s="5" t="s">
        <v>135</v>
      </c>
      <c r="BP5" s="5" t="s">
        <v>135</v>
      </c>
      <c r="BQ5" s="5" t="s">
        <v>135</v>
      </c>
      <c r="BR5" s="5" t="s">
        <v>135</v>
      </c>
      <c r="BS5" s="5" t="s">
        <v>135</v>
      </c>
      <c r="BT5" s="5" t="s">
        <v>508</v>
      </c>
      <c r="BU5" s="5" t="s">
        <v>135</v>
      </c>
      <c r="BV5" s="5" t="s">
        <v>135</v>
      </c>
      <c r="BW5" s="5" t="s">
        <v>135</v>
      </c>
      <c r="BX5" s="5" t="s">
        <v>135</v>
      </c>
      <c r="BY5" s="5" t="s">
        <v>135</v>
      </c>
      <c r="BZ5" s="5" t="s">
        <v>135</v>
      </c>
      <c r="CA5" s="5" t="s">
        <v>508</v>
      </c>
      <c r="CB5" s="5" t="s">
        <v>135</v>
      </c>
      <c r="CC5" s="5" t="s">
        <v>160</v>
      </c>
      <c r="CD5" s="5" t="s">
        <v>135</v>
      </c>
      <c r="CE5" s="5" t="s">
        <v>135</v>
      </c>
      <c r="CF5" s="5" t="s">
        <v>135</v>
      </c>
      <c r="CG5" s="5" t="s">
        <v>135</v>
      </c>
      <c r="CH5" s="5" t="s">
        <v>514</v>
      </c>
      <c r="CI5" s="5" t="s">
        <v>135</v>
      </c>
      <c r="CJ5" s="5" t="s">
        <v>135</v>
      </c>
      <c r="CK5" s="5" t="s">
        <v>135</v>
      </c>
      <c r="CL5" s="5" t="s">
        <v>135</v>
      </c>
      <c r="CM5" s="5" t="s">
        <v>135</v>
      </c>
      <c r="CN5" s="5" t="s">
        <v>135</v>
      </c>
      <c r="CO5" s="5" t="s">
        <v>508</v>
      </c>
      <c r="CP5" s="5" t="s">
        <v>135</v>
      </c>
      <c r="CQ5" s="5" t="s">
        <v>135</v>
      </c>
      <c r="CR5" s="5" t="s">
        <v>135</v>
      </c>
      <c r="CS5" s="5" t="s">
        <v>135</v>
      </c>
      <c r="CT5" s="5" t="s">
        <v>135</v>
      </c>
      <c r="CU5" s="5" t="s">
        <v>135</v>
      </c>
      <c r="CV5" s="5" t="s">
        <v>508</v>
      </c>
      <c r="CW5" s="5" t="s">
        <v>135</v>
      </c>
      <c r="CX5" s="5" t="s">
        <v>135</v>
      </c>
      <c r="CY5" s="5" t="s">
        <v>135</v>
      </c>
      <c r="CZ5" s="5" t="s">
        <v>135</v>
      </c>
      <c r="DA5" s="5" t="s">
        <v>135</v>
      </c>
      <c r="DB5" s="5" t="s">
        <v>135</v>
      </c>
      <c r="DC5" s="5" t="s">
        <v>508</v>
      </c>
      <c r="DD5" s="5" t="s">
        <v>135</v>
      </c>
      <c r="DE5" s="5" t="s">
        <v>143</v>
      </c>
      <c r="DF5" s="5" t="s">
        <v>137</v>
      </c>
      <c r="DG5" s="5" t="s">
        <v>143</v>
      </c>
      <c r="DH5" s="5" t="s">
        <v>134</v>
      </c>
      <c r="DI5" s="5" t="s">
        <v>134</v>
      </c>
      <c r="DJ5" s="12" t="s">
        <v>515</v>
      </c>
      <c r="DK5" s="5" t="s">
        <v>135</v>
      </c>
      <c r="DL5" s="5" t="s">
        <v>135</v>
      </c>
      <c r="DM5" s="5" t="s">
        <v>135</v>
      </c>
      <c r="DN5" s="5" t="s">
        <v>135</v>
      </c>
      <c r="DO5" s="5" t="s">
        <v>135</v>
      </c>
      <c r="DP5" s="5" t="s">
        <v>135</v>
      </c>
      <c r="DQ5" s="12" t="s">
        <v>508</v>
      </c>
      <c r="DR5" s="5" t="s">
        <v>135</v>
      </c>
      <c r="DS5" s="5" t="s">
        <v>135</v>
      </c>
      <c r="DT5" s="5" t="s">
        <v>135</v>
      </c>
      <c r="DU5" s="5" t="s">
        <v>135</v>
      </c>
      <c r="DV5" s="5" t="s">
        <v>135</v>
      </c>
      <c r="DW5" s="5" t="s">
        <v>135</v>
      </c>
      <c r="DX5" s="12" t="s">
        <v>508</v>
      </c>
      <c r="DY5" s="5" t="s">
        <v>139</v>
      </c>
      <c r="DZ5" s="5" t="s">
        <v>139</v>
      </c>
      <c r="EA5" s="5" t="s">
        <v>139</v>
      </c>
      <c r="EB5" s="5" t="s">
        <v>139</v>
      </c>
      <c r="EC5" s="12" t="s">
        <v>516</v>
      </c>
      <c r="ED5" s="12" t="s">
        <v>517</v>
      </c>
      <c r="EE5" s="5" t="s">
        <v>135</v>
      </c>
      <c r="EF5" s="5" t="s">
        <v>143</v>
      </c>
      <c r="EG5" s="5" t="s">
        <v>134</v>
      </c>
      <c r="EH5" s="5" t="s">
        <v>134</v>
      </c>
      <c r="EI5" s="5" t="s">
        <v>134</v>
      </c>
      <c r="EJ5" s="5" t="s">
        <v>134</v>
      </c>
      <c r="EK5" s="12" t="s">
        <v>518</v>
      </c>
      <c r="EL5" s="5" t="s">
        <v>135</v>
      </c>
      <c r="EM5" s="5" t="s">
        <v>135</v>
      </c>
      <c r="EN5" s="5" t="s">
        <v>135</v>
      </c>
      <c r="EO5" s="5" t="s">
        <v>135</v>
      </c>
      <c r="EP5" s="5" t="s">
        <v>135</v>
      </c>
      <c r="EQ5" s="5" t="s">
        <v>135</v>
      </c>
      <c r="ER5" s="12" t="s">
        <v>508</v>
      </c>
      <c r="ES5" s="5" t="s">
        <v>135</v>
      </c>
      <c r="ET5" s="5" t="s">
        <v>143</v>
      </c>
      <c r="EU5" s="5" t="s">
        <v>134</v>
      </c>
      <c r="EV5" s="5" t="s">
        <v>134</v>
      </c>
      <c r="EW5" s="5" t="s">
        <v>134</v>
      </c>
      <c r="EX5" s="5" t="s">
        <v>134</v>
      </c>
      <c r="EY5" s="12" t="s">
        <v>519</v>
      </c>
      <c r="EZ5" s="5" t="s">
        <v>139</v>
      </c>
      <c r="FA5" s="5" t="s">
        <v>139</v>
      </c>
      <c r="FB5" s="5" t="s">
        <v>139</v>
      </c>
      <c r="FC5" s="5" t="s">
        <v>139</v>
      </c>
      <c r="FD5" s="12" t="s">
        <v>520</v>
      </c>
      <c r="FE5" s="12" t="s">
        <v>508</v>
      </c>
      <c r="FF5" s="5" t="s">
        <v>508</v>
      </c>
      <c r="FG5" s="5" t="s">
        <v>521</v>
      </c>
    </row>
    <row r="6" spans="1:169">
      <c r="B6" s="1"/>
      <c r="C6" s="14"/>
      <c r="D6" s="1"/>
      <c r="E6" s="5"/>
      <c r="F6" s="5"/>
      <c r="G6" s="1"/>
      <c r="H6" s="1"/>
      <c r="I6" s="1"/>
      <c r="J6" s="1"/>
      <c r="K6" s="11"/>
      <c r="L6" s="1"/>
      <c r="M6" s="1"/>
      <c r="N6" s="1"/>
      <c r="O6" s="1"/>
      <c r="P6" s="1"/>
      <c r="Q6" s="1"/>
      <c r="R6" s="11"/>
      <c r="S6" s="1"/>
      <c r="T6" s="1"/>
      <c r="U6" s="1"/>
      <c r="V6" s="1"/>
      <c r="W6" s="1"/>
      <c r="X6" s="1"/>
      <c r="Y6" s="11"/>
      <c r="Z6" s="1"/>
      <c r="AA6" s="1"/>
      <c r="AB6" s="1"/>
      <c r="AC6" s="1"/>
      <c r="AD6" s="1"/>
      <c r="AE6" s="7"/>
      <c r="AF6" s="1"/>
      <c r="AG6" s="1"/>
      <c r="AH6" s="1"/>
      <c r="AI6" s="1"/>
      <c r="AJ6" s="1"/>
      <c r="AK6" s="1"/>
      <c r="AL6" s="11"/>
      <c r="AM6" s="1"/>
      <c r="AN6" s="1"/>
      <c r="AO6" s="1"/>
      <c r="AP6" s="1"/>
      <c r="AQ6" s="1"/>
      <c r="AR6" s="1"/>
      <c r="AS6" s="11"/>
      <c r="AT6" s="1"/>
      <c r="AU6" s="1"/>
      <c r="AV6" s="1"/>
      <c r="AW6" s="1"/>
      <c r="AX6" s="1"/>
      <c r="AY6" s="1"/>
      <c r="AZ6" s="11"/>
      <c r="BA6" s="1"/>
      <c r="BB6" s="1"/>
      <c r="BC6" s="1"/>
      <c r="BD6" s="1"/>
      <c r="BE6" s="1"/>
      <c r="BF6" s="7"/>
      <c r="BG6" s="1"/>
      <c r="BH6" s="1"/>
      <c r="BI6" s="1"/>
      <c r="BJ6" s="1"/>
      <c r="BK6" s="1"/>
      <c r="BL6" s="1"/>
      <c r="BM6" s="11"/>
      <c r="BN6" s="1"/>
      <c r="BO6" s="1"/>
      <c r="BP6" s="1"/>
      <c r="BQ6" s="1"/>
      <c r="BR6" s="1"/>
      <c r="BS6" s="1"/>
      <c r="BT6" s="11"/>
      <c r="BU6" s="1"/>
      <c r="BV6" s="1"/>
      <c r="BW6" s="1"/>
      <c r="BX6" s="1"/>
      <c r="BY6" s="1"/>
      <c r="BZ6" s="1"/>
      <c r="CA6" s="11"/>
      <c r="CB6" s="1"/>
      <c r="CC6" s="1"/>
      <c r="CD6" s="1"/>
      <c r="CE6" s="1"/>
      <c r="CF6" s="1"/>
      <c r="CG6" s="1"/>
      <c r="CH6" s="11"/>
      <c r="CI6" s="1"/>
      <c r="CJ6" s="1"/>
      <c r="CK6" s="1"/>
      <c r="CL6" s="1"/>
      <c r="CM6" s="1"/>
      <c r="CN6" s="1"/>
      <c r="CO6" s="11"/>
      <c r="CP6" s="1"/>
      <c r="CQ6" s="1"/>
      <c r="CR6" s="1"/>
      <c r="CS6" s="1"/>
      <c r="CT6" s="1"/>
      <c r="CU6" s="1"/>
      <c r="CV6" s="11"/>
      <c r="CW6" s="1"/>
      <c r="CX6" s="1"/>
      <c r="CY6" s="1"/>
      <c r="CZ6" s="1"/>
      <c r="DA6" s="1"/>
      <c r="DB6" s="1"/>
      <c r="DC6" s="11"/>
      <c r="DD6" s="1"/>
      <c r="DE6" s="1"/>
      <c r="DF6" s="1"/>
      <c r="DG6" s="1"/>
      <c r="DH6" s="1"/>
      <c r="DI6" s="1"/>
      <c r="DJ6" s="11"/>
      <c r="DK6" s="1"/>
      <c r="DL6" s="1"/>
      <c r="DM6" s="1"/>
      <c r="DN6" s="1"/>
      <c r="DO6" s="1"/>
      <c r="DP6" s="1"/>
      <c r="DQ6" s="11"/>
      <c r="DR6" s="1"/>
      <c r="DS6" s="1"/>
      <c r="DT6" s="1"/>
      <c r="DU6" s="1"/>
      <c r="DV6" s="1"/>
      <c r="DW6" s="1"/>
      <c r="DX6" s="11"/>
      <c r="DY6" s="1"/>
      <c r="DZ6" s="1"/>
      <c r="EA6" s="1"/>
      <c r="EB6" s="1"/>
      <c r="EC6" s="11"/>
      <c r="ED6" s="11"/>
      <c r="EE6" s="1"/>
      <c r="EF6" s="1"/>
      <c r="EG6" s="1"/>
      <c r="EH6" s="1"/>
      <c r="EI6" s="1"/>
      <c r="EJ6" s="1"/>
      <c r="EK6" s="11"/>
      <c r="EL6" s="1"/>
      <c r="EM6" s="1"/>
      <c r="EN6" s="1"/>
      <c r="EO6" s="1"/>
      <c r="EP6" s="1"/>
      <c r="EQ6" s="1"/>
      <c r="ER6" s="11"/>
      <c r="ES6" s="1"/>
      <c r="ET6" s="1"/>
      <c r="EU6" s="1"/>
      <c r="EV6" s="1"/>
      <c r="EW6" s="1"/>
      <c r="EX6" s="1"/>
      <c r="EY6" s="11"/>
      <c r="EZ6" s="1"/>
      <c r="FA6" s="1"/>
      <c r="FB6" s="1"/>
      <c r="FC6" s="1"/>
      <c r="FD6" s="11"/>
      <c r="FE6" s="11"/>
      <c r="FF6" s="1"/>
      <c r="FG6" s="1"/>
    </row>
    <row r="7" spans="1:169">
      <c r="B7" s="1"/>
      <c r="C7" s="14"/>
      <c r="D7" s="1"/>
      <c r="E7" s="5"/>
      <c r="F7" s="5"/>
      <c r="G7" s="1"/>
      <c r="H7" s="1"/>
      <c r="I7" s="1"/>
      <c r="J7" s="1"/>
      <c r="K7" s="11"/>
      <c r="L7" s="1"/>
      <c r="M7" s="1"/>
      <c r="N7" s="1"/>
      <c r="O7" s="1"/>
      <c r="P7" s="1"/>
      <c r="Q7" s="1"/>
      <c r="R7" s="11"/>
      <c r="S7" s="1"/>
      <c r="T7" s="1"/>
      <c r="U7" s="1"/>
      <c r="V7" s="1"/>
      <c r="W7" s="1"/>
      <c r="X7" s="1"/>
      <c r="Y7" s="11"/>
      <c r="Z7" s="1"/>
      <c r="AA7" s="1"/>
      <c r="AB7" s="1"/>
      <c r="AC7" s="1"/>
      <c r="AD7" s="1"/>
      <c r="AE7" s="7"/>
      <c r="AF7" s="1"/>
      <c r="AG7" s="1"/>
      <c r="AH7" s="1"/>
      <c r="AI7" s="1"/>
      <c r="AJ7" s="1"/>
      <c r="AK7" s="1"/>
      <c r="AL7" s="11"/>
      <c r="AM7" s="1"/>
      <c r="AN7" s="1"/>
      <c r="AO7" s="1"/>
      <c r="AP7" s="1"/>
      <c r="AQ7" s="1"/>
      <c r="AR7" s="1"/>
      <c r="AS7" s="11"/>
      <c r="AT7" s="1"/>
      <c r="AU7" s="1"/>
      <c r="AV7" s="1"/>
      <c r="AW7" s="1"/>
      <c r="AX7" s="1"/>
      <c r="AY7" s="1"/>
      <c r="AZ7" s="11"/>
      <c r="BA7" s="1"/>
      <c r="BB7" s="1"/>
      <c r="BC7" s="1"/>
      <c r="BD7" s="1"/>
      <c r="BE7" s="1"/>
      <c r="BF7" s="7"/>
      <c r="BG7" s="1"/>
      <c r="BH7" s="1"/>
      <c r="BI7" s="1"/>
      <c r="BJ7" s="1"/>
      <c r="BK7" s="1"/>
      <c r="BL7" s="1"/>
      <c r="BM7" s="11"/>
      <c r="BN7" s="1"/>
      <c r="BO7" s="1"/>
      <c r="BP7" s="1"/>
      <c r="BQ7" s="1"/>
      <c r="BR7" s="1"/>
      <c r="BS7" s="1"/>
      <c r="BT7" s="11"/>
      <c r="BU7" s="1"/>
      <c r="BV7" s="1"/>
      <c r="BW7" s="1"/>
      <c r="BX7" s="1"/>
      <c r="BY7" s="1"/>
      <c r="BZ7" s="1"/>
      <c r="CA7" s="11"/>
      <c r="CB7" s="1"/>
      <c r="CC7" s="1"/>
      <c r="CD7" s="1"/>
      <c r="CE7" s="1"/>
      <c r="CF7" s="1"/>
      <c r="CG7" s="1"/>
      <c r="CH7" s="11"/>
      <c r="CI7" s="1"/>
      <c r="CJ7" s="1"/>
      <c r="CK7" s="1"/>
      <c r="CL7" s="1"/>
      <c r="CM7" s="1"/>
      <c r="CN7" s="1"/>
      <c r="CO7" s="11"/>
      <c r="CP7" s="1"/>
      <c r="CQ7" s="1"/>
      <c r="CR7" s="1"/>
      <c r="CS7" s="1"/>
      <c r="CT7" s="1"/>
      <c r="CU7" s="1"/>
      <c r="CV7" s="11"/>
      <c r="CW7" s="1"/>
      <c r="CX7" s="1"/>
      <c r="CY7" s="1"/>
      <c r="CZ7" s="1"/>
      <c r="DA7" s="1"/>
      <c r="DB7" s="1"/>
      <c r="DC7" s="11"/>
      <c r="DD7" s="1"/>
      <c r="DE7" s="1"/>
      <c r="DF7" s="1"/>
      <c r="DG7" s="1"/>
      <c r="DH7" s="1"/>
      <c r="DI7" s="1"/>
      <c r="DJ7" s="11"/>
      <c r="DK7" s="1"/>
      <c r="DL7" s="1"/>
      <c r="DM7" s="1"/>
      <c r="DN7" s="1"/>
      <c r="DO7" s="1"/>
      <c r="DP7" s="1"/>
      <c r="DQ7" s="11"/>
      <c r="DR7" s="1"/>
      <c r="DS7" s="1"/>
      <c r="DT7" s="1"/>
      <c r="DU7" s="1"/>
      <c r="DV7" s="1"/>
      <c r="DW7" s="1"/>
      <c r="DX7" s="11"/>
      <c r="DY7" s="1"/>
      <c r="DZ7" s="1"/>
      <c r="EA7" s="1"/>
      <c r="EB7" s="1"/>
      <c r="EC7" s="11"/>
      <c r="ED7" s="11"/>
      <c r="EE7" s="1"/>
      <c r="EF7" s="1"/>
      <c r="EG7" s="1"/>
      <c r="EH7" s="1"/>
      <c r="EI7" s="1"/>
      <c r="EJ7" s="1"/>
      <c r="EK7" s="11"/>
      <c r="EL7" s="1"/>
      <c r="EM7" s="1"/>
      <c r="EN7" s="1"/>
      <c r="EO7" s="1"/>
      <c r="EP7" s="1"/>
      <c r="EQ7" s="1"/>
      <c r="ER7" s="11"/>
      <c r="ES7" s="1"/>
      <c r="ET7" s="1"/>
      <c r="EU7" s="1"/>
      <c r="EV7" s="1"/>
      <c r="EW7" s="1"/>
      <c r="EX7" s="1"/>
      <c r="EY7" s="11"/>
      <c r="EZ7" s="1"/>
      <c r="FA7" s="1"/>
      <c r="FB7" s="1"/>
      <c r="FC7" s="1"/>
      <c r="FD7" s="11"/>
      <c r="FE7" s="11"/>
      <c r="FF7" s="1"/>
      <c r="FG7" s="1"/>
    </row>
    <row r="8" spans="1:169">
      <c r="A8">
        <v>2</v>
      </c>
      <c r="B8" s="2"/>
      <c r="C8" s="14"/>
      <c r="D8" s="1"/>
      <c r="E8" s="1" t="s">
        <v>134</v>
      </c>
      <c r="F8" s="1" t="s">
        <v>134</v>
      </c>
      <c r="G8" s="1" t="s">
        <v>134</v>
      </c>
      <c r="H8" s="1" t="s">
        <v>135</v>
      </c>
      <c r="I8" s="1" t="s">
        <v>135</v>
      </c>
      <c r="J8" s="1" t="s">
        <v>135</v>
      </c>
      <c r="K8" s="11" t="s">
        <v>136</v>
      </c>
      <c r="L8" s="1" t="s">
        <v>137</v>
      </c>
      <c r="M8" s="1" t="s">
        <v>137</v>
      </c>
      <c r="N8" s="1" t="s">
        <v>134</v>
      </c>
      <c r="O8" s="1" t="s">
        <v>135</v>
      </c>
      <c r="P8" s="1" t="s">
        <v>135</v>
      </c>
      <c r="Q8" s="1" t="s">
        <v>135</v>
      </c>
      <c r="R8" s="11" t="s">
        <v>138</v>
      </c>
      <c r="S8" s="1" t="s">
        <v>137</v>
      </c>
      <c r="T8" s="1" t="s">
        <v>134</v>
      </c>
      <c r="U8" s="1" t="s">
        <v>137</v>
      </c>
      <c r="V8" s="1" t="s">
        <v>134</v>
      </c>
      <c r="W8" s="1" t="s">
        <v>135</v>
      </c>
      <c r="X8" s="1" t="s">
        <v>135</v>
      </c>
      <c r="Y8" s="11" t="s">
        <v>138</v>
      </c>
      <c r="Z8" s="1" t="s">
        <v>139</v>
      </c>
      <c r="AA8" s="1" t="s">
        <v>139</v>
      </c>
      <c r="AB8" s="1" t="s">
        <v>140</v>
      </c>
      <c r="AC8" s="1" t="s">
        <v>140</v>
      </c>
      <c r="AD8" s="1" t="s">
        <v>141</v>
      </c>
      <c r="AE8" s="7" t="s">
        <v>142</v>
      </c>
      <c r="AF8" s="1" t="s">
        <v>137</v>
      </c>
      <c r="AG8" s="1" t="s">
        <v>137</v>
      </c>
      <c r="AH8" s="1" t="s">
        <v>137</v>
      </c>
      <c r="AI8" s="1" t="s">
        <v>134</v>
      </c>
      <c r="AJ8" s="1" t="s">
        <v>137</v>
      </c>
      <c r="AK8" s="1" t="s">
        <v>134</v>
      </c>
      <c r="AL8" s="11" t="s">
        <v>138</v>
      </c>
      <c r="AM8" s="1" t="s">
        <v>143</v>
      </c>
      <c r="AN8" s="1" t="s">
        <v>137</v>
      </c>
      <c r="AO8" s="1" t="s">
        <v>137</v>
      </c>
      <c r="AP8" s="1" t="s">
        <v>143</v>
      </c>
      <c r="AQ8" s="1" t="s">
        <v>143</v>
      </c>
      <c r="AR8" s="1" t="s">
        <v>137</v>
      </c>
      <c r="AS8" s="11" t="s">
        <v>138</v>
      </c>
      <c r="AT8" s="1" t="s">
        <v>137</v>
      </c>
      <c r="AU8" s="1" t="s">
        <v>134</v>
      </c>
      <c r="AV8" s="1" t="s">
        <v>134</v>
      </c>
      <c r="AW8" s="1" t="s">
        <v>135</v>
      </c>
      <c r="AX8" s="1" t="s">
        <v>135</v>
      </c>
      <c r="AY8" s="1" t="s">
        <v>135</v>
      </c>
      <c r="AZ8" s="11" t="s">
        <v>138</v>
      </c>
      <c r="BA8" s="1" t="s">
        <v>140</v>
      </c>
      <c r="BB8" s="1" t="s">
        <v>144</v>
      </c>
      <c r="BC8" s="1" t="s">
        <v>140</v>
      </c>
      <c r="BD8" s="1" t="s">
        <v>139</v>
      </c>
      <c r="BE8" s="1" t="s">
        <v>145</v>
      </c>
      <c r="BF8" s="7" t="s">
        <v>138</v>
      </c>
      <c r="BG8" s="1" t="s">
        <v>137</v>
      </c>
      <c r="BH8" s="1" t="s">
        <v>137</v>
      </c>
      <c r="BI8" s="1" t="s">
        <v>137</v>
      </c>
      <c r="BJ8" s="1" t="s">
        <v>134</v>
      </c>
      <c r="BK8" s="1" t="s">
        <v>134</v>
      </c>
      <c r="BL8" s="1" t="s">
        <v>134</v>
      </c>
      <c r="BM8" s="11" t="s">
        <v>146</v>
      </c>
      <c r="BN8" s="1" t="s">
        <v>134</v>
      </c>
      <c r="BO8" s="1" t="s">
        <v>134</v>
      </c>
      <c r="BP8" s="1" t="s">
        <v>134</v>
      </c>
      <c r="BQ8" s="1" t="s">
        <v>134</v>
      </c>
      <c r="BR8" s="1" t="s">
        <v>134</v>
      </c>
      <c r="BS8" s="1" t="s">
        <v>134</v>
      </c>
      <c r="BT8" s="11" t="s">
        <v>138</v>
      </c>
      <c r="BU8" s="1" t="s">
        <v>137</v>
      </c>
      <c r="BV8" s="1" t="s">
        <v>137</v>
      </c>
      <c r="BW8" s="1" t="s">
        <v>137</v>
      </c>
      <c r="BX8" s="1" t="s">
        <v>134</v>
      </c>
      <c r="BY8" s="1" t="s">
        <v>134</v>
      </c>
      <c r="BZ8" s="1" t="s">
        <v>134</v>
      </c>
      <c r="CA8" s="11" t="s">
        <v>138</v>
      </c>
      <c r="CB8" s="1" t="s">
        <v>137</v>
      </c>
      <c r="CC8" s="1" t="s">
        <v>137</v>
      </c>
      <c r="CD8" s="1" t="s">
        <v>137</v>
      </c>
      <c r="CE8" s="1" t="s">
        <v>143</v>
      </c>
      <c r="CF8" s="1" t="s">
        <v>137</v>
      </c>
      <c r="CG8" s="1" t="s">
        <v>137</v>
      </c>
      <c r="CH8" s="11" t="s">
        <v>138</v>
      </c>
      <c r="CI8" s="1" t="s">
        <v>137</v>
      </c>
      <c r="CJ8" s="1" t="s">
        <v>137</v>
      </c>
      <c r="CK8" s="1" t="s">
        <v>137</v>
      </c>
      <c r="CL8" s="1" t="s">
        <v>143</v>
      </c>
      <c r="CM8" s="1" t="s">
        <v>143</v>
      </c>
      <c r="CN8" s="1" t="s">
        <v>137</v>
      </c>
      <c r="CO8" s="11" t="s">
        <v>138</v>
      </c>
      <c r="CP8" s="1" t="s">
        <v>137</v>
      </c>
      <c r="CQ8" s="1" t="s">
        <v>137</v>
      </c>
      <c r="CR8" s="1" t="s">
        <v>137</v>
      </c>
      <c r="CS8" s="1" t="s">
        <v>137</v>
      </c>
      <c r="CT8" s="1" t="s">
        <v>137</v>
      </c>
      <c r="CU8" s="1" t="s">
        <v>137</v>
      </c>
      <c r="CV8" s="11" t="s">
        <v>138</v>
      </c>
      <c r="CW8" s="1" t="s">
        <v>134</v>
      </c>
      <c r="CX8" s="1" t="s">
        <v>134</v>
      </c>
      <c r="CY8" s="1" t="s">
        <v>134</v>
      </c>
      <c r="CZ8" s="1" t="s">
        <v>135</v>
      </c>
      <c r="DA8" s="1" t="s">
        <v>135</v>
      </c>
      <c r="DB8" s="1" t="s">
        <v>135</v>
      </c>
      <c r="DC8" s="11" t="s">
        <v>138</v>
      </c>
      <c r="DD8" s="1" t="s">
        <v>143</v>
      </c>
      <c r="DE8" s="1" t="s">
        <v>137</v>
      </c>
      <c r="DF8" s="1" t="s">
        <v>137</v>
      </c>
      <c r="DG8" s="1" t="s">
        <v>137</v>
      </c>
      <c r="DH8" s="1" t="s">
        <v>137</v>
      </c>
      <c r="DI8" s="1" t="s">
        <v>137</v>
      </c>
      <c r="DJ8" s="11" t="s">
        <v>138</v>
      </c>
      <c r="DK8" s="1" t="s">
        <v>134</v>
      </c>
      <c r="DL8" s="1" t="s">
        <v>134</v>
      </c>
      <c r="DM8" s="1" t="s">
        <v>134</v>
      </c>
      <c r="DN8" s="1" t="s">
        <v>135</v>
      </c>
      <c r="DO8" s="1" t="s">
        <v>135</v>
      </c>
      <c r="DP8" s="1" t="s">
        <v>135</v>
      </c>
      <c r="DQ8" s="11" t="s">
        <v>138</v>
      </c>
      <c r="DR8" s="1" t="s">
        <v>137</v>
      </c>
      <c r="DS8" s="1" t="s">
        <v>137</v>
      </c>
      <c r="DT8" s="1" t="s">
        <v>137</v>
      </c>
      <c r="DU8" s="1" t="s">
        <v>137</v>
      </c>
      <c r="DV8" s="1" t="s">
        <v>143</v>
      </c>
      <c r="DW8" s="1" t="s">
        <v>137</v>
      </c>
      <c r="DX8" s="11" t="s">
        <v>138</v>
      </c>
      <c r="DY8" s="1" t="s">
        <v>139</v>
      </c>
      <c r="DZ8" s="1" t="s">
        <v>140</v>
      </c>
      <c r="EA8" s="1" t="s">
        <v>147</v>
      </c>
      <c r="EB8" s="1" t="s">
        <v>147</v>
      </c>
      <c r="EC8" s="11" t="s">
        <v>138</v>
      </c>
      <c r="ED8" s="11" t="s">
        <v>138</v>
      </c>
      <c r="EE8" s="1" t="s">
        <v>137</v>
      </c>
      <c r="EF8" s="1" t="s">
        <v>137</v>
      </c>
      <c r="EG8" s="1" t="s">
        <v>137</v>
      </c>
      <c r="EH8" s="1" t="s">
        <v>143</v>
      </c>
      <c r="EI8" s="1" t="s">
        <v>143</v>
      </c>
      <c r="EJ8" s="1" t="s">
        <v>143</v>
      </c>
      <c r="EK8" s="11" t="s">
        <v>138</v>
      </c>
      <c r="EL8" s="1" t="s">
        <v>137</v>
      </c>
      <c r="EM8" s="1" t="s">
        <v>137</v>
      </c>
      <c r="EN8" s="1" t="s">
        <v>137</v>
      </c>
      <c r="EO8" s="1" t="s">
        <v>143</v>
      </c>
      <c r="EP8" s="1" t="s">
        <v>143</v>
      </c>
      <c r="EQ8" s="1" t="s">
        <v>143</v>
      </c>
      <c r="ER8" s="11" t="s">
        <v>138</v>
      </c>
      <c r="ES8" s="1" t="s">
        <v>137</v>
      </c>
      <c r="ET8" s="1" t="s">
        <v>137</v>
      </c>
      <c r="EU8" s="1" t="s">
        <v>134</v>
      </c>
      <c r="EV8" s="1" t="s">
        <v>135</v>
      </c>
      <c r="EW8" s="1" t="s">
        <v>135</v>
      </c>
      <c r="EX8" s="1" t="s">
        <v>135</v>
      </c>
      <c r="EY8" s="11" t="s">
        <v>138</v>
      </c>
      <c r="EZ8" s="1" t="s">
        <v>147</v>
      </c>
      <c r="FA8" s="1" t="s">
        <v>137</v>
      </c>
      <c r="FB8" s="1" t="s">
        <v>148</v>
      </c>
      <c r="FC8" s="1" t="s">
        <v>149</v>
      </c>
      <c r="FD8" s="11" t="s">
        <v>138</v>
      </c>
      <c r="FE8" s="11" t="s">
        <v>138</v>
      </c>
      <c r="FG8" s="1" t="s">
        <v>150</v>
      </c>
    </row>
    <row r="9" spans="1:169">
      <c r="B9" s="2"/>
      <c r="C9" s="14"/>
      <c r="D9" s="1"/>
      <c r="E9" s="5" t="s">
        <v>137</v>
      </c>
      <c r="F9" s="1" t="s">
        <v>134</v>
      </c>
      <c r="G9" s="1" t="s">
        <v>143</v>
      </c>
      <c r="H9" s="1" t="s">
        <v>135</v>
      </c>
      <c r="I9" s="1" t="s">
        <v>134</v>
      </c>
      <c r="J9" s="1" t="s">
        <v>135</v>
      </c>
      <c r="K9" s="11" t="s">
        <v>153</v>
      </c>
      <c r="L9" s="1" t="s">
        <v>134</v>
      </c>
      <c r="M9" s="1" t="s">
        <v>143</v>
      </c>
      <c r="N9" s="1" t="s">
        <v>137</v>
      </c>
      <c r="O9" s="1" t="s">
        <v>135</v>
      </c>
      <c r="P9" s="1" t="s">
        <v>135</v>
      </c>
      <c r="Q9" s="1" t="s">
        <v>135</v>
      </c>
      <c r="R9" s="11" t="s">
        <v>154</v>
      </c>
      <c r="S9" s="1" t="s">
        <v>134</v>
      </c>
      <c r="T9" s="1" t="s">
        <v>134</v>
      </c>
      <c r="U9" s="1" t="s">
        <v>134</v>
      </c>
      <c r="V9" s="1" t="s">
        <v>135</v>
      </c>
      <c r="W9" s="1" t="s">
        <v>135</v>
      </c>
      <c r="X9" s="1" t="s">
        <v>135</v>
      </c>
      <c r="Y9" s="11" t="s">
        <v>155</v>
      </c>
      <c r="Z9" s="1" t="s">
        <v>156</v>
      </c>
      <c r="AA9" s="1" t="s">
        <v>156</v>
      </c>
      <c r="AB9" s="1" t="s">
        <v>147</v>
      </c>
      <c r="AC9" s="1" t="s">
        <v>140</v>
      </c>
      <c r="AD9" s="1" t="s">
        <v>157</v>
      </c>
      <c r="AE9" s="7" t="s">
        <v>158</v>
      </c>
      <c r="AF9" s="1" t="s">
        <v>159</v>
      </c>
      <c r="AG9" s="1" t="s">
        <v>160</v>
      </c>
      <c r="AH9" s="1" t="s">
        <v>143</v>
      </c>
      <c r="AI9" s="1" t="s">
        <v>135</v>
      </c>
      <c r="AJ9" s="1" t="s">
        <v>135</v>
      </c>
      <c r="AK9" s="1" t="s">
        <v>135</v>
      </c>
      <c r="AL9" s="11" t="s">
        <v>161</v>
      </c>
      <c r="AM9" s="1" t="s">
        <v>135</v>
      </c>
      <c r="AN9" s="1" t="s">
        <v>135</v>
      </c>
      <c r="AO9" s="1" t="s">
        <v>135</v>
      </c>
      <c r="AP9" s="1" t="s">
        <v>135</v>
      </c>
      <c r="AQ9" s="1" t="s">
        <v>135</v>
      </c>
      <c r="AR9" s="1" t="s">
        <v>135</v>
      </c>
      <c r="AS9" s="11" t="s">
        <v>162</v>
      </c>
      <c r="AT9" s="1" t="s">
        <v>134</v>
      </c>
      <c r="AU9" s="1" t="s">
        <v>134</v>
      </c>
      <c r="AV9" s="1" t="s">
        <v>160</v>
      </c>
      <c r="AW9" s="1" t="s">
        <v>135</v>
      </c>
      <c r="AX9" s="1" t="s">
        <v>137</v>
      </c>
      <c r="AY9" s="1" t="s">
        <v>135</v>
      </c>
      <c r="AZ9" s="11" t="s">
        <v>163</v>
      </c>
      <c r="BA9" s="1" t="s">
        <v>147</v>
      </c>
      <c r="BB9" s="1" t="s">
        <v>147</v>
      </c>
      <c r="BC9" s="1" t="s">
        <v>140</v>
      </c>
      <c r="BD9" s="1" t="s">
        <v>139</v>
      </c>
      <c r="BE9" s="1" t="s">
        <v>164</v>
      </c>
      <c r="BF9" s="7" t="s">
        <v>165</v>
      </c>
      <c r="BG9" s="1" t="s">
        <v>166</v>
      </c>
      <c r="BH9" s="1" t="s">
        <v>134</v>
      </c>
      <c r="BI9" s="1" t="s">
        <v>143</v>
      </c>
      <c r="BJ9" s="1" t="s">
        <v>135</v>
      </c>
      <c r="BK9" s="1" t="s">
        <v>137</v>
      </c>
      <c r="BL9" s="1" t="s">
        <v>135</v>
      </c>
      <c r="BM9" s="11" t="s">
        <v>167</v>
      </c>
      <c r="BN9" s="1" t="s">
        <v>159</v>
      </c>
      <c r="BO9" s="1" t="s">
        <v>134</v>
      </c>
      <c r="BP9" s="1" t="s">
        <v>137</v>
      </c>
      <c r="BQ9" s="1" t="s">
        <v>135</v>
      </c>
      <c r="BR9" s="1" t="s">
        <v>135</v>
      </c>
      <c r="BS9" s="1" t="s">
        <v>135</v>
      </c>
      <c r="BT9" s="11" t="s">
        <v>168</v>
      </c>
      <c r="BU9" s="1" t="s">
        <v>143</v>
      </c>
      <c r="BV9" s="1" t="s">
        <v>134</v>
      </c>
      <c r="BW9" s="1" t="s">
        <v>134</v>
      </c>
      <c r="BX9" s="1" t="s">
        <v>135</v>
      </c>
      <c r="BY9" s="1" t="s">
        <v>137</v>
      </c>
      <c r="BZ9" s="1" t="s">
        <v>137</v>
      </c>
      <c r="CA9" s="11" t="s">
        <v>169</v>
      </c>
      <c r="CB9" s="1" t="s">
        <v>143</v>
      </c>
      <c r="CC9" s="1" t="s">
        <v>134</v>
      </c>
      <c r="CD9" s="1" t="s">
        <v>160</v>
      </c>
      <c r="CE9" s="1" t="s">
        <v>135</v>
      </c>
      <c r="CF9" s="1" t="s">
        <v>170</v>
      </c>
      <c r="CG9" s="1" t="s">
        <v>135</v>
      </c>
      <c r="CH9" s="11" t="s">
        <v>171</v>
      </c>
      <c r="CI9" s="1" t="s">
        <v>137</v>
      </c>
      <c r="CJ9" s="1" t="s">
        <v>143</v>
      </c>
      <c r="CK9" s="1" t="s">
        <v>137</v>
      </c>
      <c r="CL9" s="1" t="s">
        <v>135</v>
      </c>
      <c r="CM9" s="1" t="s">
        <v>134</v>
      </c>
      <c r="CN9" s="1" t="s">
        <v>135</v>
      </c>
      <c r="CO9" s="11" t="s">
        <v>172</v>
      </c>
      <c r="CP9" s="1" t="s">
        <v>137</v>
      </c>
      <c r="CQ9" s="1" t="s">
        <v>134</v>
      </c>
      <c r="CR9" s="1" t="s">
        <v>134</v>
      </c>
      <c r="CS9" s="1" t="s">
        <v>135</v>
      </c>
      <c r="CT9" s="1" t="s">
        <v>134</v>
      </c>
      <c r="CU9" s="1" t="s">
        <v>135</v>
      </c>
      <c r="CV9" s="11" t="s">
        <v>173</v>
      </c>
      <c r="CW9" s="1" t="s">
        <v>134</v>
      </c>
      <c r="CX9" s="1" t="s">
        <v>143</v>
      </c>
      <c r="CY9" s="1" t="s">
        <v>137</v>
      </c>
      <c r="CZ9" s="1" t="s">
        <v>135</v>
      </c>
      <c r="DA9" s="1" t="s">
        <v>134</v>
      </c>
      <c r="DB9" s="1" t="s">
        <v>135</v>
      </c>
      <c r="DC9" s="11" t="s">
        <v>174</v>
      </c>
      <c r="DD9" s="1" t="s">
        <v>160</v>
      </c>
      <c r="DE9" s="1" t="s">
        <v>143</v>
      </c>
      <c r="DF9" s="1" t="s">
        <v>137</v>
      </c>
      <c r="DG9" s="1" t="s">
        <v>135</v>
      </c>
      <c r="DH9" s="1" t="s">
        <v>137</v>
      </c>
      <c r="DI9" s="1" t="s">
        <v>135</v>
      </c>
      <c r="DJ9" s="11" t="s">
        <v>175</v>
      </c>
      <c r="DK9" s="1" t="s">
        <v>134</v>
      </c>
      <c r="DL9" s="1" t="s">
        <v>170</v>
      </c>
      <c r="DM9" s="1" t="s">
        <v>134</v>
      </c>
      <c r="DN9" s="1" t="s">
        <v>135</v>
      </c>
      <c r="DO9" s="1" t="s">
        <v>134</v>
      </c>
      <c r="DP9" s="1" t="s">
        <v>135</v>
      </c>
      <c r="DQ9" s="11" t="s">
        <v>176</v>
      </c>
      <c r="DR9" s="1" t="s">
        <v>134</v>
      </c>
      <c r="DS9" s="1" t="s">
        <v>135</v>
      </c>
      <c r="DT9" s="1" t="s">
        <v>143</v>
      </c>
      <c r="DU9" s="1" t="s">
        <v>135</v>
      </c>
      <c r="DV9" s="1" t="s">
        <v>134</v>
      </c>
      <c r="DW9" s="1" t="s">
        <v>135</v>
      </c>
      <c r="DX9" s="11" t="s">
        <v>177</v>
      </c>
      <c r="DY9" s="1" t="s">
        <v>139</v>
      </c>
      <c r="DZ9" s="1" t="s">
        <v>140</v>
      </c>
      <c r="EA9" s="1" t="s">
        <v>139</v>
      </c>
      <c r="EB9" s="1" t="s">
        <v>137</v>
      </c>
      <c r="EC9" s="11" t="s">
        <v>178</v>
      </c>
      <c r="ED9" s="11" t="s">
        <v>179</v>
      </c>
      <c r="EE9" s="1" t="s">
        <v>135</v>
      </c>
      <c r="EF9" s="1" t="s">
        <v>143</v>
      </c>
      <c r="EG9" s="1" t="s">
        <v>160</v>
      </c>
      <c r="EH9" s="1" t="s">
        <v>160</v>
      </c>
      <c r="EI9" s="1" t="s">
        <v>137</v>
      </c>
      <c r="EJ9" s="1" t="s">
        <v>135</v>
      </c>
      <c r="EK9" s="11" t="s">
        <v>180</v>
      </c>
      <c r="EL9" s="1" t="s">
        <v>135</v>
      </c>
      <c r="EM9" s="1" t="s">
        <v>134</v>
      </c>
      <c r="EN9" s="1" t="s">
        <v>135</v>
      </c>
      <c r="EO9" s="1" t="s">
        <v>135</v>
      </c>
      <c r="EP9" s="1" t="s">
        <v>170</v>
      </c>
      <c r="EQ9" s="1" t="s">
        <v>135</v>
      </c>
      <c r="ER9" s="11" t="s">
        <v>181</v>
      </c>
      <c r="ES9" s="1" t="s">
        <v>135</v>
      </c>
      <c r="ET9" s="1" t="s">
        <v>160</v>
      </c>
      <c r="EU9" s="1" t="s">
        <v>134</v>
      </c>
      <c r="EV9" s="1" t="s">
        <v>135</v>
      </c>
      <c r="EW9" s="1" t="s">
        <v>135</v>
      </c>
      <c r="EX9" s="1" t="s">
        <v>135</v>
      </c>
      <c r="EY9" s="11" t="s">
        <v>182</v>
      </c>
      <c r="EZ9" s="1" t="s">
        <v>139</v>
      </c>
      <c r="FA9" s="1" t="s">
        <v>147</v>
      </c>
      <c r="FB9" s="1" t="s">
        <v>139</v>
      </c>
      <c r="FC9" s="1" t="s">
        <v>137</v>
      </c>
      <c r="FD9" s="11" t="s">
        <v>183</v>
      </c>
      <c r="FE9" s="11" t="s">
        <v>184</v>
      </c>
      <c r="FF9" s="1" t="s">
        <v>185</v>
      </c>
      <c r="FG9" s="1" t="s">
        <v>186</v>
      </c>
    </row>
    <row r="10" spans="1:169">
      <c r="B10" s="2"/>
      <c r="C10" s="14"/>
      <c r="D10" s="1"/>
      <c r="E10" s="1" t="s">
        <v>134</v>
      </c>
      <c r="F10" s="1" t="s">
        <v>134</v>
      </c>
      <c r="G10" s="1" t="s">
        <v>143</v>
      </c>
      <c r="H10" s="1" t="s">
        <v>134</v>
      </c>
      <c r="I10" s="1" t="s">
        <v>143</v>
      </c>
      <c r="J10" s="1" t="s">
        <v>134</v>
      </c>
      <c r="K10" s="11" t="s">
        <v>189</v>
      </c>
      <c r="L10" s="1" t="s">
        <v>134</v>
      </c>
      <c r="M10" s="1" t="s">
        <v>137</v>
      </c>
      <c r="N10" s="1" t="s">
        <v>143</v>
      </c>
      <c r="O10" s="1" t="s">
        <v>143</v>
      </c>
      <c r="P10" s="1" t="s">
        <v>143</v>
      </c>
      <c r="Q10" s="1" t="s">
        <v>143</v>
      </c>
      <c r="R10" s="11" t="s">
        <v>190</v>
      </c>
      <c r="S10" s="1" t="s">
        <v>134</v>
      </c>
      <c r="T10" s="1" t="s">
        <v>134</v>
      </c>
      <c r="U10" s="1" t="s">
        <v>143</v>
      </c>
      <c r="V10" s="1" t="s">
        <v>134</v>
      </c>
      <c r="W10" s="1" t="s">
        <v>143</v>
      </c>
      <c r="X10" s="1" t="s">
        <v>134</v>
      </c>
      <c r="Y10" s="11" t="s">
        <v>191</v>
      </c>
      <c r="Z10" s="1" t="s">
        <v>147</v>
      </c>
      <c r="AA10" s="1" t="s">
        <v>147</v>
      </c>
      <c r="AB10" s="1" t="s">
        <v>147</v>
      </c>
      <c r="AC10" s="1" t="s">
        <v>147</v>
      </c>
      <c r="AD10" s="1" t="s">
        <v>192</v>
      </c>
      <c r="AE10" s="7" t="s">
        <v>193</v>
      </c>
      <c r="AF10" s="1" t="s">
        <v>160</v>
      </c>
      <c r="AG10" s="1" t="s">
        <v>134</v>
      </c>
      <c r="AH10" s="1" t="s">
        <v>143</v>
      </c>
      <c r="AI10" s="1" t="s">
        <v>134</v>
      </c>
      <c r="AJ10" s="1" t="s">
        <v>143</v>
      </c>
      <c r="AK10" s="1" t="s">
        <v>134</v>
      </c>
      <c r="AL10" s="11" t="s">
        <v>194</v>
      </c>
      <c r="AM10" s="1" t="s">
        <v>134</v>
      </c>
      <c r="AN10" s="1" t="s">
        <v>143</v>
      </c>
      <c r="AO10" s="1" t="s">
        <v>143</v>
      </c>
      <c r="AP10" s="1" t="s">
        <v>137</v>
      </c>
      <c r="AQ10" s="1" t="s">
        <v>143</v>
      </c>
      <c r="AR10" s="1" t="s">
        <v>137</v>
      </c>
      <c r="AS10" s="11" t="s">
        <v>195</v>
      </c>
      <c r="AT10" s="1" t="s">
        <v>134</v>
      </c>
      <c r="AU10" s="1" t="s">
        <v>134</v>
      </c>
      <c r="AV10" s="1" t="s">
        <v>143</v>
      </c>
      <c r="AW10" s="1" t="s">
        <v>160</v>
      </c>
      <c r="AX10" s="1" t="s">
        <v>143</v>
      </c>
      <c r="AY10" s="1" t="s">
        <v>134</v>
      </c>
      <c r="AZ10" s="11" t="s">
        <v>194</v>
      </c>
      <c r="BA10" s="1" t="s">
        <v>147</v>
      </c>
      <c r="BB10" s="1" t="s">
        <v>148</v>
      </c>
      <c r="BC10" s="1" t="s">
        <v>147</v>
      </c>
      <c r="BD10" s="1" t="s">
        <v>148</v>
      </c>
      <c r="BE10" s="1" t="s">
        <v>196</v>
      </c>
      <c r="BF10" s="7" t="s">
        <v>197</v>
      </c>
      <c r="BG10" s="1" t="s">
        <v>134</v>
      </c>
      <c r="BH10" s="1" t="s">
        <v>134</v>
      </c>
      <c r="BI10" s="1" t="s">
        <v>143</v>
      </c>
      <c r="BJ10" s="1" t="s">
        <v>134</v>
      </c>
      <c r="BK10" s="1" t="s">
        <v>143</v>
      </c>
      <c r="BL10" s="1" t="s">
        <v>134</v>
      </c>
      <c r="BN10" s="1" t="s">
        <v>134</v>
      </c>
      <c r="BO10" s="1" t="s">
        <v>135</v>
      </c>
      <c r="BP10" s="1" t="s">
        <v>143</v>
      </c>
      <c r="BQ10" s="1" t="s">
        <v>135</v>
      </c>
      <c r="BR10" s="1" t="s">
        <v>143</v>
      </c>
      <c r="BS10" s="1" t="s">
        <v>135</v>
      </c>
      <c r="BT10" s="11" t="s">
        <v>198</v>
      </c>
      <c r="BU10" s="1" t="s">
        <v>134</v>
      </c>
      <c r="BV10" s="1" t="s">
        <v>134</v>
      </c>
      <c r="BW10" s="1" t="s">
        <v>143</v>
      </c>
      <c r="BX10" s="1" t="s">
        <v>134</v>
      </c>
      <c r="BY10" s="1" t="s">
        <v>143</v>
      </c>
      <c r="BZ10" s="1" t="s">
        <v>134</v>
      </c>
      <c r="CB10" s="1" t="s">
        <v>134</v>
      </c>
      <c r="CC10" s="1" t="s">
        <v>135</v>
      </c>
      <c r="CD10" s="1" t="s">
        <v>143</v>
      </c>
      <c r="CE10" s="1" t="s">
        <v>134</v>
      </c>
      <c r="CF10" s="1" t="s">
        <v>143</v>
      </c>
      <c r="CG10" s="1" t="s">
        <v>134</v>
      </c>
      <c r="CI10" s="1" t="s">
        <v>134</v>
      </c>
      <c r="CJ10" s="1" t="s">
        <v>134</v>
      </c>
      <c r="CK10" s="1" t="s">
        <v>143</v>
      </c>
      <c r="CL10" s="1" t="s">
        <v>134</v>
      </c>
      <c r="CM10" s="1" t="s">
        <v>143</v>
      </c>
      <c r="CN10" s="1" t="s">
        <v>134</v>
      </c>
      <c r="CP10" s="1" t="s">
        <v>134</v>
      </c>
      <c r="CQ10" s="1" t="s">
        <v>134</v>
      </c>
      <c r="CR10" s="1" t="s">
        <v>143</v>
      </c>
      <c r="CS10" s="1" t="s">
        <v>134</v>
      </c>
      <c r="CT10" s="1" t="s">
        <v>143</v>
      </c>
      <c r="CU10" s="1" t="s">
        <v>134</v>
      </c>
      <c r="CW10" s="1" t="s">
        <v>134</v>
      </c>
      <c r="CX10" s="1" t="s">
        <v>134</v>
      </c>
      <c r="CY10" s="1" t="s">
        <v>143</v>
      </c>
      <c r="CZ10" s="1" t="s">
        <v>134</v>
      </c>
      <c r="DA10" s="1" t="s">
        <v>143</v>
      </c>
      <c r="DB10" s="1" t="s">
        <v>134</v>
      </c>
      <c r="DD10" s="1" t="s">
        <v>134</v>
      </c>
      <c r="DE10" s="1" t="s">
        <v>134</v>
      </c>
      <c r="DF10" s="1" t="s">
        <v>143</v>
      </c>
      <c r="DG10" s="1" t="s">
        <v>134</v>
      </c>
      <c r="DH10" s="1" t="s">
        <v>143</v>
      </c>
      <c r="DI10" s="1" t="s">
        <v>134</v>
      </c>
      <c r="DJ10" s="11" t="s">
        <v>199</v>
      </c>
      <c r="DK10" s="1" t="s">
        <v>134</v>
      </c>
      <c r="DL10" s="1" t="s">
        <v>134</v>
      </c>
      <c r="DM10" s="1" t="s">
        <v>143</v>
      </c>
      <c r="DN10" s="1" t="s">
        <v>134</v>
      </c>
      <c r="DO10" s="1" t="s">
        <v>143</v>
      </c>
      <c r="DP10" s="1" t="s">
        <v>134</v>
      </c>
      <c r="DR10" s="1" t="s">
        <v>134</v>
      </c>
      <c r="DS10" s="1" t="s">
        <v>134</v>
      </c>
      <c r="DT10" s="1" t="s">
        <v>143</v>
      </c>
      <c r="DU10" s="1" t="s">
        <v>134</v>
      </c>
      <c r="DV10" s="1" t="s">
        <v>143</v>
      </c>
      <c r="DW10" s="1" t="s">
        <v>134</v>
      </c>
      <c r="DY10" s="1" t="s">
        <v>140</v>
      </c>
      <c r="DZ10" s="1" t="s">
        <v>140</v>
      </c>
      <c r="EA10" s="1" t="s">
        <v>140</v>
      </c>
      <c r="EB10" s="1" t="s">
        <v>140</v>
      </c>
      <c r="EC10" s="11" t="s">
        <v>200</v>
      </c>
      <c r="ED10" s="11" t="s">
        <v>193</v>
      </c>
      <c r="EE10" s="1" t="s">
        <v>134</v>
      </c>
      <c r="EF10" s="1" t="s">
        <v>143</v>
      </c>
      <c r="EG10" s="1" t="s">
        <v>134</v>
      </c>
      <c r="EH10" s="1" t="s">
        <v>134</v>
      </c>
      <c r="EI10" s="1" t="s">
        <v>143</v>
      </c>
      <c r="EJ10" s="1" t="s">
        <v>134</v>
      </c>
      <c r="EL10" s="1" t="s">
        <v>134</v>
      </c>
      <c r="EM10" s="1" t="s">
        <v>134</v>
      </c>
      <c r="EN10" s="1" t="s">
        <v>143</v>
      </c>
      <c r="EO10" s="1" t="s">
        <v>134</v>
      </c>
      <c r="EP10" s="1" t="s">
        <v>143</v>
      </c>
      <c r="EQ10" s="1" t="s">
        <v>134</v>
      </c>
      <c r="ES10" s="1" t="s">
        <v>134</v>
      </c>
      <c r="ET10" s="1" t="s">
        <v>134</v>
      </c>
      <c r="EU10" s="1" t="s">
        <v>143</v>
      </c>
      <c r="EV10" s="1" t="s">
        <v>134</v>
      </c>
      <c r="EW10" s="1" t="s">
        <v>143</v>
      </c>
      <c r="EX10" s="1" t="s">
        <v>134</v>
      </c>
      <c r="EZ10" s="1" t="s">
        <v>140</v>
      </c>
      <c r="FA10" s="1" t="s">
        <v>140</v>
      </c>
      <c r="FB10" s="1" t="s">
        <v>140</v>
      </c>
      <c r="FC10" s="1" t="s">
        <v>140</v>
      </c>
      <c r="FD10" s="11" t="s">
        <v>201</v>
      </c>
      <c r="FE10" s="11" t="s">
        <v>202</v>
      </c>
      <c r="FF10" s="1" t="s">
        <v>203</v>
      </c>
      <c r="FG10" s="1" t="s">
        <v>204</v>
      </c>
    </row>
    <row r="11" spans="1:169">
      <c r="B11" s="2"/>
      <c r="C11" s="14"/>
      <c r="D11" s="1"/>
      <c r="E11" s="1" t="s">
        <v>135</v>
      </c>
      <c r="F11" s="1" t="s">
        <v>135</v>
      </c>
      <c r="G11" s="1" t="s">
        <v>143</v>
      </c>
      <c r="H11" s="1" t="s">
        <v>135</v>
      </c>
      <c r="I11" s="1" t="s">
        <v>135</v>
      </c>
      <c r="J11" s="1" t="s">
        <v>135</v>
      </c>
      <c r="K11" s="11" t="s">
        <v>207</v>
      </c>
      <c r="L11" s="1" t="s">
        <v>143</v>
      </c>
      <c r="M11" s="1" t="s">
        <v>134</v>
      </c>
      <c r="N11" s="1" t="s">
        <v>134</v>
      </c>
      <c r="O11" s="1" t="s">
        <v>135</v>
      </c>
      <c r="P11" s="1" t="s">
        <v>135</v>
      </c>
      <c r="Q11" s="1" t="s">
        <v>135</v>
      </c>
      <c r="R11" s="11" t="s">
        <v>208</v>
      </c>
      <c r="S11" s="1" t="s">
        <v>135</v>
      </c>
      <c r="T11" s="1" t="s">
        <v>135</v>
      </c>
      <c r="U11" s="1" t="s">
        <v>135</v>
      </c>
      <c r="V11" s="1" t="s">
        <v>135</v>
      </c>
      <c r="W11" s="1" t="s">
        <v>135</v>
      </c>
      <c r="X11" s="1" t="s">
        <v>135</v>
      </c>
      <c r="Y11" s="11" t="s">
        <v>209</v>
      </c>
      <c r="Z11" s="1" t="s">
        <v>139</v>
      </c>
      <c r="AA11" s="1" t="s">
        <v>139</v>
      </c>
      <c r="AB11" s="1" t="s">
        <v>139</v>
      </c>
      <c r="AC11" s="1" t="s">
        <v>147</v>
      </c>
      <c r="AD11" s="1" t="s">
        <v>210</v>
      </c>
      <c r="AE11" s="7" t="s">
        <v>211</v>
      </c>
      <c r="AF11" s="1" t="s">
        <v>134</v>
      </c>
      <c r="AG11" s="1" t="s">
        <v>134</v>
      </c>
      <c r="AH11" s="1" t="s">
        <v>134</v>
      </c>
      <c r="AI11" s="1" t="s">
        <v>135</v>
      </c>
      <c r="AJ11" s="1" t="s">
        <v>135</v>
      </c>
      <c r="AK11" s="1" t="s">
        <v>135</v>
      </c>
      <c r="AL11" s="11" t="s">
        <v>212</v>
      </c>
      <c r="AM11" s="1" t="s">
        <v>135</v>
      </c>
      <c r="AN11" s="1" t="s">
        <v>135</v>
      </c>
      <c r="AO11" s="1" t="s">
        <v>135</v>
      </c>
      <c r="AP11" s="1" t="s">
        <v>135</v>
      </c>
      <c r="AQ11" s="1" t="s">
        <v>135</v>
      </c>
      <c r="AR11" s="1" t="s">
        <v>135</v>
      </c>
      <c r="AT11" s="1" t="s">
        <v>135</v>
      </c>
      <c r="AU11" s="1" t="s">
        <v>134</v>
      </c>
      <c r="AV11" s="1" t="s">
        <v>135</v>
      </c>
      <c r="AW11" s="1" t="s">
        <v>135</v>
      </c>
      <c r="AX11" s="1" t="s">
        <v>135</v>
      </c>
      <c r="AY11" s="1" t="s">
        <v>135</v>
      </c>
      <c r="AZ11" s="11" t="s">
        <v>213</v>
      </c>
      <c r="BA11" s="1" t="s">
        <v>139</v>
      </c>
      <c r="BB11" s="1" t="s">
        <v>139</v>
      </c>
      <c r="BC11" s="1" t="s">
        <v>139</v>
      </c>
      <c r="BD11" s="1" t="s">
        <v>139</v>
      </c>
      <c r="BE11" s="1" t="s">
        <v>214</v>
      </c>
      <c r="BF11" s="7" t="s">
        <v>215</v>
      </c>
      <c r="BG11" s="1" t="s">
        <v>137</v>
      </c>
      <c r="BH11" s="1" t="s">
        <v>137</v>
      </c>
      <c r="BI11" s="1" t="s">
        <v>137</v>
      </c>
      <c r="BJ11" s="1" t="s">
        <v>135</v>
      </c>
      <c r="BK11" s="1" t="s">
        <v>135</v>
      </c>
      <c r="BL11" s="1" t="s">
        <v>134</v>
      </c>
      <c r="BM11" s="11" t="s">
        <v>216</v>
      </c>
      <c r="BN11" s="1" t="s">
        <v>135</v>
      </c>
      <c r="BO11" s="1" t="s">
        <v>134</v>
      </c>
      <c r="BP11" s="1" t="s">
        <v>135</v>
      </c>
      <c r="BQ11" s="1" t="s">
        <v>135</v>
      </c>
      <c r="BR11" s="1" t="s">
        <v>135</v>
      </c>
      <c r="BS11" s="1" t="s">
        <v>135</v>
      </c>
      <c r="BT11" s="11" t="s">
        <v>217</v>
      </c>
      <c r="BU11" s="1" t="s">
        <v>137</v>
      </c>
      <c r="BV11" s="1" t="s">
        <v>143</v>
      </c>
      <c r="BW11" s="1" t="s">
        <v>159</v>
      </c>
      <c r="BX11" s="1" t="s">
        <v>135</v>
      </c>
      <c r="BY11" s="1" t="s">
        <v>134</v>
      </c>
      <c r="BZ11" s="1" t="s">
        <v>135</v>
      </c>
      <c r="CA11" s="11" t="s">
        <v>218</v>
      </c>
      <c r="CB11" s="1" t="s">
        <v>135</v>
      </c>
      <c r="CC11" s="1" t="s">
        <v>134</v>
      </c>
      <c r="CD11" s="1" t="s">
        <v>134</v>
      </c>
      <c r="CE11" s="1" t="s">
        <v>135</v>
      </c>
      <c r="CF11" s="1" t="s">
        <v>135</v>
      </c>
      <c r="CG11" s="1" t="s">
        <v>135</v>
      </c>
      <c r="CH11" s="11" t="s">
        <v>219</v>
      </c>
      <c r="CI11" s="1" t="s">
        <v>143</v>
      </c>
      <c r="CJ11" s="1" t="s">
        <v>143</v>
      </c>
      <c r="CK11" s="1" t="s">
        <v>143</v>
      </c>
      <c r="CL11" s="1" t="s">
        <v>143</v>
      </c>
      <c r="CM11" s="1" t="s">
        <v>143</v>
      </c>
      <c r="CN11" s="1" t="s">
        <v>143</v>
      </c>
      <c r="CO11" s="11" t="s">
        <v>220</v>
      </c>
      <c r="CP11" s="1" t="s">
        <v>134</v>
      </c>
      <c r="CQ11" s="1" t="s">
        <v>135</v>
      </c>
      <c r="CR11" s="1" t="s">
        <v>134</v>
      </c>
      <c r="CS11" s="1" t="s">
        <v>135</v>
      </c>
      <c r="CT11" s="1" t="s">
        <v>135</v>
      </c>
      <c r="CU11" s="1" t="s">
        <v>135</v>
      </c>
      <c r="CV11" s="11" t="s">
        <v>221</v>
      </c>
      <c r="CW11" s="1" t="s">
        <v>135</v>
      </c>
      <c r="CX11" s="1" t="s">
        <v>135</v>
      </c>
      <c r="CY11" s="1" t="s">
        <v>135</v>
      </c>
      <c r="CZ11" s="1" t="s">
        <v>135</v>
      </c>
      <c r="DA11" s="1" t="s">
        <v>135</v>
      </c>
      <c r="DB11" s="1" t="s">
        <v>135</v>
      </c>
      <c r="DD11" s="1" t="s">
        <v>135</v>
      </c>
      <c r="DE11" s="1" t="s">
        <v>143</v>
      </c>
      <c r="DF11" s="1" t="s">
        <v>143</v>
      </c>
      <c r="DG11" s="1" t="s">
        <v>137</v>
      </c>
      <c r="DH11" s="1" t="s">
        <v>137</v>
      </c>
      <c r="DI11" s="1" t="s">
        <v>137</v>
      </c>
      <c r="DJ11" s="11" t="s">
        <v>222</v>
      </c>
      <c r="DK11" s="1" t="s">
        <v>135</v>
      </c>
      <c r="DL11" s="1" t="s">
        <v>135</v>
      </c>
      <c r="DM11" s="1" t="s">
        <v>135</v>
      </c>
      <c r="DN11" s="1" t="s">
        <v>135</v>
      </c>
      <c r="DO11" s="1" t="s">
        <v>135</v>
      </c>
      <c r="DP11" s="1" t="s">
        <v>135</v>
      </c>
      <c r="DR11" s="1" t="s">
        <v>135</v>
      </c>
      <c r="DS11" s="1" t="s">
        <v>135</v>
      </c>
      <c r="DT11" s="1" t="s">
        <v>135</v>
      </c>
      <c r="DU11" s="1" t="s">
        <v>135</v>
      </c>
      <c r="DV11" s="1" t="s">
        <v>135</v>
      </c>
      <c r="DW11" s="1" t="s">
        <v>135</v>
      </c>
      <c r="DY11" s="1" t="s">
        <v>140</v>
      </c>
      <c r="DZ11" s="1" t="s">
        <v>148</v>
      </c>
      <c r="EA11" s="1" t="s">
        <v>147</v>
      </c>
      <c r="EB11" s="1" t="s">
        <v>140</v>
      </c>
      <c r="EC11" s="11" t="s">
        <v>223</v>
      </c>
      <c r="ED11" s="11" t="s">
        <v>224</v>
      </c>
      <c r="EE11" s="1" t="s">
        <v>134</v>
      </c>
      <c r="EF11" s="1" t="s">
        <v>225</v>
      </c>
      <c r="EG11" s="1" t="s">
        <v>143</v>
      </c>
      <c r="EH11" s="1" t="s">
        <v>134</v>
      </c>
      <c r="EI11" s="1" t="s">
        <v>137</v>
      </c>
      <c r="EJ11" s="1" t="s">
        <v>137</v>
      </c>
      <c r="EK11" s="11" t="s">
        <v>226</v>
      </c>
      <c r="EL11" s="1" t="s">
        <v>135</v>
      </c>
      <c r="EM11" s="1" t="s">
        <v>135</v>
      </c>
      <c r="EN11" s="1" t="s">
        <v>135</v>
      </c>
      <c r="EO11" s="1" t="s">
        <v>135</v>
      </c>
      <c r="EP11" s="1" t="s">
        <v>135</v>
      </c>
      <c r="EQ11" s="1" t="s">
        <v>135</v>
      </c>
      <c r="ES11" s="1" t="s">
        <v>135</v>
      </c>
      <c r="ET11" s="1" t="s">
        <v>135</v>
      </c>
      <c r="EU11" s="1" t="s">
        <v>135</v>
      </c>
      <c r="EV11" s="1" t="s">
        <v>135</v>
      </c>
      <c r="EW11" s="1" t="s">
        <v>135</v>
      </c>
      <c r="EX11" s="1" t="s">
        <v>135</v>
      </c>
      <c r="EZ11" s="1" t="s">
        <v>140</v>
      </c>
      <c r="FA11" s="1" t="s">
        <v>140</v>
      </c>
      <c r="FB11" s="1" t="s">
        <v>140</v>
      </c>
      <c r="FC11" s="1" t="s">
        <v>140</v>
      </c>
      <c r="FD11" s="11" t="s">
        <v>227</v>
      </c>
      <c r="FE11" s="11" t="s">
        <v>228</v>
      </c>
      <c r="FF11" s="1" t="s">
        <v>229</v>
      </c>
      <c r="FG11" s="1" t="s">
        <v>230</v>
      </c>
    </row>
    <row r="12" spans="1:169">
      <c r="B12" s="2"/>
      <c r="C12" s="14"/>
      <c r="D12" s="1"/>
      <c r="E12" s="1"/>
      <c r="F12" s="1"/>
      <c r="G12" s="1"/>
      <c r="H12" s="1"/>
      <c r="I12" s="1"/>
      <c r="J12" s="1"/>
      <c r="K12" s="11"/>
      <c r="L12" s="1"/>
      <c r="M12" s="1"/>
      <c r="N12" s="1"/>
      <c r="O12" s="1"/>
      <c r="P12" s="1"/>
      <c r="Q12" s="1"/>
      <c r="R12" s="11"/>
      <c r="S12" s="1"/>
      <c r="T12" s="1"/>
      <c r="U12" s="1"/>
      <c r="V12" s="1"/>
      <c r="W12" s="1"/>
      <c r="X12" s="1"/>
      <c r="Y12" s="11"/>
      <c r="Z12" s="1"/>
      <c r="AA12" s="1"/>
      <c r="AB12" s="1"/>
      <c r="AC12" s="1"/>
      <c r="AD12" s="1"/>
      <c r="AE12" s="7"/>
      <c r="AF12" s="1"/>
      <c r="AG12" s="1"/>
      <c r="AH12" s="1"/>
      <c r="AI12" s="1"/>
      <c r="AJ12" s="1"/>
      <c r="AK12" s="1"/>
      <c r="AL12" s="11"/>
      <c r="AM12" s="1"/>
      <c r="AN12" s="1"/>
      <c r="AO12" s="1"/>
      <c r="AP12" s="1"/>
      <c r="AQ12" s="1"/>
      <c r="AR12" s="1"/>
      <c r="AT12" s="1"/>
      <c r="AU12" s="1"/>
      <c r="AV12" s="1"/>
      <c r="AW12" s="1"/>
      <c r="AX12" s="1"/>
      <c r="AY12" s="1"/>
      <c r="AZ12" s="11"/>
      <c r="BA12" s="1"/>
      <c r="BB12" s="1"/>
      <c r="BC12" s="1"/>
      <c r="BD12" s="1"/>
      <c r="BE12" s="1"/>
      <c r="BF12" s="7"/>
      <c r="BG12" s="1"/>
      <c r="BH12" s="1"/>
      <c r="BI12" s="1"/>
      <c r="BJ12" s="1"/>
      <c r="BK12" s="1"/>
      <c r="BL12" s="1"/>
      <c r="BM12" s="11"/>
      <c r="BN12" s="1"/>
      <c r="BO12" s="1"/>
      <c r="BP12" s="1"/>
      <c r="BQ12" s="1"/>
      <c r="BR12" s="1"/>
      <c r="BS12" s="1"/>
      <c r="BT12" s="11"/>
      <c r="BU12" s="1"/>
      <c r="BV12" s="1"/>
      <c r="BW12" s="1"/>
      <c r="BX12" s="1"/>
      <c r="BY12" s="1"/>
      <c r="BZ12" s="1"/>
      <c r="CA12" s="11"/>
      <c r="CB12" s="1"/>
      <c r="CC12" s="1"/>
      <c r="CD12" s="1"/>
      <c r="CE12" s="1"/>
      <c r="CF12" s="1"/>
      <c r="CG12" s="1"/>
      <c r="CH12" s="11"/>
      <c r="CI12" s="1"/>
      <c r="CJ12" s="1"/>
      <c r="CK12" s="1"/>
      <c r="CL12" s="1"/>
      <c r="CM12" s="1"/>
      <c r="CN12" s="1"/>
      <c r="CO12" s="11"/>
      <c r="CP12" s="1"/>
      <c r="CQ12" s="1"/>
      <c r="CR12" s="1"/>
      <c r="CS12" s="1"/>
      <c r="CT12" s="1"/>
      <c r="CU12" s="1"/>
      <c r="CV12" s="11"/>
      <c r="CW12" s="1"/>
      <c r="CX12" s="1"/>
      <c r="CY12" s="1"/>
      <c r="CZ12" s="1"/>
      <c r="DA12" s="1"/>
      <c r="DB12" s="1"/>
      <c r="DD12" s="1"/>
      <c r="DE12" s="1"/>
      <c r="DF12" s="1"/>
      <c r="DG12" s="1"/>
      <c r="DH12" s="1"/>
      <c r="DI12" s="1"/>
      <c r="DJ12" s="11"/>
      <c r="DK12" s="1"/>
      <c r="DL12" s="1"/>
      <c r="DM12" s="1"/>
      <c r="DN12" s="1"/>
      <c r="DO12" s="1"/>
      <c r="DP12" s="1"/>
      <c r="DR12" s="1"/>
      <c r="DS12" s="1"/>
      <c r="DT12" s="1"/>
      <c r="DU12" s="1"/>
      <c r="DV12" s="1"/>
      <c r="DW12" s="1"/>
      <c r="DY12" s="1"/>
      <c r="DZ12" s="1"/>
      <c r="EA12" s="1"/>
      <c r="EB12" s="1"/>
      <c r="EC12" s="11"/>
      <c r="ED12" s="11"/>
      <c r="EE12" s="1"/>
      <c r="EF12" s="1"/>
      <c r="EG12" s="1"/>
      <c r="EH12" s="1"/>
      <c r="EI12" s="1"/>
      <c r="EJ12" s="1"/>
      <c r="EK12" s="11"/>
      <c r="EL12" s="1"/>
      <c r="EM12" s="1"/>
      <c r="EN12" s="1"/>
      <c r="EO12" s="1"/>
      <c r="EP12" s="1"/>
      <c r="EQ12" s="1"/>
      <c r="ES12" s="1"/>
      <c r="ET12" s="1"/>
      <c r="EU12" s="1"/>
      <c r="EV12" s="1"/>
      <c r="EW12" s="1"/>
      <c r="EX12" s="1"/>
      <c r="EZ12" s="1"/>
      <c r="FA12" s="1"/>
      <c r="FB12" s="1"/>
      <c r="FC12" s="1"/>
      <c r="FD12" s="11"/>
      <c r="FE12" s="11"/>
      <c r="FF12" s="1"/>
      <c r="FG12" s="1"/>
    </row>
    <row r="13" spans="1:169">
      <c r="B13" s="2"/>
      <c r="C13" s="14"/>
      <c r="D13" s="1"/>
      <c r="E13" s="1"/>
      <c r="F13" s="1"/>
      <c r="G13" s="1"/>
      <c r="H13" s="1"/>
      <c r="I13" s="1"/>
      <c r="J13" s="1"/>
      <c r="K13" s="11"/>
      <c r="L13" s="1"/>
      <c r="M13" s="1"/>
      <c r="N13" s="1"/>
      <c r="O13" s="1"/>
      <c r="P13" s="1"/>
      <c r="Q13" s="1"/>
      <c r="R13" s="11"/>
      <c r="S13" s="1"/>
      <c r="T13" s="1"/>
      <c r="U13" s="1"/>
      <c r="V13" s="1"/>
      <c r="W13" s="1"/>
      <c r="X13" s="1"/>
      <c r="Y13" s="11"/>
      <c r="Z13" s="1"/>
      <c r="AA13" s="1"/>
      <c r="AB13" s="1"/>
      <c r="AC13" s="1"/>
      <c r="AD13" s="1"/>
      <c r="AE13" s="7"/>
      <c r="AF13" s="1"/>
      <c r="AG13" s="1"/>
      <c r="AH13" s="1"/>
      <c r="AI13" s="1"/>
      <c r="AJ13" s="1"/>
      <c r="AK13" s="1"/>
      <c r="AL13" s="11"/>
      <c r="AM13" s="1"/>
      <c r="AN13" s="1"/>
      <c r="AO13" s="1"/>
      <c r="AP13" s="1"/>
      <c r="AQ13" s="1"/>
      <c r="AR13" s="1"/>
      <c r="AT13" s="1"/>
      <c r="AU13" s="1"/>
      <c r="AV13" s="1"/>
      <c r="AW13" s="1"/>
      <c r="AX13" s="1"/>
      <c r="AY13" s="1"/>
      <c r="AZ13" s="11"/>
      <c r="BA13" s="1"/>
      <c r="BB13" s="1"/>
      <c r="BC13" s="1"/>
      <c r="BD13" s="1"/>
      <c r="BE13" s="1"/>
      <c r="BF13" s="7"/>
      <c r="BG13" s="1"/>
      <c r="BH13" s="1"/>
      <c r="BI13" s="1"/>
      <c r="BJ13" s="1"/>
      <c r="BK13" s="1"/>
      <c r="BL13" s="1"/>
      <c r="BM13" s="11"/>
      <c r="BN13" s="1"/>
      <c r="BO13" s="1"/>
      <c r="BP13" s="1"/>
      <c r="BQ13" s="1"/>
      <c r="BR13" s="1"/>
      <c r="BS13" s="1"/>
      <c r="BT13" s="11"/>
      <c r="BU13" s="1"/>
      <c r="BV13" s="1"/>
      <c r="BW13" s="1"/>
      <c r="BX13" s="1"/>
      <c r="BY13" s="1"/>
      <c r="BZ13" s="1"/>
      <c r="CA13" s="11"/>
      <c r="CB13" s="1"/>
      <c r="CC13" s="1"/>
      <c r="CD13" s="1"/>
      <c r="CE13" s="1"/>
      <c r="CF13" s="1"/>
      <c r="CG13" s="1"/>
      <c r="CH13" s="11"/>
      <c r="CI13" s="1"/>
      <c r="CJ13" s="1"/>
      <c r="CK13" s="1"/>
      <c r="CL13" s="1"/>
      <c r="CM13" s="1"/>
      <c r="CN13" s="1"/>
      <c r="CO13" s="11"/>
      <c r="CP13" s="1"/>
      <c r="CQ13" s="1"/>
      <c r="CR13" s="1"/>
      <c r="CS13" s="1"/>
      <c r="CT13" s="1"/>
      <c r="CU13" s="1"/>
      <c r="CV13" s="11"/>
      <c r="CW13" s="1"/>
      <c r="CX13" s="1"/>
      <c r="CY13" s="1"/>
      <c r="CZ13" s="1"/>
      <c r="DA13" s="1"/>
      <c r="DB13" s="1"/>
      <c r="DD13" s="1"/>
      <c r="DE13" s="1"/>
      <c r="DF13" s="1"/>
      <c r="DG13" s="1"/>
      <c r="DH13" s="1"/>
      <c r="DI13" s="1"/>
      <c r="DJ13" s="11"/>
      <c r="DK13" s="1"/>
      <c r="DL13" s="1"/>
      <c r="DM13" s="1"/>
      <c r="DN13" s="1"/>
      <c r="DO13" s="1"/>
      <c r="DP13" s="1"/>
      <c r="DR13" s="1"/>
      <c r="DS13" s="1"/>
      <c r="DT13" s="1"/>
      <c r="DU13" s="1"/>
      <c r="DV13" s="1"/>
      <c r="DW13" s="1"/>
      <c r="DY13" s="1"/>
      <c r="DZ13" s="1"/>
      <c r="EA13" s="1"/>
      <c r="EB13" s="1"/>
      <c r="EC13" s="11"/>
      <c r="ED13" s="11"/>
      <c r="EE13" s="1"/>
      <c r="EF13" s="1"/>
      <c r="EG13" s="1"/>
      <c r="EH13" s="1"/>
      <c r="EI13" s="1"/>
      <c r="EJ13" s="1"/>
      <c r="EK13" s="11"/>
      <c r="EL13" s="1"/>
      <c r="EM13" s="1"/>
      <c r="EN13" s="1"/>
      <c r="EO13" s="1"/>
      <c r="EP13" s="1"/>
      <c r="EQ13" s="1"/>
      <c r="ES13" s="1"/>
      <c r="ET13" s="1"/>
      <c r="EU13" s="1"/>
      <c r="EV13" s="1"/>
      <c r="EW13" s="1"/>
      <c r="EX13" s="1"/>
      <c r="EZ13" s="1"/>
      <c r="FA13" s="1"/>
      <c r="FB13" s="1"/>
      <c r="FC13" s="1"/>
      <c r="FD13" s="11"/>
      <c r="FE13" s="11"/>
      <c r="FF13" s="1"/>
      <c r="FG13" s="1"/>
    </row>
    <row r="14" spans="1:169">
      <c r="A14">
        <v>3</v>
      </c>
      <c r="B14" s="2"/>
      <c r="C14" s="14"/>
      <c r="D14" s="1"/>
      <c r="E14" s="5" t="s">
        <v>135</v>
      </c>
      <c r="F14" s="1" t="s">
        <v>135</v>
      </c>
      <c r="G14" s="1" t="s">
        <v>134</v>
      </c>
      <c r="H14" s="1" t="s">
        <v>135</v>
      </c>
      <c r="I14" s="1" t="s">
        <v>135</v>
      </c>
      <c r="J14" s="1" t="s">
        <v>135</v>
      </c>
      <c r="K14" s="11" t="s">
        <v>233</v>
      </c>
      <c r="L14" s="1" t="s">
        <v>135</v>
      </c>
      <c r="M14" s="1" t="s">
        <v>135</v>
      </c>
      <c r="N14" s="1" t="s">
        <v>134</v>
      </c>
      <c r="O14" s="1" t="s">
        <v>135</v>
      </c>
      <c r="P14" s="1" t="s">
        <v>135</v>
      </c>
      <c r="Q14" s="1" t="s">
        <v>135</v>
      </c>
      <c r="R14" s="11" t="s">
        <v>234</v>
      </c>
      <c r="S14" s="1" t="s">
        <v>135</v>
      </c>
      <c r="T14" s="1" t="s">
        <v>135</v>
      </c>
      <c r="U14" s="1" t="s">
        <v>135</v>
      </c>
      <c r="V14" s="1" t="s">
        <v>135</v>
      </c>
      <c r="W14" s="1" t="s">
        <v>134</v>
      </c>
      <c r="X14" s="1" t="s">
        <v>135</v>
      </c>
      <c r="Z14" s="1" t="s">
        <v>139</v>
      </c>
      <c r="AA14" s="1" t="s">
        <v>139</v>
      </c>
      <c r="AB14" s="1" t="s">
        <v>139</v>
      </c>
      <c r="AC14" s="1" t="s">
        <v>139</v>
      </c>
      <c r="AD14" s="1" t="s">
        <v>235</v>
      </c>
      <c r="AE14" s="7" t="s">
        <v>236</v>
      </c>
      <c r="AF14" s="1" t="s">
        <v>135</v>
      </c>
      <c r="AG14" s="1" t="s">
        <v>134</v>
      </c>
      <c r="AH14" s="1" t="s">
        <v>135</v>
      </c>
      <c r="AI14" s="1" t="s">
        <v>134</v>
      </c>
      <c r="AJ14" s="1" t="s">
        <v>135</v>
      </c>
      <c r="AK14" s="1" t="s">
        <v>135</v>
      </c>
      <c r="AL14" s="11" t="s">
        <v>237</v>
      </c>
      <c r="AM14" s="1" t="s">
        <v>135</v>
      </c>
      <c r="AN14" s="1" t="s">
        <v>135</v>
      </c>
      <c r="AO14" s="1" t="s">
        <v>135</v>
      </c>
      <c r="AP14" s="1" t="s">
        <v>135</v>
      </c>
      <c r="AQ14" s="1" t="s">
        <v>135</v>
      </c>
      <c r="AR14" s="1" t="s">
        <v>135</v>
      </c>
      <c r="AT14" s="1" t="s">
        <v>134</v>
      </c>
      <c r="AU14" s="1" t="s">
        <v>135</v>
      </c>
      <c r="AV14" s="1" t="s">
        <v>134</v>
      </c>
      <c r="AW14" s="1" t="s">
        <v>135</v>
      </c>
      <c r="AX14" s="1" t="s">
        <v>134</v>
      </c>
      <c r="AY14" s="1" t="s">
        <v>135</v>
      </c>
      <c r="BA14" s="1" t="s">
        <v>139</v>
      </c>
      <c r="BB14" s="1" t="s">
        <v>139</v>
      </c>
      <c r="BC14" s="1" t="s">
        <v>140</v>
      </c>
      <c r="BD14" s="1" t="s">
        <v>139</v>
      </c>
      <c r="BE14" s="1" t="s">
        <v>238</v>
      </c>
      <c r="BF14" s="7" t="s">
        <v>239</v>
      </c>
      <c r="BG14" s="1" t="s">
        <v>134</v>
      </c>
      <c r="BH14" s="1" t="s">
        <v>135</v>
      </c>
      <c r="BI14" s="1" t="s">
        <v>135</v>
      </c>
      <c r="BJ14" s="1" t="s">
        <v>135</v>
      </c>
      <c r="BK14" s="1" t="s">
        <v>134</v>
      </c>
      <c r="BL14" s="1" t="s">
        <v>135</v>
      </c>
      <c r="BN14" s="1" t="s">
        <v>135</v>
      </c>
      <c r="BO14" s="1" t="s">
        <v>137</v>
      </c>
      <c r="BP14" s="1" t="s">
        <v>135</v>
      </c>
      <c r="BQ14" s="1" t="s">
        <v>135</v>
      </c>
      <c r="BR14" s="1" t="s">
        <v>135</v>
      </c>
      <c r="BS14" s="1" t="s">
        <v>135</v>
      </c>
      <c r="BT14" s="11" t="s">
        <v>240</v>
      </c>
      <c r="BU14" s="1" t="s">
        <v>135</v>
      </c>
      <c r="BV14" s="1" t="s">
        <v>225</v>
      </c>
      <c r="BW14" s="1" t="s">
        <v>143</v>
      </c>
      <c r="BX14" s="1" t="s">
        <v>225</v>
      </c>
      <c r="BY14" s="1" t="s">
        <v>143</v>
      </c>
      <c r="BZ14" s="1" t="s">
        <v>137</v>
      </c>
      <c r="CA14" s="11" t="s">
        <v>241</v>
      </c>
      <c r="CB14" s="1" t="s">
        <v>135</v>
      </c>
      <c r="CC14" s="1" t="s">
        <v>143</v>
      </c>
      <c r="CD14" s="1" t="s">
        <v>134</v>
      </c>
      <c r="CE14" s="1" t="s">
        <v>134</v>
      </c>
      <c r="CF14" s="1" t="s">
        <v>134</v>
      </c>
      <c r="CG14" s="1" t="s">
        <v>134</v>
      </c>
      <c r="CI14" s="1" t="s">
        <v>135</v>
      </c>
      <c r="CJ14" s="1" t="s">
        <v>143</v>
      </c>
      <c r="CK14" s="1" t="s">
        <v>137</v>
      </c>
      <c r="CL14" s="1" t="s">
        <v>143</v>
      </c>
      <c r="CM14" s="1" t="s">
        <v>134</v>
      </c>
      <c r="CN14" s="1" t="s">
        <v>137</v>
      </c>
      <c r="CO14" s="11" t="s">
        <v>242</v>
      </c>
      <c r="CP14" s="1" t="s">
        <v>143</v>
      </c>
      <c r="CQ14" s="1" t="s">
        <v>137</v>
      </c>
      <c r="CR14" s="1" t="s">
        <v>137</v>
      </c>
      <c r="CS14" s="1" t="s">
        <v>134</v>
      </c>
      <c r="CT14" s="1" t="s">
        <v>137</v>
      </c>
      <c r="CU14" s="1" t="s">
        <v>134</v>
      </c>
      <c r="CW14" s="1" t="s">
        <v>134</v>
      </c>
      <c r="CX14" s="1" t="s">
        <v>137</v>
      </c>
      <c r="CY14" s="1" t="s">
        <v>137</v>
      </c>
      <c r="CZ14" s="1" t="s">
        <v>137</v>
      </c>
      <c r="DA14" s="1" t="s">
        <v>134</v>
      </c>
      <c r="DB14" s="1" t="s">
        <v>137</v>
      </c>
      <c r="DD14" s="1" t="s">
        <v>135</v>
      </c>
      <c r="DE14" s="1" t="s">
        <v>134</v>
      </c>
      <c r="DF14" s="1" t="s">
        <v>134</v>
      </c>
      <c r="DG14" s="1" t="s">
        <v>135</v>
      </c>
      <c r="DH14" s="1" t="s">
        <v>135</v>
      </c>
      <c r="DI14" s="1" t="s">
        <v>135</v>
      </c>
      <c r="DK14" s="1" t="s">
        <v>134</v>
      </c>
      <c r="DL14" s="1" t="s">
        <v>137</v>
      </c>
      <c r="DM14" s="1" t="s">
        <v>134</v>
      </c>
      <c r="DN14" s="1" t="s">
        <v>135</v>
      </c>
      <c r="DO14" s="1" t="s">
        <v>134</v>
      </c>
      <c r="DP14" s="1" t="s">
        <v>134</v>
      </c>
      <c r="DR14" s="1" t="s">
        <v>134</v>
      </c>
      <c r="DS14" s="1" t="s">
        <v>137</v>
      </c>
      <c r="DT14" s="1" t="s">
        <v>134</v>
      </c>
      <c r="DU14" s="1" t="s">
        <v>134</v>
      </c>
      <c r="DV14" s="1" t="s">
        <v>134</v>
      </c>
      <c r="DW14" s="1" t="s">
        <v>134</v>
      </c>
      <c r="DY14" s="1" t="s">
        <v>147</v>
      </c>
      <c r="DZ14" s="1" t="s">
        <v>147</v>
      </c>
      <c r="EA14" s="1" t="s">
        <v>137</v>
      </c>
      <c r="EB14" s="1" t="s">
        <v>147</v>
      </c>
      <c r="EC14" s="11" t="s">
        <v>243</v>
      </c>
      <c r="ED14" s="11" t="s">
        <v>244</v>
      </c>
      <c r="EE14" s="1" t="s">
        <v>135</v>
      </c>
      <c r="EF14" s="1" t="s">
        <v>135</v>
      </c>
      <c r="EG14" s="1" t="s">
        <v>135</v>
      </c>
      <c r="EH14" s="1" t="s">
        <v>135</v>
      </c>
      <c r="EI14" s="1" t="s">
        <v>135</v>
      </c>
      <c r="EJ14" s="1" t="s">
        <v>135</v>
      </c>
      <c r="EL14" s="1" t="s">
        <v>135</v>
      </c>
      <c r="EM14" s="1" t="s">
        <v>135</v>
      </c>
      <c r="EN14" s="1" t="s">
        <v>135</v>
      </c>
      <c r="EO14" s="1" t="s">
        <v>135</v>
      </c>
      <c r="EP14" s="1" t="s">
        <v>135</v>
      </c>
      <c r="EQ14" s="1" t="s">
        <v>135</v>
      </c>
      <c r="ES14" s="1" t="s">
        <v>135</v>
      </c>
      <c r="ET14" s="1" t="s">
        <v>134</v>
      </c>
      <c r="EU14" s="1" t="s">
        <v>135</v>
      </c>
      <c r="EV14" s="1" t="s">
        <v>135</v>
      </c>
      <c r="EW14" s="1" t="s">
        <v>134</v>
      </c>
      <c r="EX14" s="1" t="s">
        <v>135</v>
      </c>
      <c r="EZ14" s="1" t="s">
        <v>139</v>
      </c>
      <c r="FA14" s="1" t="s">
        <v>139</v>
      </c>
      <c r="FB14" s="1" t="s">
        <v>139</v>
      </c>
      <c r="FC14" s="1" t="s">
        <v>139</v>
      </c>
      <c r="FD14" s="11" t="s">
        <v>245</v>
      </c>
      <c r="FE14" s="11" t="s">
        <v>246</v>
      </c>
      <c r="FF14" s="1" t="s">
        <v>247</v>
      </c>
      <c r="FG14" s="1" t="s">
        <v>248</v>
      </c>
    </row>
    <row r="15" spans="1:169">
      <c r="B15" s="2"/>
      <c r="C15" s="14"/>
      <c r="D15" s="1"/>
      <c r="E15" s="1" t="s">
        <v>134</v>
      </c>
      <c r="F15" s="1" t="s">
        <v>134</v>
      </c>
      <c r="G15" s="1" t="s">
        <v>134</v>
      </c>
      <c r="H15" s="1" t="s">
        <v>137</v>
      </c>
      <c r="I15" s="1" t="s">
        <v>134</v>
      </c>
      <c r="J15" s="1" t="s">
        <v>135</v>
      </c>
      <c r="K15" s="11" t="s">
        <v>250</v>
      </c>
      <c r="L15" s="1" t="s">
        <v>135</v>
      </c>
      <c r="M15" s="1" t="s">
        <v>134</v>
      </c>
      <c r="N15" s="1" t="s">
        <v>134</v>
      </c>
      <c r="O15" s="1" t="s">
        <v>137</v>
      </c>
      <c r="P15" s="1" t="s">
        <v>134</v>
      </c>
      <c r="Q15" s="1" t="s">
        <v>135</v>
      </c>
      <c r="R15" s="11" t="s">
        <v>251</v>
      </c>
      <c r="S15" s="1" t="s">
        <v>135</v>
      </c>
      <c r="T15" s="1" t="s">
        <v>134</v>
      </c>
      <c r="U15" s="1" t="s">
        <v>134</v>
      </c>
      <c r="V15" s="1" t="s">
        <v>135</v>
      </c>
      <c r="W15" s="1" t="s">
        <v>135</v>
      </c>
      <c r="X15" s="1" t="s">
        <v>135</v>
      </c>
      <c r="Y15" s="11" t="s">
        <v>252</v>
      </c>
      <c r="Z15" s="1" t="s">
        <v>147</v>
      </c>
      <c r="AA15" s="1" t="s">
        <v>147</v>
      </c>
      <c r="AB15" s="1" t="s">
        <v>140</v>
      </c>
      <c r="AC15" s="1" t="s">
        <v>137</v>
      </c>
      <c r="AD15" s="1" t="s">
        <v>253</v>
      </c>
      <c r="AE15" s="7" t="s">
        <v>254</v>
      </c>
      <c r="AF15" s="1" t="s">
        <v>134</v>
      </c>
      <c r="AG15" s="1" t="s">
        <v>137</v>
      </c>
      <c r="AH15" s="1" t="s">
        <v>134</v>
      </c>
      <c r="AI15" s="1" t="s">
        <v>134</v>
      </c>
      <c r="AJ15" s="1" t="s">
        <v>134</v>
      </c>
      <c r="AK15" s="1" t="s">
        <v>135</v>
      </c>
      <c r="AL15" s="11" t="s">
        <v>255</v>
      </c>
      <c r="AM15" s="1" t="s">
        <v>134</v>
      </c>
      <c r="AN15" s="1" t="s">
        <v>137</v>
      </c>
      <c r="AO15" s="1" t="s">
        <v>134</v>
      </c>
      <c r="AP15" s="1" t="s">
        <v>137</v>
      </c>
      <c r="AQ15" s="1" t="s">
        <v>137</v>
      </c>
      <c r="AR15" s="1" t="s">
        <v>134</v>
      </c>
      <c r="AS15" s="11" t="s">
        <v>256</v>
      </c>
      <c r="AT15" s="1" t="s">
        <v>137</v>
      </c>
      <c r="AU15" s="1" t="s">
        <v>143</v>
      </c>
      <c r="AV15" s="1" t="s">
        <v>137</v>
      </c>
      <c r="AW15" s="1" t="s">
        <v>137</v>
      </c>
      <c r="AX15" s="1" t="s">
        <v>137</v>
      </c>
      <c r="AY15" s="1" t="s">
        <v>134</v>
      </c>
      <c r="AZ15" s="11" t="s">
        <v>257</v>
      </c>
      <c r="BA15" s="1" t="s">
        <v>140</v>
      </c>
      <c r="BB15" s="1" t="s">
        <v>147</v>
      </c>
      <c r="BC15" s="1" t="s">
        <v>140</v>
      </c>
      <c r="BD15" s="1" t="s">
        <v>137</v>
      </c>
      <c r="BE15" s="1" t="s">
        <v>258</v>
      </c>
      <c r="BF15" s="7" t="s">
        <v>254</v>
      </c>
      <c r="BG15" s="1" t="s">
        <v>134</v>
      </c>
      <c r="BH15" s="1" t="s">
        <v>137</v>
      </c>
      <c r="BI15" s="1" t="s">
        <v>134</v>
      </c>
      <c r="BJ15" s="1" t="s">
        <v>137</v>
      </c>
      <c r="BK15" s="1" t="s">
        <v>134</v>
      </c>
      <c r="BL15" s="1" t="s">
        <v>134</v>
      </c>
      <c r="BN15" s="1" t="s">
        <v>135</v>
      </c>
      <c r="BO15" s="1" t="s">
        <v>135</v>
      </c>
      <c r="BP15" s="1" t="s">
        <v>134</v>
      </c>
      <c r="BQ15" s="1" t="s">
        <v>135</v>
      </c>
      <c r="BR15" s="1" t="s">
        <v>135</v>
      </c>
      <c r="BS15" s="1" t="s">
        <v>135</v>
      </c>
      <c r="BU15" s="1" t="s">
        <v>137</v>
      </c>
      <c r="BV15" s="1" t="s">
        <v>143</v>
      </c>
      <c r="BW15" s="1" t="s">
        <v>137</v>
      </c>
      <c r="BX15" s="1" t="s">
        <v>137</v>
      </c>
      <c r="BY15" s="1" t="s">
        <v>137</v>
      </c>
      <c r="BZ15" s="1" t="s">
        <v>134</v>
      </c>
      <c r="CA15" s="11" t="s">
        <v>259</v>
      </c>
      <c r="CB15" s="1" t="s">
        <v>134</v>
      </c>
      <c r="CC15" s="1" t="s">
        <v>137</v>
      </c>
      <c r="CD15" s="1" t="s">
        <v>134</v>
      </c>
      <c r="CE15" s="1" t="s">
        <v>134</v>
      </c>
      <c r="CF15" s="1" t="s">
        <v>134</v>
      </c>
      <c r="CG15" s="1" t="s">
        <v>135</v>
      </c>
      <c r="CH15" s="11" t="s">
        <v>260</v>
      </c>
      <c r="CI15" s="1" t="s">
        <v>134</v>
      </c>
      <c r="CJ15" s="1" t="s">
        <v>137</v>
      </c>
      <c r="CK15" s="1" t="s">
        <v>137</v>
      </c>
      <c r="CL15" s="1" t="s">
        <v>134</v>
      </c>
      <c r="CM15" s="1" t="s">
        <v>134</v>
      </c>
      <c r="CN15" s="1" t="s">
        <v>134</v>
      </c>
      <c r="CO15" s="11" t="s">
        <v>261</v>
      </c>
      <c r="CP15" s="1" t="s">
        <v>134</v>
      </c>
      <c r="CQ15" s="1" t="s">
        <v>137</v>
      </c>
      <c r="CR15" s="1" t="s">
        <v>134</v>
      </c>
      <c r="CS15" s="1" t="s">
        <v>137</v>
      </c>
      <c r="CT15" s="1" t="s">
        <v>134</v>
      </c>
      <c r="CU15" s="1" t="s">
        <v>135</v>
      </c>
      <c r="CV15" s="11" t="s">
        <v>262</v>
      </c>
      <c r="CW15" s="1" t="s">
        <v>135</v>
      </c>
      <c r="CX15" s="1" t="s">
        <v>135</v>
      </c>
      <c r="CY15" s="1" t="s">
        <v>135</v>
      </c>
      <c r="CZ15" s="1" t="s">
        <v>134</v>
      </c>
      <c r="DA15" s="1" t="s">
        <v>135</v>
      </c>
      <c r="DB15" s="1" t="s">
        <v>135</v>
      </c>
      <c r="DC15" s="11" t="s">
        <v>263</v>
      </c>
      <c r="DD15" s="1" t="s">
        <v>134</v>
      </c>
      <c r="DE15" s="1" t="s">
        <v>137</v>
      </c>
      <c r="DF15" s="1" t="s">
        <v>134</v>
      </c>
      <c r="DG15" s="1" t="s">
        <v>137</v>
      </c>
      <c r="DH15" s="1" t="s">
        <v>134</v>
      </c>
      <c r="DI15" s="1" t="s">
        <v>135</v>
      </c>
      <c r="DJ15" s="11" t="s">
        <v>264</v>
      </c>
      <c r="DK15" s="1" t="s">
        <v>134</v>
      </c>
      <c r="DL15" s="1" t="s">
        <v>137</v>
      </c>
      <c r="DM15" s="1" t="s">
        <v>134</v>
      </c>
      <c r="DN15" s="1" t="s">
        <v>134</v>
      </c>
      <c r="DO15" s="1" t="s">
        <v>134</v>
      </c>
      <c r="DP15" s="1" t="s">
        <v>135</v>
      </c>
      <c r="DR15" s="1" t="s">
        <v>134</v>
      </c>
      <c r="DS15" s="1" t="s">
        <v>137</v>
      </c>
      <c r="DT15" s="1" t="s">
        <v>137</v>
      </c>
      <c r="DU15" s="1" t="s">
        <v>137</v>
      </c>
      <c r="DV15" s="1" t="s">
        <v>134</v>
      </c>
      <c r="DW15" s="1" t="s">
        <v>134</v>
      </c>
      <c r="DY15" s="1" t="s">
        <v>140</v>
      </c>
      <c r="DZ15" s="1" t="s">
        <v>140</v>
      </c>
      <c r="EA15" s="1" t="s">
        <v>147</v>
      </c>
      <c r="EB15" s="1" t="s">
        <v>140</v>
      </c>
      <c r="EC15" s="11" t="s">
        <v>254</v>
      </c>
      <c r="ED15" s="11" t="s">
        <v>254</v>
      </c>
      <c r="EE15" s="1" t="s">
        <v>135</v>
      </c>
      <c r="EF15" s="1" t="s">
        <v>134</v>
      </c>
      <c r="EG15" s="1" t="s">
        <v>134</v>
      </c>
      <c r="EH15" s="1" t="s">
        <v>134</v>
      </c>
      <c r="EI15" s="1" t="s">
        <v>135</v>
      </c>
      <c r="EJ15" s="1" t="s">
        <v>135</v>
      </c>
      <c r="EL15" s="1" t="s">
        <v>135</v>
      </c>
      <c r="EM15" s="1" t="s">
        <v>134</v>
      </c>
      <c r="EN15" s="1" t="s">
        <v>135</v>
      </c>
      <c r="EO15" s="1" t="s">
        <v>135</v>
      </c>
      <c r="EP15" s="1" t="s">
        <v>135</v>
      </c>
      <c r="EQ15" s="1" t="s">
        <v>135</v>
      </c>
      <c r="ES15" s="1" t="s">
        <v>137</v>
      </c>
      <c r="ET15" s="1" t="s">
        <v>143</v>
      </c>
      <c r="EU15" s="1" t="s">
        <v>137</v>
      </c>
      <c r="EV15" s="1" t="s">
        <v>134</v>
      </c>
      <c r="EW15" s="1" t="s">
        <v>137</v>
      </c>
      <c r="EX15" s="1" t="s">
        <v>134</v>
      </c>
      <c r="EZ15" s="1" t="s">
        <v>147</v>
      </c>
      <c r="FA15" s="1" t="s">
        <v>137</v>
      </c>
      <c r="FB15" s="1" t="s">
        <v>147</v>
      </c>
      <c r="FC15" s="1" t="s">
        <v>137</v>
      </c>
      <c r="FD15" s="11" t="s">
        <v>265</v>
      </c>
      <c r="FE15" s="11" t="s">
        <v>266</v>
      </c>
      <c r="FF15" s="1" t="s">
        <v>254</v>
      </c>
      <c r="FG15" s="1" t="s">
        <v>267</v>
      </c>
    </row>
    <row r="16" spans="1:169">
      <c r="B16" s="2"/>
      <c r="C16" s="14"/>
      <c r="D16" s="1"/>
      <c r="E16" s="1" t="s">
        <v>135</v>
      </c>
      <c r="F16" s="1" t="s">
        <v>134</v>
      </c>
      <c r="G16" s="1" t="s">
        <v>134</v>
      </c>
      <c r="H16" s="1" t="s">
        <v>135</v>
      </c>
      <c r="I16" s="1" t="s">
        <v>135</v>
      </c>
      <c r="J16" s="1" t="s">
        <v>134</v>
      </c>
      <c r="K16" s="11" t="s">
        <v>269</v>
      </c>
      <c r="L16" s="1" t="s">
        <v>135</v>
      </c>
      <c r="M16" s="1" t="s">
        <v>135</v>
      </c>
      <c r="N16" s="1" t="s">
        <v>134</v>
      </c>
      <c r="O16" s="1" t="s">
        <v>135</v>
      </c>
      <c r="P16" s="1" t="s">
        <v>135</v>
      </c>
      <c r="Q16" s="1" t="s">
        <v>135</v>
      </c>
      <c r="R16" s="11" t="s">
        <v>270</v>
      </c>
      <c r="S16" s="1" t="s">
        <v>135</v>
      </c>
      <c r="T16" s="1" t="s">
        <v>135</v>
      </c>
      <c r="U16" s="1" t="s">
        <v>135</v>
      </c>
      <c r="V16" s="1" t="s">
        <v>135</v>
      </c>
      <c r="W16" s="1" t="s">
        <v>135</v>
      </c>
      <c r="X16" s="1" t="s">
        <v>135</v>
      </c>
      <c r="Y16" s="11" t="s">
        <v>271</v>
      </c>
      <c r="Z16" s="1" t="s">
        <v>139</v>
      </c>
      <c r="AA16" s="1" t="s">
        <v>140</v>
      </c>
      <c r="AB16" s="1" t="s">
        <v>139</v>
      </c>
      <c r="AC16" s="1" t="s">
        <v>140</v>
      </c>
      <c r="AD16" s="1" t="s">
        <v>272</v>
      </c>
      <c r="AE16" s="7" t="s">
        <v>273</v>
      </c>
      <c r="AF16" s="1" t="s">
        <v>135</v>
      </c>
      <c r="AG16" s="1" t="s">
        <v>134</v>
      </c>
      <c r="AH16" s="1" t="s">
        <v>135</v>
      </c>
      <c r="AI16" s="1" t="s">
        <v>135</v>
      </c>
      <c r="AJ16" s="1" t="s">
        <v>135</v>
      </c>
      <c r="AK16" s="1" t="s">
        <v>135</v>
      </c>
      <c r="AL16" s="11" t="s">
        <v>274</v>
      </c>
      <c r="AM16" s="1" t="s">
        <v>135</v>
      </c>
      <c r="AN16" s="1" t="s">
        <v>134</v>
      </c>
      <c r="AO16" s="1" t="s">
        <v>134</v>
      </c>
      <c r="AP16" s="1" t="s">
        <v>135</v>
      </c>
      <c r="AQ16" s="1" t="s">
        <v>135</v>
      </c>
      <c r="AR16" s="1" t="s">
        <v>134</v>
      </c>
      <c r="AS16" s="11" t="s">
        <v>275</v>
      </c>
      <c r="AT16" s="1" t="s">
        <v>135</v>
      </c>
      <c r="AU16" s="1" t="s">
        <v>134</v>
      </c>
      <c r="AV16" s="1" t="s">
        <v>134</v>
      </c>
      <c r="AW16" s="1" t="s">
        <v>134</v>
      </c>
      <c r="AX16" s="1" t="s">
        <v>134</v>
      </c>
      <c r="AY16" s="1" t="s">
        <v>134</v>
      </c>
      <c r="AZ16" s="11" t="s">
        <v>276</v>
      </c>
      <c r="BA16" s="1" t="s">
        <v>139</v>
      </c>
      <c r="BB16" s="1" t="s">
        <v>140</v>
      </c>
      <c r="BC16" s="1" t="s">
        <v>140</v>
      </c>
      <c r="BD16" s="1" t="s">
        <v>140</v>
      </c>
      <c r="BE16" s="1" t="s">
        <v>277</v>
      </c>
      <c r="BF16" s="7" t="s">
        <v>278</v>
      </c>
      <c r="BG16" s="1" t="s">
        <v>135</v>
      </c>
      <c r="BH16" s="1" t="s">
        <v>134</v>
      </c>
      <c r="BI16" s="1" t="s">
        <v>134</v>
      </c>
      <c r="BJ16" s="1" t="s">
        <v>134</v>
      </c>
      <c r="BK16" s="1" t="s">
        <v>134</v>
      </c>
      <c r="BL16" s="1" t="s">
        <v>134</v>
      </c>
      <c r="BM16" s="11" t="s">
        <v>279</v>
      </c>
      <c r="BN16" s="1" t="s">
        <v>134</v>
      </c>
      <c r="BO16" s="1" t="s">
        <v>137</v>
      </c>
      <c r="BP16" s="1" t="s">
        <v>137</v>
      </c>
      <c r="BQ16" s="1" t="s">
        <v>134</v>
      </c>
      <c r="BR16" s="1" t="s">
        <v>134</v>
      </c>
      <c r="BS16" s="1" t="s">
        <v>137</v>
      </c>
      <c r="BT16" s="11" t="s">
        <v>280</v>
      </c>
      <c r="BU16" s="1" t="s">
        <v>134</v>
      </c>
      <c r="BV16" s="1" t="s">
        <v>137</v>
      </c>
      <c r="BW16" s="1" t="s">
        <v>137</v>
      </c>
      <c r="BX16" s="1" t="s">
        <v>137</v>
      </c>
      <c r="BY16" s="1" t="s">
        <v>137</v>
      </c>
      <c r="BZ16" s="1" t="s">
        <v>137</v>
      </c>
      <c r="CA16" s="11" t="s">
        <v>281</v>
      </c>
      <c r="CB16" s="1" t="s">
        <v>134</v>
      </c>
      <c r="CC16" s="1" t="s">
        <v>137</v>
      </c>
      <c r="CD16" s="1" t="s">
        <v>134</v>
      </c>
      <c r="CE16" s="1" t="s">
        <v>137</v>
      </c>
      <c r="CF16" s="1" t="s">
        <v>134</v>
      </c>
      <c r="CG16" s="1" t="s">
        <v>137</v>
      </c>
      <c r="CH16" s="11" t="s">
        <v>282</v>
      </c>
      <c r="CI16" s="1" t="s">
        <v>135</v>
      </c>
      <c r="CJ16" s="1" t="s">
        <v>134</v>
      </c>
      <c r="CK16" s="1" t="s">
        <v>134</v>
      </c>
      <c r="CL16" s="1" t="s">
        <v>137</v>
      </c>
      <c r="CM16" s="1" t="s">
        <v>134</v>
      </c>
      <c r="CN16" s="1" t="s">
        <v>137</v>
      </c>
      <c r="CO16" s="11" t="s">
        <v>283</v>
      </c>
      <c r="CP16" s="1" t="s">
        <v>135</v>
      </c>
      <c r="CQ16" s="1" t="s">
        <v>134</v>
      </c>
      <c r="CR16" s="1" t="s">
        <v>134</v>
      </c>
      <c r="CS16" s="1" t="s">
        <v>134</v>
      </c>
      <c r="CT16" s="1" t="s">
        <v>134</v>
      </c>
      <c r="CU16" s="1" t="s">
        <v>134</v>
      </c>
      <c r="CV16" s="11" t="s">
        <v>284</v>
      </c>
      <c r="CW16" s="1" t="s">
        <v>135</v>
      </c>
      <c r="CX16" s="1" t="s">
        <v>134</v>
      </c>
      <c r="CY16" s="1" t="s">
        <v>134</v>
      </c>
      <c r="CZ16" s="1" t="s">
        <v>134</v>
      </c>
      <c r="DA16" s="1" t="s">
        <v>134</v>
      </c>
      <c r="DB16" s="1" t="s">
        <v>134</v>
      </c>
      <c r="DC16" s="11" t="s">
        <v>285</v>
      </c>
      <c r="DD16" s="1" t="s">
        <v>135</v>
      </c>
      <c r="DE16" s="1" t="s">
        <v>135</v>
      </c>
      <c r="DF16" s="1" t="s">
        <v>135</v>
      </c>
      <c r="DG16" s="1" t="s">
        <v>135</v>
      </c>
      <c r="DH16" s="1" t="s">
        <v>135</v>
      </c>
      <c r="DI16" s="1" t="s">
        <v>135</v>
      </c>
      <c r="DJ16" s="11" t="s">
        <v>286</v>
      </c>
      <c r="DK16" s="1" t="s">
        <v>135</v>
      </c>
      <c r="DL16" s="1" t="s">
        <v>137</v>
      </c>
      <c r="DM16" s="1" t="s">
        <v>134</v>
      </c>
      <c r="DN16" s="1" t="s">
        <v>134</v>
      </c>
      <c r="DO16" s="1" t="s">
        <v>134</v>
      </c>
      <c r="DP16" s="1" t="s">
        <v>137</v>
      </c>
      <c r="DQ16" s="11" t="s">
        <v>287</v>
      </c>
      <c r="DR16" s="1" t="s">
        <v>137</v>
      </c>
      <c r="DS16" s="1" t="s">
        <v>143</v>
      </c>
      <c r="DT16" s="1" t="s">
        <v>143</v>
      </c>
      <c r="DU16" s="1" t="s">
        <v>143</v>
      </c>
      <c r="DV16" s="1" t="s">
        <v>143</v>
      </c>
      <c r="DW16" s="1" t="s">
        <v>143</v>
      </c>
      <c r="DX16" s="11" t="s">
        <v>288</v>
      </c>
      <c r="DY16" s="1" t="s">
        <v>140</v>
      </c>
      <c r="DZ16" s="1" t="s">
        <v>147</v>
      </c>
      <c r="EA16" s="1" t="s">
        <v>140</v>
      </c>
      <c r="EB16" s="1" t="s">
        <v>140</v>
      </c>
      <c r="EC16" s="11" t="s">
        <v>289</v>
      </c>
      <c r="ED16" s="11" t="s">
        <v>289</v>
      </c>
      <c r="EE16" s="1" t="s">
        <v>135</v>
      </c>
      <c r="EF16" s="1" t="s">
        <v>135</v>
      </c>
      <c r="EG16" s="1" t="s">
        <v>135</v>
      </c>
      <c r="EH16" s="1" t="s">
        <v>135</v>
      </c>
      <c r="EI16" s="1" t="s">
        <v>135</v>
      </c>
      <c r="EJ16" s="1" t="s">
        <v>135</v>
      </c>
      <c r="EL16" s="1" t="s">
        <v>135</v>
      </c>
      <c r="EM16" s="1" t="s">
        <v>135</v>
      </c>
      <c r="EN16" s="1" t="s">
        <v>135</v>
      </c>
      <c r="EO16" s="1" t="s">
        <v>135</v>
      </c>
      <c r="EP16" s="1" t="s">
        <v>135</v>
      </c>
      <c r="EQ16" s="1" t="s">
        <v>135</v>
      </c>
      <c r="ES16" s="1" t="s">
        <v>134</v>
      </c>
      <c r="ET16" s="1" t="s">
        <v>137</v>
      </c>
      <c r="EU16" s="1" t="s">
        <v>137</v>
      </c>
      <c r="EV16" s="1" t="s">
        <v>137</v>
      </c>
      <c r="EW16" s="1" t="s">
        <v>137</v>
      </c>
      <c r="EX16" s="1" t="s">
        <v>143</v>
      </c>
      <c r="EY16" s="11" t="s">
        <v>290</v>
      </c>
      <c r="EZ16" s="1" t="s">
        <v>140</v>
      </c>
      <c r="FA16" s="1" t="s">
        <v>147</v>
      </c>
      <c r="FB16" s="1" t="s">
        <v>140</v>
      </c>
      <c r="FC16" s="1" t="s">
        <v>147</v>
      </c>
      <c r="FD16" s="11" t="s">
        <v>289</v>
      </c>
      <c r="FE16" s="11" t="s">
        <v>289</v>
      </c>
      <c r="FF16" s="1" t="s">
        <v>291</v>
      </c>
      <c r="FG16" s="1" t="s">
        <v>292</v>
      </c>
    </row>
    <row r="17" spans="2:163">
      <c r="B17" s="2"/>
      <c r="C17" s="14"/>
      <c r="D17" s="1"/>
      <c r="E17" s="1"/>
      <c r="F17" s="1"/>
      <c r="G17" s="1"/>
      <c r="H17" s="1"/>
      <c r="I17" s="1"/>
      <c r="J17" s="1"/>
      <c r="K17" s="11"/>
      <c r="L17" s="1"/>
      <c r="M17" s="1"/>
      <c r="N17" s="1"/>
      <c r="O17" s="1"/>
      <c r="P17" s="1"/>
      <c r="Q17" s="1"/>
      <c r="R17" s="11"/>
      <c r="S17" s="1"/>
      <c r="T17" s="1"/>
      <c r="U17" s="1"/>
      <c r="V17" s="1"/>
      <c r="W17" s="1"/>
      <c r="X17" s="1"/>
      <c r="Y17" s="11"/>
      <c r="Z17" s="1"/>
      <c r="AA17" s="1"/>
      <c r="AB17" s="1"/>
      <c r="AC17" s="1"/>
      <c r="AD17" s="1"/>
      <c r="AE17" s="7"/>
      <c r="AF17" s="1"/>
      <c r="AG17" s="1"/>
      <c r="AH17" s="1"/>
      <c r="AI17" s="1"/>
      <c r="AJ17" s="1"/>
      <c r="AK17" s="1"/>
      <c r="AL17" s="11"/>
      <c r="AM17" s="1"/>
      <c r="AN17" s="1"/>
      <c r="AO17" s="1"/>
      <c r="AP17" s="1"/>
      <c r="AQ17" s="1"/>
      <c r="AR17" s="1"/>
      <c r="AS17" s="11"/>
      <c r="AT17" s="1"/>
      <c r="AU17" s="1"/>
      <c r="AV17" s="1"/>
      <c r="AW17" s="1"/>
      <c r="AX17" s="1"/>
      <c r="AY17" s="1"/>
      <c r="AZ17" s="11"/>
      <c r="BA17" s="1"/>
      <c r="BB17" s="1"/>
      <c r="BC17" s="1"/>
      <c r="BD17" s="1"/>
      <c r="BE17" s="1"/>
      <c r="BF17" s="7"/>
      <c r="BG17" s="1"/>
      <c r="BH17" s="1"/>
      <c r="BI17" s="1"/>
      <c r="BJ17" s="1"/>
      <c r="BK17" s="1"/>
      <c r="BL17" s="1"/>
      <c r="BM17" s="11"/>
      <c r="BN17" s="1"/>
      <c r="BO17" s="1"/>
      <c r="BP17" s="1"/>
      <c r="BQ17" s="1"/>
      <c r="BR17" s="1"/>
      <c r="BS17" s="1"/>
      <c r="BT17" s="11"/>
      <c r="BU17" s="1"/>
      <c r="BV17" s="1"/>
      <c r="BW17" s="1"/>
      <c r="BX17" s="1"/>
      <c r="BY17" s="1"/>
      <c r="BZ17" s="1"/>
      <c r="CA17" s="11"/>
      <c r="CB17" s="1"/>
      <c r="CC17" s="1"/>
      <c r="CD17" s="1"/>
      <c r="CE17" s="1"/>
      <c r="CF17" s="1"/>
      <c r="CG17" s="1"/>
      <c r="CH17" s="11"/>
      <c r="CI17" s="1"/>
      <c r="CJ17" s="1"/>
      <c r="CK17" s="1"/>
      <c r="CL17" s="1"/>
      <c r="CM17" s="1"/>
      <c r="CN17" s="1"/>
      <c r="CO17" s="11"/>
      <c r="CP17" s="1"/>
      <c r="CQ17" s="1"/>
      <c r="CR17" s="1"/>
      <c r="CS17" s="1"/>
      <c r="CT17" s="1"/>
      <c r="CU17" s="1"/>
      <c r="CV17" s="11"/>
      <c r="CW17" s="1"/>
      <c r="CX17" s="1"/>
      <c r="CY17" s="1"/>
      <c r="CZ17" s="1"/>
      <c r="DA17" s="1"/>
      <c r="DB17" s="1"/>
      <c r="DC17" s="11"/>
      <c r="DD17" s="1"/>
      <c r="DE17" s="1"/>
      <c r="DF17" s="1"/>
      <c r="DG17" s="1"/>
      <c r="DH17" s="1"/>
      <c r="DI17" s="1"/>
      <c r="DJ17" s="11"/>
      <c r="DK17" s="1"/>
      <c r="DL17" s="1"/>
      <c r="DM17" s="1"/>
      <c r="DN17" s="1"/>
      <c r="DO17" s="1"/>
      <c r="DP17" s="1"/>
      <c r="DQ17" s="11"/>
      <c r="DR17" s="1"/>
      <c r="DS17" s="1"/>
      <c r="DT17" s="1"/>
      <c r="DU17" s="1"/>
      <c r="DV17" s="1"/>
      <c r="DW17" s="1"/>
      <c r="DX17" s="11"/>
      <c r="DY17" s="1"/>
      <c r="DZ17" s="1"/>
      <c r="EA17" s="1"/>
      <c r="EB17" s="1"/>
      <c r="EC17" s="11"/>
      <c r="ED17" s="11"/>
      <c r="EE17" s="1"/>
      <c r="EF17" s="1"/>
      <c r="EG17" s="1"/>
      <c r="EH17" s="1"/>
      <c r="EI17" s="1"/>
      <c r="EJ17" s="1"/>
      <c r="EL17" s="1"/>
      <c r="EM17" s="1"/>
      <c r="EN17" s="1"/>
      <c r="EO17" s="1"/>
      <c r="EP17" s="1"/>
      <c r="EQ17" s="1"/>
      <c r="ES17" s="1"/>
      <c r="ET17" s="1"/>
      <c r="EU17" s="1"/>
      <c r="EV17" s="1"/>
      <c r="EW17" s="1"/>
      <c r="EX17" s="1"/>
      <c r="EY17" s="11"/>
      <c r="EZ17" s="1"/>
      <c r="FA17" s="1"/>
      <c r="FB17" s="1"/>
      <c r="FC17" s="1"/>
      <c r="FD17" s="11"/>
      <c r="FE17" s="11"/>
      <c r="FF17" s="1"/>
      <c r="FG17" s="1"/>
    </row>
    <row r="18" spans="2:163">
      <c r="B18" s="2"/>
      <c r="C18" s="14"/>
      <c r="D18" s="5" t="s">
        <v>135</v>
      </c>
      <c r="E18" s="1">
        <f t="shared" ref="E18:J18" si="0">COUNTIF(E4:E16,"Strongly agree")</f>
        <v>4</v>
      </c>
      <c r="F18" s="1">
        <f t="shared" si="0"/>
        <v>3</v>
      </c>
      <c r="G18" s="1">
        <f t="shared" si="0"/>
        <v>1</v>
      </c>
      <c r="H18" s="1">
        <f t="shared" si="0"/>
        <v>7</v>
      </c>
      <c r="I18" s="1">
        <f t="shared" si="0"/>
        <v>6</v>
      </c>
      <c r="J18" s="1">
        <f t="shared" si="0"/>
        <v>7</v>
      </c>
      <c r="K18" s="11"/>
      <c r="L18" s="1">
        <f t="shared" ref="L18:Q18" si="1">COUNTIF(L4:L16,"Strongly agree")</f>
        <v>5</v>
      </c>
      <c r="M18" s="1">
        <f t="shared" si="1"/>
        <v>4</v>
      </c>
      <c r="N18" s="1">
        <f t="shared" si="1"/>
        <v>1</v>
      </c>
      <c r="O18" s="1">
        <f t="shared" si="1"/>
        <v>7</v>
      </c>
      <c r="P18" s="1">
        <f t="shared" si="1"/>
        <v>7</v>
      </c>
      <c r="Q18" s="1">
        <f t="shared" si="1"/>
        <v>8</v>
      </c>
      <c r="R18" s="1"/>
      <c r="S18" s="1">
        <f t="shared" ref="S18:X18" si="2">COUNTIF(S4:S16,"Strongly agree")</f>
        <v>6</v>
      </c>
      <c r="T18" s="1">
        <f t="shared" si="2"/>
        <v>5</v>
      </c>
      <c r="U18" s="1">
        <f t="shared" si="2"/>
        <v>5</v>
      </c>
      <c r="V18" s="1">
        <f t="shared" si="2"/>
        <v>6</v>
      </c>
      <c r="W18" s="1">
        <f t="shared" si="2"/>
        <v>7</v>
      </c>
      <c r="X18" s="1">
        <f t="shared" si="2"/>
        <v>7</v>
      </c>
      <c r="Y18" s="11"/>
      <c r="AD18" s="1"/>
      <c r="AE18" s="1"/>
      <c r="AF18" s="1">
        <f t="shared" ref="AF18:AK18" si="3">COUNTIF(AF4:AF16,"Strongly agree")</f>
        <v>4</v>
      </c>
      <c r="AG18" s="1">
        <f t="shared" si="3"/>
        <v>0</v>
      </c>
      <c r="AH18" s="1">
        <f t="shared" si="3"/>
        <v>4</v>
      </c>
      <c r="AI18" s="1">
        <f t="shared" si="3"/>
        <v>4</v>
      </c>
      <c r="AJ18" s="1">
        <f t="shared" si="3"/>
        <v>5</v>
      </c>
      <c r="AK18" s="1">
        <f t="shared" si="3"/>
        <v>6</v>
      </c>
      <c r="AL18" s="11"/>
      <c r="AM18" s="1">
        <f t="shared" ref="AM18:AR18" si="4">COUNTIF(AM4:AM16,"Strongly agree")</f>
        <v>6</v>
      </c>
      <c r="AN18" s="1">
        <f t="shared" si="4"/>
        <v>5</v>
      </c>
      <c r="AO18" s="1">
        <f t="shared" si="4"/>
        <v>5</v>
      </c>
      <c r="AP18" s="1">
        <f t="shared" si="4"/>
        <v>5</v>
      </c>
      <c r="AQ18" s="1">
        <f t="shared" si="4"/>
        <v>5</v>
      </c>
      <c r="AR18" s="1">
        <f t="shared" si="4"/>
        <v>4</v>
      </c>
      <c r="AS18" s="11"/>
      <c r="AT18" s="1">
        <f t="shared" ref="AT18:AY18" si="5">COUNTIF(AT4:AT16,"Strongly agree")</f>
        <v>4</v>
      </c>
      <c r="AU18" s="1">
        <f t="shared" si="5"/>
        <v>2</v>
      </c>
      <c r="AV18" s="1">
        <f t="shared" si="5"/>
        <v>2</v>
      </c>
      <c r="AW18" s="1">
        <f t="shared" si="5"/>
        <v>4</v>
      </c>
      <c r="AX18" s="1">
        <f t="shared" si="5"/>
        <v>2</v>
      </c>
      <c r="AY18" s="1">
        <f t="shared" si="5"/>
        <v>5</v>
      </c>
      <c r="AZ18" s="1"/>
      <c r="BA18" s="1"/>
      <c r="BB18" s="1"/>
      <c r="BC18" s="1"/>
      <c r="BD18" s="1"/>
      <c r="BE18" s="1"/>
      <c r="BF18" s="1"/>
      <c r="BG18" s="1">
        <f t="shared" ref="BG18:BL18" si="6">COUNTIF(BG4:BG16,"Strongly agree")</f>
        <v>3</v>
      </c>
      <c r="BH18" s="1">
        <f t="shared" si="6"/>
        <v>1</v>
      </c>
      <c r="BI18" s="1">
        <f t="shared" si="6"/>
        <v>2</v>
      </c>
      <c r="BJ18" s="1">
        <f t="shared" si="6"/>
        <v>4</v>
      </c>
      <c r="BK18" s="1">
        <f t="shared" si="6"/>
        <v>2</v>
      </c>
      <c r="BL18" s="1">
        <f t="shared" si="6"/>
        <v>3</v>
      </c>
      <c r="BM18" s="1"/>
      <c r="BN18" s="1">
        <f t="shared" ref="BN18:BS18" si="7">COUNTIF(BN4:BN16,"Strongly agree")</f>
        <v>5</v>
      </c>
      <c r="BO18" s="1">
        <f t="shared" si="7"/>
        <v>3</v>
      </c>
      <c r="BP18" s="1">
        <f t="shared" si="7"/>
        <v>3</v>
      </c>
      <c r="BQ18" s="1">
        <f t="shared" si="7"/>
        <v>6</v>
      </c>
      <c r="BR18" s="1">
        <f t="shared" si="7"/>
        <v>5</v>
      </c>
      <c r="BS18" s="1">
        <f t="shared" si="7"/>
        <v>6</v>
      </c>
      <c r="BT18" s="1"/>
      <c r="BU18" s="1">
        <f t="shared" ref="BU18:BZ18" si="8">COUNTIF(BU4:BU16,"Strongly agree")</f>
        <v>3</v>
      </c>
      <c r="BV18" s="1">
        <f t="shared" si="8"/>
        <v>1</v>
      </c>
      <c r="BW18" s="1">
        <f t="shared" si="8"/>
        <v>2</v>
      </c>
      <c r="BX18" s="1">
        <f t="shared" si="8"/>
        <v>3</v>
      </c>
      <c r="BY18" s="1">
        <f t="shared" si="8"/>
        <v>2</v>
      </c>
      <c r="BZ18" s="1">
        <f t="shared" si="8"/>
        <v>2</v>
      </c>
      <c r="CA18" s="1"/>
      <c r="CB18" s="1">
        <f t="shared" ref="CB18:CG18" si="9">COUNTIF(CB4:CB16,"Strongly agree")</f>
        <v>4</v>
      </c>
      <c r="CC18" s="1">
        <f t="shared" si="9"/>
        <v>2</v>
      </c>
      <c r="CD18" s="1">
        <f t="shared" si="9"/>
        <v>2</v>
      </c>
      <c r="CE18" s="1">
        <f t="shared" si="9"/>
        <v>3</v>
      </c>
      <c r="CF18" s="1">
        <f t="shared" si="9"/>
        <v>3</v>
      </c>
      <c r="CG18" s="1">
        <f t="shared" si="9"/>
        <v>4</v>
      </c>
      <c r="CH18"/>
      <c r="CI18" s="1">
        <f t="shared" ref="CI18:CN18" si="10">COUNTIF(CI4:CI16,"Strongly agree")</f>
        <v>4</v>
      </c>
      <c r="CJ18" s="1">
        <f t="shared" si="10"/>
        <v>1</v>
      </c>
      <c r="CK18" s="1">
        <f t="shared" si="10"/>
        <v>1</v>
      </c>
      <c r="CL18" s="1">
        <f t="shared" si="10"/>
        <v>2</v>
      </c>
      <c r="CM18" s="1">
        <f t="shared" si="10"/>
        <v>2</v>
      </c>
      <c r="CN18" s="1">
        <f t="shared" si="10"/>
        <v>2</v>
      </c>
      <c r="CO18"/>
      <c r="CP18" s="1">
        <f t="shared" ref="CP18:CU18" si="11">COUNTIF(CP4:CP16,"Strongly agree")</f>
        <v>3</v>
      </c>
      <c r="CQ18" s="1">
        <f t="shared" si="11"/>
        <v>2</v>
      </c>
      <c r="CR18" s="1">
        <f t="shared" si="11"/>
        <v>1</v>
      </c>
      <c r="CS18" s="1">
        <f t="shared" si="11"/>
        <v>3</v>
      </c>
      <c r="CT18" s="1">
        <f t="shared" si="11"/>
        <v>2</v>
      </c>
      <c r="CU18" s="1">
        <f t="shared" si="11"/>
        <v>4</v>
      </c>
      <c r="CV18"/>
      <c r="CW18" s="1">
        <f t="shared" ref="CW18:DB18" si="12">COUNTIF(CW4:CW16,"Strongly agree")</f>
        <v>5</v>
      </c>
      <c r="CX18" s="1">
        <f t="shared" si="12"/>
        <v>3</v>
      </c>
      <c r="CY18" s="1">
        <f t="shared" si="12"/>
        <v>3</v>
      </c>
      <c r="CZ18" s="1">
        <f t="shared" si="12"/>
        <v>4</v>
      </c>
      <c r="DA18" s="1">
        <f t="shared" si="12"/>
        <v>4</v>
      </c>
      <c r="DB18" s="1">
        <f t="shared" si="12"/>
        <v>5</v>
      </c>
      <c r="DC18"/>
      <c r="DD18" s="1">
        <f t="shared" ref="DD18:DI18" si="13">COUNTIF(DD4:DD16,"Strongly agree")</f>
        <v>5</v>
      </c>
      <c r="DE18" s="1">
        <f t="shared" si="13"/>
        <v>1</v>
      </c>
      <c r="DF18" s="1">
        <f t="shared" si="13"/>
        <v>1</v>
      </c>
      <c r="DG18" s="1">
        <f t="shared" si="13"/>
        <v>3</v>
      </c>
      <c r="DH18" s="1">
        <f t="shared" si="13"/>
        <v>2</v>
      </c>
      <c r="DI18" s="1">
        <f t="shared" si="13"/>
        <v>4</v>
      </c>
      <c r="DJ18" s="1"/>
      <c r="DK18" s="1">
        <f t="shared" ref="DK18:DP18" si="14">COUNTIF(DK4:DK16,"Strongly agree")</f>
        <v>4</v>
      </c>
      <c r="DL18" s="1">
        <f t="shared" si="14"/>
        <v>3</v>
      </c>
      <c r="DM18" s="1">
        <f t="shared" si="14"/>
        <v>3</v>
      </c>
      <c r="DN18" s="1">
        <f t="shared" si="14"/>
        <v>6</v>
      </c>
      <c r="DO18" s="1">
        <f t="shared" si="14"/>
        <v>4</v>
      </c>
      <c r="DP18" s="1">
        <f t="shared" si="14"/>
        <v>6</v>
      </c>
      <c r="DQ18" s="1"/>
      <c r="DR18" s="1">
        <f t="shared" ref="DR18:DW18" si="15">COUNTIF(DR4:DR16,"Strongly agree")</f>
        <v>3</v>
      </c>
      <c r="DS18" s="1">
        <f t="shared" si="15"/>
        <v>3</v>
      </c>
      <c r="DT18" s="1">
        <f t="shared" si="15"/>
        <v>2</v>
      </c>
      <c r="DU18" s="1">
        <f t="shared" si="15"/>
        <v>3</v>
      </c>
      <c r="DV18" s="1">
        <f t="shared" si="15"/>
        <v>3</v>
      </c>
      <c r="DW18" s="1">
        <f t="shared" si="15"/>
        <v>3</v>
      </c>
      <c r="DX18" s="1"/>
      <c r="DY18" s="1"/>
      <c r="DZ18" s="1"/>
      <c r="EA18" s="1"/>
      <c r="EB18" s="1"/>
      <c r="EC18" s="1"/>
      <c r="ED18"/>
      <c r="EE18" s="1">
        <f t="shared" ref="EE18:EJ18" si="16">COUNTIF(EE4:EE16,"Strongly agree")</f>
        <v>6</v>
      </c>
      <c r="EF18" s="1">
        <f t="shared" si="16"/>
        <v>3</v>
      </c>
      <c r="EG18" s="1">
        <f t="shared" si="16"/>
        <v>3</v>
      </c>
      <c r="EH18" s="1">
        <f t="shared" si="16"/>
        <v>3</v>
      </c>
      <c r="EI18" s="1">
        <f t="shared" si="16"/>
        <v>4</v>
      </c>
      <c r="EJ18" s="1">
        <f t="shared" si="16"/>
        <v>5</v>
      </c>
      <c r="EK18" s="1"/>
      <c r="EL18" s="1">
        <f t="shared" ref="EL18:EQ18" si="17">COUNTIF(EL4:EL16,"Strongly agree")</f>
        <v>7</v>
      </c>
      <c r="EM18" s="1">
        <f t="shared" si="17"/>
        <v>5</v>
      </c>
      <c r="EN18" s="1">
        <f t="shared" si="17"/>
        <v>7</v>
      </c>
      <c r="EO18" s="1">
        <f t="shared" si="17"/>
        <v>7</v>
      </c>
      <c r="EP18" s="1">
        <f t="shared" si="17"/>
        <v>6</v>
      </c>
      <c r="EQ18" s="1">
        <f t="shared" si="17"/>
        <v>6</v>
      </c>
      <c r="ER18"/>
      <c r="ES18">
        <f t="shared" ref="ES18:EX18" si="18">COUNTIF(ES4:ES16,"Strongly agree")</f>
        <v>5</v>
      </c>
      <c r="ET18">
        <f t="shared" si="18"/>
        <v>1</v>
      </c>
      <c r="EU18">
        <f t="shared" si="18"/>
        <v>2</v>
      </c>
      <c r="EV18">
        <f t="shared" si="18"/>
        <v>4</v>
      </c>
      <c r="EW18">
        <f t="shared" si="18"/>
        <v>3</v>
      </c>
      <c r="EX18">
        <f t="shared" si="18"/>
        <v>4</v>
      </c>
      <c r="EY18"/>
      <c r="FD18"/>
      <c r="FE18"/>
    </row>
    <row r="19" spans="2:163">
      <c r="D19" s="5" t="s">
        <v>134</v>
      </c>
      <c r="E19">
        <f>COUNTIF(E4:E16,"Agree")</f>
        <v>4</v>
      </c>
      <c r="F19">
        <f ca="1">COUNTIF(F8:F29,"Agree")</f>
        <v>5</v>
      </c>
      <c r="G19">
        <f ca="1">COUNTIF(G8:G29,"Agree")</f>
        <v>4</v>
      </c>
      <c r="H19">
        <f ca="1">COUNTIF(H8:H29,"Agree")</f>
        <v>1</v>
      </c>
      <c r="I19">
        <f ca="1">COUNTIF(I8:I29,"Agree")</f>
        <v>2</v>
      </c>
      <c r="J19">
        <f ca="1">COUNTIF(J8:J29,"Agree")</f>
        <v>2</v>
      </c>
      <c r="L19">
        <f t="shared" ref="L19:Q19" si="19">COUNTIF(L4:L16,"Agree")</f>
        <v>2</v>
      </c>
      <c r="M19">
        <f t="shared" si="19"/>
        <v>2</v>
      </c>
      <c r="N19">
        <f t="shared" si="19"/>
        <v>6</v>
      </c>
      <c r="O19">
        <f t="shared" si="19"/>
        <v>0</v>
      </c>
      <c r="P19">
        <f t="shared" si="19"/>
        <v>1</v>
      </c>
      <c r="Q19">
        <f t="shared" si="19"/>
        <v>0</v>
      </c>
      <c r="S19">
        <f t="shared" ref="S19:X19" si="20">COUNTIF(S4:S16,"Agree")</f>
        <v>2</v>
      </c>
      <c r="T19">
        <f t="shared" si="20"/>
        <v>4</v>
      </c>
      <c r="U19">
        <f t="shared" si="20"/>
        <v>2</v>
      </c>
      <c r="V19">
        <f t="shared" si="20"/>
        <v>3</v>
      </c>
      <c r="W19">
        <f t="shared" si="20"/>
        <v>1</v>
      </c>
      <c r="X19">
        <f t="shared" si="20"/>
        <v>1</v>
      </c>
      <c r="AF19">
        <f t="shared" ref="AF19:AK19" si="21">COUNTIF(AF4:AF16,"Agree")</f>
        <v>2</v>
      </c>
      <c r="AG19">
        <f t="shared" si="21"/>
        <v>5</v>
      </c>
      <c r="AH19">
        <f t="shared" si="21"/>
        <v>2</v>
      </c>
      <c r="AI19">
        <f t="shared" si="21"/>
        <v>5</v>
      </c>
      <c r="AJ19">
        <f t="shared" si="21"/>
        <v>2</v>
      </c>
      <c r="AK19">
        <f t="shared" si="21"/>
        <v>3</v>
      </c>
      <c r="AM19">
        <f t="shared" ref="AM19:AR19" si="22">COUNTIF(AM4:AM16,"Agree")</f>
        <v>2</v>
      </c>
      <c r="AN19">
        <f t="shared" si="22"/>
        <v>1</v>
      </c>
      <c r="AO19">
        <f t="shared" si="22"/>
        <v>2</v>
      </c>
      <c r="AP19">
        <f t="shared" si="22"/>
        <v>1</v>
      </c>
      <c r="AQ19">
        <f t="shared" si="22"/>
        <v>1</v>
      </c>
      <c r="AR19">
        <f t="shared" si="22"/>
        <v>3</v>
      </c>
      <c r="AT19">
        <f t="shared" ref="AT19:AY19" si="23">COUNTIF(AT4:AT16,"Agree")</f>
        <v>3</v>
      </c>
      <c r="AU19">
        <f t="shared" si="23"/>
        <v>5</v>
      </c>
      <c r="AV19">
        <f t="shared" si="23"/>
        <v>4</v>
      </c>
      <c r="AW19">
        <f t="shared" si="23"/>
        <v>3</v>
      </c>
      <c r="AX19">
        <f t="shared" si="23"/>
        <v>4</v>
      </c>
      <c r="AY19">
        <f t="shared" si="23"/>
        <v>4</v>
      </c>
      <c r="BG19">
        <f t="shared" ref="BG19:BL19" si="24">COUNTIF(BG4:BG16,"Agree")</f>
        <v>3</v>
      </c>
      <c r="BH19">
        <f t="shared" si="24"/>
        <v>4</v>
      </c>
      <c r="BI19">
        <f t="shared" si="24"/>
        <v>2</v>
      </c>
      <c r="BJ19">
        <f t="shared" si="24"/>
        <v>4</v>
      </c>
      <c r="BK19">
        <f t="shared" si="24"/>
        <v>5</v>
      </c>
      <c r="BL19">
        <f t="shared" si="24"/>
        <v>6</v>
      </c>
      <c r="BN19">
        <f t="shared" ref="BN19:BS19" si="25">COUNTIF(BN4:BN16,"Agree")</f>
        <v>3</v>
      </c>
      <c r="BO19">
        <f t="shared" si="25"/>
        <v>4</v>
      </c>
      <c r="BP19">
        <f t="shared" si="25"/>
        <v>3</v>
      </c>
      <c r="BQ19">
        <f t="shared" si="25"/>
        <v>3</v>
      </c>
      <c r="BR19">
        <f t="shared" si="25"/>
        <v>3</v>
      </c>
      <c r="BS19">
        <f t="shared" si="25"/>
        <v>2</v>
      </c>
      <c r="BU19">
        <f t="shared" ref="BU19:BZ19" si="26">COUNTIF(BU4:BU16,"Agree")</f>
        <v>2</v>
      </c>
      <c r="BV19">
        <f t="shared" si="26"/>
        <v>3</v>
      </c>
      <c r="BW19">
        <f t="shared" si="26"/>
        <v>1</v>
      </c>
      <c r="BX19">
        <f t="shared" si="26"/>
        <v>3</v>
      </c>
      <c r="BY19">
        <f t="shared" si="26"/>
        <v>2</v>
      </c>
      <c r="BZ19">
        <f t="shared" si="26"/>
        <v>4</v>
      </c>
      <c r="CB19">
        <f t="shared" ref="CB19:CG19" si="27">COUNTIF(CB4:CB16,"Agree")</f>
        <v>3</v>
      </c>
      <c r="CC19">
        <f t="shared" si="27"/>
        <v>2</v>
      </c>
      <c r="CD19">
        <f t="shared" si="27"/>
        <v>4</v>
      </c>
      <c r="CE19">
        <f t="shared" si="27"/>
        <v>4</v>
      </c>
      <c r="CF19">
        <f t="shared" si="27"/>
        <v>3</v>
      </c>
      <c r="CG19">
        <f t="shared" si="27"/>
        <v>3</v>
      </c>
      <c r="CI19">
        <f t="shared" ref="CI19:CN19" si="28">COUNTIF(CI4:CI16,"Agree")</f>
        <v>2</v>
      </c>
      <c r="CJ19">
        <f t="shared" si="28"/>
        <v>2</v>
      </c>
      <c r="CK19">
        <f t="shared" si="28"/>
        <v>1</v>
      </c>
      <c r="CL19">
        <f t="shared" si="28"/>
        <v>2</v>
      </c>
      <c r="CM19">
        <f t="shared" si="28"/>
        <v>4</v>
      </c>
      <c r="CN19">
        <f t="shared" si="28"/>
        <v>2</v>
      </c>
      <c r="CP19">
        <f t="shared" ref="CP19:CU19" si="29">COUNTIF(CP4:CP16,"Agree")</f>
        <v>3</v>
      </c>
      <c r="CQ19">
        <f t="shared" si="29"/>
        <v>3</v>
      </c>
      <c r="CR19">
        <f t="shared" si="29"/>
        <v>5</v>
      </c>
      <c r="CS19">
        <f t="shared" si="29"/>
        <v>3</v>
      </c>
      <c r="CT19">
        <f t="shared" si="29"/>
        <v>4</v>
      </c>
      <c r="CU19">
        <f t="shared" si="29"/>
        <v>3</v>
      </c>
      <c r="CW19">
        <f t="shared" ref="CW19:DB19" si="30">COUNTIF(CW4:CW16,"Agree")</f>
        <v>4</v>
      </c>
      <c r="CX19">
        <f t="shared" si="30"/>
        <v>3</v>
      </c>
      <c r="CY19">
        <f t="shared" si="30"/>
        <v>2</v>
      </c>
      <c r="CZ19">
        <f t="shared" si="30"/>
        <v>3</v>
      </c>
      <c r="DA19">
        <f t="shared" si="30"/>
        <v>3</v>
      </c>
      <c r="DB19">
        <f t="shared" si="30"/>
        <v>2</v>
      </c>
      <c r="DD19">
        <f t="shared" ref="DD19:DI19" si="31">COUNTIF(DD4:DD16,"Agree")</f>
        <v>2</v>
      </c>
      <c r="DE19">
        <f t="shared" si="31"/>
        <v>3</v>
      </c>
      <c r="DF19">
        <f t="shared" si="31"/>
        <v>3</v>
      </c>
      <c r="DG19">
        <f t="shared" si="31"/>
        <v>2</v>
      </c>
      <c r="DH19">
        <f t="shared" si="31"/>
        <v>3</v>
      </c>
      <c r="DI19">
        <f t="shared" si="31"/>
        <v>3</v>
      </c>
      <c r="DK19">
        <f t="shared" ref="DK19:DP19" si="32">COUNTIF(DK4:DK16,"Agree")</f>
        <v>5</v>
      </c>
      <c r="DL19">
        <f t="shared" si="32"/>
        <v>2</v>
      </c>
      <c r="DM19">
        <f t="shared" si="32"/>
        <v>5</v>
      </c>
      <c r="DN19">
        <f t="shared" si="32"/>
        <v>3</v>
      </c>
      <c r="DO19">
        <f t="shared" si="32"/>
        <v>4</v>
      </c>
      <c r="DP19">
        <f t="shared" si="32"/>
        <v>2</v>
      </c>
      <c r="DR19">
        <f t="shared" ref="DR19:DW19" si="33">COUNTIF(DR4:DR16,"Agree")</f>
        <v>4</v>
      </c>
      <c r="DS19">
        <f t="shared" si="33"/>
        <v>1</v>
      </c>
      <c r="DT19">
        <f t="shared" si="33"/>
        <v>1</v>
      </c>
      <c r="DU19">
        <f t="shared" si="33"/>
        <v>2</v>
      </c>
      <c r="DV19">
        <f t="shared" si="33"/>
        <v>3</v>
      </c>
      <c r="DW19">
        <f t="shared" si="33"/>
        <v>3</v>
      </c>
      <c r="EE19">
        <f t="shared" ref="EE19:EJ19" si="34">COUNTIF(EE4:EE16,"Agree")</f>
        <v>2</v>
      </c>
      <c r="EF19">
        <f t="shared" si="34"/>
        <v>1</v>
      </c>
      <c r="EG19">
        <f t="shared" si="34"/>
        <v>3</v>
      </c>
      <c r="EH19">
        <f t="shared" si="34"/>
        <v>4</v>
      </c>
      <c r="EI19">
        <f t="shared" si="34"/>
        <v>1</v>
      </c>
      <c r="EJ19">
        <f t="shared" si="34"/>
        <v>2</v>
      </c>
      <c r="EL19">
        <f t="shared" ref="EL19:EQ19" si="35">COUNTIF(EL4:EL16,"Agree")</f>
        <v>1</v>
      </c>
      <c r="EM19">
        <f t="shared" si="35"/>
        <v>3</v>
      </c>
      <c r="EN19">
        <f t="shared" si="35"/>
        <v>0</v>
      </c>
      <c r="EO19">
        <f t="shared" si="35"/>
        <v>1</v>
      </c>
      <c r="EP19">
        <f t="shared" si="35"/>
        <v>0</v>
      </c>
      <c r="EQ19">
        <f t="shared" si="35"/>
        <v>2</v>
      </c>
      <c r="ES19">
        <f t="shared" ref="ES19:EX19" si="36">COUNTIF(ES4:ES16,"Agree")</f>
        <v>2</v>
      </c>
      <c r="ET19">
        <f t="shared" si="36"/>
        <v>2</v>
      </c>
      <c r="EU19">
        <f t="shared" si="36"/>
        <v>3</v>
      </c>
      <c r="EV19">
        <f t="shared" si="36"/>
        <v>3</v>
      </c>
      <c r="EW19">
        <f t="shared" si="36"/>
        <v>2</v>
      </c>
      <c r="EX19">
        <f t="shared" si="36"/>
        <v>3</v>
      </c>
    </row>
    <row r="20" spans="2:163">
      <c r="D20" s="5" t="s">
        <v>137</v>
      </c>
      <c r="E20">
        <f>COUNTIF(E4:E16,"Neutral")</f>
        <v>1</v>
      </c>
      <c r="F20">
        <f t="shared" ref="F20:J20" ca="1" si="37">COUNTIF(F8:F29,"Neutral")</f>
        <v>1</v>
      </c>
      <c r="G20">
        <f t="shared" ca="1" si="37"/>
        <v>1</v>
      </c>
      <c r="H20">
        <f t="shared" ca="1" si="37"/>
        <v>1</v>
      </c>
      <c r="I20">
        <f t="shared" ca="1" si="37"/>
        <v>1</v>
      </c>
      <c r="J20">
        <f t="shared" ca="1" si="37"/>
        <v>1</v>
      </c>
      <c r="L20">
        <f t="shared" ref="L20:Q20" si="38">COUNTIF(L4:L16,"Neutral")</f>
        <v>1</v>
      </c>
      <c r="M20">
        <f t="shared" si="38"/>
        <v>2</v>
      </c>
      <c r="N20">
        <f t="shared" si="38"/>
        <v>1</v>
      </c>
      <c r="O20">
        <f t="shared" si="38"/>
        <v>1</v>
      </c>
      <c r="P20">
        <f t="shared" si="38"/>
        <v>0</v>
      </c>
      <c r="Q20">
        <f t="shared" si="38"/>
        <v>0</v>
      </c>
      <c r="S20">
        <f t="shared" ref="S20:X20" si="39">COUNTIF(S4:S16,"Neutral")</f>
        <v>1</v>
      </c>
      <c r="T20">
        <f t="shared" si="39"/>
        <v>0</v>
      </c>
      <c r="U20">
        <f t="shared" si="39"/>
        <v>1</v>
      </c>
      <c r="V20">
        <f t="shared" si="39"/>
        <v>0</v>
      </c>
      <c r="W20">
        <f t="shared" si="39"/>
        <v>0</v>
      </c>
      <c r="X20">
        <f t="shared" si="39"/>
        <v>1</v>
      </c>
      <c r="AF20">
        <f t="shared" ref="AF20:AK20" si="40">COUNTIF(AF4:AF16,"Neutral")</f>
        <v>1</v>
      </c>
      <c r="AG20">
        <f t="shared" si="40"/>
        <v>2</v>
      </c>
      <c r="AH20">
        <f t="shared" si="40"/>
        <v>1</v>
      </c>
      <c r="AI20">
        <f t="shared" si="40"/>
        <v>0</v>
      </c>
      <c r="AJ20">
        <f t="shared" si="40"/>
        <v>1</v>
      </c>
      <c r="AK20">
        <f t="shared" si="40"/>
        <v>0</v>
      </c>
      <c r="AM20">
        <f t="shared" ref="AM20:AR20" si="41">COUNTIF(AM4:AM16,"Neutral")</f>
        <v>0</v>
      </c>
      <c r="AN20">
        <f t="shared" si="41"/>
        <v>2</v>
      </c>
      <c r="AO20">
        <f t="shared" si="41"/>
        <v>1</v>
      </c>
      <c r="AP20">
        <f t="shared" si="41"/>
        <v>2</v>
      </c>
      <c r="AQ20">
        <f t="shared" si="41"/>
        <v>1</v>
      </c>
      <c r="AR20">
        <f t="shared" si="41"/>
        <v>2</v>
      </c>
      <c r="AT20">
        <f t="shared" ref="AT20:AY20" si="42">COUNTIF(AT4:AT16,"Neutral")</f>
        <v>2</v>
      </c>
      <c r="AU20">
        <f t="shared" si="42"/>
        <v>0</v>
      </c>
      <c r="AV20">
        <f t="shared" si="42"/>
        <v>1</v>
      </c>
      <c r="AW20">
        <f t="shared" si="42"/>
        <v>1</v>
      </c>
      <c r="AX20">
        <f t="shared" si="42"/>
        <v>2</v>
      </c>
      <c r="AY20">
        <f t="shared" si="42"/>
        <v>0</v>
      </c>
      <c r="BG20">
        <f t="shared" ref="BG20:BL20" si="43">COUNTIF(BG4:BG16,"Neutral")</f>
        <v>2</v>
      </c>
      <c r="BH20">
        <f t="shared" si="43"/>
        <v>3</v>
      </c>
      <c r="BI20">
        <f t="shared" si="43"/>
        <v>3</v>
      </c>
      <c r="BJ20">
        <f t="shared" si="43"/>
        <v>1</v>
      </c>
      <c r="BK20">
        <f t="shared" si="43"/>
        <v>1</v>
      </c>
      <c r="BL20">
        <f t="shared" si="43"/>
        <v>0</v>
      </c>
      <c r="BN20">
        <f t="shared" ref="BN20:BS20" si="44">COUNTIF(BN4:BN16,"Neutral")</f>
        <v>0</v>
      </c>
      <c r="BO20">
        <f t="shared" si="44"/>
        <v>2</v>
      </c>
      <c r="BP20">
        <f t="shared" si="44"/>
        <v>2</v>
      </c>
      <c r="BQ20">
        <f t="shared" si="44"/>
        <v>0</v>
      </c>
      <c r="BR20">
        <f t="shared" si="44"/>
        <v>0</v>
      </c>
      <c r="BS20">
        <f t="shared" si="44"/>
        <v>1</v>
      </c>
      <c r="BU20">
        <f t="shared" ref="BU20:BZ20" si="45">COUNTIF(BU4:BU16,"Neutral")</f>
        <v>3</v>
      </c>
      <c r="BV20">
        <f t="shared" si="45"/>
        <v>2</v>
      </c>
      <c r="BW20">
        <f t="shared" si="45"/>
        <v>3</v>
      </c>
      <c r="BX20">
        <f t="shared" si="45"/>
        <v>2</v>
      </c>
      <c r="BY20">
        <f t="shared" si="45"/>
        <v>3</v>
      </c>
      <c r="BZ20">
        <f t="shared" si="45"/>
        <v>3</v>
      </c>
      <c r="CB20">
        <f t="shared" ref="CB20:CG20" si="46">COUNTIF(CB4:CB16,"Neutral")</f>
        <v>1</v>
      </c>
      <c r="CC20">
        <f t="shared" si="46"/>
        <v>3</v>
      </c>
      <c r="CD20">
        <f t="shared" si="46"/>
        <v>1</v>
      </c>
      <c r="CE20">
        <f t="shared" si="46"/>
        <v>1</v>
      </c>
      <c r="CF20">
        <f t="shared" si="46"/>
        <v>1</v>
      </c>
      <c r="CG20">
        <f t="shared" si="46"/>
        <v>2</v>
      </c>
      <c r="CI20">
        <f t="shared" ref="CI20:CN20" si="47">COUNTIF(CI4:CI16,"Neutral")</f>
        <v>2</v>
      </c>
      <c r="CJ20">
        <f t="shared" si="47"/>
        <v>3</v>
      </c>
      <c r="CK20">
        <f t="shared" si="47"/>
        <v>5</v>
      </c>
      <c r="CL20">
        <f t="shared" si="47"/>
        <v>2</v>
      </c>
      <c r="CM20">
        <f t="shared" si="47"/>
        <v>0</v>
      </c>
      <c r="CN20">
        <f t="shared" si="47"/>
        <v>4</v>
      </c>
      <c r="CP20">
        <f t="shared" ref="CP20:CU20" si="48">COUNTIF(CP4:CP16,"Neutral")</f>
        <v>2</v>
      </c>
      <c r="CQ20">
        <f t="shared" si="48"/>
        <v>4</v>
      </c>
      <c r="CR20">
        <f t="shared" si="48"/>
        <v>2</v>
      </c>
      <c r="CS20">
        <f t="shared" si="48"/>
        <v>3</v>
      </c>
      <c r="CT20">
        <f t="shared" si="48"/>
        <v>2</v>
      </c>
      <c r="CU20">
        <f t="shared" si="48"/>
        <v>2</v>
      </c>
      <c r="CW20">
        <f t="shared" ref="CW20:DB20" si="49">COUNTIF(CW4:CW16,"Neutral")</f>
        <v>0</v>
      </c>
      <c r="CX20">
        <f t="shared" si="49"/>
        <v>2</v>
      </c>
      <c r="CY20">
        <f t="shared" si="49"/>
        <v>3</v>
      </c>
      <c r="CZ20">
        <f t="shared" si="49"/>
        <v>2</v>
      </c>
      <c r="DA20">
        <f t="shared" si="49"/>
        <v>1</v>
      </c>
      <c r="DB20">
        <f t="shared" si="49"/>
        <v>2</v>
      </c>
      <c r="DD20">
        <f t="shared" ref="DD20:DI20" si="50">COUNTIF(DD4:DD16,"Neutral")</f>
        <v>0</v>
      </c>
      <c r="DE20">
        <f t="shared" si="50"/>
        <v>2</v>
      </c>
      <c r="DF20">
        <f t="shared" si="50"/>
        <v>3</v>
      </c>
      <c r="DG20">
        <f t="shared" si="50"/>
        <v>3</v>
      </c>
      <c r="DH20">
        <f t="shared" si="50"/>
        <v>3</v>
      </c>
      <c r="DI20">
        <f t="shared" si="50"/>
        <v>2</v>
      </c>
      <c r="DK20">
        <f t="shared" ref="DK20:DP20" si="51">COUNTIF(DK4:DK16,"Neutral")</f>
        <v>0</v>
      </c>
      <c r="DL20">
        <f t="shared" si="51"/>
        <v>3</v>
      </c>
      <c r="DM20">
        <f t="shared" si="51"/>
        <v>0</v>
      </c>
      <c r="DN20">
        <f t="shared" si="51"/>
        <v>0</v>
      </c>
      <c r="DO20">
        <f t="shared" si="51"/>
        <v>0</v>
      </c>
      <c r="DP20">
        <f t="shared" si="51"/>
        <v>1</v>
      </c>
      <c r="DR20">
        <f t="shared" ref="DR20:DW20" si="52">COUNTIF(DR4:DR16,"Neutral")</f>
        <v>2</v>
      </c>
      <c r="DS20">
        <f t="shared" si="52"/>
        <v>4</v>
      </c>
      <c r="DT20">
        <f t="shared" si="52"/>
        <v>3</v>
      </c>
      <c r="DU20">
        <f t="shared" si="52"/>
        <v>3</v>
      </c>
      <c r="DV20">
        <f t="shared" si="52"/>
        <v>0</v>
      </c>
      <c r="DW20">
        <f t="shared" si="52"/>
        <v>2</v>
      </c>
      <c r="EE20">
        <f t="shared" ref="EE20:EJ20" si="53">COUNTIF(EE4:EE16,"Neutral")</f>
        <v>1</v>
      </c>
      <c r="EF20">
        <f t="shared" si="53"/>
        <v>1</v>
      </c>
      <c r="EG20">
        <f t="shared" si="53"/>
        <v>1</v>
      </c>
      <c r="EH20">
        <f t="shared" si="53"/>
        <v>0</v>
      </c>
      <c r="EI20">
        <f t="shared" si="53"/>
        <v>2</v>
      </c>
      <c r="EJ20">
        <f t="shared" si="53"/>
        <v>1</v>
      </c>
      <c r="EL20">
        <f t="shared" ref="EL20:EQ20" si="54">COUNTIF(EL4:EL16,"Neutral")</f>
        <v>1</v>
      </c>
      <c r="EM20">
        <f t="shared" si="54"/>
        <v>1</v>
      </c>
      <c r="EN20">
        <f t="shared" si="54"/>
        <v>1</v>
      </c>
      <c r="EO20">
        <f t="shared" si="54"/>
        <v>0</v>
      </c>
      <c r="EP20">
        <f t="shared" si="54"/>
        <v>0</v>
      </c>
      <c r="EQ20">
        <f t="shared" si="54"/>
        <v>0</v>
      </c>
      <c r="ES20">
        <f t="shared" ref="ES20:EX20" si="55">COUNTIF(ES4:ES16,"Neutral")</f>
        <v>2</v>
      </c>
      <c r="ET20">
        <f t="shared" si="55"/>
        <v>2</v>
      </c>
      <c r="EU20">
        <f t="shared" si="55"/>
        <v>2</v>
      </c>
      <c r="EV20">
        <f t="shared" si="55"/>
        <v>1</v>
      </c>
      <c r="EW20">
        <f t="shared" si="55"/>
        <v>2</v>
      </c>
      <c r="EX20">
        <f t="shared" si="55"/>
        <v>0</v>
      </c>
    </row>
    <row r="21" spans="2:163">
      <c r="D21" s="5" t="s">
        <v>143</v>
      </c>
      <c r="E21">
        <f ca="1">COUNTIF(E8:E69,"Disagree")</f>
        <v>0</v>
      </c>
      <c r="F21">
        <f t="shared" ref="F21:J21" ca="1" si="56">COUNTIF(F8:F69,"Disagree")</f>
        <v>0</v>
      </c>
      <c r="G21">
        <f t="shared" ca="1" si="56"/>
        <v>0</v>
      </c>
      <c r="H21">
        <f t="shared" ca="1" si="56"/>
        <v>0</v>
      </c>
      <c r="I21">
        <f t="shared" ca="1" si="56"/>
        <v>0</v>
      </c>
      <c r="J21">
        <f t="shared" ca="1" si="56"/>
        <v>0</v>
      </c>
      <c r="L21">
        <f t="shared" ref="L21:Q21" si="57">COUNTIF(L4:L16,"Disagree")</f>
        <v>1</v>
      </c>
      <c r="M21">
        <f t="shared" si="57"/>
        <v>1</v>
      </c>
      <c r="N21">
        <f t="shared" si="57"/>
        <v>1</v>
      </c>
      <c r="O21">
        <f t="shared" si="57"/>
        <v>1</v>
      </c>
      <c r="P21">
        <f t="shared" si="57"/>
        <v>1</v>
      </c>
      <c r="Q21">
        <f t="shared" si="57"/>
        <v>1</v>
      </c>
      <c r="S21">
        <f t="shared" ref="S21:X21" si="58">COUNTIF(S4:S16,"Disagree")</f>
        <v>0</v>
      </c>
      <c r="T21">
        <f t="shared" si="58"/>
        <v>0</v>
      </c>
      <c r="U21">
        <f t="shared" si="58"/>
        <v>1</v>
      </c>
      <c r="V21">
        <f t="shared" si="58"/>
        <v>0</v>
      </c>
      <c r="W21">
        <f t="shared" si="58"/>
        <v>1</v>
      </c>
      <c r="X21">
        <f t="shared" si="58"/>
        <v>0</v>
      </c>
      <c r="AF21">
        <f t="shared" ref="AF21:AK21" si="59">COUNTIF(AF4:AF16,"Disagree")</f>
        <v>0</v>
      </c>
      <c r="AG21">
        <f t="shared" si="59"/>
        <v>1</v>
      </c>
      <c r="AH21">
        <f t="shared" si="59"/>
        <v>2</v>
      </c>
      <c r="AI21">
        <f t="shared" si="59"/>
        <v>0</v>
      </c>
      <c r="AJ21">
        <f t="shared" si="59"/>
        <v>1</v>
      </c>
      <c r="AK21">
        <f t="shared" si="59"/>
        <v>0</v>
      </c>
      <c r="AM21">
        <f t="shared" ref="AM21:AR21" si="60">COUNTIF(AM4:AM16,"Disagree")</f>
        <v>1</v>
      </c>
      <c r="AN21">
        <f t="shared" si="60"/>
        <v>1</v>
      </c>
      <c r="AO21">
        <f t="shared" si="60"/>
        <v>1</v>
      </c>
      <c r="AP21">
        <f t="shared" si="60"/>
        <v>1</v>
      </c>
      <c r="AQ21">
        <f t="shared" si="60"/>
        <v>2</v>
      </c>
      <c r="AR21">
        <f t="shared" si="60"/>
        <v>0</v>
      </c>
      <c r="AT21">
        <f t="shared" ref="AT21:AY21" si="61">COUNTIF(AT4:AT16,"disagree")</f>
        <v>0</v>
      </c>
      <c r="AU21">
        <f t="shared" si="61"/>
        <v>2</v>
      </c>
      <c r="AV21">
        <f t="shared" si="61"/>
        <v>1</v>
      </c>
      <c r="AW21">
        <f t="shared" si="61"/>
        <v>0</v>
      </c>
      <c r="AX21">
        <f t="shared" si="61"/>
        <v>1</v>
      </c>
      <c r="AY21">
        <f t="shared" si="61"/>
        <v>0</v>
      </c>
      <c r="BG21">
        <f t="shared" ref="BG21:BL21" si="62">COUNTIF(BG4:BG16,"Disagree")</f>
        <v>0</v>
      </c>
      <c r="BH21">
        <f t="shared" si="62"/>
        <v>1</v>
      </c>
      <c r="BI21">
        <f t="shared" si="62"/>
        <v>2</v>
      </c>
      <c r="BJ21">
        <f t="shared" si="62"/>
        <v>0</v>
      </c>
      <c r="BK21">
        <f t="shared" si="62"/>
        <v>1</v>
      </c>
      <c r="BL21">
        <f t="shared" si="62"/>
        <v>0</v>
      </c>
      <c r="BN21">
        <f t="shared" ref="BN21:BS21" si="63">COUNTIF(BN4:BN16,"Disagree")</f>
        <v>0</v>
      </c>
      <c r="BO21">
        <f t="shared" si="63"/>
        <v>0</v>
      </c>
      <c r="BP21">
        <f t="shared" si="63"/>
        <v>1</v>
      </c>
      <c r="BQ21">
        <f t="shared" si="63"/>
        <v>0</v>
      </c>
      <c r="BR21">
        <f t="shared" si="63"/>
        <v>1</v>
      </c>
      <c r="BS21">
        <f t="shared" si="63"/>
        <v>0</v>
      </c>
      <c r="BU21">
        <f t="shared" ref="BU21:BZ21" si="64">COUNTIF(BU4:BU16,"Disagree")</f>
        <v>1</v>
      </c>
      <c r="BV21">
        <f t="shared" si="64"/>
        <v>2</v>
      </c>
      <c r="BW21">
        <f t="shared" si="64"/>
        <v>2</v>
      </c>
      <c r="BX21">
        <f t="shared" si="64"/>
        <v>0</v>
      </c>
      <c r="BY21">
        <f t="shared" si="64"/>
        <v>2</v>
      </c>
      <c r="BZ21">
        <f t="shared" si="64"/>
        <v>0</v>
      </c>
      <c r="CB21">
        <f t="shared" ref="CB21:CG21" si="65">COUNTIF(CB4:CB16,"Disagree")</f>
        <v>1</v>
      </c>
      <c r="CC21">
        <f t="shared" si="65"/>
        <v>1</v>
      </c>
      <c r="CD21">
        <f t="shared" si="65"/>
        <v>1</v>
      </c>
      <c r="CE21">
        <f t="shared" si="65"/>
        <v>1</v>
      </c>
      <c r="CF21">
        <f t="shared" si="65"/>
        <v>1</v>
      </c>
      <c r="CG21">
        <f t="shared" si="65"/>
        <v>0</v>
      </c>
      <c r="CI21">
        <f t="shared" ref="CI21:CN21" si="66">COUNTIF(CI4:CI16,"Disagree")</f>
        <v>1</v>
      </c>
      <c r="CJ21">
        <f t="shared" si="66"/>
        <v>3</v>
      </c>
      <c r="CK21">
        <f t="shared" si="66"/>
        <v>2</v>
      </c>
      <c r="CL21">
        <f t="shared" si="66"/>
        <v>3</v>
      </c>
      <c r="CM21">
        <f t="shared" si="66"/>
        <v>3</v>
      </c>
      <c r="CN21">
        <f t="shared" si="66"/>
        <v>1</v>
      </c>
      <c r="CP21">
        <f t="shared" ref="CP21:CU21" si="67">COUNTIF(CP4:CP16,"Disagree")</f>
        <v>1</v>
      </c>
      <c r="CQ21">
        <f t="shared" si="67"/>
        <v>0</v>
      </c>
      <c r="CR21">
        <f t="shared" si="67"/>
        <v>1</v>
      </c>
      <c r="CS21">
        <f t="shared" si="67"/>
        <v>0</v>
      </c>
      <c r="CT21">
        <f t="shared" si="67"/>
        <v>1</v>
      </c>
      <c r="CU21">
        <f t="shared" si="67"/>
        <v>0</v>
      </c>
      <c r="CW21">
        <f t="shared" ref="CW21:DB21" si="68">COUNTIF(CW4:CW16,"Disagree")</f>
        <v>0</v>
      </c>
      <c r="CX21">
        <f t="shared" si="68"/>
        <v>1</v>
      </c>
      <c r="CY21">
        <f t="shared" si="68"/>
        <v>1</v>
      </c>
      <c r="CZ21">
        <f t="shared" si="68"/>
        <v>0</v>
      </c>
      <c r="DA21">
        <f t="shared" si="68"/>
        <v>1</v>
      </c>
      <c r="DB21">
        <f t="shared" si="68"/>
        <v>0</v>
      </c>
      <c r="DD21">
        <f t="shared" ref="DD21:DI21" si="69">COUNTIF(DD4:DD16,"Disagree")</f>
        <v>1</v>
      </c>
      <c r="DE21">
        <f t="shared" si="69"/>
        <v>3</v>
      </c>
      <c r="DF21">
        <f t="shared" si="69"/>
        <v>2</v>
      </c>
      <c r="DG21">
        <f t="shared" si="69"/>
        <v>1</v>
      </c>
      <c r="DH21">
        <f t="shared" si="69"/>
        <v>1</v>
      </c>
      <c r="DI21">
        <f t="shared" si="69"/>
        <v>0</v>
      </c>
      <c r="DK21">
        <f t="shared" ref="DK21:DP21" si="70">COUNTIF(DK4:DK16,"Disagree")</f>
        <v>0</v>
      </c>
      <c r="DL21">
        <f t="shared" si="70"/>
        <v>0</v>
      </c>
      <c r="DM21">
        <f t="shared" si="70"/>
        <v>1</v>
      </c>
      <c r="DN21">
        <f t="shared" si="70"/>
        <v>0</v>
      </c>
      <c r="DO21">
        <f t="shared" si="70"/>
        <v>1</v>
      </c>
      <c r="DP21">
        <f t="shared" si="70"/>
        <v>0</v>
      </c>
      <c r="DR21">
        <f t="shared" ref="DR21:DW21" si="71">COUNTIF(DR4:DR16,"Disagree")</f>
        <v>0</v>
      </c>
      <c r="DS21">
        <f t="shared" si="71"/>
        <v>1</v>
      </c>
      <c r="DT21">
        <f t="shared" si="71"/>
        <v>3</v>
      </c>
      <c r="DU21">
        <f t="shared" si="71"/>
        <v>1</v>
      </c>
      <c r="DV21">
        <f t="shared" si="71"/>
        <v>3</v>
      </c>
      <c r="DW21">
        <f t="shared" si="71"/>
        <v>1</v>
      </c>
      <c r="EE21">
        <f t="shared" ref="EE21:EJ21" si="72">COUNTIF(EE4:EE16,"Disagree")</f>
        <v>0</v>
      </c>
      <c r="EF21">
        <f t="shared" si="72"/>
        <v>3</v>
      </c>
      <c r="EG21">
        <f t="shared" si="72"/>
        <v>1</v>
      </c>
      <c r="EH21">
        <f t="shared" si="72"/>
        <v>1</v>
      </c>
      <c r="EI21">
        <f t="shared" si="72"/>
        <v>2</v>
      </c>
      <c r="EJ21">
        <f t="shared" si="72"/>
        <v>1</v>
      </c>
      <c r="EL21">
        <f t="shared" ref="EL21:EQ21" si="73">COUNTIF(EL4:EL16,"Disagree")</f>
        <v>0</v>
      </c>
      <c r="EM21">
        <f t="shared" si="73"/>
        <v>0</v>
      </c>
      <c r="EN21">
        <f t="shared" si="73"/>
        <v>1</v>
      </c>
      <c r="EO21">
        <f t="shared" si="73"/>
        <v>1</v>
      </c>
      <c r="EP21">
        <f t="shared" si="73"/>
        <v>2</v>
      </c>
      <c r="EQ21">
        <f t="shared" si="73"/>
        <v>1</v>
      </c>
      <c r="ES21">
        <f t="shared" ref="ES21:EX21" si="74">COUNTIF(ES4:ES16,"Disagree")</f>
        <v>0</v>
      </c>
      <c r="ET21">
        <f t="shared" si="74"/>
        <v>3</v>
      </c>
      <c r="EU21">
        <f t="shared" si="74"/>
        <v>2</v>
      </c>
      <c r="EV21">
        <f t="shared" si="74"/>
        <v>1</v>
      </c>
      <c r="EW21">
        <f t="shared" si="74"/>
        <v>2</v>
      </c>
      <c r="EX21">
        <f t="shared" si="74"/>
        <v>2</v>
      </c>
    </row>
    <row r="22" spans="2:163" ht="30">
      <c r="D22" s="8" t="s">
        <v>225</v>
      </c>
      <c r="E22">
        <f t="shared" ref="E22:J22" si="75">COUNTIF(E4:E16,"Strongly disagree")</f>
        <v>0</v>
      </c>
      <c r="F22">
        <f t="shared" si="75"/>
        <v>0</v>
      </c>
      <c r="G22">
        <f t="shared" si="75"/>
        <v>0</v>
      </c>
      <c r="H22">
        <f t="shared" si="75"/>
        <v>0</v>
      </c>
      <c r="I22">
        <f t="shared" si="75"/>
        <v>0</v>
      </c>
      <c r="J22">
        <f t="shared" si="75"/>
        <v>0</v>
      </c>
      <c r="L22">
        <f t="shared" ref="L22:Q22" si="76">COUNTIF(L4:L16,"Disagree")</f>
        <v>1</v>
      </c>
      <c r="M22">
        <f t="shared" si="76"/>
        <v>1</v>
      </c>
      <c r="N22">
        <f t="shared" si="76"/>
        <v>1</v>
      </c>
      <c r="O22">
        <f t="shared" si="76"/>
        <v>1</v>
      </c>
      <c r="P22">
        <f t="shared" si="76"/>
        <v>1</v>
      </c>
      <c r="Q22">
        <f t="shared" si="76"/>
        <v>1</v>
      </c>
      <c r="S22">
        <f t="shared" ref="S22:X22" si="77">COUNTIF(S4:S16,"Strongly disagree")</f>
        <v>0</v>
      </c>
      <c r="T22">
        <f t="shared" si="77"/>
        <v>0</v>
      </c>
      <c r="U22">
        <f t="shared" si="77"/>
        <v>0</v>
      </c>
      <c r="V22">
        <f t="shared" si="77"/>
        <v>0</v>
      </c>
      <c r="W22">
        <f t="shared" si="77"/>
        <v>0</v>
      </c>
      <c r="X22">
        <f t="shared" si="77"/>
        <v>0</v>
      </c>
      <c r="AF22">
        <f t="shared" ref="AF22:AK22" si="78">COUNTIF(AF4:AF16,"Strongly disagree")</f>
        <v>0</v>
      </c>
      <c r="AG22">
        <f t="shared" si="78"/>
        <v>0</v>
      </c>
      <c r="AH22">
        <f t="shared" si="78"/>
        <v>0</v>
      </c>
      <c r="AI22">
        <f t="shared" si="78"/>
        <v>0</v>
      </c>
      <c r="AJ22">
        <f t="shared" si="78"/>
        <v>0</v>
      </c>
      <c r="AK22">
        <f t="shared" si="78"/>
        <v>0</v>
      </c>
      <c r="AM22">
        <f t="shared" ref="AM22:AR22" si="79">COUNTIF(AM4:AM16,"Strongly disagree")</f>
        <v>0</v>
      </c>
      <c r="AN22">
        <f t="shared" si="79"/>
        <v>0</v>
      </c>
      <c r="AO22">
        <f t="shared" si="79"/>
        <v>0</v>
      </c>
      <c r="AP22">
        <f t="shared" si="79"/>
        <v>0</v>
      </c>
      <c r="AQ22">
        <f t="shared" si="79"/>
        <v>0</v>
      </c>
      <c r="AR22">
        <f t="shared" si="79"/>
        <v>0</v>
      </c>
      <c r="AT22">
        <f t="shared" ref="AT22:AY22" si="80">COUNTIF(AT4:AT16,"Strongly disagree")</f>
        <v>0</v>
      </c>
      <c r="AU22">
        <f t="shared" si="80"/>
        <v>0</v>
      </c>
      <c r="AV22">
        <f t="shared" si="80"/>
        <v>0</v>
      </c>
      <c r="AW22">
        <f t="shared" si="80"/>
        <v>0</v>
      </c>
      <c r="AX22">
        <f t="shared" si="80"/>
        <v>0</v>
      </c>
      <c r="AY22">
        <f t="shared" si="80"/>
        <v>0</v>
      </c>
      <c r="BG22">
        <f t="shared" ref="BG22:BL22" si="81">COUNTIF(BG4:BG16,"Strongly disagree")</f>
        <v>0</v>
      </c>
      <c r="BH22">
        <f t="shared" si="81"/>
        <v>0</v>
      </c>
      <c r="BI22">
        <f t="shared" si="81"/>
        <v>0</v>
      </c>
      <c r="BJ22">
        <f t="shared" si="81"/>
        <v>0</v>
      </c>
      <c r="BK22">
        <f t="shared" si="81"/>
        <v>0</v>
      </c>
      <c r="BL22">
        <f t="shared" si="81"/>
        <v>0</v>
      </c>
      <c r="BN22">
        <f t="shared" ref="BN22:BS22" si="82">COUNTIF(BN4:BN16,"Stronglydis agree")</f>
        <v>0</v>
      </c>
      <c r="BO22">
        <f t="shared" si="82"/>
        <v>0</v>
      </c>
      <c r="BP22">
        <f t="shared" si="82"/>
        <v>0</v>
      </c>
      <c r="BQ22">
        <f t="shared" si="82"/>
        <v>0</v>
      </c>
      <c r="BR22">
        <f t="shared" si="82"/>
        <v>0</v>
      </c>
      <c r="BS22">
        <f t="shared" si="82"/>
        <v>0</v>
      </c>
      <c r="BU22">
        <f t="shared" ref="BU22:BZ22" si="83">COUNTIF(BU4:BU16,"Strongly disagree")</f>
        <v>0</v>
      </c>
      <c r="BV22">
        <f t="shared" si="83"/>
        <v>1</v>
      </c>
      <c r="BW22">
        <f t="shared" si="83"/>
        <v>0</v>
      </c>
      <c r="BX22">
        <f t="shared" si="83"/>
        <v>1</v>
      </c>
      <c r="BY22">
        <f t="shared" si="83"/>
        <v>0</v>
      </c>
      <c r="BZ22">
        <f t="shared" si="83"/>
        <v>0</v>
      </c>
      <c r="CB22">
        <f t="shared" ref="CB22:CG22" si="84">COUNTIF(CB4:CB16,"Strongly disagree")</f>
        <v>0</v>
      </c>
      <c r="CC22">
        <f t="shared" si="84"/>
        <v>0</v>
      </c>
      <c r="CD22">
        <f t="shared" si="84"/>
        <v>0</v>
      </c>
      <c r="CE22">
        <f t="shared" si="84"/>
        <v>0</v>
      </c>
      <c r="CF22">
        <f t="shared" si="84"/>
        <v>0</v>
      </c>
      <c r="CG22">
        <f t="shared" si="84"/>
        <v>0</v>
      </c>
      <c r="CI22">
        <f t="shared" ref="CI22:CN22" si="85">COUNTIF(CI4:CI16,"Strongly disagree")</f>
        <v>0</v>
      </c>
      <c r="CJ22">
        <f t="shared" si="85"/>
        <v>0</v>
      </c>
      <c r="CK22">
        <f t="shared" si="85"/>
        <v>0</v>
      </c>
      <c r="CL22">
        <f t="shared" si="85"/>
        <v>0</v>
      </c>
      <c r="CM22">
        <f t="shared" si="85"/>
        <v>0</v>
      </c>
      <c r="CN22">
        <f t="shared" si="85"/>
        <v>0</v>
      </c>
      <c r="CP22">
        <f t="shared" ref="CP22:CU22" si="86">COUNTIF(CP4:CP16,"Strongly disagree")</f>
        <v>0</v>
      </c>
      <c r="CQ22">
        <f t="shared" si="86"/>
        <v>0</v>
      </c>
      <c r="CR22">
        <f t="shared" si="86"/>
        <v>0</v>
      </c>
      <c r="CS22">
        <f t="shared" si="86"/>
        <v>0</v>
      </c>
      <c r="CT22">
        <f t="shared" si="86"/>
        <v>0</v>
      </c>
      <c r="CU22">
        <f t="shared" si="86"/>
        <v>0</v>
      </c>
      <c r="CW22">
        <f t="shared" ref="CW22:DB22" si="87">COUNTIF(CW4:CW16,"Strongly disagree")</f>
        <v>0</v>
      </c>
      <c r="CX22">
        <f t="shared" si="87"/>
        <v>0</v>
      </c>
      <c r="CY22">
        <f t="shared" si="87"/>
        <v>0</v>
      </c>
      <c r="CZ22">
        <f t="shared" si="87"/>
        <v>0</v>
      </c>
      <c r="DA22">
        <f t="shared" si="87"/>
        <v>0</v>
      </c>
      <c r="DB22">
        <f t="shared" si="87"/>
        <v>0</v>
      </c>
      <c r="DD22">
        <f t="shared" ref="DD22:DI22" si="88">COUNTIF(DD4:DD16,"Strongly disagree")</f>
        <v>0</v>
      </c>
      <c r="DE22">
        <f t="shared" si="88"/>
        <v>0</v>
      </c>
      <c r="DF22">
        <f t="shared" si="88"/>
        <v>0</v>
      </c>
      <c r="DG22">
        <f t="shared" si="88"/>
        <v>0</v>
      </c>
      <c r="DH22">
        <f t="shared" si="88"/>
        <v>0</v>
      </c>
      <c r="DI22">
        <f t="shared" si="88"/>
        <v>0</v>
      </c>
      <c r="DK22">
        <f t="shared" ref="DK22:DP22" si="89">COUNTIF(DK4:DK16,"Strongly disagree")</f>
        <v>0</v>
      </c>
      <c r="DL22">
        <f t="shared" si="89"/>
        <v>0</v>
      </c>
      <c r="DM22">
        <f t="shared" si="89"/>
        <v>0</v>
      </c>
      <c r="DN22">
        <f t="shared" si="89"/>
        <v>0</v>
      </c>
      <c r="DO22">
        <f t="shared" si="89"/>
        <v>0</v>
      </c>
      <c r="DP22">
        <f t="shared" si="89"/>
        <v>0</v>
      </c>
      <c r="DR22">
        <f t="shared" ref="DR22:DW22" si="90">COUNTIF(DR4:DR16,"Strongly disagree")</f>
        <v>0</v>
      </c>
      <c r="DS22">
        <f t="shared" si="90"/>
        <v>0</v>
      </c>
      <c r="DT22">
        <f t="shared" si="90"/>
        <v>0</v>
      </c>
      <c r="DU22">
        <f t="shared" si="90"/>
        <v>0</v>
      </c>
      <c r="DV22">
        <f t="shared" si="90"/>
        <v>0</v>
      </c>
      <c r="DW22">
        <f t="shared" si="90"/>
        <v>0</v>
      </c>
      <c r="EE22">
        <f t="shared" ref="EE22:EJ22" si="91">COUNTIF(EE4:EE16,"Strongly disagree")</f>
        <v>0</v>
      </c>
      <c r="EF22">
        <f t="shared" si="91"/>
        <v>1</v>
      </c>
      <c r="EG22">
        <f t="shared" si="91"/>
        <v>0</v>
      </c>
      <c r="EH22">
        <f t="shared" si="91"/>
        <v>0</v>
      </c>
      <c r="EI22">
        <f t="shared" si="91"/>
        <v>0</v>
      </c>
      <c r="EJ22">
        <f t="shared" si="91"/>
        <v>0</v>
      </c>
      <c r="EL22">
        <f t="shared" ref="EL22:EQ22" si="92">COUNTIF(EL4:EL16,"Strongly disagree")</f>
        <v>0</v>
      </c>
      <c r="EM22">
        <f t="shared" si="92"/>
        <v>0</v>
      </c>
      <c r="EN22">
        <f t="shared" si="92"/>
        <v>0</v>
      </c>
      <c r="EO22">
        <f t="shared" si="92"/>
        <v>0</v>
      </c>
      <c r="EP22">
        <f t="shared" si="92"/>
        <v>0</v>
      </c>
      <c r="EQ22">
        <f t="shared" si="92"/>
        <v>0</v>
      </c>
      <c r="ES22">
        <f t="shared" ref="ES22:EX22" si="93">COUNTIF(ES4:ES16,"Strongly disagree")</f>
        <v>0</v>
      </c>
      <c r="ET22">
        <f t="shared" si="93"/>
        <v>0</v>
      </c>
      <c r="EU22">
        <f t="shared" si="93"/>
        <v>0</v>
      </c>
      <c r="EV22">
        <f t="shared" si="93"/>
        <v>0</v>
      </c>
      <c r="EW22">
        <f t="shared" si="93"/>
        <v>0</v>
      </c>
      <c r="EX22">
        <f t="shared" si="93"/>
        <v>0</v>
      </c>
    </row>
    <row r="23" spans="2:163">
      <c r="D23" s="5" t="s">
        <v>139</v>
      </c>
      <c r="R23"/>
      <c r="Z23" s="1">
        <f>COUNTIF(Z4:Z16,"Extremely likely")</f>
        <v>5</v>
      </c>
      <c r="AA23" s="1">
        <f>COUNTIF(AA4:AA16,"Extremely likely")</f>
        <v>4</v>
      </c>
      <c r="AB23" s="1">
        <f>COUNTIF(AB4:AB16,"Extremely likely")</f>
        <v>4</v>
      </c>
      <c r="AC23" s="1">
        <f>COUNTIF(AC4:AC16,"Extremely likely")</f>
        <v>2</v>
      </c>
      <c r="AE23"/>
      <c r="AZ23"/>
      <c r="BA23">
        <f>COUNTIF(BA4:BA16,"Extremely likely")</f>
        <v>5</v>
      </c>
      <c r="BB23">
        <f>COUNTIF(BB4:BB16,"Extremely likely")</f>
        <v>3</v>
      </c>
      <c r="BC23">
        <f>COUNTIF(BC4:BC16,"Extremely likely")</f>
        <v>2</v>
      </c>
      <c r="BD23">
        <f>COUNTIF(BD4:BD16,"Extremely likely")</f>
        <v>5</v>
      </c>
      <c r="BF23"/>
      <c r="BM23"/>
      <c r="BT23"/>
      <c r="CA23"/>
      <c r="CH23"/>
      <c r="CO23"/>
      <c r="CV23"/>
      <c r="DC23"/>
      <c r="DJ23"/>
      <c r="DQ23"/>
      <c r="DX23"/>
      <c r="DY23">
        <f>COUNTIF(DY4:DY16,"Extremely likely")</f>
        <v>4</v>
      </c>
      <c r="DZ23">
        <f>COUNTIF(DZ4:DZ16,"Extremely likely")</f>
        <v>1</v>
      </c>
      <c r="EA23">
        <f>COUNTIF(EA4:EA16,"Extremely likely")</f>
        <v>2</v>
      </c>
      <c r="EB23">
        <f>COUNTIF(EB4:EB16,"Extremely likely")</f>
        <v>1</v>
      </c>
      <c r="EC23"/>
      <c r="ED23"/>
      <c r="EK23"/>
      <c r="ER23"/>
      <c r="EY23"/>
      <c r="EZ23">
        <f>COUNTIF(EZ4:EZ16,"Extremely likely")</f>
        <v>3</v>
      </c>
      <c r="FA23">
        <f>COUNTIF(FA4:FA16,"Extremely likely")</f>
        <v>2</v>
      </c>
      <c r="FB23">
        <f>COUNTIF(FB4:FB16,"Extremely likely")</f>
        <v>3</v>
      </c>
      <c r="FC23">
        <f>COUNTIF(FC4:FC16,"Extremely likely")</f>
        <v>2</v>
      </c>
      <c r="FD23"/>
      <c r="FE23"/>
    </row>
    <row r="24" spans="2:163">
      <c r="D24" s="5" t="s">
        <v>140</v>
      </c>
      <c r="Z24">
        <f>COUNTIF(Z4:Z16,"Quite likely")</f>
        <v>1</v>
      </c>
      <c r="AA24">
        <f>COUNTIF(AA4:AA16,"Quite likely")</f>
        <v>2</v>
      </c>
      <c r="AB24">
        <f>COUNTIF(AB4:AB16,"Quite likely")</f>
        <v>3</v>
      </c>
      <c r="AC24">
        <f>COUNTIF(AC4:AC16,"Quite likely")</f>
        <v>4</v>
      </c>
      <c r="BA24">
        <f>COUNTIF(BA4:BA16,"Quite likely")</f>
        <v>2</v>
      </c>
      <c r="BB24">
        <f>COUNTIF(BB4:BB16,"Quite likely")</f>
        <v>2</v>
      </c>
      <c r="BC24">
        <f>COUNTIF(BC4:BC16,"Quite likely")</f>
        <v>6</v>
      </c>
      <c r="BD24">
        <f>COUNTIF(BD4:BD16,"Quite likely")</f>
        <v>2</v>
      </c>
      <c r="DY24">
        <f>COUNTIF(DY4:DY16,"Quite likely")</f>
        <v>4</v>
      </c>
      <c r="DZ24">
        <f>COUNTIF(DZ4:DZ16,"Quite likely")</f>
        <v>5</v>
      </c>
      <c r="EA24">
        <f>COUNTIF(EA4:EA16,"Quite likely")</f>
        <v>3</v>
      </c>
      <c r="EB24">
        <f>COUNTIF(EB4:EB16,"Quite likely")</f>
        <v>5</v>
      </c>
      <c r="EZ24">
        <f>COUNTIF(EZ4:EZ16,"Quite likely")</f>
        <v>3</v>
      </c>
      <c r="FA24">
        <f>COUNTIF(FA4:FA16,"Quite likely")</f>
        <v>2</v>
      </c>
      <c r="FB24">
        <f>COUNTIF(FB4:FB16,"Quite likely")</f>
        <v>3</v>
      </c>
      <c r="FC24">
        <f>COUNTIF(FC4:FC16,"Quite likely")</f>
        <v>2</v>
      </c>
    </row>
    <row r="25" spans="2:163">
      <c r="D25" s="5" t="s">
        <v>147</v>
      </c>
      <c r="E25" s="5"/>
      <c r="G25" s="5"/>
      <c r="H25" s="5"/>
      <c r="Z25">
        <f>COUNTIF(Z4:Z16,"Slightly likely")</f>
        <v>2</v>
      </c>
      <c r="AA25">
        <f>COUNTIF(AA4:AA16,"Slightly likely")</f>
        <v>2</v>
      </c>
      <c r="AB25">
        <f>COUNTIF(AB4:AB16,"Slightly likely")</f>
        <v>2</v>
      </c>
      <c r="AC25">
        <f>COUNTIF(AC4:AC16,"Slightly likely")</f>
        <v>2</v>
      </c>
      <c r="BA25">
        <f>COUNTIF(BA4:BA16,"Slightly likely")</f>
        <v>2</v>
      </c>
      <c r="BB25">
        <f>COUNTIF(BB4:BB16,"Slightly likely")</f>
        <v>2</v>
      </c>
      <c r="BC25">
        <f>COUNTIF(BC4:BC16,"Slightly likely")</f>
        <v>1</v>
      </c>
      <c r="BD25">
        <f>COUNTIF(BD4:BD16,"Slightly likely")</f>
        <v>0</v>
      </c>
      <c r="DY25">
        <f>COUNTIF(DY4:DY16,"Slightly likely")</f>
        <v>1</v>
      </c>
      <c r="DZ25">
        <f>COUNTIF(DZ4:DZ16,"Slightly likely")</f>
        <v>2</v>
      </c>
      <c r="EA25">
        <f>COUNTIF(EA4:EA16,"Slightly likely")</f>
        <v>3</v>
      </c>
      <c r="EB25">
        <f>COUNTIF(EB4:EB16,"Slightly likely")</f>
        <v>2</v>
      </c>
      <c r="EZ25">
        <f>COUNTIF(EZ4:EZ16,"Slightly likely")</f>
        <v>3</v>
      </c>
      <c r="FA25">
        <f>COUNTIF(FA4:FA16,"Slightly likely")</f>
        <v>3</v>
      </c>
      <c r="FB25">
        <f>COUNTIF(FB4:FB16,"Slightly likely")</f>
        <v>2</v>
      </c>
      <c r="FC25">
        <f>COUNTIF(FC4:FC16,"Slightly likely")</f>
        <v>2</v>
      </c>
    </row>
    <row r="26" spans="2:163">
      <c r="D26" s="5" t="s">
        <v>137</v>
      </c>
      <c r="Z26">
        <f>COUNTIF(Z4:Z16,"Neutral")</f>
        <v>0</v>
      </c>
      <c r="AA26">
        <f>COUNTIF(AA4:AA16,"Neutral")</f>
        <v>0</v>
      </c>
      <c r="AB26">
        <f>COUNTIF(AB4:AB16,"Neutral")</f>
        <v>0</v>
      </c>
      <c r="AC26">
        <f>COUNTIF(AC4:AC16,"Neutral")</f>
        <v>1</v>
      </c>
      <c r="BA26">
        <f>COUNTIF(BA4:BA16,"Neutral")</f>
        <v>0</v>
      </c>
      <c r="BB26">
        <f>COUNTIF(BB4:BB16,"Neutral")</f>
        <v>0</v>
      </c>
      <c r="BC26">
        <f>COUNTIF(BC4:BC16,"Neutral")</f>
        <v>0</v>
      </c>
      <c r="BD26">
        <f>COUNTIF(BD4:BD16,"Neutral")</f>
        <v>1</v>
      </c>
      <c r="DY26">
        <f>COUNTIF(DY4:DY16,"Neutral")</f>
        <v>0</v>
      </c>
      <c r="DZ26">
        <f>COUNTIF(DZ4:DZ16,"Neutral")</f>
        <v>0</v>
      </c>
      <c r="EA26">
        <f>COUNTIF(EA4:EA16,"Neutral")</f>
        <v>1</v>
      </c>
      <c r="EB26">
        <f>COUNTIF(EB4:EB16,"Neutral")</f>
        <v>1</v>
      </c>
      <c r="EZ26">
        <f>COUNTIF(EZ4:EZ16,"Neutral")</f>
        <v>0</v>
      </c>
      <c r="FA26">
        <f>COUNTIF(FA4:FA16,"Neutral")</f>
        <v>2</v>
      </c>
      <c r="FB26">
        <f>COUNTIF(FB4:FB16,"Neutral")</f>
        <v>0</v>
      </c>
      <c r="FC26">
        <f>COUNTIF(FC4:FC16,"Neutral")</f>
        <v>2</v>
      </c>
    </row>
    <row r="27" spans="2:163">
      <c r="D27" s="5" t="s">
        <v>148</v>
      </c>
      <c r="Z27">
        <f>COUNTIF(Z4:Z16,"Slightly unlikely")</f>
        <v>0</v>
      </c>
      <c r="AA27">
        <f>COUNTIF(AA4:AA16,"Slightly unlikely")</f>
        <v>0</v>
      </c>
      <c r="AB27">
        <f>COUNTIF(AB4:AB16,"Slightly unlikely")</f>
        <v>0</v>
      </c>
      <c r="AC27">
        <f>COUNTIF(AC4:AC16,"Slightly unlikely")</f>
        <v>0</v>
      </c>
      <c r="BA27">
        <f>COUNTIF(BA4:BA16,"Slightly unlikely")</f>
        <v>0</v>
      </c>
      <c r="BB27">
        <f>COUNTIF(BB4:BB16,"Slightly unlikely")</f>
        <v>1</v>
      </c>
      <c r="BC27">
        <f>COUNTIF(BC4:BC16,"Slightly unlikely")</f>
        <v>0</v>
      </c>
      <c r="BD27">
        <f>COUNTIF(BD4:BD16,"Slightly unlikely")</f>
        <v>1</v>
      </c>
      <c r="DY27">
        <f>COUNTIF(DY4:DY16,"Slightly unlikely")</f>
        <v>0</v>
      </c>
      <c r="DZ27">
        <f>COUNTIF(DZ4:DZ16,"Slightly unlikely")</f>
        <v>1</v>
      </c>
      <c r="EA27">
        <f>COUNTIF(EA4:EA16,"Slightly unlikely")</f>
        <v>0</v>
      </c>
      <c r="EB27">
        <f>COUNTIF(EB4:EB16,"Slightly unlikely")</f>
        <v>0</v>
      </c>
      <c r="EZ27">
        <f>COUNTIF(EZ4:EZ16,"Slightly unlikely")</f>
        <v>0</v>
      </c>
      <c r="FA27">
        <f>COUNTIF(FA4:FA16,"Slightly unlikely")</f>
        <v>0</v>
      </c>
      <c r="FB27">
        <f>COUNTIF(FB4:FB16,"Slightly unlikely")</f>
        <v>1</v>
      </c>
      <c r="FC27">
        <f>COUNTIF(FC4:FC16,"Slightly unlikely")</f>
        <v>0</v>
      </c>
    </row>
    <row r="28" spans="2:163">
      <c r="D28" s="5" t="s">
        <v>149</v>
      </c>
      <c r="Z28">
        <f>COUNTIF(Z4:Z16,"Quite unlikely")</f>
        <v>0</v>
      </c>
      <c r="AA28">
        <f>COUNTIF(AA4:AA16,"Quite unlikely")</f>
        <v>0</v>
      </c>
      <c r="AB28">
        <f>COUNTIF(AB4:AB16,"Quite unlikely")</f>
        <v>0</v>
      </c>
      <c r="AC28">
        <f>COUNTIF(AC4:AC16,"Quite unlikely")</f>
        <v>0</v>
      </c>
      <c r="BA28">
        <f>COUNTIF(BA4:BA16,"Quite unlikely")</f>
        <v>0</v>
      </c>
      <c r="BB28">
        <f>COUNTIF(BB4:BB16,"Quite unlikely")</f>
        <v>0</v>
      </c>
      <c r="BC28">
        <f>COUNTIF(BC4:BC16,"Quite unlikely")</f>
        <v>0</v>
      </c>
      <c r="BD28">
        <f>COUNTIF(BD4:BD16,"Quite unlikely")</f>
        <v>0</v>
      </c>
      <c r="DY28">
        <f>COUNTIF(DY4:DY16,"Quite unlikely")</f>
        <v>0</v>
      </c>
      <c r="DZ28">
        <f>COUNTIF(DZ4:DZ16,"Quite unlikely")</f>
        <v>0</v>
      </c>
      <c r="EA28">
        <f>COUNTIF(EA4:EA16,"Quite unlikely")</f>
        <v>0</v>
      </c>
      <c r="EB28">
        <f>COUNTIF(EB4:EB16,"Quite unlikely")</f>
        <v>0</v>
      </c>
      <c r="EZ28">
        <f>COUNTIF(EZ4:EZ16,"Quite unlikely")</f>
        <v>0</v>
      </c>
      <c r="FA28">
        <f>COUNTIF(FA4:FA16,"Quite unlikely")</f>
        <v>0</v>
      </c>
      <c r="FB28">
        <f>COUNTIF(FB4:FB16,"Quite unlikely")</f>
        <v>0</v>
      </c>
      <c r="FC28">
        <f>COUNTIF(FC4:FC16,"Quite unlikely")</f>
        <v>1</v>
      </c>
    </row>
    <row r="29" spans="2:163">
      <c r="D29" s="5" t="s">
        <v>475</v>
      </c>
      <c r="Z29">
        <f>COUNTIF(Z4:Z16,"Extremely unlikely")</f>
        <v>0</v>
      </c>
      <c r="AA29">
        <f>COUNTIF(AA4:AA16,"Extremely unlikely")</f>
        <v>0</v>
      </c>
      <c r="AB29">
        <f>COUNTIF(AB4:AB16,"Extremely unlikely")</f>
        <v>0</v>
      </c>
      <c r="AC29">
        <f>COUNTIF(AC4:AC16,"Extremely unlikely")</f>
        <v>0</v>
      </c>
      <c r="BA29">
        <f>COUNTIF(BA4:BA16,"Extremely unlikely")</f>
        <v>0</v>
      </c>
      <c r="BB29">
        <f>COUNTIF(BB4:BB16,"Extremely unlikely")</f>
        <v>0</v>
      </c>
      <c r="BC29">
        <f>COUNTIF(BC4:BC16,"Extremely unlikely")</f>
        <v>0</v>
      </c>
      <c r="BD29">
        <f>COUNTIF(BD4:BD16,"Extremely unlikely")</f>
        <v>0</v>
      </c>
      <c r="DY29">
        <f>COUNTIF(DY4:DY16,"Extremely unlikely")</f>
        <v>0</v>
      </c>
      <c r="DZ29">
        <f>COUNTIF(DZ4:DZ16,"Extremely unlikely")</f>
        <v>0</v>
      </c>
      <c r="EA29">
        <f>COUNTIF(EA4:EA16,"Extremely unlikely")</f>
        <v>0</v>
      </c>
      <c r="EB29">
        <f>COUNTIF(EB4:EB16,"Extremely unlikely")</f>
        <v>0</v>
      </c>
      <c r="EZ29">
        <f>COUNTIF(EZ4:EZ16,"Extremely unlikely")</f>
        <v>0</v>
      </c>
      <c r="FA29">
        <f>COUNTIF(FA4:FA16,"Extremely unlikely")</f>
        <v>0</v>
      </c>
      <c r="FB29">
        <f>COUNTIF(FB4:FB16,"Extremely unlikely")</f>
        <v>0</v>
      </c>
      <c r="FC29">
        <f>COUNTIF(FC4:FC16,"Extremely unlikely")</f>
        <v>0</v>
      </c>
    </row>
    <row r="30" spans="2:163">
      <c r="B30" s="2"/>
      <c r="C30" s="14"/>
      <c r="D30" s="1"/>
      <c r="E30" s="1"/>
      <c r="F30" s="1"/>
      <c r="G30" s="1"/>
      <c r="H30" s="1"/>
      <c r="I30" s="1"/>
      <c r="J30" s="1"/>
      <c r="K30" s="11"/>
      <c r="L30" s="1"/>
      <c r="M30" s="1"/>
      <c r="N30" s="1"/>
      <c r="O30" s="1"/>
      <c r="P30" s="1"/>
      <c r="Q30" s="1"/>
      <c r="R30" s="11"/>
      <c r="S30" s="1"/>
      <c r="T30" s="1"/>
      <c r="U30" s="1"/>
      <c r="V30" s="1"/>
      <c r="W30" s="1"/>
      <c r="X30" s="1"/>
      <c r="Y30" s="11"/>
      <c r="Z30" s="1"/>
      <c r="AA30" s="1"/>
      <c r="AB30" s="1"/>
      <c r="AC30" s="1"/>
      <c r="AD30" s="1"/>
      <c r="AE30" s="7"/>
      <c r="AF30" s="1"/>
      <c r="AG30" s="1"/>
      <c r="AH30" s="1"/>
      <c r="AI30" s="1"/>
      <c r="AJ30" s="1"/>
      <c r="AK30" s="1"/>
      <c r="AL30" s="11"/>
      <c r="AM30" s="1"/>
      <c r="AN30" s="1"/>
      <c r="AO30" s="1"/>
      <c r="AP30" s="1"/>
      <c r="AQ30" s="1"/>
      <c r="AR30" s="1"/>
      <c r="AS30" s="11"/>
      <c r="AT30" s="1"/>
      <c r="AU30" s="1"/>
      <c r="AV30" s="1"/>
      <c r="AW30" s="1"/>
      <c r="AX30" s="1"/>
      <c r="AY30" s="1"/>
      <c r="AZ30" s="11"/>
      <c r="BA30" s="1"/>
      <c r="BB30" s="1"/>
      <c r="BC30" s="1"/>
      <c r="BD30" s="1"/>
      <c r="BE30" s="1"/>
      <c r="BF30" s="7"/>
      <c r="BG30" s="1"/>
      <c r="BH30" s="1"/>
      <c r="BI30" s="1"/>
      <c r="BJ30" s="1"/>
      <c r="BK30" s="1"/>
      <c r="BL30" s="1"/>
      <c r="BM30" s="11"/>
      <c r="BN30" s="1"/>
      <c r="BO30" s="1"/>
      <c r="BP30" s="1"/>
      <c r="BQ30" s="1"/>
      <c r="BR30" s="1"/>
      <c r="BS30" s="1"/>
      <c r="BT30" s="11"/>
      <c r="BU30" s="1"/>
      <c r="BV30" s="1"/>
      <c r="BW30" s="1"/>
      <c r="BX30" s="1"/>
      <c r="BY30" s="1"/>
      <c r="BZ30" s="1"/>
      <c r="CA30" s="11"/>
      <c r="CB30" s="1"/>
      <c r="CC30" s="1"/>
      <c r="CD30" s="1"/>
      <c r="CE30" s="1"/>
      <c r="CF30" s="1"/>
      <c r="CG30" s="1"/>
      <c r="CI30" s="1"/>
      <c r="CJ30" s="1"/>
      <c r="CK30" s="1"/>
      <c r="CL30" s="1"/>
      <c r="CM30" s="1"/>
      <c r="CN30" s="1"/>
      <c r="CP30" s="1"/>
      <c r="CQ30" s="1"/>
      <c r="CR30" s="1"/>
      <c r="CS30" s="1"/>
      <c r="CT30" s="1"/>
      <c r="CU30" s="1"/>
      <c r="CW30" s="1"/>
      <c r="CX30" s="1"/>
      <c r="CY30" s="1"/>
      <c r="CZ30" s="1"/>
      <c r="DA30" s="1"/>
      <c r="DB30" s="1"/>
      <c r="DD30" s="1"/>
      <c r="DE30" s="1"/>
      <c r="DF30" s="1"/>
      <c r="DG30" s="1"/>
      <c r="DH30" s="1"/>
      <c r="DI30" s="1"/>
      <c r="DJ30" s="11"/>
      <c r="DK30" s="1"/>
      <c r="DL30" s="1"/>
      <c r="DM30" s="1"/>
      <c r="DN30" s="1"/>
      <c r="DO30" s="1"/>
      <c r="DQ30" s="11"/>
      <c r="DR30" s="1"/>
      <c r="DS30" s="1"/>
      <c r="DT30" s="1"/>
      <c r="DU30" s="1"/>
      <c r="DV30" s="1"/>
      <c r="DX30" s="11"/>
      <c r="DY30" s="1"/>
      <c r="DZ30" s="1"/>
      <c r="EA30" s="1"/>
      <c r="EB30" s="1"/>
      <c r="EC30" s="11"/>
      <c r="EE30" s="1"/>
      <c r="EF30" s="1"/>
      <c r="EG30" s="1"/>
      <c r="EH30" s="1"/>
      <c r="EI30" s="1"/>
      <c r="EJ30" s="1"/>
      <c r="EK30" s="11"/>
      <c r="EL30" s="1"/>
    </row>
    <row r="31" spans="2:163">
      <c r="B31" s="2"/>
      <c r="C31" s="14"/>
      <c r="D31" s="1"/>
      <c r="E31" s="1"/>
      <c r="F31" s="1"/>
      <c r="G31" s="1"/>
      <c r="H31" s="1"/>
      <c r="I31" s="1"/>
      <c r="J31" s="1"/>
      <c r="K31" s="11"/>
      <c r="L31" s="1"/>
      <c r="M31" s="1"/>
      <c r="N31" s="1"/>
      <c r="O31" s="1"/>
      <c r="P31" s="1"/>
      <c r="Q31" s="1"/>
      <c r="R31" s="11"/>
      <c r="S31" s="1"/>
      <c r="T31" s="1"/>
      <c r="U31" s="1"/>
      <c r="V31" s="1"/>
      <c r="W31" s="1"/>
      <c r="X31" s="1"/>
      <c r="Y31" s="11"/>
      <c r="Z31" s="1"/>
      <c r="AA31" s="1"/>
      <c r="AB31" s="1"/>
      <c r="AC31" s="1"/>
      <c r="AD31" s="1"/>
      <c r="AE31" s="7"/>
      <c r="AF31" s="1"/>
      <c r="AG31" s="1"/>
      <c r="AH31" s="1"/>
      <c r="AI31" s="1"/>
      <c r="AJ31" s="1"/>
      <c r="AK31" s="1"/>
      <c r="AL31" s="11"/>
      <c r="AM31" s="1"/>
      <c r="AN31" s="1"/>
      <c r="AO31" s="1"/>
      <c r="AP31" s="1"/>
      <c r="AQ31" s="1"/>
      <c r="AR31" s="1"/>
      <c r="AS31" s="11"/>
      <c r="AT31" s="1"/>
      <c r="AU31" s="1"/>
      <c r="AV31" s="1"/>
      <c r="AW31" s="1"/>
      <c r="AX31" s="1"/>
      <c r="AY31" s="1"/>
      <c r="AZ31" s="11"/>
      <c r="BA31" s="1"/>
      <c r="BB31" s="1"/>
      <c r="BC31" s="1"/>
      <c r="BD31" s="1"/>
      <c r="BE31" s="1"/>
      <c r="BF31" s="7"/>
      <c r="BG31" s="1"/>
      <c r="BH31" s="1"/>
      <c r="BI31" s="1"/>
      <c r="BJ31" s="1"/>
      <c r="BK31" s="1"/>
      <c r="BL31" s="1"/>
      <c r="BM31" s="11"/>
      <c r="BN31" s="1"/>
      <c r="BO31" s="1"/>
      <c r="BP31" s="1"/>
      <c r="BQ31" s="1"/>
      <c r="BR31" s="1"/>
      <c r="BS31" s="1"/>
      <c r="BT31" s="11"/>
      <c r="BU31" s="1"/>
      <c r="BV31" s="1"/>
      <c r="BW31" s="1"/>
      <c r="BX31" s="1"/>
      <c r="BY31" s="1"/>
      <c r="BZ31" s="1"/>
      <c r="CA31" s="11"/>
      <c r="CB31" s="1"/>
      <c r="CC31" s="1"/>
      <c r="CD31" s="1"/>
      <c r="CE31" s="1"/>
      <c r="CF31" s="1"/>
      <c r="CG31" s="1"/>
      <c r="CI31" s="1"/>
      <c r="CJ31" s="1"/>
      <c r="CK31" s="1"/>
      <c r="CL31" s="1"/>
      <c r="CM31" s="1"/>
      <c r="CN31" s="1"/>
      <c r="CP31" s="1"/>
      <c r="CQ31" s="1"/>
      <c r="CR31" s="1"/>
      <c r="CS31" s="1"/>
      <c r="CT31" s="1"/>
      <c r="CU31" s="1"/>
      <c r="CW31" s="1"/>
      <c r="CX31" s="1"/>
      <c r="CY31" s="1"/>
      <c r="CZ31" s="1"/>
      <c r="DA31" s="1"/>
      <c r="DB31" s="1"/>
      <c r="DD31" s="1"/>
      <c r="DE31" s="1"/>
      <c r="DF31" s="1"/>
      <c r="DG31" s="1"/>
      <c r="DH31" s="1"/>
      <c r="DI31" s="1"/>
      <c r="DJ31" s="11"/>
      <c r="DK31" s="1"/>
      <c r="DL31" s="1"/>
      <c r="DM31" s="1"/>
      <c r="DN31" s="1"/>
      <c r="DO31" s="1"/>
      <c r="DQ31" s="11"/>
      <c r="DR31" s="1"/>
      <c r="DS31" s="1"/>
      <c r="DT31" s="1"/>
      <c r="DU31" s="1"/>
      <c r="DV31" s="1"/>
      <c r="DX31" s="11"/>
      <c r="DY31" s="1"/>
      <c r="DZ31" s="1"/>
      <c r="EA31" s="1"/>
      <c r="EB31" s="1"/>
      <c r="EC31" s="11"/>
      <c r="EE31" s="1"/>
      <c r="EF31" s="1"/>
      <c r="EG31" s="1"/>
      <c r="EH31" s="1"/>
      <c r="EI31" s="1"/>
      <c r="EJ31" s="1"/>
      <c r="EK31" s="11"/>
      <c r="EL31" s="1"/>
    </row>
    <row r="32" spans="2:163">
      <c r="B32" s="2"/>
      <c r="C32" s="14"/>
      <c r="D32" s="1"/>
      <c r="E32" s="1"/>
      <c r="F32" s="1"/>
      <c r="G32" s="1"/>
      <c r="H32" s="1"/>
      <c r="I32" s="1"/>
      <c r="J32" s="1"/>
      <c r="K32" s="11"/>
      <c r="L32" s="1"/>
      <c r="M32" s="1"/>
      <c r="N32" s="1"/>
      <c r="O32" s="1"/>
      <c r="P32" s="1"/>
      <c r="Q32" s="1"/>
      <c r="R32" s="11"/>
      <c r="S32" s="1"/>
      <c r="T32" s="1"/>
      <c r="U32" s="1"/>
      <c r="V32" s="1"/>
      <c r="W32" s="1"/>
      <c r="X32" s="1"/>
      <c r="Y32" s="11"/>
      <c r="Z32" s="1"/>
      <c r="AA32" s="1"/>
      <c r="AB32" s="1"/>
      <c r="AC32" s="1"/>
      <c r="AD32" s="1"/>
      <c r="AE32" s="7"/>
      <c r="AF32" s="1"/>
      <c r="AG32" s="1"/>
      <c r="AH32" s="1"/>
      <c r="AI32" s="1"/>
      <c r="AJ32" s="1"/>
      <c r="AK32" s="1"/>
      <c r="AL32" s="11"/>
      <c r="AM32" s="1"/>
      <c r="AN32" s="1"/>
      <c r="AO32" s="1"/>
      <c r="AP32" s="1"/>
      <c r="AQ32" s="1"/>
      <c r="AR32" s="1"/>
      <c r="AS32" s="11"/>
      <c r="AT32" s="1"/>
      <c r="AU32" s="1"/>
      <c r="AV32" s="1"/>
      <c r="AW32" s="1"/>
      <c r="AX32" s="1"/>
      <c r="AY32" s="1"/>
      <c r="AZ32" s="11"/>
      <c r="BA32" s="1"/>
      <c r="BB32" s="1"/>
      <c r="BC32" s="1"/>
      <c r="BD32" s="1"/>
      <c r="BE32" s="1"/>
      <c r="BF32" s="7"/>
      <c r="BG32" s="1"/>
      <c r="BH32" s="1"/>
      <c r="BI32" s="1"/>
      <c r="BJ32" s="1"/>
      <c r="BK32" s="1"/>
      <c r="BL32" s="1"/>
      <c r="BM32" s="11"/>
      <c r="BN32" s="1"/>
      <c r="BO32" s="1"/>
      <c r="BP32" s="1"/>
      <c r="BQ32" s="1"/>
      <c r="BR32" s="1"/>
      <c r="BS32" s="1"/>
      <c r="BT32" s="11"/>
      <c r="BU32" s="1"/>
      <c r="BV32" s="1"/>
      <c r="BW32" s="1"/>
      <c r="BX32" s="1"/>
      <c r="BY32" s="1"/>
      <c r="BZ32" s="1"/>
      <c r="CA32" s="11"/>
      <c r="CB32" s="1"/>
      <c r="CC32" s="1"/>
      <c r="CD32" s="1"/>
      <c r="CE32" s="1"/>
      <c r="CF32" s="1"/>
      <c r="CG32" s="1"/>
      <c r="CI32" s="1"/>
      <c r="CJ32" s="1"/>
      <c r="CK32" s="1"/>
      <c r="CL32" s="1"/>
      <c r="CM32" s="1"/>
      <c r="CN32" s="1"/>
      <c r="CP32" s="1"/>
      <c r="CQ32" s="1"/>
      <c r="CR32" s="1"/>
      <c r="CS32" s="1"/>
      <c r="CT32" s="1"/>
      <c r="CU32" s="1"/>
      <c r="CW32" s="1"/>
      <c r="CX32" s="1"/>
      <c r="CY32" s="1"/>
      <c r="CZ32" s="1"/>
      <c r="DA32" s="1"/>
      <c r="DB32" s="1"/>
      <c r="DD32" s="1"/>
      <c r="DE32" s="1"/>
      <c r="DF32" s="1"/>
      <c r="DG32" s="1"/>
      <c r="DH32" s="1"/>
      <c r="DI32" s="1"/>
      <c r="DJ32" s="11"/>
      <c r="DK32" s="1"/>
      <c r="DL32" s="1"/>
      <c r="DM32" s="1"/>
      <c r="DN32" s="1"/>
      <c r="DO32" s="1"/>
      <c r="DQ32" s="11"/>
      <c r="DR32" s="1"/>
      <c r="DS32" s="1"/>
      <c r="DT32" s="1"/>
      <c r="DU32" s="1"/>
      <c r="DV32" s="1"/>
      <c r="DX32" s="11"/>
      <c r="DY32" s="1"/>
      <c r="DZ32" s="1"/>
      <c r="EA32" s="1"/>
      <c r="EB32" s="1"/>
      <c r="EC32" s="11"/>
      <c r="EE32" s="1"/>
      <c r="EF32" s="1"/>
      <c r="EG32" s="1"/>
      <c r="EH32" s="1"/>
      <c r="EI32" s="1"/>
      <c r="EJ32" s="1"/>
      <c r="EK32" s="11"/>
      <c r="EL32" s="1"/>
    </row>
    <row r="33" spans="2:180">
      <c r="B33" s="2"/>
      <c r="C33" s="14"/>
      <c r="D33" s="1"/>
      <c r="E33" s="1"/>
      <c r="F33" s="1"/>
      <c r="G33" s="1"/>
      <c r="H33" s="1"/>
      <c r="I33" s="1"/>
      <c r="J33" s="1"/>
      <c r="K33" s="11"/>
      <c r="L33" s="1"/>
      <c r="M33" s="1"/>
      <c r="N33" s="1"/>
      <c r="O33" s="1"/>
      <c r="P33" s="1"/>
      <c r="Q33" s="1"/>
      <c r="R33" s="11"/>
      <c r="S33" s="1"/>
      <c r="T33" s="1"/>
      <c r="U33" s="1"/>
      <c r="V33" s="1"/>
      <c r="W33" s="1"/>
      <c r="X33" s="1"/>
      <c r="Y33" s="11"/>
      <c r="Z33" s="1"/>
      <c r="AA33" s="1"/>
      <c r="AB33" s="1"/>
      <c r="AC33" s="1"/>
      <c r="AD33" s="1"/>
      <c r="AE33" s="7"/>
      <c r="AF33" s="1"/>
      <c r="AG33" s="1"/>
      <c r="AH33" s="1"/>
      <c r="AI33" s="1"/>
      <c r="AJ33" s="1"/>
      <c r="AK33" s="1"/>
      <c r="AL33" s="11"/>
      <c r="AM33" s="1"/>
      <c r="AN33" s="1"/>
      <c r="AO33" s="1"/>
      <c r="AP33" s="1"/>
      <c r="AQ33" s="1"/>
      <c r="AR33" s="1"/>
      <c r="AS33" s="11"/>
      <c r="AT33" s="1"/>
      <c r="AU33" s="1"/>
      <c r="AV33" s="1"/>
      <c r="AW33" s="1"/>
      <c r="AX33" s="1"/>
      <c r="AY33" s="1"/>
      <c r="AZ33" s="11"/>
      <c r="BA33" s="1"/>
      <c r="BB33" s="1"/>
      <c r="BC33" s="1"/>
      <c r="BD33" s="1"/>
      <c r="BE33" s="1"/>
      <c r="BF33" s="7"/>
      <c r="BG33" s="1"/>
      <c r="BH33" s="1"/>
      <c r="BI33" s="1"/>
      <c r="BJ33" s="1"/>
      <c r="BK33" s="1"/>
      <c r="BL33" s="1"/>
      <c r="BM33" s="11"/>
      <c r="BN33" s="1"/>
      <c r="BO33" s="1"/>
      <c r="BP33" s="1"/>
      <c r="BQ33" s="1"/>
      <c r="BR33" s="1"/>
      <c r="BS33" s="1"/>
      <c r="BT33" s="11"/>
      <c r="BU33" s="1"/>
      <c r="BV33" s="1"/>
      <c r="BW33" s="1"/>
      <c r="BX33" s="1"/>
      <c r="BY33" s="1"/>
      <c r="BZ33" s="1"/>
      <c r="CA33" s="11"/>
      <c r="CB33" s="1"/>
      <c r="CC33" s="1"/>
      <c r="CD33" s="1"/>
      <c r="CE33" s="1"/>
      <c r="CF33" s="1"/>
      <c r="CG33" s="1"/>
      <c r="CI33" s="1"/>
      <c r="CJ33" s="1"/>
      <c r="CK33" s="1"/>
      <c r="CL33" s="1"/>
      <c r="CM33" s="1"/>
      <c r="CN33" s="1"/>
      <c r="CP33" s="1"/>
      <c r="CQ33" s="1"/>
      <c r="CR33" s="1"/>
      <c r="CS33" s="1"/>
      <c r="CT33" s="1"/>
      <c r="CU33" s="1"/>
      <c r="CW33" s="1"/>
      <c r="CX33" s="1"/>
      <c r="CY33" s="1"/>
      <c r="CZ33" s="1"/>
      <c r="DA33" s="1"/>
      <c r="DB33" s="1"/>
      <c r="DD33" s="1"/>
      <c r="DE33" s="1"/>
      <c r="DF33" s="1"/>
      <c r="DG33" s="1"/>
      <c r="DH33" s="1"/>
      <c r="DI33" s="1"/>
      <c r="DJ33" s="11"/>
      <c r="DK33" s="1"/>
      <c r="DL33" s="1"/>
      <c r="DM33" s="1"/>
      <c r="DN33" s="1"/>
      <c r="DO33" s="1"/>
      <c r="DQ33" s="11"/>
      <c r="DR33" s="1"/>
      <c r="DS33" s="1"/>
      <c r="DT33" s="1"/>
      <c r="DU33" s="1"/>
      <c r="DV33" s="1"/>
      <c r="DX33" s="11"/>
      <c r="DY33" s="1"/>
      <c r="DZ33" s="1"/>
      <c r="EA33" s="1"/>
      <c r="EB33" s="1"/>
      <c r="EC33" s="11"/>
      <c r="EE33" s="1"/>
      <c r="EF33" s="1"/>
      <c r="EG33" s="1"/>
      <c r="EH33" s="1"/>
      <c r="EI33" s="1"/>
      <c r="EJ33" s="1"/>
      <c r="EK33" s="11"/>
      <c r="EL33" s="1"/>
    </row>
    <row r="46" spans="2:180">
      <c r="D46" s="1"/>
      <c r="U46" s="8"/>
    </row>
    <row r="47" spans="2:180">
      <c r="D47" s="1"/>
      <c r="U47" s="8"/>
    </row>
    <row r="48" spans="2:180">
      <c r="D48" s="1"/>
      <c r="E48" t="s">
        <v>454</v>
      </c>
      <c r="F48" t="s">
        <v>454</v>
      </c>
      <c r="G48" t="s">
        <v>454</v>
      </c>
      <c r="H48" t="s">
        <v>454</v>
      </c>
      <c r="I48" t="s">
        <v>454</v>
      </c>
      <c r="J48" t="s">
        <v>454</v>
      </c>
      <c r="L48" t="s">
        <v>455</v>
      </c>
      <c r="M48" t="s">
        <v>455</v>
      </c>
      <c r="N48" t="s">
        <v>455</v>
      </c>
      <c r="O48" t="s">
        <v>455</v>
      </c>
      <c r="P48" t="s">
        <v>455</v>
      </c>
      <c r="Q48" t="s">
        <v>455</v>
      </c>
      <c r="S48" t="s">
        <v>456</v>
      </c>
      <c r="T48" t="s">
        <v>456</v>
      </c>
      <c r="U48" t="s">
        <v>456</v>
      </c>
      <c r="V48" t="s">
        <v>456</v>
      </c>
      <c r="W48" t="s">
        <v>456</v>
      </c>
      <c r="X48" t="s">
        <v>456</v>
      </c>
      <c r="Z48" s="292" t="s">
        <v>525</v>
      </c>
      <c r="AA48" s="292"/>
      <c r="AB48" s="292"/>
      <c r="AC48" s="292"/>
      <c r="AF48" t="s">
        <v>457</v>
      </c>
      <c r="AG48" t="s">
        <v>457</v>
      </c>
      <c r="AH48" t="s">
        <v>457</v>
      </c>
      <c r="AI48" t="s">
        <v>457</v>
      </c>
      <c r="AJ48" t="s">
        <v>457</v>
      </c>
      <c r="AK48" t="s">
        <v>457</v>
      </c>
      <c r="AM48" t="s">
        <v>459</v>
      </c>
      <c r="AN48" t="s">
        <v>459</v>
      </c>
      <c r="AO48" t="s">
        <v>459</v>
      </c>
      <c r="AP48" t="s">
        <v>459</v>
      </c>
      <c r="AQ48" t="s">
        <v>459</v>
      </c>
      <c r="AR48" t="s">
        <v>459</v>
      </c>
      <c r="AT48" t="s">
        <v>460</v>
      </c>
      <c r="AU48" t="s">
        <v>460</v>
      </c>
      <c r="AV48" t="s">
        <v>460</v>
      </c>
      <c r="AW48" t="s">
        <v>460</v>
      </c>
      <c r="AX48" t="s">
        <v>460</v>
      </c>
      <c r="AY48" t="s">
        <v>460</v>
      </c>
      <c r="BA48" s="292" t="s">
        <v>525</v>
      </c>
      <c r="BB48" s="292"/>
      <c r="BC48" s="292"/>
      <c r="BD48" s="292"/>
      <c r="BG48" t="s">
        <v>462</v>
      </c>
      <c r="BH48" t="s">
        <v>462</v>
      </c>
      <c r="BI48" t="s">
        <v>462</v>
      </c>
      <c r="BJ48" t="s">
        <v>462</v>
      </c>
      <c r="BK48" t="s">
        <v>462</v>
      </c>
      <c r="BL48" t="s">
        <v>462</v>
      </c>
      <c r="BN48" t="s">
        <v>464</v>
      </c>
      <c r="BO48" t="s">
        <v>464</v>
      </c>
      <c r="BP48" t="s">
        <v>464</v>
      </c>
      <c r="BQ48" t="s">
        <v>464</v>
      </c>
      <c r="BR48" t="s">
        <v>464</v>
      </c>
      <c r="BS48" t="s">
        <v>464</v>
      </c>
      <c r="BU48" t="s">
        <v>463</v>
      </c>
      <c r="BV48" t="s">
        <v>463</v>
      </c>
      <c r="BW48" t="s">
        <v>463</v>
      </c>
      <c r="BX48" t="s">
        <v>463</v>
      </c>
      <c r="BY48" t="s">
        <v>463</v>
      </c>
      <c r="BZ48" t="s">
        <v>463</v>
      </c>
      <c r="CB48" t="s">
        <v>465</v>
      </c>
      <c r="CC48" t="s">
        <v>465</v>
      </c>
      <c r="CD48" t="s">
        <v>465</v>
      </c>
      <c r="CE48" t="s">
        <v>465</v>
      </c>
      <c r="CF48" t="s">
        <v>465</v>
      </c>
      <c r="CG48" t="s">
        <v>465</v>
      </c>
      <c r="CI48" t="s">
        <v>466</v>
      </c>
      <c r="CJ48" t="s">
        <v>466</v>
      </c>
      <c r="CK48" t="s">
        <v>466</v>
      </c>
      <c r="CL48" t="s">
        <v>466</v>
      </c>
      <c r="CM48" t="s">
        <v>466</v>
      </c>
      <c r="CN48" t="s">
        <v>466</v>
      </c>
      <c r="CP48" t="s">
        <v>467</v>
      </c>
      <c r="CQ48" t="s">
        <v>467</v>
      </c>
      <c r="CR48" t="s">
        <v>467</v>
      </c>
      <c r="CS48" t="s">
        <v>467</v>
      </c>
      <c r="CT48" t="s">
        <v>467</v>
      </c>
      <c r="CU48" t="s">
        <v>467</v>
      </c>
      <c r="CW48" t="s">
        <v>468</v>
      </c>
      <c r="CX48" t="s">
        <v>468</v>
      </c>
      <c r="CY48" t="s">
        <v>468</v>
      </c>
      <c r="CZ48" t="s">
        <v>468</v>
      </c>
      <c r="DA48" t="s">
        <v>468</v>
      </c>
      <c r="DB48" t="s">
        <v>468</v>
      </c>
      <c r="DD48" t="s">
        <v>469</v>
      </c>
      <c r="DE48" t="s">
        <v>469</v>
      </c>
      <c r="DF48" t="s">
        <v>469</v>
      </c>
      <c r="DG48" t="s">
        <v>469</v>
      </c>
      <c r="DH48" t="s">
        <v>469</v>
      </c>
      <c r="DI48" t="s">
        <v>469</v>
      </c>
      <c r="DK48" t="s">
        <v>470</v>
      </c>
      <c r="DL48" t="s">
        <v>470</v>
      </c>
      <c r="DM48" t="s">
        <v>470</v>
      </c>
      <c r="DN48" t="s">
        <v>470</v>
      </c>
      <c r="DO48" t="s">
        <v>470</v>
      </c>
      <c r="DP48" t="s">
        <v>470</v>
      </c>
      <c r="DR48" t="s">
        <v>471</v>
      </c>
      <c r="DS48" t="s">
        <v>471</v>
      </c>
      <c r="DT48" t="s">
        <v>471</v>
      </c>
      <c r="DU48" t="s">
        <v>471</v>
      </c>
      <c r="DV48" t="s">
        <v>471</v>
      </c>
      <c r="DW48" t="s">
        <v>471</v>
      </c>
      <c r="DY48" t="s">
        <v>522</v>
      </c>
      <c r="DZ48" t="s">
        <v>522</v>
      </c>
      <c r="EA48" t="s">
        <v>522</v>
      </c>
      <c r="EB48" t="s">
        <v>522</v>
      </c>
      <c r="EC48" t="s">
        <v>522</v>
      </c>
      <c r="ED48" t="s">
        <v>522</v>
      </c>
      <c r="EF48" t="s">
        <v>523</v>
      </c>
      <c r="EG48" t="s">
        <v>523</v>
      </c>
      <c r="EH48" t="s">
        <v>523</v>
      </c>
      <c r="EI48" t="s">
        <v>523</v>
      </c>
      <c r="EJ48" t="s">
        <v>523</v>
      </c>
      <c r="EK48" t="s">
        <v>523</v>
      </c>
      <c r="EM48" t="s">
        <v>524</v>
      </c>
      <c r="EN48" t="s">
        <v>524</v>
      </c>
      <c r="EO48" t="s">
        <v>524</v>
      </c>
      <c r="EP48" t="s">
        <v>524</v>
      </c>
      <c r="EQ48" t="s">
        <v>524</v>
      </c>
      <c r="ER48" t="s">
        <v>524</v>
      </c>
      <c r="ET48" s="292" t="s">
        <v>461</v>
      </c>
      <c r="EU48" s="292"/>
      <c r="EV48" s="292"/>
      <c r="EW48" s="292"/>
      <c r="EZ48" t="s">
        <v>472</v>
      </c>
      <c r="FA48" t="s">
        <v>472</v>
      </c>
      <c r="FB48" t="s">
        <v>472</v>
      </c>
      <c r="FC48" t="s">
        <v>472</v>
      </c>
      <c r="FD48" s="10" t="s">
        <v>472</v>
      </c>
      <c r="FE48" s="10" t="s">
        <v>472</v>
      </c>
      <c r="FG48" t="s">
        <v>473</v>
      </c>
      <c r="FH48" t="s">
        <v>473</v>
      </c>
      <c r="FI48" t="s">
        <v>473</v>
      </c>
      <c r="FJ48" t="s">
        <v>473</v>
      </c>
      <c r="FK48" t="s">
        <v>473</v>
      </c>
      <c r="FL48" t="s">
        <v>473</v>
      </c>
      <c r="FN48" t="s">
        <v>474</v>
      </c>
      <c r="FO48" t="s">
        <v>474</v>
      </c>
      <c r="FP48" t="s">
        <v>474</v>
      </c>
      <c r="FQ48" t="s">
        <v>474</v>
      </c>
      <c r="FR48" t="s">
        <v>474</v>
      </c>
      <c r="FS48" t="s">
        <v>474</v>
      </c>
      <c r="FU48" s="292" t="s">
        <v>525</v>
      </c>
      <c r="FV48" s="292"/>
      <c r="FW48" s="292"/>
      <c r="FX48" s="292"/>
    </row>
    <row r="49" spans="1:184">
      <c r="A49">
        <v>4</v>
      </c>
      <c r="B49" s="2">
        <v>44922.312164224539</v>
      </c>
      <c r="C49" s="14" t="s">
        <v>293</v>
      </c>
      <c r="D49" s="1" t="s">
        <v>294</v>
      </c>
      <c r="E49" s="1" t="s">
        <v>134</v>
      </c>
      <c r="F49" s="1" t="s">
        <v>134</v>
      </c>
      <c r="G49" s="1" t="s">
        <v>137</v>
      </c>
      <c r="H49" s="1" t="s">
        <v>137</v>
      </c>
      <c r="I49" s="1" t="s">
        <v>134</v>
      </c>
      <c r="J49" s="1" t="s">
        <v>134</v>
      </c>
      <c r="K49" s="11" t="s">
        <v>295</v>
      </c>
      <c r="L49" s="1" t="s">
        <v>134</v>
      </c>
      <c r="M49" s="1" t="s">
        <v>135</v>
      </c>
      <c r="N49" s="1" t="s">
        <v>134</v>
      </c>
      <c r="O49" s="1" t="s">
        <v>135</v>
      </c>
      <c r="P49" s="1" t="s">
        <v>134</v>
      </c>
      <c r="Q49" s="1" t="s">
        <v>135</v>
      </c>
      <c r="R49" s="1" t="s">
        <v>296</v>
      </c>
      <c r="S49" s="1" t="s">
        <v>137</v>
      </c>
      <c r="T49" s="1" t="s">
        <v>134</v>
      </c>
      <c r="U49" s="14" t="s">
        <v>134</v>
      </c>
      <c r="V49" s="1" t="s">
        <v>135</v>
      </c>
      <c r="W49" s="1" t="s">
        <v>134</v>
      </c>
      <c r="X49" s="1" t="s">
        <v>135</v>
      </c>
      <c r="Y49" s="11" t="s">
        <v>297</v>
      </c>
      <c r="Z49" s="1" t="s">
        <v>140</v>
      </c>
      <c r="AA49" s="1" t="s">
        <v>139</v>
      </c>
      <c r="AB49" s="1" t="s">
        <v>139</v>
      </c>
      <c r="AC49" s="1" t="s">
        <v>139</v>
      </c>
      <c r="AD49" s="1" t="s">
        <v>298</v>
      </c>
      <c r="AE49" s="1" t="s">
        <v>299</v>
      </c>
      <c r="AF49" s="1" t="s">
        <v>134</v>
      </c>
      <c r="AG49" s="1" t="s">
        <v>135</v>
      </c>
      <c r="AH49" s="1" t="s">
        <v>134</v>
      </c>
      <c r="AI49" s="1" t="s">
        <v>135</v>
      </c>
      <c r="AJ49" s="1" t="s">
        <v>135</v>
      </c>
      <c r="AK49" s="1" t="s">
        <v>135</v>
      </c>
      <c r="AL49" s="11" t="s">
        <v>300</v>
      </c>
      <c r="AM49" s="1" t="s">
        <v>134</v>
      </c>
      <c r="AN49" s="1" t="s">
        <v>135</v>
      </c>
      <c r="AO49" s="1" t="s">
        <v>135</v>
      </c>
      <c r="AP49" s="1" t="s">
        <v>135</v>
      </c>
      <c r="AQ49" s="1" t="s">
        <v>135</v>
      </c>
      <c r="AR49" s="1" t="s">
        <v>135</v>
      </c>
      <c r="AS49" s="11" t="s">
        <v>301</v>
      </c>
      <c r="AT49" s="1" t="s">
        <v>134</v>
      </c>
      <c r="AU49" s="1" t="s">
        <v>134</v>
      </c>
      <c r="AV49" s="1" t="s">
        <v>134</v>
      </c>
      <c r="AW49" s="1" t="s">
        <v>135</v>
      </c>
      <c r="AX49" s="1" t="s">
        <v>135</v>
      </c>
      <c r="AY49" s="1" t="s">
        <v>135</v>
      </c>
      <c r="AZ49" s="1" t="s">
        <v>302</v>
      </c>
      <c r="BA49" s="1" t="s">
        <v>140</v>
      </c>
      <c r="BB49" s="1" t="s">
        <v>140</v>
      </c>
      <c r="BC49" s="1" t="s">
        <v>140</v>
      </c>
      <c r="BD49" s="1" t="s">
        <v>140</v>
      </c>
      <c r="BE49" s="1" t="s">
        <v>303</v>
      </c>
      <c r="BF49" s="1" t="s">
        <v>304</v>
      </c>
      <c r="BG49" s="1" t="s">
        <v>137</v>
      </c>
      <c r="BH49" s="1" t="s">
        <v>143</v>
      </c>
      <c r="BI49" s="1" t="s">
        <v>137</v>
      </c>
      <c r="BJ49" s="1" t="s">
        <v>143</v>
      </c>
      <c r="BK49" s="1" t="s">
        <v>143</v>
      </c>
      <c r="BL49" s="1" t="s">
        <v>137</v>
      </c>
      <c r="BM49" s="1" t="s">
        <v>305</v>
      </c>
      <c r="BN49" s="1" t="s">
        <v>134</v>
      </c>
      <c r="BO49" s="1" t="s">
        <v>143</v>
      </c>
      <c r="BP49" s="1" t="s">
        <v>134</v>
      </c>
      <c r="BQ49" s="1" t="s">
        <v>143</v>
      </c>
      <c r="BR49" s="1" t="s">
        <v>134</v>
      </c>
      <c r="BS49" s="1" t="s">
        <v>137</v>
      </c>
      <c r="BT49" s="1" t="s">
        <v>306</v>
      </c>
      <c r="BU49" s="1" t="s">
        <v>134</v>
      </c>
      <c r="BV49" s="1" t="s">
        <v>143</v>
      </c>
      <c r="BW49" s="1" t="s">
        <v>134</v>
      </c>
      <c r="BX49" s="1" t="s">
        <v>143</v>
      </c>
      <c r="BY49" s="1" t="s">
        <v>134</v>
      </c>
      <c r="BZ49" s="1" t="s">
        <v>134</v>
      </c>
      <c r="CA49" s="1" t="s">
        <v>307</v>
      </c>
      <c r="CB49" s="1" t="s">
        <v>134</v>
      </c>
      <c r="CC49" s="1" t="s">
        <v>143</v>
      </c>
      <c r="CD49" s="1" t="s">
        <v>134</v>
      </c>
      <c r="CE49" s="1" t="s">
        <v>134</v>
      </c>
      <c r="CF49" s="1" t="s">
        <v>134</v>
      </c>
      <c r="CG49" s="1" t="s">
        <v>135</v>
      </c>
      <c r="CH49" s="1" t="s">
        <v>308</v>
      </c>
      <c r="CI49" s="1" t="s">
        <v>134</v>
      </c>
      <c r="CJ49" s="1" t="s">
        <v>143</v>
      </c>
      <c r="CK49" s="1" t="s">
        <v>143</v>
      </c>
      <c r="CL49" s="1" t="s">
        <v>143</v>
      </c>
      <c r="CM49" s="1" t="s">
        <v>134</v>
      </c>
      <c r="CN49" s="1" t="s">
        <v>143</v>
      </c>
      <c r="CO49" s="1" t="s">
        <v>309</v>
      </c>
      <c r="CP49" s="1" t="s">
        <v>143</v>
      </c>
      <c r="CQ49" s="1" t="s">
        <v>143</v>
      </c>
      <c r="CR49" s="1" t="s">
        <v>143</v>
      </c>
      <c r="CS49" s="1" t="s">
        <v>143</v>
      </c>
      <c r="CT49" s="1" t="s">
        <v>137</v>
      </c>
      <c r="CU49" s="1" t="s">
        <v>143</v>
      </c>
      <c r="CV49" s="1" t="s">
        <v>310</v>
      </c>
      <c r="CW49" s="1" t="s">
        <v>134</v>
      </c>
      <c r="CX49" s="1" t="s">
        <v>134</v>
      </c>
      <c r="CY49" s="1" t="s">
        <v>134</v>
      </c>
      <c r="CZ49" s="1" t="s">
        <v>134</v>
      </c>
      <c r="DA49" s="1" t="s">
        <v>134</v>
      </c>
      <c r="DB49" s="1" t="s">
        <v>134</v>
      </c>
      <c r="DC49" s="1" t="s">
        <v>311</v>
      </c>
      <c r="DD49" s="1" t="s">
        <v>143</v>
      </c>
      <c r="DE49" s="1" t="s">
        <v>143</v>
      </c>
      <c r="DF49" s="1" t="s">
        <v>143</v>
      </c>
      <c r="DG49" s="1" t="s">
        <v>143</v>
      </c>
      <c r="DH49" s="1" t="s">
        <v>143</v>
      </c>
      <c r="DI49" s="1" t="s">
        <v>143</v>
      </c>
      <c r="DJ49" s="1" t="s">
        <v>312</v>
      </c>
      <c r="DK49" s="1" t="s">
        <v>143</v>
      </c>
      <c r="DL49" s="1" t="s">
        <v>143</v>
      </c>
      <c r="DM49" s="1" t="s">
        <v>143</v>
      </c>
      <c r="DN49" s="1" t="s">
        <v>143</v>
      </c>
      <c r="DO49" s="1" t="s">
        <v>143</v>
      </c>
      <c r="DP49" s="1" t="s">
        <v>143</v>
      </c>
      <c r="DQ49" s="1" t="s">
        <v>313</v>
      </c>
      <c r="DR49" s="1" t="s">
        <v>143</v>
      </c>
      <c r="DS49" s="1" t="s">
        <v>143</v>
      </c>
      <c r="DT49" s="1" t="s">
        <v>143</v>
      </c>
      <c r="DU49" s="1" t="s">
        <v>143</v>
      </c>
      <c r="DV49" s="1" t="s">
        <v>143</v>
      </c>
      <c r="DW49" s="1" t="s">
        <v>137</v>
      </c>
      <c r="DX49" s="1" t="s">
        <v>314</v>
      </c>
      <c r="DY49" s="1" t="s">
        <v>143</v>
      </c>
      <c r="DZ49" s="1" t="s">
        <v>143</v>
      </c>
      <c r="EA49" s="1" t="s">
        <v>143</v>
      </c>
      <c r="EB49" s="1" t="s">
        <v>143</v>
      </c>
      <c r="EC49" s="1" t="s">
        <v>143</v>
      </c>
      <c r="ED49" s="1" t="s">
        <v>143</v>
      </c>
      <c r="EE49" s="1" t="s">
        <v>315</v>
      </c>
      <c r="EF49" s="1" t="s">
        <v>134</v>
      </c>
      <c r="EG49" s="1" t="s">
        <v>134</v>
      </c>
      <c r="EH49" s="1" t="s">
        <v>134</v>
      </c>
      <c r="EI49" s="1" t="s">
        <v>137</v>
      </c>
      <c r="EJ49" s="1" t="s">
        <v>134</v>
      </c>
      <c r="EK49" s="1" t="s">
        <v>134</v>
      </c>
      <c r="EL49" s="1" t="s">
        <v>316</v>
      </c>
      <c r="EM49" s="1" t="s">
        <v>134</v>
      </c>
      <c r="EN49" s="1" t="s">
        <v>134</v>
      </c>
      <c r="EO49" s="1" t="s">
        <v>134</v>
      </c>
      <c r="EP49" s="1" t="s">
        <v>137</v>
      </c>
      <c r="EQ49" s="1" t="s">
        <v>134</v>
      </c>
      <c r="ER49" s="1" t="s">
        <v>134</v>
      </c>
      <c r="ES49" s="1" t="s">
        <v>317</v>
      </c>
      <c r="ET49" s="1" t="s">
        <v>140</v>
      </c>
      <c r="EU49" s="1" t="s">
        <v>140</v>
      </c>
      <c r="EV49" s="1" t="s">
        <v>140</v>
      </c>
      <c r="EW49" s="1" t="s">
        <v>140</v>
      </c>
      <c r="EX49" s="1" t="s">
        <v>318</v>
      </c>
      <c r="EY49" s="1" t="s">
        <v>319</v>
      </c>
      <c r="EZ49" s="1" t="s">
        <v>134</v>
      </c>
      <c r="FA49" s="1" t="s">
        <v>134</v>
      </c>
      <c r="FB49" s="1" t="s">
        <v>134</v>
      </c>
      <c r="FC49" s="1" t="s">
        <v>143</v>
      </c>
      <c r="FD49" s="1" t="s">
        <v>134</v>
      </c>
      <c r="FE49" s="1" t="s">
        <v>134</v>
      </c>
      <c r="FF49" s="1" t="s">
        <v>320</v>
      </c>
      <c r="FG49" s="1" t="s">
        <v>134</v>
      </c>
      <c r="FH49" s="1" t="s">
        <v>134</v>
      </c>
      <c r="FI49" s="1" t="s">
        <v>134</v>
      </c>
      <c r="FJ49" s="1" t="s">
        <v>134</v>
      </c>
      <c r="FK49" s="1" t="s">
        <v>134</v>
      </c>
      <c r="FL49" s="1" t="s">
        <v>134</v>
      </c>
      <c r="FM49" s="1" t="s">
        <v>321</v>
      </c>
      <c r="FN49" s="1" t="s">
        <v>135</v>
      </c>
      <c r="FO49" s="1" t="s">
        <v>135</v>
      </c>
      <c r="FP49" s="1" t="s">
        <v>135</v>
      </c>
      <c r="FQ49" s="1" t="s">
        <v>135</v>
      </c>
      <c r="FR49" s="1" t="s">
        <v>135</v>
      </c>
      <c r="FS49" s="1" t="s">
        <v>135</v>
      </c>
      <c r="FU49" s="1" t="s">
        <v>140</v>
      </c>
      <c r="FV49" s="1" t="s">
        <v>140</v>
      </c>
      <c r="FW49" s="1" t="s">
        <v>140</v>
      </c>
      <c r="FX49" s="1" t="s">
        <v>140</v>
      </c>
      <c r="FY49" s="1" t="s">
        <v>322</v>
      </c>
      <c r="FZ49" s="1" t="s">
        <v>323</v>
      </c>
      <c r="GA49" s="1" t="s">
        <v>324</v>
      </c>
      <c r="GB49" s="1" t="s">
        <v>325</v>
      </c>
    </row>
    <row r="50" spans="1:184" ht="25.5">
      <c r="B50" s="2">
        <v>44927.869056909723</v>
      </c>
      <c r="C50" s="14" t="s">
        <v>132</v>
      </c>
      <c r="D50" s="1" t="s">
        <v>326</v>
      </c>
      <c r="E50" s="1" t="s">
        <v>135</v>
      </c>
      <c r="F50" s="1" t="s">
        <v>137</v>
      </c>
      <c r="G50" s="1" t="s">
        <v>137</v>
      </c>
      <c r="H50" s="1" t="s">
        <v>134</v>
      </c>
      <c r="I50" s="1" t="s">
        <v>135</v>
      </c>
      <c r="J50" s="1" t="s">
        <v>134</v>
      </c>
      <c r="K50" s="11" t="s">
        <v>327</v>
      </c>
      <c r="L50" s="1" t="s">
        <v>135</v>
      </c>
      <c r="M50" s="1" t="s">
        <v>134</v>
      </c>
      <c r="N50" s="1" t="s">
        <v>134</v>
      </c>
      <c r="O50" s="1" t="s">
        <v>134</v>
      </c>
      <c r="P50" s="1" t="s">
        <v>135</v>
      </c>
      <c r="Q50" s="1" t="s">
        <v>135</v>
      </c>
      <c r="R50" s="11" t="s">
        <v>328</v>
      </c>
      <c r="S50" s="1" t="s">
        <v>135</v>
      </c>
      <c r="T50" s="1" t="s">
        <v>135</v>
      </c>
      <c r="U50" s="14" t="s">
        <v>135</v>
      </c>
      <c r="V50" s="1" t="s">
        <v>134</v>
      </c>
      <c r="W50" s="1" t="s">
        <v>135</v>
      </c>
      <c r="X50" s="1" t="s">
        <v>135</v>
      </c>
      <c r="Y50" s="11" t="s">
        <v>329</v>
      </c>
      <c r="Z50" s="1" t="s">
        <v>139</v>
      </c>
      <c r="AA50" s="1" t="s">
        <v>139</v>
      </c>
      <c r="AB50" s="1" t="s">
        <v>139</v>
      </c>
      <c r="AC50" s="1" t="s">
        <v>139</v>
      </c>
      <c r="AD50" s="1" t="s">
        <v>330</v>
      </c>
      <c r="AE50" s="7" t="s">
        <v>331</v>
      </c>
      <c r="AF50" s="1" t="s">
        <v>135</v>
      </c>
      <c r="AG50" s="1" t="s">
        <v>135</v>
      </c>
      <c r="AH50" s="1" t="s">
        <v>135</v>
      </c>
      <c r="AI50" s="1" t="s">
        <v>135</v>
      </c>
      <c r="AJ50" s="1" t="s">
        <v>135</v>
      </c>
      <c r="AK50" s="1" t="s">
        <v>135</v>
      </c>
      <c r="AL50" s="11" t="s">
        <v>332</v>
      </c>
      <c r="AM50" s="1" t="s">
        <v>135</v>
      </c>
      <c r="AN50" s="1" t="s">
        <v>135</v>
      </c>
      <c r="AO50" s="1" t="s">
        <v>135</v>
      </c>
      <c r="AP50" s="1" t="s">
        <v>135</v>
      </c>
      <c r="AQ50" s="1" t="s">
        <v>135</v>
      </c>
      <c r="AR50" s="1" t="s">
        <v>135</v>
      </c>
      <c r="AS50" s="11" t="s">
        <v>333</v>
      </c>
      <c r="AT50" s="1" t="s">
        <v>135</v>
      </c>
      <c r="AU50" s="1" t="s">
        <v>135</v>
      </c>
      <c r="AV50" s="1" t="s">
        <v>135</v>
      </c>
      <c r="AW50" s="1" t="s">
        <v>135</v>
      </c>
      <c r="AX50" s="1" t="s">
        <v>135</v>
      </c>
      <c r="AY50" s="1" t="s">
        <v>135</v>
      </c>
      <c r="AZ50" s="11" t="s">
        <v>334</v>
      </c>
      <c r="BA50" s="1" t="s">
        <v>139</v>
      </c>
      <c r="BB50" s="1" t="s">
        <v>140</v>
      </c>
      <c r="BC50" s="1" t="s">
        <v>139</v>
      </c>
      <c r="BD50" s="1" t="s">
        <v>139</v>
      </c>
      <c r="BE50" s="1" t="s">
        <v>335</v>
      </c>
      <c r="BF50" s="7" t="s">
        <v>336</v>
      </c>
      <c r="BG50" s="1" t="s">
        <v>135</v>
      </c>
      <c r="BH50" s="1" t="s">
        <v>143</v>
      </c>
      <c r="BI50" s="1" t="s">
        <v>137</v>
      </c>
      <c r="BJ50" s="1" t="s">
        <v>143</v>
      </c>
      <c r="BK50" s="1" t="s">
        <v>137</v>
      </c>
      <c r="BL50" s="1" t="s">
        <v>143</v>
      </c>
      <c r="BM50" s="11" t="s">
        <v>337</v>
      </c>
      <c r="BN50" s="1" t="s">
        <v>135</v>
      </c>
      <c r="BO50" s="1" t="s">
        <v>135</v>
      </c>
      <c r="BP50" s="1" t="s">
        <v>135</v>
      </c>
      <c r="BQ50" s="1" t="s">
        <v>137</v>
      </c>
      <c r="BR50" s="1" t="s">
        <v>135</v>
      </c>
      <c r="BS50" s="1" t="s">
        <v>137</v>
      </c>
      <c r="BT50" s="11" t="s">
        <v>338</v>
      </c>
      <c r="BU50" s="1" t="s">
        <v>135</v>
      </c>
      <c r="BV50" s="1" t="s">
        <v>135</v>
      </c>
      <c r="BW50" s="1" t="s">
        <v>135</v>
      </c>
      <c r="BX50" s="1" t="s">
        <v>134</v>
      </c>
      <c r="BY50" s="1" t="s">
        <v>135</v>
      </c>
      <c r="BZ50" s="1" t="s">
        <v>135</v>
      </c>
      <c r="CA50" s="11" t="s">
        <v>339</v>
      </c>
      <c r="CB50" s="1" t="s">
        <v>135</v>
      </c>
      <c r="CC50" s="1" t="s">
        <v>135</v>
      </c>
      <c r="CD50" s="1" t="s">
        <v>135</v>
      </c>
      <c r="CE50" s="1" t="s">
        <v>134</v>
      </c>
      <c r="CF50" s="1" t="s">
        <v>135</v>
      </c>
      <c r="CG50" s="1" t="s">
        <v>134</v>
      </c>
      <c r="CH50" s="11" t="s">
        <v>340</v>
      </c>
      <c r="CI50" s="1" t="s">
        <v>135</v>
      </c>
      <c r="CJ50" s="1" t="s">
        <v>135</v>
      </c>
      <c r="CK50" s="1" t="s">
        <v>135</v>
      </c>
      <c r="CL50" s="1" t="s">
        <v>137</v>
      </c>
      <c r="CM50" s="1" t="s">
        <v>135</v>
      </c>
      <c r="CN50" s="1" t="s">
        <v>134</v>
      </c>
      <c r="CO50" s="11" t="s">
        <v>341</v>
      </c>
      <c r="CP50" s="1" t="s">
        <v>135</v>
      </c>
      <c r="CQ50" s="1" t="s">
        <v>135</v>
      </c>
      <c r="CR50" s="1" t="s">
        <v>135</v>
      </c>
      <c r="CS50" s="1" t="s">
        <v>137</v>
      </c>
      <c r="CT50" s="1" t="s">
        <v>135</v>
      </c>
      <c r="CU50" s="1" t="s">
        <v>137</v>
      </c>
      <c r="CV50" s="11" t="s">
        <v>342</v>
      </c>
      <c r="CW50" s="1" t="s">
        <v>135</v>
      </c>
      <c r="CX50" s="1" t="s">
        <v>135</v>
      </c>
      <c r="CY50" s="1" t="s">
        <v>135</v>
      </c>
      <c r="CZ50" s="1" t="s">
        <v>135</v>
      </c>
      <c r="DA50" s="1" t="s">
        <v>135</v>
      </c>
      <c r="DB50" s="1" t="s">
        <v>135</v>
      </c>
      <c r="DC50" s="11" t="s">
        <v>343</v>
      </c>
      <c r="DD50" s="1" t="s">
        <v>135</v>
      </c>
      <c r="DE50" s="1" t="s">
        <v>135</v>
      </c>
      <c r="DF50" s="1" t="s">
        <v>134</v>
      </c>
      <c r="DG50" s="1" t="s">
        <v>137</v>
      </c>
      <c r="DH50" s="1" t="s">
        <v>135</v>
      </c>
      <c r="DI50" s="1" t="s">
        <v>137</v>
      </c>
      <c r="DJ50" s="11" t="s">
        <v>344</v>
      </c>
      <c r="DK50" s="1" t="s">
        <v>135</v>
      </c>
      <c r="DL50" s="1" t="s">
        <v>135</v>
      </c>
      <c r="DM50" s="1" t="s">
        <v>137</v>
      </c>
      <c r="DN50" s="1" t="s">
        <v>137</v>
      </c>
      <c r="DO50" s="1" t="s">
        <v>135</v>
      </c>
      <c r="DP50" s="1" t="s">
        <v>137</v>
      </c>
      <c r="DQ50" s="11" t="s">
        <v>345</v>
      </c>
      <c r="DR50" s="1" t="s">
        <v>135</v>
      </c>
      <c r="DS50" s="1" t="s">
        <v>135</v>
      </c>
      <c r="DT50" s="1" t="s">
        <v>137</v>
      </c>
      <c r="DU50" s="1" t="s">
        <v>137</v>
      </c>
      <c r="DV50" s="1" t="s">
        <v>135</v>
      </c>
      <c r="DW50" s="1" t="s">
        <v>137</v>
      </c>
      <c r="DX50" s="11" t="s">
        <v>346</v>
      </c>
      <c r="DY50" s="1" t="s">
        <v>134</v>
      </c>
      <c r="DZ50" s="1" t="s">
        <v>137</v>
      </c>
      <c r="EA50" s="1" t="s">
        <v>137</v>
      </c>
      <c r="EB50" s="1" t="s">
        <v>137</v>
      </c>
      <c r="EC50" s="11" t="s">
        <v>137</v>
      </c>
      <c r="ED50" s="11" t="s">
        <v>143</v>
      </c>
      <c r="EE50" s="1" t="s">
        <v>347</v>
      </c>
      <c r="EF50" s="1" t="s">
        <v>135</v>
      </c>
      <c r="EG50" s="1" t="s">
        <v>135</v>
      </c>
      <c r="EH50" s="1" t="s">
        <v>135</v>
      </c>
      <c r="EI50" s="1" t="s">
        <v>134</v>
      </c>
      <c r="EJ50" s="1" t="s">
        <v>135</v>
      </c>
      <c r="EK50" s="11" t="s">
        <v>134</v>
      </c>
      <c r="EL50" s="1" t="s">
        <v>348</v>
      </c>
      <c r="EM50" s="1" t="s">
        <v>135</v>
      </c>
      <c r="EN50" s="1" t="s">
        <v>135</v>
      </c>
      <c r="EO50" s="1" t="s">
        <v>134</v>
      </c>
      <c r="EP50" s="1" t="s">
        <v>137</v>
      </c>
      <c r="EQ50" s="1" t="s">
        <v>134</v>
      </c>
      <c r="ER50" s="11" t="s">
        <v>137</v>
      </c>
      <c r="ES50" s="1" t="s">
        <v>349</v>
      </c>
      <c r="ET50" s="1" t="s">
        <v>139</v>
      </c>
      <c r="EU50" s="1" t="s">
        <v>139</v>
      </c>
      <c r="EV50" s="1" t="s">
        <v>140</v>
      </c>
      <c r="EW50" s="1" t="s">
        <v>140</v>
      </c>
      <c r="EX50" s="1" t="s">
        <v>350</v>
      </c>
      <c r="EY50" s="11" t="s">
        <v>351</v>
      </c>
      <c r="EZ50" s="1" t="s">
        <v>135</v>
      </c>
      <c r="FA50" s="1" t="s">
        <v>135</v>
      </c>
      <c r="FB50" s="1" t="s">
        <v>135</v>
      </c>
      <c r="FC50" s="1" t="s">
        <v>134</v>
      </c>
      <c r="FD50" s="11" t="s">
        <v>135</v>
      </c>
      <c r="FE50" s="11" t="s">
        <v>135</v>
      </c>
      <c r="FF50" s="1" t="s">
        <v>352</v>
      </c>
      <c r="FG50" s="1" t="s">
        <v>135</v>
      </c>
      <c r="FH50" s="1" t="s">
        <v>135</v>
      </c>
      <c r="FI50" s="1" t="s">
        <v>135</v>
      </c>
      <c r="FJ50" s="1" t="s">
        <v>135</v>
      </c>
      <c r="FK50" s="1" t="s">
        <v>135</v>
      </c>
      <c r="FL50" s="1" t="s">
        <v>135</v>
      </c>
      <c r="FM50" s="1" t="s">
        <v>353</v>
      </c>
      <c r="FN50" s="1" t="s">
        <v>135</v>
      </c>
      <c r="FO50" s="1" t="s">
        <v>135</v>
      </c>
      <c r="FP50" s="1" t="s">
        <v>135</v>
      </c>
      <c r="FQ50" s="1" t="s">
        <v>135</v>
      </c>
      <c r="FR50" s="1" t="s">
        <v>135</v>
      </c>
      <c r="FS50" s="1" t="s">
        <v>135</v>
      </c>
      <c r="FT50" s="1" t="s">
        <v>354</v>
      </c>
      <c r="FU50" s="1" t="s">
        <v>139</v>
      </c>
      <c r="FV50" s="1" t="s">
        <v>139</v>
      </c>
      <c r="FW50" s="1" t="s">
        <v>139</v>
      </c>
      <c r="FX50" s="1" t="s">
        <v>139</v>
      </c>
      <c r="FY50" s="1" t="s">
        <v>355</v>
      </c>
      <c r="FZ50" s="1" t="s">
        <v>356</v>
      </c>
      <c r="GA50" s="1" t="s">
        <v>289</v>
      </c>
      <c r="GB50" s="1" t="s">
        <v>292</v>
      </c>
    </row>
    <row r="51" spans="1:184">
      <c r="B51" s="2">
        <v>44932.910350763894</v>
      </c>
      <c r="C51" s="14" t="s">
        <v>187</v>
      </c>
      <c r="D51" s="1" t="s">
        <v>357</v>
      </c>
      <c r="E51" s="1" t="s">
        <v>135</v>
      </c>
      <c r="F51" s="1" t="s">
        <v>135</v>
      </c>
      <c r="G51" s="1" t="s">
        <v>134</v>
      </c>
      <c r="H51" s="1" t="s">
        <v>135</v>
      </c>
      <c r="I51" s="1" t="s">
        <v>134</v>
      </c>
      <c r="J51" s="1" t="s">
        <v>135</v>
      </c>
      <c r="L51" s="1" t="s">
        <v>135</v>
      </c>
      <c r="M51" s="1" t="s">
        <v>134</v>
      </c>
      <c r="N51" s="1" t="s">
        <v>134</v>
      </c>
      <c r="O51" s="1" t="s">
        <v>135</v>
      </c>
      <c r="P51" s="1" t="s">
        <v>135</v>
      </c>
      <c r="Q51" s="1" t="s">
        <v>135</v>
      </c>
      <c r="S51" s="1" t="s">
        <v>134</v>
      </c>
      <c r="T51" s="1" t="s">
        <v>134</v>
      </c>
      <c r="U51" s="14" t="s">
        <v>143</v>
      </c>
      <c r="V51" s="1" t="s">
        <v>134</v>
      </c>
      <c r="W51" s="1" t="s">
        <v>137</v>
      </c>
      <c r="X51" s="1" t="s">
        <v>134</v>
      </c>
      <c r="Z51" s="1" t="s">
        <v>140</v>
      </c>
      <c r="AA51" s="1" t="s">
        <v>140</v>
      </c>
      <c r="AB51" s="1" t="s">
        <v>139</v>
      </c>
      <c r="AC51" s="1" t="s">
        <v>140</v>
      </c>
      <c r="AD51" s="1" t="s">
        <v>358</v>
      </c>
      <c r="AE51" s="7" t="s">
        <v>359</v>
      </c>
      <c r="AF51" s="1" t="s">
        <v>134</v>
      </c>
      <c r="AG51" s="1" t="s">
        <v>143</v>
      </c>
      <c r="AH51" s="1" t="s">
        <v>137</v>
      </c>
      <c r="AI51" s="1" t="s">
        <v>143</v>
      </c>
      <c r="AJ51" s="1" t="s">
        <v>137</v>
      </c>
      <c r="AK51" s="1" t="s">
        <v>160</v>
      </c>
      <c r="AL51" s="11" t="s">
        <v>360</v>
      </c>
      <c r="AM51" s="1" t="s">
        <v>135</v>
      </c>
      <c r="AN51" s="1" t="s">
        <v>135</v>
      </c>
      <c r="AO51" s="1" t="s">
        <v>134</v>
      </c>
      <c r="AP51" s="1" t="s">
        <v>135</v>
      </c>
      <c r="AQ51" s="1" t="s">
        <v>134</v>
      </c>
      <c r="AR51" s="1" t="s">
        <v>135</v>
      </c>
      <c r="AT51" s="1" t="s">
        <v>143</v>
      </c>
      <c r="AU51" s="1" t="s">
        <v>225</v>
      </c>
      <c r="AV51" s="1" t="s">
        <v>143</v>
      </c>
      <c r="AW51" s="1" t="s">
        <v>143</v>
      </c>
      <c r="AX51" s="1" t="s">
        <v>137</v>
      </c>
      <c r="AY51" s="1" t="s">
        <v>143</v>
      </c>
      <c r="BA51" s="1" t="s">
        <v>147</v>
      </c>
      <c r="BB51" s="1" t="s">
        <v>140</v>
      </c>
      <c r="BC51" s="1" t="s">
        <v>140</v>
      </c>
      <c r="BD51" s="1" t="s">
        <v>137</v>
      </c>
      <c r="BE51" s="1" t="s">
        <v>361</v>
      </c>
      <c r="BF51" s="7" t="s">
        <v>362</v>
      </c>
      <c r="BG51" s="1" t="s">
        <v>137</v>
      </c>
      <c r="BH51" s="1" t="s">
        <v>143</v>
      </c>
      <c r="BI51" s="1" t="s">
        <v>137</v>
      </c>
      <c r="BJ51" s="1" t="s">
        <v>225</v>
      </c>
      <c r="BK51" s="1" t="s">
        <v>137</v>
      </c>
      <c r="BL51" s="1" t="s">
        <v>143</v>
      </c>
      <c r="BN51" s="1" t="s">
        <v>143</v>
      </c>
      <c r="BO51" s="1" t="s">
        <v>143</v>
      </c>
      <c r="BP51" s="1" t="s">
        <v>137</v>
      </c>
      <c r="BQ51" s="1" t="s">
        <v>137</v>
      </c>
      <c r="BR51" s="1" t="s">
        <v>137</v>
      </c>
      <c r="BS51" s="1" t="s">
        <v>137</v>
      </c>
      <c r="BU51" s="1" t="s">
        <v>135</v>
      </c>
      <c r="BV51" s="1" t="s">
        <v>134</v>
      </c>
      <c r="BW51" s="1" t="s">
        <v>134</v>
      </c>
      <c r="BX51" s="1" t="s">
        <v>134</v>
      </c>
      <c r="BY51" s="1" t="s">
        <v>135</v>
      </c>
      <c r="BZ51" s="1" t="s">
        <v>134</v>
      </c>
      <c r="CB51" s="1" t="s">
        <v>135</v>
      </c>
      <c r="CC51" s="1" t="s">
        <v>134</v>
      </c>
      <c r="CD51" s="1" t="s">
        <v>134</v>
      </c>
      <c r="CE51" s="1" t="s">
        <v>134</v>
      </c>
      <c r="CF51" s="1" t="s">
        <v>135</v>
      </c>
      <c r="CG51" s="1" t="s">
        <v>135</v>
      </c>
      <c r="CI51" s="1" t="s">
        <v>134</v>
      </c>
      <c r="CJ51" s="1" t="s">
        <v>134</v>
      </c>
      <c r="CK51" s="1" t="s">
        <v>135</v>
      </c>
      <c r="CL51" s="1" t="s">
        <v>134</v>
      </c>
      <c r="CM51" s="1" t="s">
        <v>134</v>
      </c>
      <c r="CN51" s="1" t="s">
        <v>135</v>
      </c>
      <c r="CP51" s="1" t="s">
        <v>134</v>
      </c>
      <c r="CQ51" s="1" t="s">
        <v>137</v>
      </c>
      <c r="CR51" s="1" t="s">
        <v>134</v>
      </c>
      <c r="CS51" s="1" t="s">
        <v>134</v>
      </c>
      <c r="CT51" s="1" t="s">
        <v>134</v>
      </c>
      <c r="CU51" s="1" t="s">
        <v>137</v>
      </c>
      <c r="CW51" s="1" t="s">
        <v>135</v>
      </c>
      <c r="CX51" s="1" t="s">
        <v>135</v>
      </c>
      <c r="CY51" s="1" t="s">
        <v>135</v>
      </c>
      <c r="CZ51" s="1" t="s">
        <v>134</v>
      </c>
      <c r="DA51" s="1" t="s">
        <v>135</v>
      </c>
      <c r="DB51" s="1" t="s">
        <v>134</v>
      </c>
      <c r="DD51" s="1" t="s">
        <v>134</v>
      </c>
      <c r="DE51" s="1" t="s">
        <v>137</v>
      </c>
      <c r="DF51" s="1" t="s">
        <v>137</v>
      </c>
      <c r="DG51" s="1" t="s">
        <v>134</v>
      </c>
      <c r="DH51" s="1" t="s">
        <v>137</v>
      </c>
      <c r="DI51" s="1" t="s">
        <v>134</v>
      </c>
      <c r="DK51" s="1" t="s">
        <v>135</v>
      </c>
      <c r="DL51" s="1" t="s">
        <v>134</v>
      </c>
      <c r="DM51" s="1" t="s">
        <v>134</v>
      </c>
      <c r="DN51" s="1" t="s">
        <v>134</v>
      </c>
      <c r="DO51" s="1" t="s">
        <v>135</v>
      </c>
      <c r="DP51" s="1" t="s">
        <v>135</v>
      </c>
      <c r="DR51" s="1" t="s">
        <v>134</v>
      </c>
      <c r="DS51" s="1" t="s">
        <v>134</v>
      </c>
      <c r="DT51" s="1" t="s">
        <v>134</v>
      </c>
      <c r="DU51" s="1" t="s">
        <v>134</v>
      </c>
      <c r="DV51" s="1" t="s">
        <v>134</v>
      </c>
      <c r="DW51" s="1" t="s">
        <v>135</v>
      </c>
      <c r="DY51" s="1" t="s">
        <v>134</v>
      </c>
      <c r="DZ51" s="1" t="s">
        <v>134</v>
      </c>
      <c r="EA51" s="1" t="s">
        <v>134</v>
      </c>
      <c r="EB51" s="1" t="s">
        <v>134</v>
      </c>
      <c r="EC51" s="11" t="s">
        <v>134</v>
      </c>
      <c r="ED51" s="11" t="s">
        <v>135</v>
      </c>
      <c r="EF51" s="1" t="s">
        <v>134</v>
      </c>
      <c r="EG51" s="1" t="s">
        <v>137</v>
      </c>
      <c r="EH51" s="1" t="s">
        <v>137</v>
      </c>
      <c r="EI51" s="1" t="s">
        <v>143</v>
      </c>
      <c r="EJ51" s="1" t="s">
        <v>137</v>
      </c>
      <c r="EK51" s="11" t="s">
        <v>134</v>
      </c>
      <c r="EM51" s="1" t="s">
        <v>135</v>
      </c>
      <c r="EN51" s="1" t="s">
        <v>134</v>
      </c>
      <c r="EO51" s="1" t="s">
        <v>135</v>
      </c>
      <c r="EP51" s="1" t="s">
        <v>134</v>
      </c>
      <c r="EQ51" s="1" t="s">
        <v>134</v>
      </c>
      <c r="ER51" s="11" t="s">
        <v>135</v>
      </c>
      <c r="ET51" s="1" t="s">
        <v>140</v>
      </c>
      <c r="EU51" s="1" t="s">
        <v>140</v>
      </c>
      <c r="EV51" s="1" t="s">
        <v>147</v>
      </c>
      <c r="EW51" s="1" t="s">
        <v>147</v>
      </c>
      <c r="EX51" s="1" t="s">
        <v>363</v>
      </c>
      <c r="EY51" s="11" t="s">
        <v>364</v>
      </c>
      <c r="EZ51" s="1" t="s">
        <v>135</v>
      </c>
      <c r="FA51" s="1" t="s">
        <v>134</v>
      </c>
      <c r="FB51" s="1" t="s">
        <v>134</v>
      </c>
      <c r="FC51" s="1" t="s">
        <v>143</v>
      </c>
      <c r="FD51" s="11" t="s">
        <v>134</v>
      </c>
      <c r="FE51" s="11" t="s">
        <v>134</v>
      </c>
      <c r="FG51" s="1" t="s">
        <v>134</v>
      </c>
      <c r="FH51" s="1" t="s">
        <v>134</v>
      </c>
      <c r="FI51" s="1" t="s">
        <v>135</v>
      </c>
      <c r="FJ51" s="1" t="s">
        <v>134</v>
      </c>
      <c r="FK51" s="1" t="s">
        <v>135</v>
      </c>
      <c r="FL51" s="1" t="s">
        <v>135</v>
      </c>
      <c r="FN51" s="1" t="s">
        <v>135</v>
      </c>
      <c r="FO51" s="1" t="s">
        <v>135</v>
      </c>
      <c r="FP51" s="1" t="s">
        <v>135</v>
      </c>
      <c r="FQ51" s="1" t="s">
        <v>135</v>
      </c>
      <c r="FR51" s="1" t="s">
        <v>135</v>
      </c>
      <c r="FS51" s="1" t="s">
        <v>135</v>
      </c>
      <c r="FU51" s="1" t="s">
        <v>139</v>
      </c>
      <c r="FV51" s="1" t="s">
        <v>140</v>
      </c>
      <c r="FW51" s="1" t="s">
        <v>140</v>
      </c>
      <c r="FX51" s="1" t="s">
        <v>139</v>
      </c>
      <c r="FY51" s="1" t="s">
        <v>365</v>
      </c>
      <c r="FZ51" s="1" t="s">
        <v>366</v>
      </c>
      <c r="GB51" s="1" t="s">
        <v>367</v>
      </c>
    </row>
    <row r="52" spans="1:184">
      <c r="B52" s="2"/>
      <c r="C52" s="14"/>
      <c r="D52" s="1"/>
      <c r="E52" s="1"/>
      <c r="F52" s="1"/>
      <c r="G52" s="1"/>
      <c r="H52" s="1"/>
      <c r="I52" s="1"/>
      <c r="J52" s="1"/>
      <c r="L52" s="1"/>
      <c r="M52" s="1"/>
      <c r="N52" s="1"/>
      <c r="O52" s="1"/>
      <c r="P52" s="1"/>
      <c r="Q52" s="1"/>
      <c r="S52" s="1"/>
      <c r="T52" s="1"/>
      <c r="U52" s="1"/>
      <c r="V52" s="1"/>
      <c r="W52" s="1"/>
      <c r="X52" s="1"/>
      <c r="Z52" s="1"/>
      <c r="AA52" s="1"/>
      <c r="AB52" s="1"/>
      <c r="AC52" s="1"/>
      <c r="AD52" s="1"/>
      <c r="AE52" s="7"/>
      <c r="AF52" s="1"/>
      <c r="AG52" s="1"/>
      <c r="AH52" s="1"/>
      <c r="AI52" s="1"/>
      <c r="AJ52" s="1"/>
      <c r="AK52" s="1"/>
      <c r="AL52" s="11"/>
      <c r="AM52" s="1"/>
      <c r="AN52" s="1"/>
      <c r="AO52" s="1"/>
      <c r="AP52" s="1"/>
      <c r="AQ52" s="1"/>
      <c r="AR52" s="1"/>
      <c r="AT52" s="1"/>
      <c r="AU52" s="1"/>
      <c r="AV52" s="1"/>
      <c r="AW52" s="1"/>
      <c r="AX52" s="1"/>
      <c r="AY52" s="1"/>
      <c r="BA52" s="1"/>
      <c r="BB52" s="1"/>
      <c r="BC52" s="1"/>
      <c r="BD52" s="1"/>
      <c r="BE52" s="1"/>
      <c r="BF52" s="7"/>
      <c r="BG52" s="1"/>
      <c r="BH52" s="1"/>
      <c r="BI52" s="1"/>
      <c r="BJ52" s="1"/>
      <c r="BK52" s="1"/>
      <c r="BL52" s="1"/>
      <c r="BN52" s="1"/>
      <c r="BO52" s="1"/>
      <c r="BP52" s="1"/>
      <c r="BQ52" s="1"/>
      <c r="BR52" s="1"/>
      <c r="BS52" s="1"/>
      <c r="BU52" s="1"/>
      <c r="BV52" s="1"/>
      <c r="BW52" s="1"/>
      <c r="BX52" s="1"/>
      <c r="BY52" s="1"/>
      <c r="BZ52" s="1"/>
      <c r="CB52" s="1"/>
      <c r="CC52" s="1"/>
      <c r="CD52" s="1"/>
      <c r="CE52" s="1"/>
      <c r="CF52" s="1"/>
      <c r="CG52" s="1"/>
      <c r="CI52" s="1"/>
      <c r="CJ52" s="1"/>
      <c r="CK52" s="1"/>
      <c r="CL52" s="1"/>
      <c r="CM52" s="1"/>
      <c r="CN52" s="1"/>
      <c r="CP52" s="1"/>
      <c r="CQ52" s="1"/>
      <c r="CR52" s="1"/>
      <c r="CS52" s="1"/>
      <c r="CT52" s="1"/>
      <c r="CU52" s="1"/>
      <c r="CW52" s="1"/>
      <c r="CX52" s="1"/>
      <c r="CY52" s="1"/>
      <c r="CZ52" s="1"/>
      <c r="DA52" s="1"/>
      <c r="DB52" s="1"/>
      <c r="DD52" s="1"/>
      <c r="DE52" s="1"/>
      <c r="DF52" s="1"/>
      <c r="DG52" s="1"/>
      <c r="DH52" s="1"/>
      <c r="DI52" s="1"/>
      <c r="DK52" s="1"/>
      <c r="DL52" s="1"/>
      <c r="DM52" s="1"/>
      <c r="DN52" s="1"/>
      <c r="DO52" s="1"/>
      <c r="DP52" s="1"/>
      <c r="DR52" s="1"/>
      <c r="DS52" s="1"/>
      <c r="DT52" s="1"/>
      <c r="DU52" s="1"/>
      <c r="DV52" s="1"/>
      <c r="DW52" s="1"/>
      <c r="DY52" s="1"/>
      <c r="DZ52" s="1"/>
      <c r="EA52" s="1"/>
      <c r="EB52" s="1"/>
      <c r="EC52" s="11"/>
      <c r="ED52" s="11"/>
      <c r="EF52" s="1"/>
      <c r="EG52" s="1"/>
      <c r="EH52" s="1"/>
      <c r="EI52" s="1"/>
      <c r="EJ52" s="1"/>
      <c r="EK52" s="11"/>
      <c r="EM52" s="1"/>
      <c r="EN52" s="1"/>
      <c r="EO52" s="1"/>
      <c r="EP52" s="1"/>
      <c r="EQ52" s="1"/>
      <c r="ER52" s="11"/>
      <c r="ET52" s="1"/>
      <c r="EU52" s="1"/>
      <c r="EV52" s="1"/>
      <c r="EW52" s="1"/>
      <c r="EX52" s="1"/>
      <c r="EY52" s="11"/>
      <c r="EZ52" s="1"/>
      <c r="FA52" s="1"/>
      <c r="FB52" s="1"/>
      <c r="FC52" s="1"/>
      <c r="FD52" s="11"/>
      <c r="FE52" s="11"/>
      <c r="FG52" s="1"/>
      <c r="FH52" s="1"/>
      <c r="FI52" s="1"/>
      <c r="FJ52" s="1"/>
      <c r="FK52" s="1"/>
      <c r="FL52" s="1"/>
      <c r="FN52" s="1"/>
      <c r="FO52" s="1"/>
      <c r="FP52" s="1"/>
      <c r="FQ52" s="1"/>
      <c r="FR52" s="1"/>
      <c r="FS52" s="1"/>
      <c r="FU52" s="1"/>
      <c r="FV52" s="1"/>
      <c r="FW52" s="1"/>
      <c r="FX52" s="1"/>
      <c r="FY52" s="1"/>
      <c r="FZ52" s="1"/>
      <c r="GB52" s="1"/>
    </row>
    <row r="53" spans="1:184">
      <c r="B53" s="2"/>
      <c r="C53" s="14"/>
      <c r="D53" s="5" t="s">
        <v>135</v>
      </c>
      <c r="E53" s="1">
        <f>COUNTIF(E49:E51,"Strongly agree")</f>
        <v>2</v>
      </c>
      <c r="F53" s="1">
        <f t="shared" ref="F53:I53" si="94">COUNTIF(F49:F51,"Strongly agree")</f>
        <v>1</v>
      </c>
      <c r="G53" s="1">
        <f t="shared" si="94"/>
        <v>0</v>
      </c>
      <c r="H53" s="1">
        <f t="shared" si="94"/>
        <v>1</v>
      </c>
      <c r="I53" s="1">
        <f t="shared" si="94"/>
        <v>1</v>
      </c>
      <c r="J53" s="1">
        <f>COUNTIF(J49:J51,"Strongly agree")</f>
        <v>1</v>
      </c>
      <c r="L53" s="1">
        <f>COUNTIF(L49:L51,"Strongly agree")</f>
        <v>2</v>
      </c>
      <c r="M53" s="1">
        <f t="shared" ref="M53:P53" si="95">COUNTIF(M49:M51,"Strongly agree")</f>
        <v>1</v>
      </c>
      <c r="N53" s="1">
        <f t="shared" si="95"/>
        <v>0</v>
      </c>
      <c r="O53" s="1">
        <f t="shared" si="95"/>
        <v>2</v>
      </c>
      <c r="P53" s="1">
        <f t="shared" si="95"/>
        <v>2</v>
      </c>
      <c r="Q53" s="1">
        <f>COUNTIF(Q49:Q51,"Strongly agree")</f>
        <v>3</v>
      </c>
      <c r="S53" s="1">
        <f>COUNTIF(S49:S51,"Strongly agree")</f>
        <v>1</v>
      </c>
      <c r="T53" s="1">
        <f t="shared" ref="T53:W53" si="96">COUNTIF(T49:T51,"Strongly agree")</f>
        <v>1</v>
      </c>
      <c r="U53" s="1">
        <f t="shared" si="96"/>
        <v>1</v>
      </c>
      <c r="V53" s="1">
        <f t="shared" si="96"/>
        <v>1</v>
      </c>
      <c r="W53" s="1">
        <f t="shared" si="96"/>
        <v>1</v>
      </c>
      <c r="X53" s="1">
        <f>COUNTIF(X49:X51,"Strongly agree")</f>
        <v>2</v>
      </c>
      <c r="Z53" s="1"/>
      <c r="AA53" s="1"/>
      <c r="AB53" s="1"/>
      <c r="AC53" s="1"/>
      <c r="AD53" s="1"/>
      <c r="AE53" s="7"/>
      <c r="AF53" s="1">
        <f>COUNTIF(AF49:AF51,"Strongly agree")</f>
        <v>1</v>
      </c>
      <c r="AG53" s="1">
        <f t="shared" ref="AG53:AJ53" si="97">COUNTIF(AG49:AG51,"Strongly agree")</f>
        <v>2</v>
      </c>
      <c r="AH53" s="1">
        <f t="shared" si="97"/>
        <v>1</v>
      </c>
      <c r="AI53" s="1">
        <f t="shared" si="97"/>
        <v>2</v>
      </c>
      <c r="AJ53" s="1">
        <f t="shared" si="97"/>
        <v>2</v>
      </c>
      <c r="AK53" s="1">
        <f>COUNTIF(AK49:AK51,"Strongly agree")</f>
        <v>2</v>
      </c>
      <c r="AL53" s="11"/>
      <c r="AM53" s="1">
        <f>COUNTIF(AM49:AM51,"Strongly agree")</f>
        <v>2</v>
      </c>
      <c r="AN53" s="1">
        <f t="shared" ref="AN53:AR53" si="98">COUNTIF(AN49:AN51,"Strongly agree")</f>
        <v>3</v>
      </c>
      <c r="AO53" s="1">
        <f t="shared" si="98"/>
        <v>2</v>
      </c>
      <c r="AP53" s="1">
        <f t="shared" si="98"/>
        <v>3</v>
      </c>
      <c r="AQ53" s="1">
        <f t="shared" si="98"/>
        <v>2</v>
      </c>
      <c r="AR53" s="1">
        <f t="shared" si="98"/>
        <v>3</v>
      </c>
      <c r="AT53" s="1"/>
      <c r="AU53" s="1"/>
      <c r="AV53" s="1"/>
      <c r="AW53" s="1"/>
      <c r="AX53" s="1"/>
      <c r="AY53" s="1"/>
      <c r="BA53" s="1"/>
      <c r="BB53" s="1"/>
      <c r="BC53" s="1"/>
      <c r="BD53" s="1"/>
      <c r="BE53" s="1"/>
      <c r="BF53" s="7"/>
      <c r="BG53" s="1"/>
      <c r="BH53" s="1"/>
      <c r="BI53" s="1"/>
      <c r="BJ53" s="1"/>
      <c r="BK53" s="1"/>
      <c r="BL53" s="1"/>
      <c r="BN53" s="1"/>
      <c r="BO53" s="1"/>
      <c r="BP53" s="1"/>
      <c r="BQ53" s="1"/>
      <c r="BR53" s="1"/>
      <c r="BS53" s="1"/>
      <c r="BU53" s="1"/>
      <c r="BV53" s="1"/>
      <c r="BW53" s="1"/>
      <c r="BX53" s="1"/>
      <c r="BY53" s="1"/>
      <c r="BZ53" s="1"/>
      <c r="CB53" s="1"/>
      <c r="CC53" s="1"/>
      <c r="CD53" s="1"/>
      <c r="CE53" s="1"/>
      <c r="CF53" s="1"/>
      <c r="CG53" s="1"/>
      <c r="CI53" s="1"/>
      <c r="CJ53" s="1"/>
      <c r="CK53" s="1"/>
      <c r="CL53" s="1"/>
      <c r="CM53" s="1"/>
      <c r="CN53" s="1"/>
      <c r="CP53" s="1"/>
      <c r="CQ53" s="1"/>
      <c r="CR53" s="1"/>
      <c r="CS53" s="1"/>
      <c r="CT53" s="1"/>
      <c r="CU53" s="1"/>
      <c r="CW53" s="1"/>
      <c r="CX53" s="1"/>
      <c r="CY53" s="1"/>
      <c r="CZ53" s="1"/>
      <c r="DA53" s="1"/>
      <c r="DB53" s="1"/>
      <c r="DD53" s="1"/>
      <c r="DE53" s="1"/>
      <c r="DF53" s="1"/>
      <c r="DG53" s="1"/>
      <c r="DH53" s="1"/>
      <c r="DI53" s="1"/>
      <c r="DK53" s="1"/>
      <c r="DL53" s="1"/>
      <c r="DM53" s="1"/>
      <c r="DN53" s="1"/>
      <c r="DO53" s="1"/>
      <c r="DP53" s="1"/>
      <c r="DR53" s="1"/>
      <c r="DS53" s="1"/>
      <c r="DT53" s="1"/>
      <c r="DU53" s="1"/>
      <c r="DV53" s="1"/>
      <c r="DW53" s="1"/>
      <c r="DY53" s="1"/>
      <c r="DZ53" s="1"/>
      <c r="EA53" s="1"/>
      <c r="EB53" s="1"/>
      <c r="EC53" s="11"/>
      <c r="ED53" s="11"/>
      <c r="EF53" s="1"/>
      <c r="EG53" s="1"/>
      <c r="EH53" s="1"/>
      <c r="EI53" s="1"/>
      <c r="EJ53" s="1"/>
      <c r="EK53" s="11"/>
      <c r="EM53" s="1"/>
      <c r="EN53" s="1"/>
      <c r="EO53" s="1"/>
      <c r="EP53" s="1"/>
      <c r="EQ53" s="1"/>
      <c r="ER53" s="11"/>
      <c r="ET53" s="1"/>
      <c r="EU53" s="1"/>
      <c r="EV53" s="1"/>
      <c r="EW53" s="1"/>
      <c r="EX53" s="1"/>
      <c r="EY53" s="11"/>
      <c r="EZ53" s="1"/>
      <c r="FA53" s="1"/>
      <c r="FB53" s="1"/>
      <c r="FC53" s="1"/>
      <c r="FD53" s="11"/>
      <c r="FE53" s="11"/>
      <c r="FG53" s="1"/>
      <c r="FH53" s="1"/>
      <c r="FI53" s="1"/>
      <c r="FJ53" s="1"/>
      <c r="FK53" s="1"/>
      <c r="FL53" s="1"/>
      <c r="FN53" s="1"/>
      <c r="FO53" s="1"/>
      <c r="FP53" s="1"/>
      <c r="FQ53" s="1"/>
      <c r="FR53" s="1"/>
      <c r="FS53" s="1"/>
      <c r="FU53" s="1"/>
      <c r="FV53" s="1"/>
      <c r="FW53" s="1"/>
      <c r="FX53" s="1"/>
      <c r="FY53" s="1"/>
      <c r="FZ53" s="1"/>
      <c r="GB53" s="1"/>
    </row>
    <row r="54" spans="1:184">
      <c r="B54" s="2"/>
      <c r="C54" s="14"/>
      <c r="D54" s="5" t="s">
        <v>134</v>
      </c>
      <c r="E54" s="1">
        <f>COUNTIF(E49:E51,"Agree")</f>
        <v>1</v>
      </c>
      <c r="F54" s="1">
        <f t="shared" ref="F54:J54" si="99">COUNTIF(F49:F51,"Agree")</f>
        <v>1</v>
      </c>
      <c r="G54" s="1">
        <f t="shared" si="99"/>
        <v>1</v>
      </c>
      <c r="H54" s="1">
        <f t="shared" si="99"/>
        <v>1</v>
      </c>
      <c r="I54" s="1">
        <f t="shared" si="99"/>
        <v>2</v>
      </c>
      <c r="J54" s="1">
        <f t="shared" si="99"/>
        <v>2</v>
      </c>
      <c r="L54" s="1">
        <f>COUNTIF(L49:L51,"Agree")</f>
        <v>1</v>
      </c>
      <c r="M54" s="1">
        <f t="shared" ref="M54:Q54" si="100">COUNTIF(M49:M51,"Agree")</f>
        <v>2</v>
      </c>
      <c r="N54" s="1">
        <f t="shared" si="100"/>
        <v>3</v>
      </c>
      <c r="O54" s="1">
        <f t="shared" si="100"/>
        <v>1</v>
      </c>
      <c r="P54" s="1">
        <f t="shared" si="100"/>
        <v>1</v>
      </c>
      <c r="Q54" s="1">
        <f t="shared" si="100"/>
        <v>0</v>
      </c>
      <c r="S54" s="1">
        <f>COUNTIF(S49:S51,"Agree")</f>
        <v>1</v>
      </c>
      <c r="T54" s="1">
        <f t="shared" ref="T54:X54" si="101">COUNTIF(T49:T51,"Agree")</f>
        <v>2</v>
      </c>
      <c r="U54" s="1">
        <f t="shared" si="101"/>
        <v>1</v>
      </c>
      <c r="V54" s="1">
        <f t="shared" si="101"/>
        <v>2</v>
      </c>
      <c r="W54" s="1">
        <f t="shared" si="101"/>
        <v>1</v>
      </c>
      <c r="X54" s="1">
        <f t="shared" si="101"/>
        <v>1</v>
      </c>
      <c r="Z54" s="1"/>
      <c r="AA54" s="1"/>
      <c r="AB54" s="1"/>
      <c r="AC54" s="1"/>
      <c r="AD54" s="1"/>
      <c r="AE54" s="7"/>
      <c r="AF54" s="1">
        <f>COUNTIF(AF49:AF51,"Agree")</f>
        <v>2</v>
      </c>
      <c r="AG54" s="1">
        <f t="shared" ref="AG54:AK54" si="102">COUNTIF(AG49:AG51,"Agree")</f>
        <v>0</v>
      </c>
      <c r="AH54" s="1">
        <f t="shared" si="102"/>
        <v>1</v>
      </c>
      <c r="AI54" s="1">
        <f t="shared" si="102"/>
        <v>0</v>
      </c>
      <c r="AJ54" s="1">
        <f t="shared" si="102"/>
        <v>0</v>
      </c>
      <c r="AK54" s="1">
        <f t="shared" si="102"/>
        <v>0</v>
      </c>
      <c r="AL54" s="11"/>
      <c r="AM54" s="1">
        <f>COUNTIF(AM49:AM51,"Agree")</f>
        <v>1</v>
      </c>
      <c r="AN54" s="1">
        <f t="shared" ref="AN54:AR54" si="103">COUNTIF(AN49:AN51,"Agree")</f>
        <v>0</v>
      </c>
      <c r="AO54" s="1">
        <f t="shared" si="103"/>
        <v>1</v>
      </c>
      <c r="AP54" s="1">
        <f t="shared" si="103"/>
        <v>0</v>
      </c>
      <c r="AQ54" s="1">
        <f t="shared" si="103"/>
        <v>1</v>
      </c>
      <c r="AR54" s="1">
        <f t="shared" si="103"/>
        <v>0</v>
      </c>
      <c r="AT54" s="1"/>
      <c r="AU54" s="1"/>
      <c r="AV54" s="1"/>
      <c r="AW54" s="1"/>
      <c r="AX54" s="1"/>
      <c r="AY54" s="1"/>
      <c r="BA54" s="1"/>
      <c r="BB54" s="1"/>
      <c r="BC54" s="1"/>
      <c r="BD54" s="1"/>
      <c r="BE54" s="1"/>
      <c r="BF54" s="7"/>
      <c r="BG54" s="1"/>
      <c r="BH54" s="1"/>
      <c r="BI54" s="1"/>
      <c r="BJ54" s="1"/>
      <c r="BK54" s="1"/>
      <c r="BL54" s="1"/>
      <c r="BN54" s="1"/>
      <c r="BO54" s="1"/>
      <c r="BP54" s="1"/>
      <c r="BQ54" s="1"/>
      <c r="BR54" s="1"/>
      <c r="BS54" s="1"/>
      <c r="BU54" s="1"/>
      <c r="BV54" s="1"/>
      <c r="BW54" s="1"/>
      <c r="BX54" s="1"/>
      <c r="BY54" s="1"/>
      <c r="BZ54" s="1"/>
      <c r="CB54" s="1"/>
      <c r="CC54" s="1"/>
      <c r="CD54" s="1"/>
      <c r="CE54" s="1"/>
      <c r="CF54" s="1"/>
      <c r="CG54" s="1"/>
      <c r="CI54" s="1"/>
      <c r="CJ54" s="1"/>
      <c r="CK54" s="1"/>
      <c r="CL54" s="1"/>
      <c r="CM54" s="1"/>
      <c r="CN54" s="1"/>
      <c r="CP54" s="1"/>
      <c r="CQ54" s="1"/>
      <c r="CR54" s="1"/>
      <c r="CS54" s="1"/>
      <c r="CT54" s="1"/>
      <c r="CU54" s="1"/>
      <c r="CW54" s="1"/>
      <c r="CX54" s="1"/>
      <c r="CY54" s="1"/>
      <c r="CZ54" s="1"/>
      <c r="DA54" s="1"/>
      <c r="DB54" s="1"/>
      <c r="DD54" s="1"/>
      <c r="DE54" s="1"/>
      <c r="DF54" s="1"/>
      <c r="DG54" s="1"/>
      <c r="DH54" s="1"/>
      <c r="DI54" s="1"/>
      <c r="DK54" s="1"/>
      <c r="DL54" s="1"/>
      <c r="DM54" s="1"/>
      <c r="DN54" s="1"/>
      <c r="DO54" s="1"/>
      <c r="DP54" s="1"/>
      <c r="DR54" s="1"/>
      <c r="DS54" s="1"/>
      <c r="DT54" s="1"/>
      <c r="DU54" s="1"/>
      <c r="DV54" s="1"/>
      <c r="DW54" s="1"/>
      <c r="DY54" s="1"/>
      <c r="DZ54" s="1"/>
      <c r="EA54" s="1"/>
      <c r="EB54" s="1"/>
      <c r="EC54" s="11"/>
      <c r="ED54" s="11"/>
      <c r="EF54" s="1"/>
      <c r="EG54" s="1"/>
      <c r="EH54" s="1"/>
      <c r="EI54" s="1"/>
      <c r="EJ54" s="1"/>
      <c r="EK54" s="11"/>
      <c r="EM54" s="1"/>
      <c r="EN54" s="1"/>
      <c r="EO54" s="1"/>
      <c r="EP54" s="1"/>
      <c r="EQ54" s="1"/>
      <c r="ER54" s="11"/>
      <c r="ET54" s="1"/>
      <c r="EU54" s="1"/>
      <c r="EV54" s="1"/>
      <c r="EW54" s="1"/>
      <c r="EX54" s="1"/>
      <c r="EY54" s="11"/>
      <c r="EZ54" s="1"/>
      <c r="FA54" s="1"/>
      <c r="FB54" s="1"/>
      <c r="FC54" s="1"/>
      <c r="FD54" s="11"/>
      <c r="FE54" s="11"/>
      <c r="FG54" s="1"/>
      <c r="FH54" s="1"/>
      <c r="FI54" s="1"/>
      <c r="FJ54" s="1"/>
      <c r="FK54" s="1"/>
      <c r="FL54" s="1"/>
      <c r="FN54" s="1"/>
      <c r="FO54" s="1"/>
      <c r="FP54" s="1"/>
      <c r="FQ54" s="1"/>
      <c r="FR54" s="1"/>
      <c r="FS54" s="1"/>
      <c r="FU54" s="1"/>
      <c r="FV54" s="1"/>
      <c r="FW54" s="1"/>
      <c r="FX54" s="1"/>
      <c r="FY54" s="1"/>
      <c r="FZ54" s="1"/>
      <c r="GB54" s="1"/>
    </row>
    <row r="55" spans="1:184">
      <c r="B55" s="2"/>
      <c r="C55" s="14"/>
      <c r="D55" s="5" t="s">
        <v>137</v>
      </c>
      <c r="E55" s="1">
        <f>COUNTIF(E49:E51,"Neutral")</f>
        <v>0</v>
      </c>
      <c r="F55" s="1">
        <f t="shared" ref="F55:J55" si="104">COUNTIF(F49:F51,"Neutral")</f>
        <v>1</v>
      </c>
      <c r="G55" s="1">
        <f t="shared" si="104"/>
        <v>2</v>
      </c>
      <c r="H55" s="1">
        <f t="shared" si="104"/>
        <v>1</v>
      </c>
      <c r="I55" s="1">
        <f t="shared" si="104"/>
        <v>0</v>
      </c>
      <c r="J55" s="1">
        <f t="shared" si="104"/>
        <v>0</v>
      </c>
      <c r="L55" s="1">
        <f>COUNTIF(L49:L51,"Neutral")</f>
        <v>0</v>
      </c>
      <c r="M55" s="1">
        <f t="shared" ref="M55:Q55" si="105">COUNTIF(M49:M51,"Neutral")</f>
        <v>0</v>
      </c>
      <c r="N55" s="1">
        <f t="shared" si="105"/>
        <v>0</v>
      </c>
      <c r="O55" s="1">
        <f t="shared" si="105"/>
        <v>0</v>
      </c>
      <c r="P55" s="1">
        <f t="shared" si="105"/>
        <v>0</v>
      </c>
      <c r="Q55" s="1">
        <f t="shared" si="105"/>
        <v>0</v>
      </c>
      <c r="S55" s="1">
        <f>COUNTIF(S49:S51,"Neutral")</f>
        <v>1</v>
      </c>
      <c r="T55" s="1">
        <f t="shared" ref="T55:X55" si="106">COUNTIF(T49:T51,"Neutral")</f>
        <v>0</v>
      </c>
      <c r="U55" s="1">
        <f t="shared" si="106"/>
        <v>0</v>
      </c>
      <c r="V55" s="1">
        <f t="shared" si="106"/>
        <v>0</v>
      </c>
      <c r="W55" s="1">
        <f t="shared" si="106"/>
        <v>1</v>
      </c>
      <c r="X55" s="1">
        <f t="shared" si="106"/>
        <v>0</v>
      </c>
      <c r="Z55" s="1"/>
      <c r="AA55" s="1"/>
      <c r="AB55" s="1"/>
      <c r="AC55" s="1"/>
      <c r="AD55" s="1"/>
      <c r="AE55" s="7"/>
      <c r="AF55" s="1">
        <f>COUNTIF(AF49:AF51,"Neutral")</f>
        <v>0</v>
      </c>
      <c r="AG55" s="1">
        <f t="shared" ref="AG55:AK55" si="107">COUNTIF(AG49:AG51,"Neutral")</f>
        <v>0</v>
      </c>
      <c r="AH55" s="1">
        <f t="shared" si="107"/>
        <v>1</v>
      </c>
      <c r="AI55" s="1">
        <f t="shared" si="107"/>
        <v>0</v>
      </c>
      <c r="AJ55" s="1">
        <f t="shared" si="107"/>
        <v>1</v>
      </c>
      <c r="AK55" s="1">
        <f t="shared" si="107"/>
        <v>0</v>
      </c>
      <c r="AL55" s="11"/>
      <c r="AM55" s="1">
        <f>COUNTIF(AM49:AM51,"Neutral")</f>
        <v>0</v>
      </c>
      <c r="AN55" s="1">
        <f t="shared" ref="AN55:AR55" si="108">COUNTIF(AN49:AN51,"Neutral")</f>
        <v>0</v>
      </c>
      <c r="AO55" s="1">
        <f t="shared" si="108"/>
        <v>0</v>
      </c>
      <c r="AP55" s="1">
        <f t="shared" si="108"/>
        <v>0</v>
      </c>
      <c r="AQ55" s="1">
        <f t="shared" si="108"/>
        <v>0</v>
      </c>
      <c r="AR55" s="1">
        <f t="shared" si="108"/>
        <v>0</v>
      </c>
      <c r="AT55" s="1"/>
      <c r="AU55" s="1"/>
      <c r="AV55" s="1"/>
      <c r="AW55" s="1"/>
      <c r="AX55" s="1"/>
      <c r="AY55" s="1"/>
      <c r="BA55" s="1"/>
      <c r="BB55" s="1"/>
      <c r="BC55" s="1"/>
      <c r="BD55" s="1"/>
      <c r="BE55" s="1"/>
      <c r="BF55" s="7"/>
      <c r="BG55" s="1"/>
      <c r="BH55" s="1"/>
      <c r="BI55" s="1"/>
      <c r="BJ55" s="1"/>
      <c r="BK55" s="1"/>
      <c r="BL55" s="1"/>
      <c r="BN55" s="1"/>
      <c r="BO55" s="1"/>
      <c r="BP55" s="1"/>
      <c r="BQ55" s="1"/>
      <c r="BR55" s="1"/>
      <c r="BS55" s="1"/>
      <c r="BU55" s="1"/>
      <c r="BV55" s="1"/>
      <c r="BW55" s="1"/>
      <c r="BX55" s="1"/>
      <c r="BY55" s="1"/>
      <c r="BZ55" s="1"/>
      <c r="CB55" s="1"/>
      <c r="CC55" s="1"/>
      <c r="CD55" s="1"/>
      <c r="CE55" s="1"/>
      <c r="CF55" s="1"/>
      <c r="CG55" s="1"/>
      <c r="CI55" s="1"/>
      <c r="CJ55" s="1"/>
      <c r="CK55" s="1"/>
      <c r="CL55" s="1"/>
      <c r="CM55" s="1"/>
      <c r="CN55" s="1"/>
      <c r="CP55" s="1"/>
      <c r="CQ55" s="1"/>
      <c r="CR55" s="1"/>
      <c r="CS55" s="1"/>
      <c r="CT55" s="1"/>
      <c r="CU55" s="1"/>
      <c r="CW55" s="1"/>
      <c r="CX55" s="1"/>
      <c r="CY55" s="1"/>
      <c r="CZ55" s="1"/>
      <c r="DA55" s="1"/>
      <c r="DB55" s="1"/>
      <c r="DD55" s="1"/>
      <c r="DE55" s="1"/>
      <c r="DF55" s="1"/>
      <c r="DG55" s="1"/>
      <c r="DH55" s="1"/>
      <c r="DI55" s="1"/>
      <c r="DK55" s="1"/>
      <c r="DL55" s="1"/>
      <c r="DM55" s="1"/>
      <c r="DN55" s="1"/>
      <c r="DO55" s="1"/>
      <c r="DP55" s="1"/>
      <c r="DR55" s="1"/>
      <c r="DS55" s="1"/>
      <c r="DT55" s="1"/>
      <c r="DU55" s="1"/>
      <c r="DV55" s="1"/>
      <c r="DW55" s="1"/>
      <c r="DY55" s="1"/>
      <c r="DZ55" s="1"/>
      <c r="EA55" s="1"/>
      <c r="EB55" s="1"/>
      <c r="EC55" s="11"/>
      <c r="ED55" s="11"/>
      <c r="EF55" s="1"/>
      <c r="EG55" s="1"/>
      <c r="EH55" s="1"/>
      <c r="EI55" s="1"/>
      <c r="EJ55" s="1"/>
      <c r="EK55" s="11"/>
      <c r="EM55" s="1"/>
      <c r="EN55" s="1"/>
      <c r="EO55" s="1"/>
      <c r="EP55" s="1"/>
      <c r="EQ55" s="1"/>
      <c r="ER55" s="11"/>
      <c r="ET55" s="1"/>
      <c r="EU55" s="1"/>
      <c r="EV55" s="1"/>
      <c r="EW55" s="1"/>
      <c r="EX55" s="1"/>
      <c r="EY55" s="11"/>
      <c r="EZ55" s="1"/>
      <c r="FA55" s="1"/>
      <c r="FB55" s="1"/>
      <c r="FC55" s="1"/>
      <c r="FD55" s="11"/>
      <c r="FE55" s="11"/>
      <c r="FG55" s="1"/>
      <c r="FH55" s="1"/>
      <c r="FI55" s="1"/>
      <c r="FJ55" s="1"/>
      <c r="FK55" s="1"/>
      <c r="FL55" s="1"/>
      <c r="FN55" s="1"/>
      <c r="FO55" s="1"/>
      <c r="FP55" s="1"/>
      <c r="FQ55" s="1"/>
      <c r="FR55" s="1"/>
      <c r="FS55" s="1"/>
      <c r="FU55" s="1"/>
      <c r="FV55" s="1"/>
      <c r="FW55" s="1"/>
      <c r="FX55" s="1"/>
      <c r="FY55" s="1"/>
      <c r="FZ55" s="1"/>
      <c r="GB55" s="1"/>
    </row>
    <row r="56" spans="1:184">
      <c r="B56" s="2"/>
      <c r="C56" s="14"/>
      <c r="D56" s="5" t="s">
        <v>143</v>
      </c>
      <c r="E56" s="1">
        <f>COUNTIF(E49:E51,"Disagree")</f>
        <v>0</v>
      </c>
      <c r="F56" s="1">
        <f t="shared" ref="F56:J56" si="109">COUNTIF(F49:F51,"Disagree")</f>
        <v>0</v>
      </c>
      <c r="G56" s="1">
        <f t="shared" si="109"/>
        <v>0</v>
      </c>
      <c r="H56" s="1">
        <f t="shared" si="109"/>
        <v>0</v>
      </c>
      <c r="I56" s="1">
        <f t="shared" si="109"/>
        <v>0</v>
      </c>
      <c r="J56" s="1">
        <f t="shared" si="109"/>
        <v>0</v>
      </c>
      <c r="L56" s="1">
        <f>COUNTIF(L49:L51,"Disagree")</f>
        <v>0</v>
      </c>
      <c r="M56" s="1">
        <f t="shared" ref="M56:Q56" si="110">COUNTIF(M49:M51,"Disagree")</f>
        <v>0</v>
      </c>
      <c r="N56" s="1">
        <f t="shared" si="110"/>
        <v>0</v>
      </c>
      <c r="O56" s="1">
        <f t="shared" si="110"/>
        <v>0</v>
      </c>
      <c r="P56" s="1">
        <f t="shared" si="110"/>
        <v>0</v>
      </c>
      <c r="Q56" s="1">
        <f t="shared" si="110"/>
        <v>0</v>
      </c>
      <c r="S56" s="1">
        <f>COUNTIF(S49:S51,"Disagree")</f>
        <v>0</v>
      </c>
      <c r="T56" s="1">
        <f t="shared" ref="T56:X56" si="111">COUNTIF(T49:T51,"Disagree")</f>
        <v>0</v>
      </c>
      <c r="U56" s="1">
        <f t="shared" si="111"/>
        <v>1</v>
      </c>
      <c r="V56" s="1">
        <f t="shared" si="111"/>
        <v>0</v>
      </c>
      <c r="W56" s="1">
        <f t="shared" si="111"/>
        <v>0</v>
      </c>
      <c r="X56" s="1">
        <f t="shared" si="111"/>
        <v>0</v>
      </c>
      <c r="Z56" s="1"/>
      <c r="AA56" s="1"/>
      <c r="AB56" s="1"/>
      <c r="AC56" s="1"/>
      <c r="AD56" s="1"/>
      <c r="AE56" s="7"/>
      <c r="AF56" s="1">
        <f>COUNTIF(AF49:AF51,"Disagree")</f>
        <v>0</v>
      </c>
      <c r="AG56" s="1">
        <f t="shared" ref="AG56:AK56" si="112">COUNTIF(AG49:AG51,"Disagree")</f>
        <v>1</v>
      </c>
      <c r="AH56" s="1">
        <f t="shared" si="112"/>
        <v>0</v>
      </c>
      <c r="AI56" s="1">
        <f t="shared" si="112"/>
        <v>1</v>
      </c>
      <c r="AJ56" s="1">
        <f t="shared" si="112"/>
        <v>0</v>
      </c>
      <c r="AK56" s="1">
        <f t="shared" si="112"/>
        <v>0</v>
      </c>
      <c r="AL56" s="11"/>
      <c r="AM56" s="1">
        <f>COUNTIF(AM49:AM51,"Disagree")</f>
        <v>0</v>
      </c>
      <c r="AN56" s="1">
        <f t="shared" ref="AN56:AR56" si="113">COUNTIF(AN49:AN51,"Disagree")</f>
        <v>0</v>
      </c>
      <c r="AO56" s="1">
        <f t="shared" si="113"/>
        <v>0</v>
      </c>
      <c r="AP56" s="1">
        <f t="shared" si="113"/>
        <v>0</v>
      </c>
      <c r="AQ56" s="1">
        <f t="shared" si="113"/>
        <v>0</v>
      </c>
      <c r="AR56" s="1">
        <f t="shared" si="113"/>
        <v>0</v>
      </c>
      <c r="AT56" s="1"/>
      <c r="AU56" s="1"/>
      <c r="AV56" s="1"/>
      <c r="AW56" s="1"/>
      <c r="AX56" s="1"/>
      <c r="AY56" s="1"/>
      <c r="BA56" s="1"/>
      <c r="BB56" s="1"/>
      <c r="BC56" s="1"/>
      <c r="BD56" s="1"/>
      <c r="BE56" s="1"/>
      <c r="BF56" s="7"/>
      <c r="BG56" s="1"/>
      <c r="BH56" s="1"/>
      <c r="BI56" s="1"/>
      <c r="BJ56" s="1"/>
      <c r="BK56" s="1"/>
      <c r="BL56" s="1"/>
      <c r="BN56" s="1"/>
      <c r="BO56" s="1"/>
      <c r="BP56" s="1"/>
      <c r="BQ56" s="1"/>
      <c r="BR56" s="1"/>
      <c r="BS56" s="1"/>
      <c r="BU56" s="1"/>
      <c r="BV56" s="1"/>
      <c r="BW56" s="1"/>
      <c r="BX56" s="1"/>
      <c r="BY56" s="1"/>
      <c r="BZ56" s="1"/>
      <c r="CB56" s="1"/>
      <c r="CC56" s="1"/>
      <c r="CD56" s="1"/>
      <c r="CE56" s="1"/>
      <c r="CF56" s="1"/>
      <c r="CG56" s="1"/>
      <c r="CI56" s="1"/>
      <c r="CJ56" s="1"/>
      <c r="CK56" s="1"/>
      <c r="CL56" s="1"/>
      <c r="CM56" s="1"/>
      <c r="CN56" s="1"/>
      <c r="CP56" s="1"/>
      <c r="CQ56" s="1"/>
      <c r="CR56" s="1"/>
      <c r="CS56" s="1"/>
      <c r="CT56" s="1"/>
      <c r="CU56" s="1"/>
      <c r="CW56" s="1"/>
      <c r="CX56" s="1"/>
      <c r="CY56" s="1"/>
      <c r="CZ56" s="1"/>
      <c r="DA56" s="1"/>
      <c r="DB56" s="1"/>
      <c r="DD56" s="1"/>
      <c r="DE56" s="1"/>
      <c r="DF56" s="1"/>
      <c r="DG56" s="1"/>
      <c r="DH56" s="1"/>
      <c r="DI56" s="1"/>
      <c r="DK56" s="1"/>
      <c r="DL56" s="1"/>
      <c r="DM56" s="1"/>
      <c r="DN56" s="1"/>
      <c r="DO56" s="1"/>
      <c r="DP56" s="1"/>
      <c r="DR56" s="1"/>
      <c r="DS56" s="1"/>
      <c r="DT56" s="1"/>
      <c r="DU56" s="1"/>
      <c r="DV56" s="1"/>
      <c r="DW56" s="1"/>
      <c r="DY56" s="1"/>
      <c r="DZ56" s="1"/>
      <c r="EA56" s="1"/>
      <c r="EB56" s="1"/>
      <c r="EC56" s="11"/>
      <c r="ED56" s="11"/>
      <c r="EF56" s="1"/>
      <c r="EG56" s="1"/>
      <c r="EH56" s="1"/>
      <c r="EI56" s="1"/>
      <c r="EJ56" s="1"/>
      <c r="EK56" s="11"/>
      <c r="EM56" s="1"/>
      <c r="EN56" s="1"/>
      <c r="EO56" s="1"/>
      <c r="EP56" s="1"/>
      <c r="EQ56" s="1"/>
      <c r="ER56" s="11"/>
      <c r="ET56" s="1"/>
      <c r="EU56" s="1"/>
      <c r="EV56" s="1"/>
      <c r="EW56" s="1"/>
      <c r="EX56" s="1"/>
      <c r="EY56" s="11"/>
      <c r="EZ56" s="1"/>
      <c r="FA56" s="1"/>
      <c r="FB56" s="1"/>
      <c r="FC56" s="1"/>
      <c r="FD56" s="11"/>
      <c r="FE56" s="11"/>
      <c r="FG56" s="1"/>
      <c r="FH56" s="1"/>
      <c r="FI56" s="1"/>
      <c r="FJ56" s="1"/>
      <c r="FK56" s="1"/>
      <c r="FL56" s="1"/>
      <c r="FN56" s="1"/>
      <c r="FO56" s="1"/>
      <c r="FP56" s="1"/>
      <c r="FQ56" s="1"/>
      <c r="FR56" s="1"/>
      <c r="FS56" s="1"/>
      <c r="FU56" s="1"/>
      <c r="FV56" s="1"/>
      <c r="FW56" s="1"/>
      <c r="FX56" s="1"/>
      <c r="FY56" s="1"/>
      <c r="FZ56" s="1"/>
      <c r="GB56" s="1"/>
    </row>
    <row r="57" spans="1:184" ht="30">
      <c r="B57" s="2"/>
      <c r="C57" s="14"/>
      <c r="D57" s="8" t="s">
        <v>225</v>
      </c>
      <c r="E57" s="1">
        <f>COUNTIF(E49:E51,"Strongly disagree")</f>
        <v>0</v>
      </c>
      <c r="F57" s="1">
        <f t="shared" ref="F57:J57" si="114">COUNTIF(F49:F51,"Strongly disagree")</f>
        <v>0</v>
      </c>
      <c r="G57" s="1">
        <f t="shared" si="114"/>
        <v>0</v>
      </c>
      <c r="H57" s="1">
        <f t="shared" si="114"/>
        <v>0</v>
      </c>
      <c r="I57" s="1">
        <f t="shared" si="114"/>
        <v>0</v>
      </c>
      <c r="J57" s="1">
        <f t="shared" si="114"/>
        <v>0</v>
      </c>
      <c r="L57" s="1">
        <f>COUNTIF(L49:L51,"Strongly disagree")</f>
        <v>0</v>
      </c>
      <c r="M57" s="1">
        <f t="shared" ref="M57:Q57" si="115">COUNTIF(M49:M51,"Strongly disagree")</f>
        <v>0</v>
      </c>
      <c r="N57" s="1">
        <f t="shared" si="115"/>
        <v>0</v>
      </c>
      <c r="O57" s="1">
        <f t="shared" si="115"/>
        <v>0</v>
      </c>
      <c r="P57" s="1">
        <f t="shared" si="115"/>
        <v>0</v>
      </c>
      <c r="Q57" s="1">
        <f t="shared" si="115"/>
        <v>0</v>
      </c>
      <c r="S57" s="1">
        <f>COUNTIF(S49:S51,"Strongly disagree")</f>
        <v>0</v>
      </c>
      <c r="T57" s="1">
        <f t="shared" ref="T57:W57" si="116">COUNTIF(T49:T51,"Strongly disagree")</f>
        <v>0</v>
      </c>
      <c r="U57" s="1">
        <f t="shared" si="116"/>
        <v>0</v>
      </c>
      <c r="V57" s="1">
        <f t="shared" si="116"/>
        <v>0</v>
      </c>
      <c r="W57" s="1">
        <f t="shared" si="116"/>
        <v>0</v>
      </c>
      <c r="X57" s="1">
        <f>COUNTIF(X49:X51,"Strongly disagree")</f>
        <v>0</v>
      </c>
      <c r="Z57" s="1"/>
      <c r="AA57" s="1"/>
      <c r="AB57" s="1"/>
      <c r="AC57" s="1"/>
      <c r="AD57" s="1"/>
      <c r="AE57" s="7"/>
      <c r="AF57" s="1">
        <f>COUNTIF(AF49:AF51,"Strongly disagree")</f>
        <v>0</v>
      </c>
      <c r="AG57" s="1">
        <f t="shared" ref="AG57:AK57" si="117">COUNTIF(AG49:AG51,"Strongly disagree")</f>
        <v>0</v>
      </c>
      <c r="AH57" s="1">
        <f t="shared" si="117"/>
        <v>0</v>
      </c>
      <c r="AI57" s="1">
        <f t="shared" si="117"/>
        <v>0</v>
      </c>
      <c r="AJ57" s="1">
        <f t="shared" si="117"/>
        <v>0</v>
      </c>
      <c r="AK57" s="1">
        <f t="shared" si="117"/>
        <v>0</v>
      </c>
      <c r="AL57" s="11"/>
      <c r="AM57" s="1">
        <f>COUNTIF(AM49:AM51,"Strongly disagree")</f>
        <v>0</v>
      </c>
      <c r="AN57" s="1">
        <f t="shared" ref="AN57:AR57" si="118">COUNTIF(AN49:AN51,"Strongly disagree")</f>
        <v>0</v>
      </c>
      <c r="AO57" s="1">
        <f t="shared" si="118"/>
        <v>0</v>
      </c>
      <c r="AP57" s="1">
        <f t="shared" si="118"/>
        <v>0</v>
      </c>
      <c r="AQ57" s="1">
        <f t="shared" si="118"/>
        <v>0</v>
      </c>
      <c r="AR57" s="1">
        <f t="shared" si="118"/>
        <v>0</v>
      </c>
      <c r="AT57" s="1"/>
      <c r="AU57" s="1"/>
      <c r="AV57" s="1"/>
      <c r="AW57" s="1"/>
      <c r="AX57" s="1"/>
      <c r="AY57" s="1"/>
      <c r="BA57" s="1"/>
      <c r="BB57" s="1"/>
      <c r="BC57" s="1"/>
      <c r="BD57" s="1"/>
      <c r="BE57" s="1"/>
      <c r="BF57" s="7"/>
      <c r="BG57" s="1"/>
      <c r="BH57" s="1"/>
      <c r="BI57" s="1"/>
      <c r="BJ57" s="1"/>
      <c r="BK57" s="1"/>
      <c r="BL57" s="1"/>
      <c r="BN57" s="1"/>
      <c r="BO57" s="1"/>
      <c r="BP57" s="1"/>
      <c r="BQ57" s="1"/>
      <c r="BR57" s="1"/>
      <c r="BS57" s="1"/>
      <c r="BU57" s="1"/>
      <c r="BV57" s="1"/>
      <c r="BW57" s="1"/>
      <c r="BX57" s="1"/>
      <c r="BY57" s="1"/>
      <c r="BZ57" s="1"/>
      <c r="CB57" s="1"/>
      <c r="CC57" s="1"/>
      <c r="CD57" s="1"/>
      <c r="CE57" s="1"/>
      <c r="CF57" s="1"/>
      <c r="CG57" s="1"/>
      <c r="CI57" s="1"/>
      <c r="CJ57" s="1"/>
      <c r="CK57" s="1"/>
      <c r="CL57" s="1"/>
      <c r="CM57" s="1"/>
      <c r="CN57" s="1"/>
      <c r="CP57" s="1"/>
      <c r="CQ57" s="1"/>
      <c r="CR57" s="1"/>
      <c r="CS57" s="1"/>
      <c r="CT57" s="1"/>
      <c r="CU57" s="1"/>
      <c r="CW57" s="1"/>
      <c r="CX57" s="1"/>
      <c r="CY57" s="1"/>
      <c r="CZ57" s="1"/>
      <c r="DA57" s="1"/>
      <c r="DB57" s="1"/>
      <c r="DD57" s="1"/>
      <c r="DE57" s="1"/>
      <c r="DF57" s="1"/>
      <c r="DG57" s="1"/>
      <c r="DH57" s="1"/>
      <c r="DI57" s="1"/>
      <c r="DK57" s="1"/>
      <c r="DL57" s="1"/>
      <c r="DM57" s="1"/>
      <c r="DN57" s="1"/>
      <c r="DO57" s="1"/>
      <c r="DP57" s="1"/>
      <c r="DR57" s="1"/>
      <c r="DS57" s="1"/>
      <c r="DT57" s="1"/>
      <c r="DU57" s="1"/>
      <c r="DV57" s="1"/>
      <c r="DW57" s="1"/>
      <c r="DY57" s="1"/>
      <c r="DZ57" s="1"/>
      <c r="EA57" s="1"/>
      <c r="EB57" s="1"/>
      <c r="EC57" s="11"/>
      <c r="ED57" s="11"/>
      <c r="EF57" s="1"/>
      <c r="EG57" s="1"/>
      <c r="EH57" s="1"/>
      <c r="EI57" s="1"/>
      <c r="EJ57" s="1"/>
      <c r="EK57" s="11"/>
      <c r="EM57" s="1"/>
      <c r="EN57" s="1"/>
      <c r="EO57" s="1"/>
      <c r="EP57" s="1"/>
      <c r="EQ57" s="1"/>
      <c r="ER57" s="11"/>
      <c r="ET57" s="1"/>
      <c r="EU57" s="1"/>
      <c r="EV57" s="1"/>
      <c r="EW57" s="1"/>
      <c r="EX57" s="1"/>
      <c r="EY57" s="11"/>
      <c r="EZ57" s="1"/>
      <c r="FA57" s="1"/>
      <c r="FB57" s="1"/>
      <c r="FC57" s="1"/>
      <c r="FD57" s="11"/>
      <c r="FE57" s="11"/>
      <c r="FG57" s="1"/>
      <c r="FH57" s="1"/>
      <c r="FI57" s="1"/>
      <c r="FJ57" s="1"/>
      <c r="FK57" s="1"/>
      <c r="FL57" s="1"/>
      <c r="FN57" s="1"/>
      <c r="FO57" s="1"/>
      <c r="FP57" s="1"/>
      <c r="FQ57" s="1"/>
      <c r="FR57" s="1"/>
      <c r="FS57" s="1"/>
      <c r="FU57" s="1"/>
      <c r="FV57" s="1"/>
      <c r="FW57" s="1"/>
      <c r="FX57" s="1"/>
      <c r="FY57" s="1"/>
      <c r="FZ57" s="1"/>
      <c r="GB57" s="1"/>
    </row>
    <row r="58" spans="1:184">
      <c r="B58" s="2"/>
      <c r="C58" s="14"/>
      <c r="D58" s="5" t="s">
        <v>139</v>
      </c>
      <c r="E58" s="1"/>
      <c r="F58" s="1"/>
      <c r="G58" s="1"/>
      <c r="H58" s="1"/>
      <c r="I58" s="1"/>
      <c r="J58" s="1"/>
      <c r="L58" s="1"/>
      <c r="M58" s="1"/>
      <c r="N58" s="1"/>
      <c r="O58" s="1"/>
      <c r="P58" s="1"/>
      <c r="Q58" s="1"/>
      <c r="R58"/>
      <c r="S58" s="1"/>
      <c r="T58" s="1"/>
      <c r="U58" s="1"/>
      <c r="V58" s="1"/>
      <c r="W58" s="1"/>
      <c r="X58" s="1"/>
      <c r="Z58" s="1">
        <f>COUNTIF(Z49:Z51,"Extremely likely")</f>
        <v>1</v>
      </c>
      <c r="AA58" s="1">
        <f t="shared" ref="AA58:AC58" si="119">COUNTIF(AA49:AA51,"Extremely likely")</f>
        <v>2</v>
      </c>
      <c r="AB58" s="1">
        <f t="shared" si="119"/>
        <v>3</v>
      </c>
      <c r="AC58" s="1">
        <f t="shared" si="119"/>
        <v>2</v>
      </c>
      <c r="AD58" s="1"/>
      <c r="AE58" s="1"/>
      <c r="AF58" s="1"/>
      <c r="AG58" s="1"/>
      <c r="AH58" s="1"/>
      <c r="AI58" s="1"/>
      <c r="AJ58" s="1"/>
      <c r="AK58" s="1"/>
      <c r="AL58" s="11"/>
      <c r="AM58" s="1"/>
      <c r="AN58" s="1"/>
      <c r="AO58" s="1"/>
      <c r="AP58" s="1"/>
      <c r="AQ58" s="1"/>
      <c r="AR58" s="1"/>
      <c r="AT58" s="1"/>
      <c r="AU58" s="1"/>
      <c r="AV58" s="1"/>
      <c r="AW58" s="1"/>
      <c r="AX58" s="1"/>
      <c r="AY58" s="1"/>
      <c r="AZ58"/>
      <c r="BA58" s="1"/>
      <c r="BB58" s="1"/>
      <c r="BC58" s="1"/>
      <c r="BD58" s="1"/>
      <c r="BE58" s="1"/>
      <c r="BF58" s="1"/>
      <c r="BG58" s="1"/>
      <c r="BH58" s="1"/>
      <c r="BI58" s="1"/>
      <c r="BJ58" s="1"/>
      <c r="BK58" s="1"/>
      <c r="BL58" s="1"/>
      <c r="BM58"/>
      <c r="BN58" s="1"/>
      <c r="BO58" s="1"/>
      <c r="BP58" s="1"/>
      <c r="BQ58" s="1"/>
      <c r="BR58" s="1"/>
      <c r="BS58" s="1"/>
      <c r="BT58"/>
      <c r="BU58" s="1"/>
      <c r="BV58" s="1"/>
      <c r="BW58" s="1"/>
      <c r="BX58" s="1"/>
      <c r="BY58" s="1"/>
      <c r="BZ58" s="1"/>
      <c r="CA58"/>
      <c r="CB58" s="1"/>
      <c r="CC58" s="1"/>
      <c r="CD58" s="1"/>
      <c r="CE58" s="1"/>
      <c r="CF58" s="1"/>
      <c r="CG58" s="1"/>
      <c r="CH58"/>
      <c r="CI58" s="1"/>
      <c r="CJ58" s="1"/>
      <c r="CK58" s="1"/>
      <c r="CL58" s="1"/>
      <c r="CM58" s="1"/>
      <c r="CN58" s="1"/>
      <c r="CO58"/>
      <c r="CP58" s="1"/>
      <c r="CQ58" s="1"/>
      <c r="CR58" s="1"/>
      <c r="CS58" s="1"/>
      <c r="CT58" s="1"/>
      <c r="CU58" s="1"/>
      <c r="CV58"/>
      <c r="CW58" s="1"/>
      <c r="CX58" s="1"/>
      <c r="CY58" s="1"/>
      <c r="CZ58" s="1"/>
      <c r="DA58" s="1"/>
      <c r="DB58" s="1"/>
      <c r="DC58"/>
      <c r="DD58" s="1"/>
      <c r="DE58" s="1"/>
      <c r="DF58" s="1"/>
      <c r="DG58" s="1"/>
      <c r="DH58" s="1"/>
      <c r="DI58" s="1"/>
      <c r="DJ58"/>
      <c r="DK58" s="1"/>
      <c r="DL58" s="1"/>
      <c r="DM58" s="1"/>
      <c r="DN58" s="1"/>
      <c r="DO58" s="1"/>
      <c r="DP58" s="1"/>
      <c r="DQ58"/>
      <c r="DR58" s="1"/>
      <c r="DS58" s="1"/>
      <c r="DT58" s="1"/>
      <c r="DU58" s="1"/>
      <c r="DV58" s="1"/>
      <c r="DW58" s="1"/>
      <c r="DX58"/>
      <c r="DY58" s="1"/>
      <c r="DZ58" s="1"/>
      <c r="EA58" s="1"/>
      <c r="EB58" s="1"/>
      <c r="EC58" s="1"/>
      <c r="ED58" s="1"/>
      <c r="EF58" s="1"/>
      <c r="EG58" s="1"/>
      <c r="EH58" s="1"/>
      <c r="EI58" s="1"/>
      <c r="EJ58" s="1"/>
      <c r="EK58" s="1"/>
      <c r="EM58" s="1"/>
      <c r="EN58" s="1"/>
      <c r="EO58" s="1"/>
      <c r="EP58" s="1"/>
      <c r="EQ58" s="1"/>
      <c r="ER58" s="1"/>
      <c r="ET58" s="1"/>
      <c r="EU58" s="1"/>
      <c r="EV58" s="1"/>
      <c r="EW58" s="1"/>
      <c r="EX58" s="1"/>
      <c r="EY58" s="1"/>
      <c r="EZ58" s="1"/>
      <c r="FA58" s="1"/>
      <c r="FB58" s="1"/>
      <c r="FC58" s="1"/>
      <c r="FD58" s="1"/>
      <c r="FE58" s="1"/>
      <c r="FG58" s="1"/>
      <c r="FH58" s="1"/>
      <c r="FI58" s="1"/>
      <c r="FJ58" s="1"/>
      <c r="FK58" s="1"/>
      <c r="FL58" s="1"/>
      <c r="FN58" s="1"/>
      <c r="FO58" s="1"/>
      <c r="FP58" s="1"/>
      <c r="FQ58" s="1"/>
      <c r="FR58" s="1"/>
      <c r="FS58" s="1"/>
      <c r="FU58" s="1"/>
      <c r="FV58" s="1"/>
      <c r="FW58" s="1"/>
      <c r="FX58" s="1"/>
      <c r="FY58" s="1"/>
      <c r="FZ58" s="1"/>
      <c r="GB58" s="1"/>
    </row>
    <row r="59" spans="1:184">
      <c r="B59" s="2"/>
      <c r="C59" s="14"/>
      <c r="D59" s="5" t="s">
        <v>140</v>
      </c>
      <c r="E59" s="1"/>
      <c r="F59" s="1"/>
      <c r="G59" s="1"/>
      <c r="H59" s="1"/>
      <c r="I59" s="1"/>
      <c r="J59" s="1"/>
      <c r="L59" s="1"/>
      <c r="M59" s="1"/>
      <c r="N59" s="1"/>
      <c r="O59" s="1"/>
      <c r="P59" s="1"/>
      <c r="Q59" s="1"/>
      <c r="S59" s="1"/>
      <c r="T59" s="1"/>
      <c r="U59" s="1"/>
      <c r="V59" s="1"/>
      <c r="W59" s="1"/>
      <c r="X59" s="1"/>
      <c r="Z59" s="1">
        <f>COUNTIF(Z49:Z51,"Quite likely")</f>
        <v>2</v>
      </c>
      <c r="AA59" s="1">
        <f t="shared" ref="AA59:AC59" si="120">COUNTIF(AA49:AA51,"Quite likely")</f>
        <v>1</v>
      </c>
      <c r="AB59" s="1">
        <f t="shared" si="120"/>
        <v>0</v>
      </c>
      <c r="AC59" s="1">
        <f t="shared" si="120"/>
        <v>1</v>
      </c>
      <c r="AD59" s="1"/>
      <c r="AE59" s="7"/>
      <c r="AF59" s="1"/>
      <c r="AG59" s="1"/>
      <c r="AH59" s="1"/>
      <c r="AI59" s="1"/>
      <c r="AJ59" s="1"/>
      <c r="AK59" s="1"/>
      <c r="AL59" s="11"/>
      <c r="AM59" s="1"/>
      <c r="AN59" s="1"/>
      <c r="AO59" s="1"/>
      <c r="AP59" s="1"/>
      <c r="AQ59" s="1"/>
      <c r="AR59" s="1"/>
      <c r="AT59" s="1"/>
      <c r="AU59" s="1"/>
      <c r="AV59" s="1"/>
      <c r="AW59" s="1"/>
      <c r="AX59" s="1"/>
      <c r="AY59" s="1"/>
      <c r="BA59" s="1"/>
      <c r="BB59" s="1"/>
      <c r="BC59" s="1"/>
      <c r="BD59" s="1"/>
      <c r="BE59" s="1"/>
      <c r="BF59" s="7"/>
      <c r="BG59" s="1"/>
      <c r="BH59" s="1"/>
      <c r="BI59" s="1"/>
      <c r="BJ59" s="1"/>
      <c r="BK59" s="1"/>
      <c r="BL59" s="1"/>
      <c r="BN59" s="1"/>
      <c r="BO59" s="1"/>
      <c r="BP59" s="1"/>
      <c r="BQ59" s="1"/>
      <c r="BR59" s="1"/>
      <c r="BS59" s="1"/>
      <c r="BU59" s="1"/>
      <c r="BV59" s="1"/>
      <c r="BW59" s="1"/>
      <c r="BX59" s="1"/>
      <c r="BY59" s="1"/>
      <c r="BZ59" s="1"/>
      <c r="CB59" s="1"/>
      <c r="CC59" s="1"/>
      <c r="CD59" s="1"/>
      <c r="CE59" s="1"/>
      <c r="CF59" s="1"/>
      <c r="CG59" s="1"/>
      <c r="CI59" s="1"/>
      <c r="CJ59" s="1"/>
      <c r="CK59" s="1"/>
      <c r="CL59" s="1"/>
      <c r="CM59" s="1"/>
      <c r="CN59" s="1"/>
      <c r="CP59" s="1"/>
      <c r="CQ59" s="1"/>
      <c r="CR59" s="1"/>
      <c r="CS59" s="1"/>
      <c r="CT59" s="1"/>
      <c r="CU59" s="1"/>
      <c r="CW59" s="1"/>
      <c r="CX59" s="1"/>
      <c r="CY59" s="1"/>
      <c r="CZ59" s="1"/>
      <c r="DA59" s="1"/>
      <c r="DB59" s="1"/>
      <c r="DD59" s="1"/>
      <c r="DE59" s="1"/>
      <c r="DF59" s="1"/>
      <c r="DG59" s="1"/>
      <c r="DH59" s="1"/>
      <c r="DI59" s="1"/>
      <c r="DK59" s="1"/>
      <c r="DL59" s="1"/>
      <c r="DM59" s="1"/>
      <c r="DN59" s="1"/>
      <c r="DO59" s="1"/>
      <c r="DP59" s="1"/>
      <c r="DR59" s="1"/>
      <c r="DS59" s="1"/>
      <c r="DT59" s="1"/>
      <c r="DU59" s="1"/>
      <c r="DV59" s="1"/>
      <c r="DW59" s="1"/>
      <c r="DY59" s="1"/>
      <c r="DZ59" s="1"/>
      <c r="EA59" s="1"/>
      <c r="EB59" s="1"/>
      <c r="EC59" s="11"/>
      <c r="ED59" s="11"/>
      <c r="EF59" s="1"/>
      <c r="EG59" s="1"/>
      <c r="EH59" s="1"/>
      <c r="EI59" s="1"/>
      <c r="EJ59" s="1"/>
      <c r="EK59" s="11"/>
      <c r="EM59" s="1"/>
      <c r="EN59" s="1"/>
      <c r="EO59" s="1"/>
      <c r="EP59" s="1"/>
      <c r="EQ59" s="1"/>
      <c r="ER59" s="11"/>
      <c r="ET59" s="1"/>
      <c r="EU59" s="1"/>
      <c r="EV59" s="1"/>
      <c r="EW59" s="1"/>
      <c r="EX59" s="1"/>
      <c r="EY59" s="11"/>
      <c r="EZ59" s="1"/>
      <c r="FA59" s="1"/>
      <c r="FB59" s="1"/>
      <c r="FC59" s="1"/>
      <c r="FD59" s="11"/>
      <c r="FE59" s="11"/>
      <c r="FG59" s="1"/>
      <c r="FH59" s="1"/>
      <c r="FI59" s="1"/>
      <c r="FJ59" s="1"/>
      <c r="FK59" s="1"/>
      <c r="FL59" s="1"/>
      <c r="FN59" s="1"/>
      <c r="FO59" s="1"/>
      <c r="FP59" s="1"/>
      <c r="FQ59" s="1"/>
      <c r="FR59" s="1"/>
      <c r="FS59" s="1"/>
      <c r="FU59" s="1"/>
      <c r="FV59" s="1"/>
      <c r="FW59" s="1"/>
      <c r="FX59" s="1"/>
      <c r="FY59" s="1"/>
      <c r="FZ59" s="1"/>
      <c r="GB59" s="1"/>
    </row>
    <row r="60" spans="1:184">
      <c r="B60" s="2"/>
      <c r="C60" s="14"/>
      <c r="D60" s="5" t="s">
        <v>147</v>
      </c>
      <c r="E60" s="1"/>
      <c r="F60" s="1"/>
      <c r="G60" s="1"/>
      <c r="H60" s="1"/>
      <c r="I60" s="1"/>
      <c r="J60" s="1"/>
      <c r="L60" s="1"/>
      <c r="M60" s="1"/>
      <c r="N60" s="1"/>
      <c r="O60" s="1"/>
      <c r="P60" s="1"/>
      <c r="Q60" s="1"/>
      <c r="S60" s="1"/>
      <c r="T60" s="1"/>
      <c r="U60" s="1"/>
      <c r="V60" s="1"/>
      <c r="W60" s="1"/>
      <c r="X60" s="1"/>
      <c r="Z60" s="1">
        <f>COUNTIF(Z49:Z51,"Slightly likely")</f>
        <v>0</v>
      </c>
      <c r="AA60" s="1">
        <f t="shared" ref="AA60:AC60" si="121">COUNTIF(AA49:AA51,"Slightly likely")</f>
        <v>0</v>
      </c>
      <c r="AB60" s="1">
        <f t="shared" si="121"/>
        <v>0</v>
      </c>
      <c r="AC60" s="1">
        <f t="shared" si="121"/>
        <v>0</v>
      </c>
      <c r="AD60" s="1"/>
      <c r="AE60" s="7"/>
      <c r="AF60" s="1"/>
      <c r="AG60" s="1"/>
      <c r="AH60" s="1"/>
      <c r="AI60" s="1"/>
      <c r="AJ60" s="1"/>
      <c r="AK60" s="1"/>
      <c r="AL60" s="11"/>
      <c r="AM60" s="1"/>
      <c r="AN60" s="1"/>
      <c r="AO60" s="1"/>
      <c r="AP60" s="1"/>
      <c r="AQ60" s="1"/>
      <c r="AR60" s="1"/>
      <c r="AT60" s="1"/>
      <c r="AU60" s="1"/>
      <c r="AV60" s="1"/>
      <c r="AW60" s="1"/>
      <c r="AX60" s="1"/>
      <c r="AY60" s="1"/>
      <c r="BA60" s="1"/>
      <c r="BB60" s="1"/>
      <c r="BC60" s="1"/>
      <c r="BD60" s="1"/>
      <c r="BE60" s="1"/>
      <c r="BF60" s="7"/>
      <c r="BG60" s="1"/>
      <c r="BH60" s="1"/>
      <c r="BI60" s="1"/>
      <c r="BJ60" s="1"/>
      <c r="BK60" s="1"/>
      <c r="BL60" s="1"/>
      <c r="BN60" s="1"/>
      <c r="BO60" s="1"/>
      <c r="BP60" s="1"/>
      <c r="BQ60" s="1"/>
      <c r="BR60" s="1"/>
      <c r="BS60" s="1"/>
      <c r="BU60" s="1"/>
      <c r="BV60" s="1"/>
      <c r="BW60" s="1"/>
      <c r="BX60" s="1"/>
      <c r="BY60" s="1"/>
      <c r="BZ60" s="1"/>
      <c r="CB60" s="1"/>
      <c r="CC60" s="1"/>
      <c r="CD60" s="1"/>
      <c r="CE60" s="1"/>
      <c r="CF60" s="1"/>
      <c r="CG60" s="1"/>
      <c r="CI60" s="1"/>
      <c r="CJ60" s="1"/>
      <c r="CK60" s="1"/>
      <c r="CL60" s="1"/>
      <c r="CM60" s="1"/>
      <c r="CN60" s="1"/>
      <c r="CP60" s="1"/>
      <c r="CQ60" s="1"/>
      <c r="CR60" s="1"/>
      <c r="CS60" s="1"/>
      <c r="CT60" s="1"/>
      <c r="CU60" s="1"/>
      <c r="CW60" s="1"/>
      <c r="CX60" s="1"/>
      <c r="CY60" s="1"/>
      <c r="CZ60" s="1"/>
      <c r="DA60" s="1"/>
      <c r="DB60" s="1"/>
      <c r="DD60" s="1"/>
      <c r="DE60" s="1"/>
      <c r="DF60" s="1"/>
      <c r="DG60" s="1"/>
      <c r="DH60" s="1"/>
      <c r="DI60" s="1"/>
      <c r="DK60" s="1"/>
      <c r="DL60" s="1"/>
      <c r="DM60" s="1"/>
      <c r="DN60" s="1"/>
      <c r="DO60" s="1"/>
      <c r="DP60" s="1"/>
      <c r="DR60" s="1"/>
      <c r="DS60" s="1"/>
      <c r="DT60" s="1"/>
      <c r="DU60" s="1"/>
      <c r="DV60" s="1"/>
      <c r="DW60" s="1"/>
      <c r="DY60" s="1"/>
      <c r="DZ60" s="1"/>
      <c r="EA60" s="1"/>
      <c r="EB60" s="1"/>
      <c r="EC60" s="11"/>
      <c r="ED60" s="11"/>
      <c r="EF60" s="1"/>
      <c r="EG60" s="1"/>
      <c r="EH60" s="1"/>
      <c r="EI60" s="1"/>
      <c r="EJ60" s="1"/>
      <c r="EK60" s="11"/>
      <c r="EM60" s="1"/>
      <c r="EN60" s="1"/>
      <c r="EO60" s="1"/>
      <c r="EP60" s="1"/>
      <c r="EQ60" s="1"/>
      <c r="ER60" s="11"/>
      <c r="ET60" s="1"/>
      <c r="EU60" s="1"/>
      <c r="EV60" s="1"/>
      <c r="EW60" s="1"/>
      <c r="EX60" s="1"/>
      <c r="EY60" s="11"/>
      <c r="EZ60" s="1"/>
      <c r="FA60" s="1"/>
      <c r="FB60" s="1"/>
      <c r="FC60" s="1"/>
      <c r="FD60" s="11"/>
      <c r="FE60" s="11"/>
      <c r="FG60" s="1"/>
      <c r="FH60" s="1"/>
      <c r="FI60" s="1"/>
      <c r="FJ60" s="1"/>
      <c r="FK60" s="1"/>
      <c r="FL60" s="1"/>
      <c r="FN60" s="1"/>
      <c r="FO60" s="1"/>
      <c r="FP60" s="1"/>
      <c r="FQ60" s="1"/>
      <c r="FR60" s="1"/>
      <c r="FS60" s="1"/>
      <c r="FU60" s="1"/>
      <c r="FV60" s="1"/>
      <c r="FW60" s="1"/>
      <c r="FX60" s="1"/>
      <c r="FY60" s="1"/>
      <c r="FZ60" s="1"/>
      <c r="GB60" s="1"/>
    </row>
    <row r="61" spans="1:184">
      <c r="B61" s="2"/>
      <c r="C61" s="14"/>
      <c r="D61" s="5" t="s">
        <v>137</v>
      </c>
      <c r="E61" s="1"/>
      <c r="F61" s="1"/>
      <c r="G61" s="1"/>
      <c r="H61" s="1"/>
      <c r="I61" s="1"/>
      <c r="J61" s="1"/>
      <c r="L61" s="1"/>
      <c r="M61" s="1"/>
      <c r="N61" s="1"/>
      <c r="O61" s="1"/>
      <c r="P61" s="1"/>
      <c r="Q61" s="1"/>
      <c r="S61" s="1"/>
      <c r="T61" s="1"/>
      <c r="U61" s="1"/>
      <c r="V61" s="1"/>
      <c r="W61" s="1"/>
      <c r="X61" s="1"/>
      <c r="Z61" s="1">
        <f>COUNTIF(Z49:Z51,"Neutral")</f>
        <v>0</v>
      </c>
      <c r="AA61" s="1">
        <f t="shared" ref="AA61:AC61" si="122">COUNTIF(AA49:AA51,"Neutral")</f>
        <v>0</v>
      </c>
      <c r="AB61" s="1">
        <f t="shared" si="122"/>
        <v>0</v>
      </c>
      <c r="AC61" s="1">
        <f t="shared" si="122"/>
        <v>0</v>
      </c>
      <c r="AD61" s="1"/>
      <c r="AE61" s="7"/>
      <c r="AF61" s="1"/>
      <c r="AG61" s="1"/>
      <c r="AH61" s="1"/>
      <c r="AI61" s="1"/>
      <c r="AJ61" s="1"/>
      <c r="AK61" s="1"/>
      <c r="AL61" s="11"/>
      <c r="AM61" s="1"/>
      <c r="AN61" s="1"/>
      <c r="AO61" s="1"/>
      <c r="AP61" s="1"/>
      <c r="AQ61" s="1"/>
      <c r="AR61" s="1"/>
      <c r="AT61" s="1"/>
      <c r="AU61" s="1"/>
      <c r="AV61" s="1"/>
      <c r="AW61" s="1"/>
      <c r="AX61" s="1"/>
      <c r="AY61" s="1"/>
      <c r="BA61" s="1"/>
      <c r="BB61" s="1"/>
      <c r="BC61" s="1"/>
      <c r="BD61" s="1"/>
      <c r="BE61" s="1"/>
      <c r="BF61" s="7"/>
      <c r="BG61" s="1"/>
      <c r="BH61" s="1"/>
      <c r="BI61" s="1"/>
      <c r="BJ61" s="1"/>
      <c r="BK61" s="1"/>
      <c r="BL61" s="1"/>
      <c r="BN61" s="1"/>
      <c r="BO61" s="1"/>
      <c r="BP61" s="1"/>
      <c r="BQ61" s="1"/>
      <c r="BR61" s="1"/>
      <c r="BS61" s="1"/>
      <c r="BU61" s="1"/>
      <c r="BV61" s="1"/>
      <c r="BW61" s="1"/>
      <c r="BX61" s="1"/>
      <c r="BY61" s="1"/>
      <c r="BZ61" s="1"/>
      <c r="CB61" s="1"/>
      <c r="CC61" s="1"/>
      <c r="CD61" s="1"/>
      <c r="CE61" s="1"/>
      <c r="CF61" s="1"/>
      <c r="CG61" s="1"/>
      <c r="CI61" s="1"/>
      <c r="CJ61" s="1"/>
      <c r="CK61" s="1"/>
      <c r="CL61" s="1"/>
      <c r="CM61" s="1"/>
      <c r="CN61" s="1"/>
      <c r="CP61" s="1"/>
      <c r="CQ61" s="1"/>
      <c r="CR61" s="1"/>
      <c r="CS61" s="1"/>
      <c r="CT61" s="1"/>
      <c r="CU61" s="1"/>
      <c r="CW61" s="1"/>
      <c r="CX61" s="1"/>
      <c r="CY61" s="1"/>
      <c r="CZ61" s="1"/>
      <c r="DA61" s="1"/>
      <c r="DB61" s="1"/>
      <c r="DD61" s="1"/>
      <c r="DE61" s="1"/>
      <c r="DF61" s="1"/>
      <c r="DG61" s="1"/>
      <c r="DH61" s="1"/>
      <c r="DI61" s="1"/>
      <c r="DK61" s="1"/>
      <c r="DL61" s="1"/>
      <c r="DM61" s="1"/>
      <c r="DN61" s="1"/>
      <c r="DO61" s="1"/>
      <c r="DP61" s="1"/>
      <c r="DR61" s="1"/>
      <c r="DS61" s="1"/>
      <c r="DT61" s="1"/>
      <c r="DU61" s="1"/>
      <c r="DV61" s="1"/>
      <c r="DW61" s="1"/>
      <c r="DY61" s="1"/>
      <c r="DZ61" s="1"/>
      <c r="EA61" s="1"/>
      <c r="EB61" s="1"/>
      <c r="EC61" s="11"/>
      <c r="ED61" s="11"/>
      <c r="EF61" s="1"/>
      <c r="EG61" s="1"/>
      <c r="EH61" s="1"/>
      <c r="EI61" s="1"/>
      <c r="EJ61" s="1"/>
      <c r="EK61" s="11"/>
      <c r="EM61" s="1"/>
      <c r="EN61" s="1"/>
      <c r="EO61" s="1"/>
      <c r="EP61" s="1"/>
      <c r="EQ61" s="1"/>
      <c r="ER61" s="11"/>
      <c r="ET61" s="1"/>
      <c r="EU61" s="1"/>
      <c r="EV61" s="1"/>
      <c r="EW61" s="1"/>
      <c r="EX61" s="1"/>
      <c r="EY61" s="11"/>
      <c r="EZ61" s="1"/>
      <c r="FA61" s="1"/>
      <c r="FB61" s="1"/>
      <c r="FC61" s="1"/>
      <c r="FD61" s="11"/>
      <c r="FE61" s="11"/>
      <c r="FG61" s="1"/>
      <c r="FH61" s="1"/>
      <c r="FI61" s="1"/>
      <c r="FJ61" s="1"/>
      <c r="FK61" s="1"/>
      <c r="FL61" s="1"/>
      <c r="FN61" s="1"/>
      <c r="FO61" s="1"/>
      <c r="FP61" s="1"/>
      <c r="FQ61" s="1"/>
      <c r="FR61" s="1"/>
      <c r="FS61" s="1"/>
      <c r="FU61" s="1"/>
      <c r="FV61" s="1"/>
      <c r="FW61" s="1"/>
      <c r="FX61" s="1"/>
      <c r="FY61" s="1"/>
      <c r="FZ61" s="1"/>
      <c r="GB61" s="1"/>
    </row>
    <row r="62" spans="1:184">
      <c r="B62" s="2"/>
      <c r="C62" s="14"/>
      <c r="D62" s="5" t="s">
        <v>148</v>
      </c>
      <c r="E62" s="1"/>
      <c r="F62" s="1"/>
      <c r="G62" s="1"/>
      <c r="H62" s="1"/>
      <c r="I62" s="1"/>
      <c r="J62" s="1"/>
      <c r="L62" s="1"/>
      <c r="M62" s="1"/>
      <c r="N62" s="1"/>
      <c r="O62" s="1"/>
      <c r="P62" s="1"/>
      <c r="Q62" s="1"/>
      <c r="S62" s="1"/>
      <c r="T62" s="1"/>
      <c r="U62" s="1"/>
      <c r="V62" s="1"/>
      <c r="W62" s="1"/>
      <c r="X62" s="1"/>
      <c r="Z62" s="1">
        <f>COUNTIF(Z49:Z51,"Slightly unlikely")</f>
        <v>0</v>
      </c>
      <c r="AA62" s="1">
        <f t="shared" ref="AA62:AC62" si="123">COUNTIF(AA49:AA51,"Slightly unlikely")</f>
        <v>0</v>
      </c>
      <c r="AB62" s="1">
        <f t="shared" si="123"/>
        <v>0</v>
      </c>
      <c r="AC62" s="1">
        <f t="shared" si="123"/>
        <v>0</v>
      </c>
      <c r="AD62" s="1"/>
      <c r="AE62" s="7"/>
      <c r="AF62" s="1"/>
      <c r="AG62" s="1"/>
      <c r="AH62" s="1"/>
      <c r="AI62" s="1"/>
      <c r="AJ62" s="1"/>
      <c r="AK62" s="1"/>
      <c r="AL62" s="11"/>
      <c r="AM62" s="1"/>
      <c r="AN62" s="1"/>
      <c r="AO62" s="1"/>
      <c r="AP62" s="1"/>
      <c r="AQ62" s="1"/>
      <c r="AR62" s="1"/>
      <c r="AT62" s="1"/>
      <c r="AU62" s="1"/>
      <c r="AV62" s="1"/>
      <c r="AW62" s="1"/>
      <c r="AX62" s="1"/>
      <c r="AY62" s="1"/>
      <c r="BA62" s="1"/>
      <c r="BB62" s="1"/>
      <c r="BC62" s="1"/>
      <c r="BD62" s="1"/>
      <c r="BE62" s="1"/>
      <c r="BF62" s="7"/>
      <c r="BG62" s="1"/>
      <c r="BH62" s="1"/>
      <c r="BI62" s="1"/>
      <c r="BJ62" s="1"/>
      <c r="BK62" s="1"/>
      <c r="BL62" s="1"/>
      <c r="BN62" s="1"/>
      <c r="BO62" s="1"/>
      <c r="BP62" s="1"/>
      <c r="BQ62" s="1"/>
      <c r="BR62" s="1"/>
      <c r="BS62" s="1"/>
      <c r="BU62" s="1"/>
      <c r="BV62" s="1"/>
      <c r="BW62" s="1"/>
      <c r="BX62" s="1"/>
      <c r="BY62" s="1"/>
      <c r="BZ62" s="1"/>
      <c r="CB62" s="1"/>
      <c r="CC62" s="1"/>
      <c r="CD62" s="1"/>
      <c r="CE62" s="1"/>
      <c r="CF62" s="1"/>
      <c r="CG62" s="1"/>
      <c r="CI62" s="1"/>
      <c r="CJ62" s="1"/>
      <c r="CK62" s="1"/>
      <c r="CL62" s="1"/>
      <c r="CM62" s="1"/>
      <c r="CN62" s="1"/>
      <c r="CP62" s="1"/>
      <c r="CQ62" s="1"/>
      <c r="CR62" s="1"/>
      <c r="CS62" s="1"/>
      <c r="CT62" s="1"/>
      <c r="CU62" s="1"/>
      <c r="CW62" s="1"/>
      <c r="CX62" s="1"/>
      <c r="CY62" s="1"/>
      <c r="CZ62" s="1"/>
      <c r="DA62" s="1"/>
      <c r="DB62" s="1"/>
      <c r="DD62" s="1"/>
      <c r="DE62" s="1"/>
      <c r="DF62" s="1"/>
      <c r="DG62" s="1"/>
      <c r="DH62" s="1"/>
      <c r="DI62" s="1"/>
      <c r="DK62" s="1"/>
      <c r="DL62" s="1"/>
      <c r="DM62" s="1"/>
      <c r="DN62" s="1"/>
      <c r="DO62" s="1"/>
      <c r="DP62" s="1"/>
      <c r="DR62" s="1"/>
      <c r="DS62" s="1"/>
      <c r="DT62" s="1"/>
      <c r="DU62" s="1"/>
      <c r="DV62" s="1"/>
      <c r="DW62" s="1"/>
      <c r="DY62" s="1"/>
      <c r="DZ62" s="1"/>
      <c r="EA62" s="1"/>
      <c r="EB62" s="1"/>
      <c r="EC62" s="11"/>
      <c r="ED62" s="11"/>
      <c r="EF62" s="1"/>
      <c r="EG62" s="1"/>
      <c r="EH62" s="1"/>
      <c r="EI62" s="1"/>
      <c r="EJ62" s="1"/>
      <c r="EK62" s="11"/>
      <c r="EM62" s="1"/>
      <c r="EN62" s="1"/>
      <c r="EO62" s="1"/>
      <c r="EP62" s="1"/>
      <c r="EQ62" s="1"/>
      <c r="ER62" s="11"/>
      <c r="ET62" s="1"/>
      <c r="EU62" s="1"/>
      <c r="EV62" s="1"/>
      <c r="EW62" s="1"/>
      <c r="EX62" s="1"/>
      <c r="EY62" s="11"/>
      <c r="EZ62" s="1"/>
      <c r="FA62" s="1"/>
      <c r="FB62" s="1"/>
      <c r="FC62" s="1"/>
      <c r="FD62" s="11"/>
      <c r="FE62" s="11"/>
      <c r="FG62" s="1"/>
      <c r="FH62" s="1"/>
      <c r="FI62" s="1"/>
      <c r="FJ62" s="1"/>
      <c r="FK62" s="1"/>
      <c r="FL62" s="1"/>
      <c r="FN62" s="1"/>
      <c r="FO62" s="1"/>
      <c r="FP62" s="1"/>
      <c r="FQ62" s="1"/>
      <c r="FR62" s="1"/>
      <c r="FS62" s="1"/>
      <c r="FU62" s="1"/>
      <c r="FV62" s="1"/>
      <c r="FW62" s="1"/>
      <c r="FX62" s="1"/>
      <c r="FY62" s="1"/>
      <c r="FZ62" s="1"/>
      <c r="GB62" s="1"/>
    </row>
    <row r="63" spans="1:184">
      <c r="B63" s="2"/>
      <c r="C63" s="14"/>
      <c r="D63" s="5" t="s">
        <v>149</v>
      </c>
      <c r="E63" s="1"/>
      <c r="F63" s="1"/>
      <c r="G63" s="1"/>
      <c r="H63" s="1"/>
      <c r="I63" s="1"/>
      <c r="J63" s="1"/>
      <c r="L63" s="1"/>
      <c r="M63" s="1"/>
      <c r="N63" s="1"/>
      <c r="O63" s="1"/>
      <c r="P63" s="1"/>
      <c r="Q63" s="1"/>
      <c r="S63" s="1"/>
      <c r="T63" s="1"/>
      <c r="U63" s="1"/>
      <c r="V63" s="1"/>
      <c r="W63" s="1"/>
      <c r="X63" s="1"/>
      <c r="Z63" s="1">
        <f>COUNTIF(Z49:Z51,"Quite unlikely")</f>
        <v>0</v>
      </c>
      <c r="AA63" s="1">
        <f t="shared" ref="AA63:AC63" si="124">COUNTIF(AA49:AA51,"Quite unlikely")</f>
        <v>0</v>
      </c>
      <c r="AB63" s="1">
        <f t="shared" si="124"/>
        <v>0</v>
      </c>
      <c r="AC63" s="1">
        <f t="shared" si="124"/>
        <v>0</v>
      </c>
      <c r="AD63" s="1"/>
      <c r="AE63" s="7"/>
      <c r="AF63" s="1"/>
      <c r="AG63" s="1"/>
      <c r="AH63" s="1"/>
      <c r="AI63" s="1"/>
      <c r="AJ63" s="1"/>
      <c r="AK63" s="1"/>
      <c r="AL63" s="11"/>
      <c r="AM63" s="1"/>
      <c r="AN63" s="1"/>
      <c r="AO63" s="1"/>
      <c r="AP63" s="1"/>
      <c r="AQ63" s="1"/>
      <c r="AR63" s="1"/>
      <c r="AT63" s="1"/>
      <c r="AU63" s="1"/>
      <c r="AV63" s="1"/>
      <c r="AW63" s="1"/>
      <c r="AX63" s="1"/>
      <c r="AY63" s="1"/>
      <c r="BA63" s="1"/>
      <c r="BB63" s="1"/>
      <c r="BC63" s="1"/>
      <c r="BD63" s="1"/>
      <c r="BE63" s="1"/>
      <c r="BF63" s="7"/>
      <c r="BG63" s="1"/>
      <c r="BH63" s="1"/>
      <c r="BI63" s="1"/>
      <c r="BJ63" s="1"/>
      <c r="BK63" s="1"/>
      <c r="BL63" s="1"/>
      <c r="BN63" s="1"/>
      <c r="BO63" s="1"/>
      <c r="BP63" s="1"/>
      <c r="BQ63" s="1"/>
      <c r="BR63" s="1"/>
      <c r="BS63" s="1"/>
      <c r="BU63" s="1"/>
      <c r="BV63" s="1"/>
      <c r="BW63" s="1"/>
      <c r="BX63" s="1"/>
      <c r="BY63" s="1"/>
      <c r="BZ63" s="1"/>
      <c r="CB63" s="1"/>
      <c r="CC63" s="1"/>
      <c r="CD63" s="1"/>
      <c r="CE63" s="1"/>
      <c r="CF63" s="1"/>
      <c r="CG63" s="1"/>
      <c r="CI63" s="1"/>
      <c r="CJ63" s="1"/>
      <c r="CK63" s="1"/>
      <c r="CL63" s="1"/>
      <c r="CM63" s="1"/>
      <c r="CN63" s="1"/>
      <c r="CP63" s="1"/>
      <c r="CQ63" s="1"/>
      <c r="CR63" s="1"/>
      <c r="CS63" s="1"/>
      <c r="CT63" s="1"/>
      <c r="CU63" s="1"/>
      <c r="CW63" s="1"/>
      <c r="CX63" s="1"/>
      <c r="CY63" s="1"/>
      <c r="CZ63" s="1"/>
      <c r="DA63" s="1"/>
      <c r="DB63" s="1"/>
      <c r="DD63" s="1"/>
      <c r="DE63" s="1"/>
      <c r="DF63" s="1"/>
      <c r="DG63" s="1"/>
      <c r="DH63" s="1"/>
      <c r="DI63" s="1"/>
      <c r="DK63" s="1"/>
      <c r="DL63" s="1"/>
      <c r="DM63" s="1"/>
      <c r="DN63" s="1"/>
      <c r="DO63" s="1"/>
      <c r="DP63" s="1"/>
      <c r="DR63" s="1"/>
      <c r="DS63" s="1"/>
      <c r="DT63" s="1"/>
      <c r="DU63" s="1"/>
      <c r="DV63" s="1"/>
      <c r="DW63" s="1"/>
      <c r="DY63" s="1"/>
      <c r="DZ63" s="1"/>
      <c r="EA63" s="1"/>
      <c r="EB63" s="1"/>
      <c r="EC63" s="11"/>
      <c r="ED63" s="11"/>
      <c r="EF63" s="1"/>
      <c r="EG63" s="1"/>
      <c r="EH63" s="1"/>
      <c r="EI63" s="1"/>
      <c r="EJ63" s="1"/>
      <c r="EK63" s="11"/>
      <c r="EM63" s="1"/>
      <c r="EN63" s="1"/>
      <c r="EO63" s="1"/>
      <c r="EP63" s="1"/>
      <c r="EQ63" s="1"/>
      <c r="ER63" s="11"/>
      <c r="ET63" s="1"/>
      <c r="EU63" s="1"/>
      <c r="EV63" s="1"/>
      <c r="EW63" s="1"/>
      <c r="EX63" s="1"/>
      <c r="EY63" s="11"/>
      <c r="EZ63" s="1"/>
      <c r="FA63" s="1"/>
      <c r="FB63" s="1"/>
      <c r="FC63" s="1"/>
      <c r="FD63" s="11"/>
      <c r="FE63" s="11"/>
      <c r="FG63" s="1"/>
      <c r="FH63" s="1"/>
      <c r="FI63" s="1"/>
      <c r="FJ63" s="1"/>
      <c r="FK63" s="1"/>
      <c r="FL63" s="1"/>
      <c r="FN63" s="1"/>
      <c r="FO63" s="1"/>
      <c r="FP63" s="1"/>
      <c r="FQ63" s="1"/>
      <c r="FR63" s="1"/>
      <c r="FS63" s="1"/>
      <c r="FU63" s="1"/>
      <c r="FV63" s="1"/>
      <c r="FW63" s="1"/>
      <c r="FX63" s="1"/>
      <c r="FY63" s="1"/>
      <c r="FZ63" s="1"/>
      <c r="GB63" s="1"/>
    </row>
    <row r="64" spans="1:184">
      <c r="B64" s="2"/>
      <c r="C64" s="14"/>
      <c r="D64" s="5" t="s">
        <v>475</v>
      </c>
      <c r="E64" s="1"/>
      <c r="F64" s="1"/>
      <c r="G64" s="1"/>
      <c r="H64" s="1"/>
      <c r="I64" s="1"/>
      <c r="J64" s="1"/>
      <c r="L64" s="1"/>
      <c r="M64" s="1"/>
      <c r="N64" s="1"/>
      <c r="O64" s="1"/>
      <c r="P64" s="1"/>
      <c r="Q64" s="1"/>
      <c r="S64" s="1"/>
      <c r="T64" s="1"/>
      <c r="U64" s="1"/>
      <c r="V64" s="1"/>
      <c r="W64" s="1"/>
      <c r="X64" s="1"/>
      <c r="Z64" s="1">
        <f>COUNTIF(Z49:Z51,"Extremely unlikely")</f>
        <v>0</v>
      </c>
      <c r="AA64" s="1">
        <f t="shared" ref="AA64:AC64" si="125">COUNTIF(AA49:AA51,"Extremely unlikely")</f>
        <v>0</v>
      </c>
      <c r="AB64" s="1">
        <f t="shared" si="125"/>
        <v>0</v>
      </c>
      <c r="AC64" s="1">
        <f t="shared" si="125"/>
        <v>0</v>
      </c>
      <c r="AD64" s="1"/>
      <c r="AE64" s="7"/>
      <c r="AF64" s="1"/>
      <c r="AG64" s="1"/>
      <c r="AH64" s="1"/>
      <c r="AI64" s="1"/>
      <c r="AJ64" s="1"/>
      <c r="AK64" s="1"/>
      <c r="AL64" s="11"/>
      <c r="AM64" s="1"/>
      <c r="AN64" s="1"/>
      <c r="AO64" s="1"/>
      <c r="AP64" s="1"/>
      <c r="AQ64" s="1"/>
      <c r="AR64" s="1"/>
      <c r="AT64" s="1"/>
      <c r="AU64" s="1"/>
      <c r="AV64" s="1"/>
      <c r="AW64" s="1"/>
      <c r="AX64" s="1"/>
      <c r="AY64" s="1"/>
      <c r="BA64" s="1"/>
      <c r="BB64" s="1"/>
      <c r="BC64" s="1"/>
      <c r="BD64" s="1"/>
      <c r="BE64" s="1"/>
      <c r="BF64" s="7"/>
      <c r="BG64" s="1"/>
      <c r="BH64" s="1"/>
      <c r="BI64" s="1"/>
      <c r="BJ64" s="1"/>
      <c r="BK64" s="1"/>
      <c r="BL64" s="1"/>
      <c r="BN64" s="1"/>
      <c r="BO64" s="1"/>
      <c r="BP64" s="1"/>
      <c r="BQ64" s="1"/>
      <c r="BR64" s="1"/>
      <c r="BS64" s="1"/>
      <c r="BU64" s="1"/>
      <c r="BV64" s="1"/>
      <c r="BW64" s="1"/>
      <c r="BX64" s="1"/>
      <c r="BY64" s="1"/>
      <c r="BZ64" s="1"/>
      <c r="CB64" s="1"/>
      <c r="CC64" s="1"/>
      <c r="CD64" s="1"/>
      <c r="CE64" s="1"/>
      <c r="CF64" s="1"/>
      <c r="CG64" s="1"/>
      <c r="CI64" s="1"/>
      <c r="CJ64" s="1"/>
      <c r="CK64" s="1"/>
      <c r="CL64" s="1"/>
      <c r="CM64" s="1"/>
      <c r="CN64" s="1"/>
      <c r="CP64" s="1"/>
      <c r="CQ64" s="1"/>
      <c r="CR64" s="1"/>
      <c r="CS64" s="1"/>
      <c r="CT64" s="1"/>
      <c r="CU64" s="1"/>
      <c r="CW64" s="1"/>
      <c r="CX64" s="1"/>
      <c r="CY64" s="1"/>
      <c r="CZ64" s="1"/>
      <c r="DA64" s="1"/>
      <c r="DB64" s="1"/>
      <c r="DD64" s="1"/>
      <c r="DE64" s="1"/>
      <c r="DF64" s="1"/>
      <c r="DG64" s="1"/>
      <c r="DH64" s="1"/>
      <c r="DI64" s="1"/>
      <c r="DK64" s="1"/>
      <c r="DL64" s="1"/>
      <c r="DM64" s="1"/>
      <c r="DN64" s="1"/>
      <c r="DO64" s="1"/>
      <c r="DP64" s="1"/>
      <c r="DR64" s="1"/>
      <c r="DS64" s="1"/>
      <c r="DT64" s="1"/>
      <c r="DU64" s="1"/>
      <c r="DV64" s="1"/>
      <c r="DW64" s="1"/>
      <c r="DY64" s="1"/>
      <c r="DZ64" s="1"/>
      <c r="EA64" s="1"/>
      <c r="EB64" s="1"/>
      <c r="EC64" s="11"/>
      <c r="ED64" s="11"/>
      <c r="EF64" s="1"/>
      <c r="EG64" s="1"/>
      <c r="EH64" s="1"/>
      <c r="EI64" s="1"/>
      <c r="EJ64" s="1"/>
      <c r="EK64" s="11"/>
      <c r="EM64" s="1"/>
      <c r="EN64" s="1"/>
      <c r="EO64" s="1"/>
      <c r="EP64" s="1"/>
      <c r="EQ64" s="1"/>
      <c r="ER64" s="11"/>
      <c r="ET64" s="1"/>
      <c r="EU64" s="1"/>
      <c r="EV64" s="1"/>
      <c r="EW64" s="1"/>
      <c r="EX64" s="1"/>
      <c r="EY64" s="11"/>
      <c r="EZ64" s="1"/>
      <c r="FA64" s="1"/>
      <c r="FB64" s="1"/>
      <c r="FC64" s="1"/>
      <c r="FD64" s="11"/>
      <c r="FE64" s="11"/>
      <c r="FG64" s="1"/>
      <c r="FH64" s="1"/>
      <c r="FI64" s="1"/>
      <c r="FJ64" s="1"/>
      <c r="FK64" s="1"/>
      <c r="FL64" s="1"/>
      <c r="FN64" s="1"/>
      <c r="FO64" s="1"/>
      <c r="FP64" s="1"/>
      <c r="FQ64" s="1"/>
      <c r="FR64" s="1"/>
      <c r="FS64" s="1"/>
      <c r="FU64" s="1"/>
      <c r="FV64" s="1"/>
      <c r="FW64" s="1"/>
      <c r="FX64" s="1"/>
      <c r="FY64" s="1"/>
      <c r="FZ64" s="1"/>
      <c r="GB64" s="1"/>
    </row>
    <row r="65" spans="1:184">
      <c r="B65" s="2"/>
      <c r="C65" s="14"/>
      <c r="D65" s="5"/>
      <c r="E65" s="1"/>
      <c r="F65" s="1"/>
      <c r="G65" s="1"/>
      <c r="H65" s="1"/>
      <c r="I65" s="1"/>
      <c r="J65" s="1"/>
      <c r="L65" s="1"/>
      <c r="M65" s="1"/>
      <c r="N65" s="1"/>
      <c r="O65" s="1"/>
      <c r="P65" s="1"/>
      <c r="Q65" s="1"/>
      <c r="S65" s="1"/>
      <c r="T65" s="1"/>
      <c r="U65" s="1"/>
      <c r="V65" s="1"/>
      <c r="W65" s="1"/>
      <c r="X65" s="1"/>
      <c r="Z65" s="1"/>
      <c r="AA65" s="1"/>
      <c r="AB65" s="1"/>
      <c r="AC65" s="1"/>
      <c r="AD65" s="1"/>
      <c r="AE65" s="7"/>
      <c r="AF65" s="1"/>
      <c r="AG65" s="1"/>
      <c r="AH65" s="1"/>
      <c r="AI65" s="1"/>
      <c r="AJ65" s="1"/>
      <c r="AK65" s="1"/>
      <c r="AL65" s="11"/>
      <c r="AM65" s="1"/>
      <c r="AN65" s="1"/>
      <c r="AO65" s="1"/>
      <c r="AP65" s="1"/>
      <c r="AQ65" s="1"/>
      <c r="AR65" s="1"/>
      <c r="AT65" s="1"/>
      <c r="AU65" s="1"/>
      <c r="AV65" s="1"/>
      <c r="AW65" s="1"/>
      <c r="AX65" s="1"/>
      <c r="AY65" s="1"/>
      <c r="BA65" s="1"/>
      <c r="BB65" s="1"/>
      <c r="BC65" s="1"/>
      <c r="BD65" s="1"/>
      <c r="BE65" s="1"/>
      <c r="BF65" s="7"/>
      <c r="BG65" s="1"/>
      <c r="BH65" s="1"/>
      <c r="BI65" s="1"/>
      <c r="BJ65" s="1"/>
      <c r="BK65" s="1"/>
      <c r="BL65" s="1"/>
      <c r="BN65" s="1"/>
      <c r="BO65" s="1"/>
      <c r="BP65" s="1"/>
      <c r="BQ65" s="1"/>
      <c r="BR65" s="1"/>
      <c r="BS65" s="1"/>
      <c r="BU65" s="1"/>
      <c r="BV65" s="1"/>
      <c r="BW65" s="1"/>
      <c r="BX65" s="1"/>
      <c r="BY65" s="1"/>
      <c r="BZ65" s="1"/>
      <c r="CB65" s="1"/>
      <c r="CC65" s="1"/>
      <c r="CD65" s="1"/>
      <c r="CE65" s="1"/>
      <c r="CF65" s="1"/>
      <c r="CG65" s="1"/>
      <c r="CI65" s="1"/>
      <c r="CJ65" s="1"/>
      <c r="CK65" s="1"/>
      <c r="CL65" s="1"/>
      <c r="CM65" s="1"/>
      <c r="CN65" s="1"/>
      <c r="CP65" s="1"/>
      <c r="CQ65" s="1"/>
      <c r="CR65" s="1"/>
      <c r="CS65" s="1"/>
      <c r="CT65" s="1"/>
      <c r="CU65" s="1"/>
      <c r="CW65" s="1"/>
      <c r="CX65" s="1"/>
      <c r="CY65" s="1"/>
      <c r="CZ65" s="1"/>
      <c r="DA65" s="1"/>
      <c r="DB65" s="1"/>
      <c r="DD65" s="1"/>
      <c r="DE65" s="1"/>
      <c r="DF65" s="1"/>
      <c r="DG65" s="1"/>
      <c r="DH65" s="1"/>
      <c r="DI65" s="1"/>
      <c r="DK65" s="1"/>
      <c r="DL65" s="1"/>
      <c r="DM65" s="1"/>
      <c r="DN65" s="1"/>
      <c r="DO65" s="1"/>
      <c r="DP65" s="1"/>
      <c r="DR65" s="1"/>
      <c r="DS65" s="1"/>
      <c r="DT65" s="1"/>
      <c r="DU65" s="1"/>
      <c r="DV65" s="1"/>
      <c r="DW65" s="1"/>
      <c r="DY65" s="1"/>
      <c r="DZ65" s="1"/>
      <c r="EA65" s="1"/>
      <c r="EB65" s="1"/>
      <c r="EC65" s="11"/>
      <c r="ED65" s="11"/>
      <c r="EF65" s="1"/>
      <c r="EG65" s="1"/>
      <c r="EH65" s="1"/>
      <c r="EI65" s="1"/>
      <c r="EJ65" s="1"/>
      <c r="EK65" s="11"/>
      <c r="EM65" s="1"/>
      <c r="EN65" s="1"/>
      <c r="EO65" s="1"/>
      <c r="EP65" s="1"/>
      <c r="EQ65" s="1"/>
      <c r="ER65" s="11"/>
      <c r="ET65" s="1"/>
      <c r="EU65" s="1"/>
      <c r="EV65" s="1"/>
      <c r="EW65" s="1"/>
      <c r="EX65" s="1"/>
      <c r="EY65" s="11"/>
      <c r="EZ65" s="1"/>
      <c r="FA65" s="1"/>
      <c r="FB65" s="1"/>
      <c r="FC65" s="1"/>
      <c r="FD65" s="11"/>
      <c r="FE65" s="11"/>
      <c r="FG65" s="1"/>
      <c r="FH65" s="1"/>
      <c r="FI65" s="1"/>
      <c r="FJ65" s="1"/>
      <c r="FK65" s="1"/>
      <c r="FL65" s="1"/>
      <c r="FN65" s="1"/>
      <c r="FO65" s="1"/>
      <c r="FP65" s="1"/>
      <c r="FQ65" s="1"/>
      <c r="FR65" s="1"/>
      <c r="FS65" s="1"/>
      <c r="FU65" s="1"/>
      <c r="FV65" s="1"/>
      <c r="FW65" s="1"/>
      <c r="FX65" s="1"/>
      <c r="FY65" s="1"/>
      <c r="FZ65" s="1"/>
      <c r="GB65" s="1"/>
    </row>
    <row r="66" spans="1:184">
      <c r="B66" s="2"/>
      <c r="C66" s="14"/>
      <c r="D66" s="1"/>
      <c r="E66" s="1"/>
      <c r="F66" s="1"/>
      <c r="G66" s="1"/>
      <c r="H66" s="1"/>
      <c r="I66" s="1"/>
      <c r="J66" s="1"/>
      <c r="L66" s="1"/>
      <c r="M66" s="1"/>
      <c r="N66" s="1"/>
      <c r="O66" s="1"/>
      <c r="P66" s="1"/>
      <c r="Q66" s="1"/>
      <c r="S66" s="1"/>
      <c r="T66" s="1"/>
      <c r="U66" s="1"/>
      <c r="V66" s="1"/>
      <c r="W66" s="1"/>
      <c r="X66" s="1"/>
      <c r="Z66" s="1"/>
      <c r="AA66" s="1"/>
      <c r="AB66" s="1"/>
      <c r="AC66" s="1"/>
      <c r="AD66" s="1"/>
      <c r="AE66" s="7"/>
      <c r="AF66" s="1"/>
      <c r="AG66" s="1"/>
      <c r="AH66" s="1"/>
      <c r="AI66" s="1"/>
      <c r="AJ66" s="1"/>
      <c r="AK66" s="1"/>
      <c r="AL66" s="11"/>
      <c r="AM66" s="1"/>
      <c r="AN66" s="1"/>
      <c r="AO66" s="1"/>
      <c r="AP66" s="1"/>
      <c r="AQ66" s="1"/>
      <c r="AR66" s="1"/>
      <c r="AT66" s="1"/>
      <c r="AU66" s="1"/>
      <c r="AV66" s="1"/>
      <c r="AW66" s="1"/>
      <c r="AX66" s="1"/>
      <c r="AY66" s="1"/>
      <c r="BA66" s="1"/>
      <c r="BB66" s="1"/>
      <c r="BC66" s="1"/>
      <c r="BD66" s="1"/>
      <c r="BE66" s="1"/>
      <c r="BF66" s="7"/>
      <c r="BG66" s="1"/>
      <c r="BH66" s="1"/>
      <c r="BI66" s="1"/>
      <c r="BJ66" s="1"/>
      <c r="BK66" s="1"/>
      <c r="BL66" s="1"/>
      <c r="BN66" s="1"/>
      <c r="BO66" s="1"/>
      <c r="BP66" s="1"/>
      <c r="BQ66" s="1"/>
      <c r="BR66" s="1"/>
      <c r="BS66" s="1"/>
      <c r="BU66" s="1"/>
      <c r="BV66" s="1"/>
      <c r="BW66" s="1"/>
      <c r="BX66" s="1"/>
      <c r="BY66" s="1"/>
      <c r="BZ66" s="1"/>
      <c r="CB66" s="1"/>
      <c r="CC66" s="1"/>
      <c r="CD66" s="1"/>
      <c r="CE66" s="1"/>
      <c r="CF66" s="1"/>
      <c r="CG66" s="1"/>
      <c r="CI66" s="1"/>
      <c r="CJ66" s="1"/>
      <c r="CK66" s="1"/>
      <c r="CL66" s="1"/>
      <c r="CM66" s="1"/>
      <c r="CN66" s="1"/>
      <c r="CP66" s="1"/>
      <c r="CQ66" s="1"/>
      <c r="CR66" s="1"/>
      <c r="CS66" s="1"/>
      <c r="CT66" s="1"/>
      <c r="CU66" s="1"/>
      <c r="CW66" s="1"/>
      <c r="CX66" s="1"/>
      <c r="CY66" s="1"/>
      <c r="CZ66" s="1"/>
      <c r="DA66" s="1"/>
      <c r="DB66" s="1"/>
      <c r="DD66" s="1"/>
      <c r="DE66" s="1"/>
      <c r="DF66" s="1"/>
      <c r="DG66" s="1"/>
      <c r="DH66" s="1"/>
      <c r="DI66" s="1"/>
      <c r="DK66" s="1"/>
      <c r="DL66" s="1"/>
      <c r="DM66" s="1"/>
      <c r="DN66" s="1"/>
      <c r="DO66" s="1"/>
      <c r="DP66" s="1"/>
      <c r="DR66" s="1"/>
      <c r="DS66" s="1"/>
      <c r="DT66" s="1"/>
      <c r="DU66" s="1"/>
      <c r="DV66" s="1"/>
      <c r="DW66" s="1"/>
      <c r="DY66" s="1"/>
      <c r="DZ66" s="1"/>
      <c r="EA66" s="1"/>
      <c r="EB66" s="1"/>
      <c r="EC66" s="11"/>
      <c r="ED66" s="11"/>
      <c r="EF66" s="1"/>
      <c r="EG66" s="1"/>
      <c r="EH66" s="1"/>
      <c r="EI66" s="1"/>
      <c r="EJ66" s="1"/>
      <c r="EK66" s="11"/>
      <c r="EM66" s="1"/>
      <c r="EN66" s="1"/>
      <c r="EO66" s="1"/>
      <c r="EP66" s="1"/>
      <c r="EQ66" s="1"/>
      <c r="ER66" s="11"/>
      <c r="ET66" s="1"/>
      <c r="EU66" s="1"/>
      <c r="EV66" s="1"/>
      <c r="EW66" s="1"/>
      <c r="EX66" s="1"/>
      <c r="EY66" s="11"/>
      <c r="EZ66" s="1"/>
      <c r="FA66" s="1"/>
      <c r="FB66" s="1"/>
      <c r="FC66" s="1"/>
      <c r="FD66" s="11"/>
      <c r="FE66" s="11"/>
      <c r="FG66" s="1"/>
      <c r="FH66" s="1"/>
      <c r="FI66" s="1"/>
      <c r="FJ66" s="1"/>
      <c r="FK66" s="1"/>
      <c r="FL66" s="1"/>
      <c r="FN66" s="1"/>
      <c r="FO66" s="1"/>
      <c r="FP66" s="1"/>
      <c r="FQ66" s="1"/>
      <c r="FR66" s="1"/>
      <c r="FS66" s="1"/>
      <c r="FU66" s="1"/>
      <c r="FV66" s="1"/>
      <c r="FW66" s="1"/>
      <c r="FX66" s="1"/>
      <c r="FY66" s="1"/>
      <c r="FZ66" s="1"/>
      <c r="GB66" s="1"/>
    </row>
    <row r="67" spans="1:184">
      <c r="A67">
        <v>5</v>
      </c>
      <c r="B67" s="2">
        <v>44929.255169224532</v>
      </c>
      <c r="C67" s="14" t="s">
        <v>205</v>
      </c>
      <c r="D67" s="1" t="s">
        <v>368</v>
      </c>
      <c r="E67" s="5" t="s">
        <v>134</v>
      </c>
      <c r="F67" s="1" t="s">
        <v>134</v>
      </c>
      <c r="G67" s="1" t="s">
        <v>137</v>
      </c>
      <c r="H67" s="1" t="s">
        <v>137</v>
      </c>
      <c r="I67" s="1" t="s">
        <v>137</v>
      </c>
      <c r="J67" s="1" t="s">
        <v>134</v>
      </c>
      <c r="L67" s="1" t="s">
        <v>137</v>
      </c>
      <c r="M67" s="1" t="s">
        <v>134</v>
      </c>
      <c r="N67" s="1" t="s">
        <v>143</v>
      </c>
      <c r="O67" s="1" t="s">
        <v>134</v>
      </c>
      <c r="P67" s="1" t="s">
        <v>143</v>
      </c>
      <c r="Q67" s="1" t="s">
        <v>137</v>
      </c>
      <c r="S67" s="1" t="s">
        <v>134</v>
      </c>
      <c r="T67" s="1" t="s">
        <v>134</v>
      </c>
      <c r="U67" s="1" t="s">
        <v>134</v>
      </c>
      <c r="V67" s="1" t="s">
        <v>134</v>
      </c>
      <c r="W67" s="1" t="s">
        <v>137</v>
      </c>
      <c r="X67" s="1" t="s">
        <v>134</v>
      </c>
      <c r="Z67" s="1" t="s">
        <v>140</v>
      </c>
      <c r="AA67" s="1" t="s">
        <v>140</v>
      </c>
      <c r="AB67" s="1" t="s">
        <v>140</v>
      </c>
      <c r="AC67" s="1" t="s">
        <v>140</v>
      </c>
      <c r="AD67" s="1" t="s">
        <v>369</v>
      </c>
      <c r="AE67" s="7" t="s">
        <v>370</v>
      </c>
      <c r="AF67" s="1" t="s">
        <v>137</v>
      </c>
      <c r="AG67" s="1" t="s">
        <v>137</v>
      </c>
      <c r="AH67" s="1" t="s">
        <v>137</v>
      </c>
      <c r="AI67" s="1" t="s">
        <v>137</v>
      </c>
      <c r="AJ67" s="1" t="s">
        <v>137</v>
      </c>
      <c r="AK67" s="1" t="s">
        <v>143</v>
      </c>
      <c r="AM67" s="1" t="s">
        <v>143</v>
      </c>
      <c r="AN67" s="1" t="s">
        <v>225</v>
      </c>
      <c r="AO67" s="1" t="s">
        <v>143</v>
      </c>
      <c r="AP67" s="1" t="s">
        <v>225</v>
      </c>
      <c r="AQ67" s="1" t="s">
        <v>225</v>
      </c>
      <c r="AR67" s="1" t="s">
        <v>143</v>
      </c>
      <c r="AT67" s="1" t="s">
        <v>148</v>
      </c>
      <c r="AU67" s="1" t="s">
        <v>137</v>
      </c>
      <c r="AV67" s="1" t="s">
        <v>148</v>
      </c>
      <c r="AW67" s="1" t="s">
        <v>137</v>
      </c>
      <c r="AX67" s="1" t="s">
        <v>371</v>
      </c>
      <c r="AY67" s="1" t="s">
        <v>372</v>
      </c>
      <c r="AZ67" s="11" t="s">
        <v>134</v>
      </c>
      <c r="BA67" s="1" t="s">
        <v>143</v>
      </c>
      <c r="BB67" s="1" t="s">
        <v>143</v>
      </c>
      <c r="BC67" s="1" t="s">
        <v>137</v>
      </c>
      <c r="BD67" s="1" t="s">
        <v>137</v>
      </c>
      <c r="BE67" s="1" t="s">
        <v>137</v>
      </c>
      <c r="BG67" s="1" t="s">
        <v>143</v>
      </c>
      <c r="BH67" s="1" t="s">
        <v>143</v>
      </c>
      <c r="BI67" s="1" t="s">
        <v>143</v>
      </c>
      <c r="BJ67" s="1" t="s">
        <v>137</v>
      </c>
      <c r="BK67" s="1" t="s">
        <v>137</v>
      </c>
      <c r="BL67" s="1" t="s">
        <v>143</v>
      </c>
      <c r="BN67" s="1" t="s">
        <v>225</v>
      </c>
      <c r="BO67" s="1" t="s">
        <v>143</v>
      </c>
      <c r="BP67" s="1" t="s">
        <v>143</v>
      </c>
      <c r="BQ67" s="1" t="s">
        <v>143</v>
      </c>
      <c r="BR67" s="1" t="s">
        <v>143</v>
      </c>
      <c r="BS67" s="1" t="s">
        <v>137</v>
      </c>
      <c r="BU67" s="1" t="s">
        <v>134</v>
      </c>
      <c r="BV67" s="1" t="s">
        <v>143</v>
      </c>
      <c r="BW67" s="1" t="s">
        <v>143</v>
      </c>
      <c r="BX67" s="1" t="s">
        <v>143</v>
      </c>
      <c r="BY67" s="1" t="s">
        <v>137</v>
      </c>
      <c r="BZ67" s="1" t="s">
        <v>137</v>
      </c>
      <c r="CB67" s="1" t="s">
        <v>134</v>
      </c>
      <c r="CC67" s="1" t="s">
        <v>137</v>
      </c>
      <c r="CD67" s="1" t="s">
        <v>137</v>
      </c>
      <c r="CE67" s="1" t="s">
        <v>137</v>
      </c>
      <c r="CF67" s="1" t="s">
        <v>143</v>
      </c>
      <c r="CG67" s="1" t="s">
        <v>143</v>
      </c>
      <c r="CI67" s="1" t="s">
        <v>143</v>
      </c>
      <c r="CJ67" s="1" t="s">
        <v>143</v>
      </c>
      <c r="CK67" s="1" t="s">
        <v>137</v>
      </c>
      <c r="CL67" s="1" t="s">
        <v>143</v>
      </c>
      <c r="CM67" s="1" t="s">
        <v>143</v>
      </c>
      <c r="CN67" s="1" t="s">
        <v>137</v>
      </c>
      <c r="CP67" s="1" t="s">
        <v>143</v>
      </c>
      <c r="CQ67" s="1" t="s">
        <v>137</v>
      </c>
      <c r="CR67" s="1" t="s">
        <v>143</v>
      </c>
      <c r="CS67" s="1" t="s">
        <v>137</v>
      </c>
      <c r="CT67" s="1" t="s">
        <v>143</v>
      </c>
      <c r="CU67" s="1" t="s">
        <v>143</v>
      </c>
      <c r="CW67" s="1" t="s">
        <v>134</v>
      </c>
      <c r="CX67" s="1" t="s">
        <v>143</v>
      </c>
      <c r="CY67" s="1" t="s">
        <v>134</v>
      </c>
      <c r="CZ67" s="1" t="s">
        <v>137</v>
      </c>
      <c r="DA67" s="1" t="s">
        <v>137</v>
      </c>
      <c r="DB67" s="1" t="s">
        <v>143</v>
      </c>
      <c r="DD67" s="1" t="s">
        <v>137</v>
      </c>
      <c r="DE67" s="1" t="s">
        <v>147</v>
      </c>
      <c r="DF67" s="1" t="s">
        <v>147</v>
      </c>
      <c r="DG67" s="1" t="s">
        <v>137</v>
      </c>
      <c r="DH67" s="1" t="s">
        <v>373</v>
      </c>
      <c r="DI67" s="1" t="s">
        <v>374</v>
      </c>
      <c r="DJ67" s="11" t="s">
        <v>134</v>
      </c>
      <c r="DK67" s="1" t="s">
        <v>134</v>
      </c>
      <c r="DL67" s="1" t="s">
        <v>137</v>
      </c>
      <c r="DM67" s="1" t="s">
        <v>134</v>
      </c>
      <c r="DN67" s="1" t="s">
        <v>137</v>
      </c>
      <c r="DO67" s="1" t="s">
        <v>134</v>
      </c>
      <c r="DQ67" s="11" t="s">
        <v>137</v>
      </c>
      <c r="DR67" s="1" t="s">
        <v>143</v>
      </c>
      <c r="DS67" s="1" t="s">
        <v>137</v>
      </c>
      <c r="DT67" s="1" t="s">
        <v>143</v>
      </c>
      <c r="DU67" s="1" t="s">
        <v>137</v>
      </c>
      <c r="DV67" s="1" t="s">
        <v>143</v>
      </c>
      <c r="DX67" s="11" t="s">
        <v>137</v>
      </c>
      <c r="DY67" s="1" t="s">
        <v>134</v>
      </c>
      <c r="DZ67" s="1" t="s">
        <v>137</v>
      </c>
      <c r="EA67" s="1" t="s">
        <v>143</v>
      </c>
      <c r="EB67" s="1" t="s">
        <v>137</v>
      </c>
      <c r="EC67" s="11" t="s">
        <v>137</v>
      </c>
      <c r="EE67" s="1" t="s">
        <v>147</v>
      </c>
      <c r="EF67" s="1" t="s">
        <v>147</v>
      </c>
      <c r="EG67" s="1" t="s">
        <v>147</v>
      </c>
      <c r="EH67" s="1" t="s">
        <v>147</v>
      </c>
      <c r="EI67" s="1" t="s">
        <v>375</v>
      </c>
      <c r="EJ67" s="1" t="s">
        <v>376</v>
      </c>
      <c r="EL67" s="1" t="s">
        <v>377</v>
      </c>
    </row>
    <row r="68" spans="1:184">
      <c r="B68" s="2">
        <v>44931.615210706019</v>
      </c>
      <c r="C68" s="14" t="s">
        <v>205</v>
      </c>
      <c r="D68" s="1" t="s">
        <v>378</v>
      </c>
      <c r="E68" s="1" t="s">
        <v>135</v>
      </c>
      <c r="F68" s="1" t="s">
        <v>134</v>
      </c>
      <c r="G68" s="1" t="s">
        <v>135</v>
      </c>
      <c r="H68" s="1" t="s">
        <v>135</v>
      </c>
      <c r="I68" s="1" t="s">
        <v>135</v>
      </c>
      <c r="J68" s="1" t="s">
        <v>135</v>
      </c>
      <c r="K68" s="11" t="s">
        <v>379</v>
      </c>
      <c r="L68" s="1" t="s">
        <v>134</v>
      </c>
      <c r="M68" s="1" t="s">
        <v>135</v>
      </c>
      <c r="N68" s="1" t="s">
        <v>135</v>
      </c>
      <c r="O68" s="1" t="s">
        <v>135</v>
      </c>
      <c r="P68" s="1" t="s">
        <v>135</v>
      </c>
      <c r="Q68" s="1" t="s">
        <v>135</v>
      </c>
      <c r="R68" s="11" t="s">
        <v>380</v>
      </c>
      <c r="S68" s="1" t="s">
        <v>135</v>
      </c>
      <c r="T68" s="1" t="s">
        <v>135</v>
      </c>
      <c r="U68" s="1" t="s">
        <v>135</v>
      </c>
      <c r="V68" s="1" t="s">
        <v>135</v>
      </c>
      <c r="W68" s="1" t="s">
        <v>135</v>
      </c>
      <c r="X68" s="1" t="s">
        <v>135</v>
      </c>
      <c r="Y68" s="11" t="s">
        <v>381</v>
      </c>
      <c r="Z68" s="1" t="s">
        <v>139</v>
      </c>
      <c r="AA68" s="1" t="s">
        <v>140</v>
      </c>
      <c r="AB68" s="1" t="s">
        <v>139</v>
      </c>
      <c r="AC68" s="1" t="s">
        <v>139</v>
      </c>
      <c r="AD68" s="1" t="s">
        <v>382</v>
      </c>
      <c r="AE68" s="7" t="s">
        <v>383</v>
      </c>
      <c r="AF68" s="1" t="s">
        <v>135</v>
      </c>
      <c r="AG68" s="1" t="s">
        <v>135</v>
      </c>
      <c r="AH68" s="1" t="s">
        <v>135</v>
      </c>
      <c r="AI68" s="1" t="s">
        <v>135</v>
      </c>
      <c r="AJ68" s="1" t="s">
        <v>135</v>
      </c>
      <c r="AK68" s="1" t="s">
        <v>135</v>
      </c>
      <c r="AL68" s="11" t="s">
        <v>384</v>
      </c>
      <c r="AM68" s="1" t="s">
        <v>135</v>
      </c>
      <c r="AN68" s="1" t="s">
        <v>134</v>
      </c>
      <c r="AO68" s="1" t="s">
        <v>135</v>
      </c>
      <c r="AP68" s="1" t="s">
        <v>135</v>
      </c>
      <c r="AQ68" s="1" t="s">
        <v>135</v>
      </c>
      <c r="AR68" s="1" t="s">
        <v>135</v>
      </c>
      <c r="AS68" s="11" t="s">
        <v>385</v>
      </c>
      <c r="AT68" s="1" t="s">
        <v>139</v>
      </c>
      <c r="AU68" s="1" t="s">
        <v>140</v>
      </c>
      <c r="AV68" s="1" t="s">
        <v>139</v>
      </c>
      <c r="AW68" s="1" t="s">
        <v>139</v>
      </c>
      <c r="AX68" s="1" t="s">
        <v>386</v>
      </c>
      <c r="AY68" s="1" t="s">
        <v>387</v>
      </c>
      <c r="AZ68" s="11" t="s">
        <v>135</v>
      </c>
      <c r="BA68" s="1" t="s">
        <v>135</v>
      </c>
      <c r="BB68" s="1" t="s">
        <v>135</v>
      </c>
      <c r="BC68" s="1" t="s">
        <v>135</v>
      </c>
      <c r="BD68" s="1" t="s">
        <v>135</v>
      </c>
      <c r="BE68" s="1" t="s">
        <v>135</v>
      </c>
      <c r="BF68" s="7" t="s">
        <v>388</v>
      </c>
      <c r="BG68" s="1" t="s">
        <v>135</v>
      </c>
      <c r="BH68" s="1" t="s">
        <v>134</v>
      </c>
      <c r="BI68" s="1" t="s">
        <v>135</v>
      </c>
      <c r="BJ68" s="1" t="s">
        <v>135</v>
      </c>
      <c r="BK68" s="1" t="s">
        <v>135</v>
      </c>
      <c r="BL68" s="1" t="s">
        <v>135</v>
      </c>
      <c r="BM68" s="11" t="s">
        <v>389</v>
      </c>
      <c r="BN68" s="1" t="s">
        <v>135</v>
      </c>
      <c r="BO68" s="1" t="s">
        <v>135</v>
      </c>
      <c r="BP68" s="1" t="s">
        <v>135</v>
      </c>
      <c r="BQ68" s="1" t="s">
        <v>135</v>
      </c>
      <c r="BR68" s="1" t="s">
        <v>135</v>
      </c>
      <c r="BS68" s="1" t="s">
        <v>135</v>
      </c>
      <c r="BT68" s="11" t="s">
        <v>390</v>
      </c>
      <c r="BU68" s="1" t="s">
        <v>135</v>
      </c>
      <c r="BV68" s="1" t="s">
        <v>143</v>
      </c>
      <c r="BW68" s="1" t="s">
        <v>143</v>
      </c>
      <c r="BX68" s="1" t="s">
        <v>135</v>
      </c>
      <c r="BY68" s="1" t="s">
        <v>143</v>
      </c>
      <c r="BZ68" s="1" t="s">
        <v>135</v>
      </c>
      <c r="CA68" s="11" t="s">
        <v>391</v>
      </c>
      <c r="CB68" s="1" t="s">
        <v>135</v>
      </c>
      <c r="CC68" s="1" t="s">
        <v>137</v>
      </c>
      <c r="CD68" s="1" t="s">
        <v>137</v>
      </c>
      <c r="CE68" s="1" t="s">
        <v>135</v>
      </c>
      <c r="CF68" s="1" t="s">
        <v>137</v>
      </c>
      <c r="CG68" s="1" t="s">
        <v>135</v>
      </c>
      <c r="CH68" s="11" t="s">
        <v>392</v>
      </c>
      <c r="CI68" s="1" t="s">
        <v>135</v>
      </c>
      <c r="CJ68" s="1" t="s">
        <v>137</v>
      </c>
      <c r="CK68" s="1" t="s">
        <v>134</v>
      </c>
      <c r="CL68" s="1" t="s">
        <v>135</v>
      </c>
      <c r="CM68" s="1" t="s">
        <v>134</v>
      </c>
      <c r="CN68" s="1" t="s">
        <v>135</v>
      </c>
      <c r="CO68" s="11" t="s">
        <v>392</v>
      </c>
      <c r="CP68" s="1" t="s">
        <v>135</v>
      </c>
      <c r="CQ68" s="1" t="s">
        <v>143</v>
      </c>
      <c r="CR68" s="1" t="s">
        <v>143</v>
      </c>
      <c r="CS68" s="1" t="s">
        <v>135</v>
      </c>
      <c r="CT68" s="1" t="s">
        <v>143</v>
      </c>
      <c r="CU68" s="1" t="s">
        <v>135</v>
      </c>
      <c r="CV68" s="11" t="s">
        <v>393</v>
      </c>
      <c r="CW68" s="1" t="s">
        <v>135</v>
      </c>
      <c r="CX68" s="1" t="s">
        <v>135</v>
      </c>
      <c r="CY68" s="1" t="s">
        <v>135</v>
      </c>
      <c r="CZ68" s="1" t="s">
        <v>135</v>
      </c>
      <c r="DA68" s="1" t="s">
        <v>135</v>
      </c>
      <c r="DB68" s="1" t="s">
        <v>135</v>
      </c>
      <c r="DC68" s="11" t="s">
        <v>394</v>
      </c>
      <c r="DD68" s="1" t="s">
        <v>139</v>
      </c>
      <c r="DE68" s="1" t="s">
        <v>139</v>
      </c>
      <c r="DF68" s="1" t="s">
        <v>139</v>
      </c>
      <c r="DG68" s="1" t="s">
        <v>140</v>
      </c>
      <c r="DH68" s="1" t="s">
        <v>395</v>
      </c>
      <c r="DI68" s="1" t="s">
        <v>396</v>
      </c>
      <c r="DJ68" s="11" t="s">
        <v>135</v>
      </c>
      <c r="DK68" s="1" t="s">
        <v>134</v>
      </c>
      <c r="DL68" s="1" t="s">
        <v>135</v>
      </c>
      <c r="DM68" s="1" t="s">
        <v>135</v>
      </c>
      <c r="DN68" s="1" t="s">
        <v>135</v>
      </c>
      <c r="DO68" s="1" t="s">
        <v>135</v>
      </c>
      <c r="DP68" s="1" t="s">
        <v>397</v>
      </c>
      <c r="DQ68" s="11" t="s">
        <v>135</v>
      </c>
      <c r="DR68" s="1" t="s">
        <v>135</v>
      </c>
      <c r="DS68" s="1" t="s">
        <v>135</v>
      </c>
      <c r="DT68" s="1" t="s">
        <v>135</v>
      </c>
      <c r="DU68" s="1" t="s">
        <v>135</v>
      </c>
      <c r="DV68" s="1" t="s">
        <v>135</v>
      </c>
      <c r="DW68" s="1" t="s">
        <v>398</v>
      </c>
      <c r="DX68" s="11" t="s">
        <v>135</v>
      </c>
      <c r="DY68" s="1" t="s">
        <v>137</v>
      </c>
      <c r="DZ68" s="1" t="s">
        <v>137</v>
      </c>
      <c r="EA68" s="1" t="s">
        <v>137</v>
      </c>
      <c r="EB68" s="1" t="s">
        <v>137</v>
      </c>
      <c r="EC68" s="11" t="s">
        <v>135</v>
      </c>
      <c r="ED68" s="11" t="s">
        <v>399</v>
      </c>
      <c r="EE68" s="1" t="s">
        <v>140</v>
      </c>
      <c r="EF68" s="1" t="s">
        <v>139</v>
      </c>
      <c r="EG68" s="1" t="s">
        <v>140</v>
      </c>
      <c r="EH68" s="1" t="s">
        <v>140</v>
      </c>
      <c r="EI68" s="1" t="s">
        <v>400</v>
      </c>
      <c r="EJ68" s="1" t="s">
        <v>401</v>
      </c>
      <c r="EK68" s="11" t="s">
        <v>402</v>
      </c>
      <c r="EL68" s="1" t="s">
        <v>403</v>
      </c>
    </row>
    <row r="69" spans="1:184" ht="25.5">
      <c r="B69" s="2">
        <v>44934.842245509259</v>
      </c>
      <c r="C69" s="14" t="s">
        <v>404</v>
      </c>
      <c r="D69" s="1" t="s">
        <v>405</v>
      </c>
      <c r="E69" s="1" t="s">
        <v>135</v>
      </c>
      <c r="F69" s="1" t="s">
        <v>135</v>
      </c>
      <c r="G69" s="1" t="s">
        <v>135</v>
      </c>
      <c r="H69" s="1" t="s">
        <v>135</v>
      </c>
      <c r="I69" s="1" t="s">
        <v>135</v>
      </c>
      <c r="J69" s="1" t="s">
        <v>135</v>
      </c>
      <c r="K69" s="11" t="s">
        <v>406</v>
      </c>
      <c r="L69" s="1" t="s">
        <v>134</v>
      </c>
      <c r="M69" s="1" t="s">
        <v>134</v>
      </c>
      <c r="N69" s="1" t="s">
        <v>134</v>
      </c>
      <c r="O69" s="1" t="s">
        <v>134</v>
      </c>
      <c r="P69" s="1" t="s">
        <v>134</v>
      </c>
      <c r="Q69" s="1" t="s">
        <v>134</v>
      </c>
      <c r="R69" s="11" t="s">
        <v>406</v>
      </c>
      <c r="S69" s="1" t="s">
        <v>134</v>
      </c>
      <c r="T69" s="1" t="s">
        <v>134</v>
      </c>
      <c r="U69" s="1" t="s">
        <v>134</v>
      </c>
      <c r="V69" s="1" t="s">
        <v>134</v>
      </c>
      <c r="W69" s="1" t="s">
        <v>134</v>
      </c>
      <c r="X69" s="1" t="s">
        <v>134</v>
      </c>
      <c r="Y69" s="11" t="s">
        <v>406</v>
      </c>
      <c r="Z69" s="1" t="s">
        <v>140</v>
      </c>
      <c r="AA69" s="1" t="s">
        <v>140</v>
      </c>
      <c r="AB69" s="1" t="s">
        <v>140</v>
      </c>
      <c r="AC69" s="1" t="s">
        <v>140</v>
      </c>
      <c r="AD69" s="1" t="s">
        <v>407</v>
      </c>
      <c r="AE69" s="7" t="s">
        <v>408</v>
      </c>
      <c r="AF69" s="1" t="s">
        <v>134</v>
      </c>
      <c r="AG69" s="1" t="s">
        <v>134</v>
      </c>
      <c r="AH69" s="1" t="s">
        <v>134</v>
      </c>
      <c r="AI69" s="1" t="s">
        <v>137</v>
      </c>
      <c r="AJ69" s="1" t="s">
        <v>134</v>
      </c>
      <c r="AK69" s="1" t="s">
        <v>137</v>
      </c>
      <c r="AL69" s="11" t="s">
        <v>406</v>
      </c>
      <c r="AM69" s="1" t="s">
        <v>134</v>
      </c>
      <c r="AN69" s="1" t="s">
        <v>134</v>
      </c>
      <c r="AO69" s="1" t="s">
        <v>134</v>
      </c>
      <c r="AP69" s="1" t="s">
        <v>134</v>
      </c>
      <c r="AQ69" s="1" t="s">
        <v>134</v>
      </c>
      <c r="AR69" s="1" t="s">
        <v>134</v>
      </c>
      <c r="AS69" s="11" t="s">
        <v>409</v>
      </c>
      <c r="AT69" s="1" t="s">
        <v>140</v>
      </c>
      <c r="AU69" s="1" t="s">
        <v>140</v>
      </c>
      <c r="AV69" s="1" t="s">
        <v>140</v>
      </c>
      <c r="AW69" s="1" t="s">
        <v>140</v>
      </c>
      <c r="AX69" s="1" t="s">
        <v>409</v>
      </c>
      <c r="AY69" s="1" t="s">
        <v>410</v>
      </c>
      <c r="AZ69" s="11" t="s">
        <v>134</v>
      </c>
      <c r="BA69" s="1" t="s">
        <v>134</v>
      </c>
      <c r="BB69" s="1" t="s">
        <v>134</v>
      </c>
      <c r="BC69" s="1" t="s">
        <v>134</v>
      </c>
      <c r="BD69" s="1" t="s">
        <v>134</v>
      </c>
      <c r="BE69" s="1" t="s">
        <v>137</v>
      </c>
      <c r="BF69" s="7" t="s">
        <v>411</v>
      </c>
      <c r="BG69" s="1" t="s">
        <v>134</v>
      </c>
      <c r="BH69" s="1" t="s">
        <v>134</v>
      </c>
      <c r="BI69" s="1" t="s">
        <v>134</v>
      </c>
      <c r="BJ69" s="1" t="s">
        <v>134</v>
      </c>
      <c r="BK69" s="1" t="s">
        <v>134</v>
      </c>
      <c r="BL69" s="1" t="s">
        <v>134</v>
      </c>
      <c r="BM69" s="11" t="s">
        <v>406</v>
      </c>
      <c r="BN69" s="1" t="s">
        <v>134</v>
      </c>
      <c r="BO69" s="1" t="s">
        <v>134</v>
      </c>
      <c r="BP69" s="1" t="s">
        <v>134</v>
      </c>
      <c r="BQ69" s="1" t="s">
        <v>134</v>
      </c>
      <c r="BR69" s="1" t="s">
        <v>134</v>
      </c>
      <c r="BS69" s="1" t="s">
        <v>134</v>
      </c>
      <c r="BT69" s="11" t="s">
        <v>406</v>
      </c>
      <c r="BU69" s="1" t="s">
        <v>134</v>
      </c>
      <c r="BV69" s="1" t="s">
        <v>137</v>
      </c>
      <c r="BW69" s="1" t="s">
        <v>134</v>
      </c>
      <c r="BX69" s="1" t="s">
        <v>134</v>
      </c>
      <c r="BY69" s="1" t="s">
        <v>134</v>
      </c>
      <c r="BZ69" s="1" t="s">
        <v>137</v>
      </c>
      <c r="CA69" s="11" t="s">
        <v>412</v>
      </c>
      <c r="CB69" s="1" t="s">
        <v>134</v>
      </c>
      <c r="CC69" s="1" t="s">
        <v>137</v>
      </c>
      <c r="CD69" s="1" t="s">
        <v>134</v>
      </c>
      <c r="CE69" s="1" t="s">
        <v>134</v>
      </c>
      <c r="CF69" s="1" t="s">
        <v>134</v>
      </c>
      <c r="CG69" s="1" t="s">
        <v>134</v>
      </c>
      <c r="CI69" s="1" t="s">
        <v>134</v>
      </c>
      <c r="CJ69" s="1" t="s">
        <v>137</v>
      </c>
      <c r="CK69" s="1" t="s">
        <v>134</v>
      </c>
      <c r="CL69" s="1" t="s">
        <v>134</v>
      </c>
      <c r="CM69" s="1" t="s">
        <v>134</v>
      </c>
      <c r="CN69" s="1" t="s">
        <v>137</v>
      </c>
      <c r="CP69" s="1" t="s">
        <v>134</v>
      </c>
      <c r="CQ69" s="1" t="s">
        <v>137</v>
      </c>
      <c r="CR69" s="1" t="s">
        <v>134</v>
      </c>
      <c r="CS69" s="1" t="s">
        <v>137</v>
      </c>
      <c r="CT69" s="1" t="s">
        <v>137</v>
      </c>
      <c r="CU69" s="1" t="s">
        <v>137</v>
      </c>
      <c r="CW69" s="1" t="s">
        <v>135</v>
      </c>
      <c r="CX69" s="1" t="s">
        <v>135</v>
      </c>
      <c r="CY69" s="1" t="s">
        <v>135</v>
      </c>
      <c r="CZ69" s="1" t="s">
        <v>135</v>
      </c>
      <c r="DA69" s="1" t="s">
        <v>135</v>
      </c>
      <c r="DB69" s="1" t="s">
        <v>135</v>
      </c>
      <c r="DD69" s="1" t="s">
        <v>140</v>
      </c>
      <c r="DE69" s="1" t="s">
        <v>140</v>
      </c>
      <c r="DF69" s="1" t="s">
        <v>140</v>
      </c>
      <c r="DG69" s="1" t="s">
        <v>140</v>
      </c>
      <c r="DH69" s="1" t="s">
        <v>413</v>
      </c>
      <c r="DI69" s="1" t="s">
        <v>414</v>
      </c>
      <c r="DJ69" s="11" t="s">
        <v>135</v>
      </c>
      <c r="DK69" s="1" t="s">
        <v>134</v>
      </c>
      <c r="DL69" s="1" t="s">
        <v>134</v>
      </c>
      <c r="DM69" s="1" t="s">
        <v>134</v>
      </c>
      <c r="DN69" s="1" t="s">
        <v>134</v>
      </c>
      <c r="DO69" s="1" t="s">
        <v>134</v>
      </c>
      <c r="DQ69" s="11" t="s">
        <v>134</v>
      </c>
      <c r="DR69" s="1" t="s">
        <v>134</v>
      </c>
      <c r="DS69" s="1" t="s">
        <v>134</v>
      </c>
      <c r="DT69" s="1" t="s">
        <v>134</v>
      </c>
      <c r="DU69" s="1" t="s">
        <v>134</v>
      </c>
      <c r="DV69" s="1" t="s">
        <v>134</v>
      </c>
      <c r="DX69" s="11" t="s">
        <v>134</v>
      </c>
      <c r="DY69" s="1" t="s">
        <v>137</v>
      </c>
      <c r="DZ69" s="1" t="s">
        <v>137</v>
      </c>
      <c r="EA69" s="1" t="s">
        <v>137</v>
      </c>
      <c r="EB69" s="1" t="s">
        <v>134</v>
      </c>
      <c r="EC69" s="11" t="s">
        <v>137</v>
      </c>
      <c r="EE69" s="1" t="s">
        <v>140</v>
      </c>
      <c r="EF69" s="1" t="s">
        <v>140</v>
      </c>
      <c r="EG69" s="1" t="s">
        <v>140</v>
      </c>
      <c r="EH69" s="1" t="s">
        <v>140</v>
      </c>
      <c r="EI69" s="1" t="s">
        <v>289</v>
      </c>
      <c r="EJ69" s="1" t="s">
        <v>289</v>
      </c>
      <c r="EK69" s="11" t="s">
        <v>289</v>
      </c>
      <c r="EL69" s="1" t="s">
        <v>292</v>
      </c>
    </row>
    <row r="70" spans="1:184">
      <c r="B70" s="2"/>
      <c r="C70" s="14"/>
      <c r="D70" s="1"/>
      <c r="E70" s="1"/>
      <c r="F70" s="1"/>
      <c r="G70" s="1"/>
      <c r="H70" s="1"/>
      <c r="I70" s="1"/>
      <c r="J70" s="1"/>
      <c r="K70" s="11"/>
      <c r="L70" s="1"/>
      <c r="M70" s="1"/>
      <c r="N70" s="1"/>
      <c r="O70" s="1"/>
      <c r="P70" s="1"/>
      <c r="Q70" s="1"/>
      <c r="R70" s="11"/>
      <c r="S70" s="1"/>
      <c r="T70" s="1"/>
      <c r="U70" s="1"/>
      <c r="V70" s="1"/>
      <c r="W70" s="1"/>
      <c r="X70" s="1"/>
      <c r="Y70" s="11"/>
      <c r="Z70" s="1"/>
      <c r="AA70" s="1"/>
      <c r="AB70" s="1"/>
      <c r="AC70" s="1"/>
      <c r="AD70" s="1"/>
      <c r="AE70" s="7"/>
      <c r="AF70" s="1"/>
      <c r="AG70" s="1"/>
      <c r="AH70" s="1"/>
      <c r="AI70" s="1"/>
      <c r="AJ70" s="1"/>
      <c r="AK70" s="1"/>
      <c r="AL70" s="11"/>
      <c r="AM70" s="1"/>
      <c r="AN70" s="1"/>
      <c r="AO70" s="1"/>
      <c r="AP70" s="1"/>
      <c r="AQ70" s="1"/>
      <c r="AR70" s="1"/>
      <c r="AS70" s="11"/>
      <c r="AT70" s="1"/>
      <c r="AU70" s="1"/>
      <c r="AV70" s="1"/>
      <c r="AW70" s="1"/>
      <c r="AX70" s="1"/>
      <c r="AY70" s="1"/>
      <c r="AZ70" s="11"/>
      <c r="BA70" s="1"/>
      <c r="BB70" s="1"/>
      <c r="BC70" s="1"/>
      <c r="BD70" s="1"/>
      <c r="BE70" s="1"/>
      <c r="BF70" s="7"/>
      <c r="BG70" s="1"/>
      <c r="BH70" s="1"/>
      <c r="BI70" s="1"/>
      <c r="BJ70" s="1"/>
      <c r="BK70" s="1"/>
      <c r="BL70" s="1"/>
      <c r="BM70" s="11"/>
      <c r="BN70" s="1"/>
      <c r="BO70" s="1"/>
      <c r="BP70" s="1"/>
      <c r="BQ70" s="1"/>
      <c r="BR70" s="1"/>
      <c r="BS70" s="1"/>
      <c r="BT70" s="11"/>
      <c r="BU70" s="1"/>
      <c r="BV70" s="1"/>
      <c r="BW70" s="1"/>
      <c r="BX70" s="1"/>
      <c r="BY70" s="1"/>
      <c r="BZ70" s="1"/>
      <c r="CA70" s="11"/>
      <c r="CB70" s="1"/>
      <c r="CC70" s="1"/>
      <c r="CD70" s="1"/>
      <c r="CE70" s="1"/>
      <c r="CF70" s="1"/>
      <c r="CG70" s="1"/>
      <c r="CI70" s="1"/>
      <c r="CJ70" s="1"/>
      <c r="CK70" s="1"/>
      <c r="CL70" s="1"/>
      <c r="CM70" s="1"/>
      <c r="CN70" s="1"/>
      <c r="CP70" s="1"/>
      <c r="CQ70" s="1"/>
      <c r="CR70" s="1"/>
      <c r="CS70" s="1"/>
      <c r="CT70" s="1"/>
      <c r="CU70" s="1"/>
      <c r="CW70" s="1"/>
      <c r="CX70" s="1"/>
      <c r="CY70" s="1"/>
      <c r="CZ70" s="1"/>
      <c r="DA70" s="1"/>
      <c r="DB70" s="1"/>
      <c r="DD70" s="1"/>
      <c r="DE70" s="1"/>
      <c r="DF70" s="1"/>
      <c r="DG70" s="1"/>
      <c r="DH70" s="1"/>
      <c r="DI70" s="1"/>
      <c r="DJ70" s="11"/>
      <c r="DK70" s="1"/>
      <c r="DL70" s="1"/>
      <c r="DM70" s="1"/>
      <c r="DN70" s="1"/>
      <c r="DO70" s="1"/>
      <c r="DQ70" s="11"/>
      <c r="DR70" s="1"/>
      <c r="DS70" s="1"/>
      <c r="DT70" s="1"/>
      <c r="DU70" s="1"/>
      <c r="DV70" s="1"/>
      <c r="DX70" s="11"/>
      <c r="DY70" s="1"/>
      <c r="DZ70" s="1"/>
      <c r="EA70" s="1"/>
      <c r="EB70" s="1"/>
      <c r="EC70" s="11"/>
      <c r="EE70" s="1"/>
      <c r="EF70" s="1"/>
      <c r="EG70" s="1"/>
      <c r="EH70" s="1"/>
      <c r="EI70" s="1"/>
      <c r="EJ70" s="1"/>
      <c r="EK70" s="11"/>
      <c r="EL70" s="1"/>
    </row>
    <row r="71" spans="1:184">
      <c r="D71" s="12" t="s">
        <v>135</v>
      </c>
      <c r="E71">
        <f>COUNTIF(E67:E69,"Strongly agree")</f>
        <v>2</v>
      </c>
      <c r="F71">
        <f t="shared" ref="F71:J71" si="126">COUNTIF(F67:F69,"Strongly agree")</f>
        <v>1</v>
      </c>
      <c r="G71">
        <f t="shared" si="126"/>
        <v>2</v>
      </c>
      <c r="H71">
        <f t="shared" si="126"/>
        <v>2</v>
      </c>
      <c r="I71">
        <f t="shared" si="126"/>
        <v>2</v>
      </c>
      <c r="J71">
        <f t="shared" si="126"/>
        <v>2</v>
      </c>
      <c r="L71">
        <f>COUNTIF(L67:L69,"Strongly agree")</f>
        <v>0</v>
      </c>
      <c r="M71">
        <f t="shared" ref="M71:P71" si="127">COUNTIF(M67:M69,"Strongly agree")</f>
        <v>1</v>
      </c>
      <c r="N71">
        <f t="shared" si="127"/>
        <v>1</v>
      </c>
      <c r="O71">
        <f t="shared" si="127"/>
        <v>1</v>
      </c>
      <c r="P71">
        <f t="shared" si="127"/>
        <v>1</v>
      </c>
      <c r="Q71">
        <f>COUNTIF(Q67:Q69,"Strongly agree")</f>
        <v>1</v>
      </c>
      <c r="S71">
        <f>COUNTIF(S67:S69,"Strongly agree")</f>
        <v>1</v>
      </c>
      <c r="T71">
        <f t="shared" ref="T71:X71" si="128">COUNTIF(T67:T69,"Strongly agree")</f>
        <v>1</v>
      </c>
      <c r="U71">
        <f t="shared" si="128"/>
        <v>1</v>
      </c>
      <c r="V71">
        <f t="shared" si="128"/>
        <v>1</v>
      </c>
      <c r="W71">
        <f t="shared" si="128"/>
        <v>1</v>
      </c>
      <c r="X71">
        <f t="shared" si="128"/>
        <v>1</v>
      </c>
    </row>
    <row r="72" spans="1:184">
      <c r="D72" s="5" t="s">
        <v>134</v>
      </c>
      <c r="E72">
        <f>COUNTIF(E67:E69,"Agree")</f>
        <v>1</v>
      </c>
      <c r="F72">
        <f t="shared" ref="F72:J72" si="129">COUNTIF(F67:F69,"Agree")</f>
        <v>2</v>
      </c>
      <c r="G72">
        <f t="shared" si="129"/>
        <v>0</v>
      </c>
      <c r="H72">
        <f t="shared" si="129"/>
        <v>0</v>
      </c>
      <c r="I72">
        <f t="shared" si="129"/>
        <v>0</v>
      </c>
      <c r="J72">
        <f t="shared" si="129"/>
        <v>1</v>
      </c>
      <c r="L72">
        <f>COUNTIF(L67:L69,"Agree")</f>
        <v>2</v>
      </c>
      <c r="M72">
        <f t="shared" ref="M72:Q72" si="130">COUNTIF(M67:M69,"Agree")</f>
        <v>2</v>
      </c>
      <c r="N72">
        <f t="shared" si="130"/>
        <v>1</v>
      </c>
      <c r="O72">
        <f t="shared" si="130"/>
        <v>2</v>
      </c>
      <c r="P72">
        <f t="shared" si="130"/>
        <v>1</v>
      </c>
      <c r="Q72">
        <f t="shared" si="130"/>
        <v>1</v>
      </c>
      <c r="S72">
        <f>COUNTIF(S67:S69,"Agree")</f>
        <v>2</v>
      </c>
      <c r="T72">
        <f t="shared" ref="T72:X72" si="131">COUNTIF(T67:T69,"Agree")</f>
        <v>2</v>
      </c>
      <c r="U72">
        <f t="shared" si="131"/>
        <v>2</v>
      </c>
      <c r="V72">
        <f t="shared" si="131"/>
        <v>2</v>
      </c>
      <c r="W72">
        <f t="shared" si="131"/>
        <v>1</v>
      </c>
      <c r="X72">
        <f t="shared" si="131"/>
        <v>2</v>
      </c>
    </row>
    <row r="73" spans="1:184">
      <c r="D73" s="5" t="s">
        <v>137</v>
      </c>
      <c r="E73">
        <f>COUNTIF(E67:E69,"Neutral")</f>
        <v>0</v>
      </c>
      <c r="F73">
        <f t="shared" ref="F73:J73" si="132">COUNTIF(F67:F69,"Neutral")</f>
        <v>0</v>
      </c>
      <c r="G73">
        <f t="shared" si="132"/>
        <v>1</v>
      </c>
      <c r="H73">
        <f t="shared" si="132"/>
        <v>1</v>
      </c>
      <c r="I73">
        <f t="shared" si="132"/>
        <v>1</v>
      </c>
      <c r="J73">
        <f t="shared" si="132"/>
        <v>0</v>
      </c>
      <c r="L73">
        <f>COUNTIF(L67:L69,"Neutral")</f>
        <v>1</v>
      </c>
      <c r="M73">
        <f t="shared" ref="M73:Q73" si="133">COUNTIF(M67:M69,"Neutral")</f>
        <v>0</v>
      </c>
      <c r="N73">
        <f t="shared" si="133"/>
        <v>0</v>
      </c>
      <c r="O73">
        <f t="shared" si="133"/>
        <v>0</v>
      </c>
      <c r="P73">
        <f t="shared" si="133"/>
        <v>0</v>
      </c>
      <c r="Q73">
        <f t="shared" si="133"/>
        <v>1</v>
      </c>
      <c r="S73">
        <f>COUNTIF(S67:S69,"Neutral")</f>
        <v>0</v>
      </c>
      <c r="T73">
        <f t="shared" ref="T73:X73" si="134">COUNTIF(T67:T69,"Neutral")</f>
        <v>0</v>
      </c>
      <c r="U73">
        <f t="shared" si="134"/>
        <v>0</v>
      </c>
      <c r="V73">
        <f t="shared" si="134"/>
        <v>0</v>
      </c>
      <c r="W73">
        <f t="shared" si="134"/>
        <v>1</v>
      </c>
      <c r="X73">
        <f t="shared" si="134"/>
        <v>0</v>
      </c>
    </row>
    <row r="74" spans="1:184">
      <c r="D74" s="5" t="s">
        <v>143</v>
      </c>
      <c r="E74">
        <f>COUNTIF(E67:E69,"Disagree")</f>
        <v>0</v>
      </c>
      <c r="F74">
        <f t="shared" ref="F74:J74" si="135">COUNTIF(F67:F69,"Disagree")</f>
        <v>0</v>
      </c>
      <c r="G74">
        <f t="shared" si="135"/>
        <v>0</v>
      </c>
      <c r="H74">
        <f t="shared" si="135"/>
        <v>0</v>
      </c>
      <c r="I74">
        <f t="shared" si="135"/>
        <v>0</v>
      </c>
      <c r="J74">
        <f t="shared" si="135"/>
        <v>0</v>
      </c>
      <c r="L74">
        <f>COUNTIF(L67:L69,"Disagree")</f>
        <v>0</v>
      </c>
      <c r="M74">
        <f t="shared" ref="M74:Q74" si="136">COUNTIF(M67:M69,"Disagree")</f>
        <v>0</v>
      </c>
      <c r="N74">
        <f t="shared" si="136"/>
        <v>1</v>
      </c>
      <c r="O74">
        <f t="shared" si="136"/>
        <v>0</v>
      </c>
      <c r="P74">
        <f t="shared" si="136"/>
        <v>1</v>
      </c>
      <c r="Q74">
        <f t="shared" si="136"/>
        <v>0</v>
      </c>
      <c r="S74">
        <f>COUNTIF(S67:S69,"Disagree")</f>
        <v>0</v>
      </c>
      <c r="T74">
        <f t="shared" ref="T74:X74" si="137">COUNTIF(T67:T69,"Disagree")</f>
        <v>0</v>
      </c>
      <c r="U74">
        <f t="shared" si="137"/>
        <v>0</v>
      </c>
      <c r="V74">
        <f t="shared" si="137"/>
        <v>0</v>
      </c>
      <c r="W74">
        <f t="shared" si="137"/>
        <v>0</v>
      </c>
      <c r="X74">
        <f t="shared" si="137"/>
        <v>0</v>
      </c>
    </row>
    <row r="75" spans="1:184" ht="30">
      <c r="D75" s="8" t="s">
        <v>225</v>
      </c>
      <c r="E75">
        <f>COUNTIF(E67:E69,"Strongly disagree")</f>
        <v>0</v>
      </c>
      <c r="F75">
        <f t="shared" ref="F75:J75" si="138">COUNTIF(F67:F69,"Strongly disagree")</f>
        <v>0</v>
      </c>
      <c r="G75">
        <f t="shared" si="138"/>
        <v>0</v>
      </c>
      <c r="H75">
        <f t="shared" si="138"/>
        <v>0</v>
      </c>
      <c r="I75">
        <f t="shared" si="138"/>
        <v>0</v>
      </c>
      <c r="J75">
        <f t="shared" si="138"/>
        <v>0</v>
      </c>
      <c r="L75">
        <f>COUNTIF(L67:L69,"Strongly disagree")</f>
        <v>0</v>
      </c>
      <c r="M75">
        <f t="shared" ref="M75:Q75" si="139">COUNTIF(M67:M69,"Strongly disagree")</f>
        <v>0</v>
      </c>
      <c r="N75">
        <f t="shared" si="139"/>
        <v>0</v>
      </c>
      <c r="O75">
        <f t="shared" si="139"/>
        <v>0</v>
      </c>
      <c r="P75">
        <f t="shared" si="139"/>
        <v>0</v>
      </c>
      <c r="Q75">
        <f t="shared" si="139"/>
        <v>0</v>
      </c>
      <c r="S75">
        <f>COUNTIF(S67:S69,"Strongly disagree")</f>
        <v>0</v>
      </c>
      <c r="T75">
        <f t="shared" ref="T75:X75" si="140">COUNTIF(T67:T69,"Strongly disagree")</f>
        <v>0</v>
      </c>
      <c r="U75">
        <f t="shared" si="140"/>
        <v>0</v>
      </c>
      <c r="V75">
        <f t="shared" si="140"/>
        <v>0</v>
      </c>
      <c r="W75">
        <f t="shared" si="140"/>
        <v>0</v>
      </c>
      <c r="X75">
        <f t="shared" si="140"/>
        <v>0</v>
      </c>
    </row>
    <row r="76" spans="1:184">
      <c r="D76" s="12" t="s">
        <v>139</v>
      </c>
    </row>
    <row r="77" spans="1:184">
      <c r="D77" s="5" t="s">
        <v>140</v>
      </c>
    </row>
    <row r="78" spans="1:184">
      <c r="D78" s="5" t="s">
        <v>147</v>
      </c>
    </row>
    <row r="79" spans="1:184">
      <c r="D79" s="5" t="s">
        <v>137</v>
      </c>
    </row>
    <row r="80" spans="1:184">
      <c r="D80" s="5" t="s">
        <v>148</v>
      </c>
    </row>
    <row r="81" spans="3:8">
      <c r="D81" s="5" t="s">
        <v>149</v>
      </c>
    </row>
    <row r="82" spans="3:8">
      <c r="D82" s="5" t="s">
        <v>475</v>
      </c>
    </row>
    <row r="86" spans="3:8">
      <c r="D86" t="s">
        <v>532</v>
      </c>
      <c r="E86" t="s">
        <v>533</v>
      </c>
      <c r="F86" t="s">
        <v>534</v>
      </c>
      <c r="G86" t="s">
        <v>535</v>
      </c>
      <c r="H86" t="s">
        <v>536</v>
      </c>
    </row>
    <row r="87" spans="3:8">
      <c r="C87" s="8" t="s">
        <v>541</v>
      </c>
      <c r="D87" s="19">
        <f>(4+2+2)/15</f>
        <v>0.53333333333333333</v>
      </c>
      <c r="E87" s="20">
        <f>(4+1+1)/15</f>
        <v>0.4</v>
      </c>
      <c r="F87" s="19">
        <f>1/15</f>
        <v>6.6666666666666666E-2</v>
      </c>
      <c r="G87">
        <v>0</v>
      </c>
      <c r="H87">
        <v>0</v>
      </c>
    </row>
    <row r="96" spans="3:8">
      <c r="D96" s="292" t="s">
        <v>415</v>
      </c>
      <c r="E96" s="292"/>
      <c r="F96" s="292"/>
      <c r="G96" s="292"/>
    </row>
    <row r="97" spans="3:11">
      <c r="D97" t="s">
        <v>532</v>
      </c>
      <c r="H97" t="s">
        <v>533</v>
      </c>
      <c r="I97" t="s">
        <v>534</v>
      </c>
      <c r="J97" t="s">
        <v>535</v>
      </c>
      <c r="K97" s="10" t="s">
        <v>536</v>
      </c>
    </row>
    <row r="98" spans="3:11">
      <c r="D98" t="s">
        <v>537</v>
      </c>
      <c r="E98" t="s">
        <v>538</v>
      </c>
      <c r="F98" t="s">
        <v>539</v>
      </c>
      <c r="G98" t="s">
        <v>540</v>
      </c>
    </row>
    <row r="99" spans="3:11" ht="76.5" customHeight="1">
      <c r="C99" s="8" t="s">
        <v>526</v>
      </c>
    </row>
    <row r="100" spans="3:11" ht="96.75" customHeight="1">
      <c r="C100" s="8" t="s">
        <v>527</v>
      </c>
    </row>
    <row r="101" spans="3:11" ht="81" customHeight="1">
      <c r="C101" s="8" t="s">
        <v>528</v>
      </c>
    </row>
    <row r="102" spans="3:11" ht="81" customHeight="1">
      <c r="C102" s="8" t="s">
        <v>529</v>
      </c>
    </row>
    <row r="103" spans="3:11" ht="84" customHeight="1">
      <c r="C103" s="8" t="s">
        <v>530</v>
      </c>
    </row>
    <row r="104" spans="3:11" ht="65.25" customHeight="1">
      <c r="C104" s="8" t="s">
        <v>531</v>
      </c>
    </row>
  </sheetData>
  <mergeCells count="10">
    <mergeCell ref="D96:G96"/>
    <mergeCell ref="Z48:AC48"/>
    <mergeCell ref="BA48:BD48"/>
    <mergeCell ref="ET48:EW48"/>
    <mergeCell ref="FU48:FX48"/>
    <mergeCell ref="E1:AE1"/>
    <mergeCell ref="BA3:BF3"/>
    <mergeCell ref="Z3:AC3"/>
    <mergeCell ref="DY3:EB3"/>
    <mergeCell ref="EZ3:FC3"/>
  </mergeCells>
  <phoneticPr fontId="12"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7"/>
  <sheetViews>
    <sheetView workbookViewId="0">
      <selection activeCell="H36" sqref="H36"/>
    </sheetView>
  </sheetViews>
  <sheetFormatPr defaultRowHeight="15"/>
  <cols>
    <col min="2" max="2" width="14.140625" bestFit="1" customWidth="1"/>
    <col min="3" max="3" width="14" bestFit="1" customWidth="1"/>
    <col min="4" max="4" width="7" bestFit="1" customWidth="1"/>
    <col min="6" max="6" width="7" bestFit="1" customWidth="1"/>
    <col min="8" max="8" width="17.7109375" bestFit="1" customWidth="1"/>
  </cols>
  <sheetData>
    <row r="2" spans="2:7">
      <c r="C2" s="292" t="s">
        <v>419</v>
      </c>
      <c r="D2" s="292"/>
      <c r="E2" s="292"/>
      <c r="F2" s="292"/>
      <c r="G2" s="292"/>
    </row>
    <row r="3" spans="2:7">
      <c r="C3" t="s">
        <v>420</v>
      </c>
      <c r="D3" t="s">
        <v>424</v>
      </c>
      <c r="E3" t="s">
        <v>423</v>
      </c>
      <c r="F3" t="s">
        <v>422</v>
      </c>
      <c r="G3" t="s">
        <v>421</v>
      </c>
    </row>
    <row r="4" spans="2:7">
      <c r="B4" t="s">
        <v>415</v>
      </c>
      <c r="C4">
        <v>3</v>
      </c>
      <c r="D4">
        <v>3</v>
      </c>
      <c r="E4">
        <v>3</v>
      </c>
      <c r="F4">
        <v>3</v>
      </c>
      <c r="G4">
        <v>3</v>
      </c>
    </row>
    <row r="5" spans="2:7">
      <c r="B5" t="s">
        <v>416</v>
      </c>
      <c r="C5">
        <v>3</v>
      </c>
      <c r="D5">
        <v>3</v>
      </c>
      <c r="E5">
        <v>3</v>
      </c>
      <c r="F5">
        <v>3</v>
      </c>
      <c r="G5">
        <v>2</v>
      </c>
    </row>
    <row r="6" spans="2:7">
      <c r="B6" t="s">
        <v>417</v>
      </c>
      <c r="C6">
        <v>10</v>
      </c>
      <c r="D6">
        <v>10</v>
      </c>
      <c r="E6">
        <v>13</v>
      </c>
      <c r="F6">
        <v>10</v>
      </c>
      <c r="G6">
        <v>8</v>
      </c>
    </row>
    <row r="7" spans="2:7">
      <c r="B7" t="s">
        <v>418</v>
      </c>
      <c r="C7">
        <v>3</v>
      </c>
      <c r="D7">
        <v>3</v>
      </c>
      <c r="E7">
        <v>3</v>
      </c>
      <c r="F7">
        <v>3</v>
      </c>
      <c r="G7">
        <v>3</v>
      </c>
    </row>
  </sheetData>
  <mergeCells count="1">
    <mergeCell ref="C2:G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6"/>
  <sheetViews>
    <sheetView topLeftCell="B1" workbookViewId="0">
      <selection activeCell="B5" activeCellId="2" sqref="A4:XFD4 A6:XFD6 A5:XFD5"/>
    </sheetView>
  </sheetViews>
  <sheetFormatPr defaultRowHeight="15"/>
  <cols>
    <col min="3" max="3" width="64.85546875" bestFit="1" customWidth="1"/>
    <col min="4" max="4" width="12.7109375" bestFit="1" customWidth="1"/>
    <col min="5" max="6" width="11.7109375" bestFit="1" customWidth="1"/>
    <col min="7" max="7" width="15.5703125" bestFit="1" customWidth="1"/>
    <col min="8" max="8" width="10.28515625" bestFit="1" customWidth="1"/>
    <col min="9" max="9" width="11.140625" bestFit="1" customWidth="1"/>
    <col min="10" max="10" width="15.5703125" bestFit="1" customWidth="1"/>
    <col min="11" max="11" width="21.42578125" bestFit="1" customWidth="1"/>
    <col min="12" max="12" width="11.7109375" bestFit="1" customWidth="1"/>
  </cols>
  <sheetData>
    <row r="2" spans="2:13">
      <c r="B2" t="s">
        <v>563</v>
      </c>
      <c r="C2" t="s">
        <v>560</v>
      </c>
      <c r="D2" s="292" t="s">
        <v>562</v>
      </c>
      <c r="E2" s="292"/>
      <c r="F2" s="292"/>
      <c r="G2" s="292"/>
      <c r="H2" s="292"/>
      <c r="I2" s="292"/>
      <c r="K2" t="s">
        <v>561</v>
      </c>
      <c r="L2" t="s">
        <v>562</v>
      </c>
      <c r="M2" t="s">
        <v>443</v>
      </c>
    </row>
    <row r="3" spans="2:13">
      <c r="B3">
        <v>1</v>
      </c>
      <c r="C3" s="21" t="s">
        <v>439</v>
      </c>
      <c r="D3" t="s">
        <v>542</v>
      </c>
      <c r="E3" t="s">
        <v>425</v>
      </c>
      <c r="F3" t="s">
        <v>544</v>
      </c>
      <c r="G3" t="s">
        <v>545</v>
      </c>
      <c r="H3" t="s">
        <v>429</v>
      </c>
      <c r="I3" t="s">
        <v>546</v>
      </c>
      <c r="K3" t="s">
        <v>434</v>
      </c>
      <c r="L3" t="s">
        <v>426</v>
      </c>
      <c r="M3">
        <v>300</v>
      </c>
    </row>
    <row r="4" spans="2:13">
      <c r="B4">
        <v>2</v>
      </c>
      <c r="C4" s="21" t="s">
        <v>442</v>
      </c>
      <c r="D4" t="s">
        <v>547</v>
      </c>
      <c r="E4" t="s">
        <v>548</v>
      </c>
      <c r="F4" t="s">
        <v>549</v>
      </c>
      <c r="K4" t="s">
        <v>543</v>
      </c>
      <c r="L4" t="s">
        <v>544</v>
      </c>
      <c r="M4">
        <v>83</v>
      </c>
    </row>
    <row r="5" spans="2:13">
      <c r="B5">
        <v>3</v>
      </c>
      <c r="C5" s="21" t="s">
        <v>441</v>
      </c>
      <c r="D5" t="s">
        <v>550</v>
      </c>
      <c r="E5" t="s">
        <v>552</v>
      </c>
      <c r="F5" t="s">
        <v>427</v>
      </c>
      <c r="G5" t="s">
        <v>553</v>
      </c>
      <c r="H5" t="s">
        <v>433</v>
      </c>
      <c r="K5" t="s">
        <v>428</v>
      </c>
      <c r="L5" t="s">
        <v>548</v>
      </c>
      <c r="M5">
        <v>278</v>
      </c>
    </row>
    <row r="6" spans="2:13">
      <c r="B6">
        <v>4</v>
      </c>
      <c r="C6" s="21" t="s">
        <v>442</v>
      </c>
      <c r="D6" t="s">
        <v>554</v>
      </c>
      <c r="E6" t="s">
        <v>555</v>
      </c>
      <c r="F6" t="s">
        <v>548</v>
      </c>
      <c r="G6" t="s">
        <v>556</v>
      </c>
      <c r="H6" t="s">
        <v>549</v>
      </c>
      <c r="I6" t="s">
        <v>430</v>
      </c>
      <c r="K6" t="s">
        <v>434</v>
      </c>
      <c r="L6" t="s">
        <v>557</v>
      </c>
      <c r="M6">
        <v>291</v>
      </c>
    </row>
    <row r="7" spans="2:13">
      <c r="B7">
        <v>5</v>
      </c>
      <c r="C7" s="21" t="s">
        <v>439</v>
      </c>
      <c r="D7" t="s">
        <v>429</v>
      </c>
      <c r="E7" t="s">
        <v>544</v>
      </c>
      <c r="K7" t="s">
        <v>551</v>
      </c>
      <c r="L7" t="s">
        <v>553</v>
      </c>
      <c r="M7">
        <v>160</v>
      </c>
    </row>
    <row r="8" spans="2:13">
      <c r="B8">
        <v>6</v>
      </c>
      <c r="C8" s="21" t="s">
        <v>440</v>
      </c>
      <c r="D8" t="s">
        <v>558</v>
      </c>
      <c r="E8" t="s">
        <v>559</v>
      </c>
      <c r="F8" t="s">
        <v>426</v>
      </c>
      <c r="K8" t="s">
        <v>551</v>
      </c>
      <c r="L8" t="s">
        <v>427</v>
      </c>
      <c r="M8">
        <v>73</v>
      </c>
    </row>
    <row r="12" spans="2:13">
      <c r="C12" s="4" t="s">
        <v>565</v>
      </c>
      <c r="D12" s="22">
        <v>1185</v>
      </c>
    </row>
    <row r="13" spans="2:13">
      <c r="C13" s="3"/>
      <c r="D13" s="22"/>
    </row>
    <row r="14" spans="2:13">
      <c r="C14" s="4" t="s">
        <v>444</v>
      </c>
      <c r="D14" s="22">
        <v>197.5</v>
      </c>
    </row>
    <row r="15" spans="2:13">
      <c r="C15" s="4" t="s">
        <v>445</v>
      </c>
      <c r="D15" s="22">
        <v>73</v>
      </c>
    </row>
    <row r="16" spans="2:13">
      <c r="C16" s="4" t="s">
        <v>446</v>
      </c>
      <c r="D16" s="22">
        <v>300</v>
      </c>
    </row>
    <row r="17" spans="3:4">
      <c r="C17" s="3"/>
      <c r="D17" s="22"/>
    </row>
    <row r="18" spans="3:4">
      <c r="C18" s="4" t="s">
        <v>453</v>
      </c>
      <c r="D18" s="22">
        <v>105.59</v>
      </c>
    </row>
    <row r="19" spans="3:4">
      <c r="C19" s="3"/>
      <c r="D19" s="22"/>
    </row>
    <row r="20" spans="3:4">
      <c r="C20" s="4" t="s">
        <v>447</v>
      </c>
      <c r="D20" s="22">
        <v>3</v>
      </c>
    </row>
    <row r="21" spans="3:4">
      <c r="C21" s="3"/>
      <c r="D21" s="22"/>
    </row>
    <row r="22" spans="3:4">
      <c r="C22" s="4" t="s">
        <v>449</v>
      </c>
      <c r="D22" s="22">
        <v>869</v>
      </c>
    </row>
    <row r="23" spans="3:4">
      <c r="C23" s="3"/>
      <c r="D23" s="22"/>
    </row>
    <row r="24" spans="3:4">
      <c r="C24" s="4" t="s">
        <v>566</v>
      </c>
      <c r="D24" s="22">
        <v>289.67</v>
      </c>
    </row>
    <row r="25" spans="3:4">
      <c r="C25" s="4" t="s">
        <v>567</v>
      </c>
      <c r="D25" s="22">
        <v>278</v>
      </c>
    </row>
    <row r="26" spans="3:4">
      <c r="C26" s="4" t="s">
        <v>568</v>
      </c>
      <c r="D26" s="22">
        <v>300</v>
      </c>
    </row>
    <row r="27" spans="3:4">
      <c r="C27" s="3"/>
      <c r="D27" s="22"/>
    </row>
    <row r="28" spans="3:4">
      <c r="C28" s="4" t="s">
        <v>564</v>
      </c>
      <c r="D28" s="22">
        <v>11.06</v>
      </c>
    </row>
    <row r="29" spans="3:4">
      <c r="C29" s="3"/>
      <c r="D29" s="22"/>
    </row>
    <row r="30" spans="3:4">
      <c r="C30" s="4" t="s">
        <v>450</v>
      </c>
      <c r="D30" s="22">
        <v>3</v>
      </c>
    </row>
    <row r="31" spans="3:4">
      <c r="C31" s="3"/>
      <c r="D31" s="22"/>
    </row>
    <row r="32" spans="3:4">
      <c r="C32" s="4" t="s">
        <v>451</v>
      </c>
      <c r="D32" s="22">
        <v>4</v>
      </c>
    </row>
    <row r="33" spans="3:4">
      <c r="C33" s="3"/>
      <c r="D33" s="22"/>
    </row>
    <row r="34" spans="3:4">
      <c r="C34" s="4" t="s">
        <v>452</v>
      </c>
      <c r="D34" s="22">
        <v>2</v>
      </c>
    </row>
    <row r="35" spans="3:4">
      <c r="D35" s="22"/>
    </row>
    <row r="36" spans="3:4">
      <c r="D36" s="22"/>
    </row>
  </sheetData>
  <mergeCells count="1">
    <mergeCell ref="D2:I2"/>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5"/>
  <sheetViews>
    <sheetView workbookViewId="0">
      <selection activeCell="J6" sqref="J6"/>
    </sheetView>
  </sheetViews>
  <sheetFormatPr defaultRowHeight="15"/>
  <cols>
    <col min="2" max="2" width="13.85546875" bestFit="1" customWidth="1"/>
    <col min="3" max="3" width="28.85546875" bestFit="1" customWidth="1"/>
    <col min="4" max="5" width="21.42578125" bestFit="1" customWidth="1"/>
    <col min="7" max="7" width="14.5703125" bestFit="1" customWidth="1"/>
    <col min="8" max="8" width="11.140625" bestFit="1" customWidth="1"/>
    <col min="9" max="9" width="13.140625" bestFit="1" customWidth="1"/>
    <col min="11" max="11" width="67.140625" bestFit="1" customWidth="1"/>
    <col min="13" max="13" width="11.7109375" bestFit="1" customWidth="1"/>
  </cols>
  <sheetData>
    <row r="2" spans="2:11">
      <c r="B2" t="s">
        <v>4715</v>
      </c>
      <c r="C2" t="s">
        <v>630</v>
      </c>
      <c r="E2" t="s">
        <v>443</v>
      </c>
      <c r="G2" s="35" t="s">
        <v>696</v>
      </c>
      <c r="H2" s="35" t="s">
        <v>4870</v>
      </c>
      <c r="I2" s="35" t="s">
        <v>4871</v>
      </c>
      <c r="J2" s="35" t="s">
        <v>538</v>
      </c>
    </row>
    <row r="3" spans="2:11">
      <c r="B3" t="s">
        <v>700</v>
      </c>
      <c r="C3" s="21" t="s">
        <v>442</v>
      </c>
      <c r="D3" t="s">
        <v>543</v>
      </c>
      <c r="E3">
        <v>83</v>
      </c>
      <c r="G3" s="35" t="s">
        <v>415</v>
      </c>
      <c r="H3" s="35">
        <v>12</v>
      </c>
      <c r="I3" s="174">
        <f>AVERAGE(E27:E38)</f>
        <v>246.66666666666666</v>
      </c>
      <c r="J3" s="174">
        <f>STDEV(E27:E38)</f>
        <v>33.990194664540091</v>
      </c>
      <c r="K3" t="s">
        <v>4872</v>
      </c>
    </row>
    <row r="4" spans="2:11">
      <c r="B4" t="s">
        <v>700</v>
      </c>
      <c r="C4" s="21" t="s">
        <v>441</v>
      </c>
      <c r="D4" t="s">
        <v>428</v>
      </c>
      <c r="E4">
        <v>278</v>
      </c>
      <c r="G4" s="35" t="s">
        <v>458</v>
      </c>
      <c r="H4" s="35">
        <v>7</v>
      </c>
      <c r="I4" s="174">
        <f>AVERAGE(E39:E45)</f>
        <v>238.57142857142858</v>
      </c>
      <c r="J4" s="174">
        <f>STDEV(E39:E45)</f>
        <v>32.546669787947742</v>
      </c>
    </row>
    <row r="5" spans="2:11">
      <c r="B5" t="s">
        <v>700</v>
      </c>
      <c r="C5" s="21" t="s">
        <v>442</v>
      </c>
      <c r="D5" t="s">
        <v>434</v>
      </c>
      <c r="E5">
        <v>291</v>
      </c>
      <c r="G5" s="35" t="s">
        <v>417</v>
      </c>
      <c r="H5" s="35">
        <v>21</v>
      </c>
      <c r="I5" s="174">
        <f>AVERAGE(E6:E26)</f>
        <v>246.38095238095238</v>
      </c>
      <c r="J5" s="174">
        <f>STDEV(E6:E26)</f>
        <v>29.64536420838208</v>
      </c>
    </row>
    <row r="6" spans="2:11" s="6" customFormat="1">
      <c r="B6" s="6" t="s">
        <v>699</v>
      </c>
      <c r="C6" s="197" t="s">
        <v>439</v>
      </c>
      <c r="D6" s="6" t="s">
        <v>545</v>
      </c>
      <c r="E6" s="6">
        <v>217</v>
      </c>
      <c r="G6" s="6" t="s">
        <v>418</v>
      </c>
      <c r="H6" s="6">
        <v>3</v>
      </c>
      <c r="I6" s="45">
        <f>AVERAGE(E3:E5)</f>
        <v>217.33333333333334</v>
      </c>
      <c r="J6" s="45">
        <f>STDEV(E3:E5)</f>
        <v>116.5175237178225</v>
      </c>
    </row>
    <row r="7" spans="2:11">
      <c r="B7" t="s">
        <v>699</v>
      </c>
      <c r="C7" s="4" t="s">
        <v>439</v>
      </c>
      <c r="D7" t="s">
        <v>544</v>
      </c>
      <c r="E7">
        <v>263</v>
      </c>
    </row>
    <row r="8" spans="2:11">
      <c r="B8" t="s">
        <v>699</v>
      </c>
      <c r="C8" s="4" t="s">
        <v>441</v>
      </c>
      <c r="D8" t="s">
        <v>605</v>
      </c>
      <c r="E8">
        <v>238</v>
      </c>
    </row>
    <row r="9" spans="2:11">
      <c r="B9" t="s">
        <v>699</v>
      </c>
      <c r="C9" s="4" t="s">
        <v>441</v>
      </c>
      <c r="D9" t="s">
        <v>550</v>
      </c>
      <c r="E9">
        <v>234</v>
      </c>
    </row>
    <row r="10" spans="2:11">
      <c r="B10" t="s">
        <v>699</v>
      </c>
      <c r="C10" s="4" t="s">
        <v>441</v>
      </c>
      <c r="D10" t="s">
        <v>553</v>
      </c>
      <c r="E10">
        <v>279</v>
      </c>
    </row>
    <row r="11" spans="2:11">
      <c r="B11" t="s">
        <v>699</v>
      </c>
      <c r="C11" s="4" t="s">
        <v>440</v>
      </c>
      <c r="D11" t="s">
        <v>589</v>
      </c>
      <c r="E11">
        <v>278</v>
      </c>
    </row>
    <row r="12" spans="2:11">
      <c r="B12" t="s">
        <v>699</v>
      </c>
      <c r="C12" s="4" t="s">
        <v>440</v>
      </c>
      <c r="D12" t="s">
        <v>611</v>
      </c>
      <c r="E12">
        <v>231</v>
      </c>
    </row>
    <row r="13" spans="2:11">
      <c r="B13" t="s">
        <v>699</v>
      </c>
      <c r="C13" s="4" t="s">
        <v>439</v>
      </c>
      <c r="D13" t="s">
        <v>542</v>
      </c>
      <c r="E13">
        <v>209</v>
      </c>
    </row>
    <row r="14" spans="2:11">
      <c r="B14" t="s">
        <v>699</v>
      </c>
      <c r="C14" s="4" t="s">
        <v>442</v>
      </c>
      <c r="D14" t="s">
        <v>430</v>
      </c>
      <c r="E14">
        <v>252</v>
      </c>
    </row>
    <row r="15" spans="2:11">
      <c r="B15" t="s">
        <v>699</v>
      </c>
      <c r="C15" s="4" t="s">
        <v>440</v>
      </c>
      <c r="D15" t="s">
        <v>590</v>
      </c>
      <c r="E15">
        <v>271</v>
      </c>
    </row>
    <row r="16" spans="2:11">
      <c r="B16" t="s">
        <v>699</v>
      </c>
      <c r="C16" s="4" t="s">
        <v>440</v>
      </c>
      <c r="D16" t="s">
        <v>576</v>
      </c>
      <c r="E16">
        <v>278</v>
      </c>
    </row>
    <row r="17" spans="2:5">
      <c r="B17" t="s">
        <v>699</v>
      </c>
      <c r="C17" s="4" t="s">
        <v>440</v>
      </c>
      <c r="D17" t="s">
        <v>629</v>
      </c>
      <c r="E17">
        <v>234</v>
      </c>
    </row>
    <row r="18" spans="2:5">
      <c r="B18" t="s">
        <v>699</v>
      </c>
      <c r="C18" s="4" t="s">
        <v>441</v>
      </c>
      <c r="D18" t="s">
        <v>615</v>
      </c>
      <c r="E18">
        <v>296</v>
      </c>
    </row>
    <row r="19" spans="2:5">
      <c r="B19" t="s">
        <v>699</v>
      </c>
      <c r="C19" s="4" t="s">
        <v>440</v>
      </c>
      <c r="D19" t="s">
        <v>609</v>
      </c>
      <c r="E19">
        <v>222</v>
      </c>
    </row>
    <row r="20" spans="2:5">
      <c r="B20" t="s">
        <v>699</v>
      </c>
      <c r="C20" s="4" t="s">
        <v>440</v>
      </c>
      <c r="D20" t="s">
        <v>436</v>
      </c>
      <c r="E20">
        <v>254</v>
      </c>
    </row>
    <row r="21" spans="2:5">
      <c r="B21" t="s">
        <v>699</v>
      </c>
      <c r="C21" s="4" t="s">
        <v>442</v>
      </c>
      <c r="D21" t="s">
        <v>592</v>
      </c>
      <c r="E21">
        <v>199</v>
      </c>
    </row>
    <row r="22" spans="2:5">
      <c r="B22" t="s">
        <v>699</v>
      </c>
      <c r="C22" s="4" t="s">
        <v>440</v>
      </c>
      <c r="D22" t="s">
        <v>598</v>
      </c>
      <c r="E22">
        <v>260</v>
      </c>
    </row>
    <row r="23" spans="2:5">
      <c r="B23" t="s">
        <v>699</v>
      </c>
      <c r="C23" s="4" t="s">
        <v>440</v>
      </c>
      <c r="D23" t="s">
        <v>426</v>
      </c>
      <c r="E23">
        <v>284</v>
      </c>
    </row>
    <row r="24" spans="2:5">
      <c r="B24" t="s">
        <v>699</v>
      </c>
      <c r="C24" s="4" t="s">
        <v>442</v>
      </c>
      <c r="D24" t="s">
        <v>608</v>
      </c>
      <c r="E24">
        <v>186</v>
      </c>
    </row>
    <row r="25" spans="2:5">
      <c r="B25" t="s">
        <v>699</v>
      </c>
      <c r="C25" s="4" t="s">
        <v>442</v>
      </c>
      <c r="D25" t="s">
        <v>570</v>
      </c>
      <c r="E25">
        <v>252</v>
      </c>
    </row>
    <row r="26" spans="2:5">
      <c r="B26" t="s">
        <v>699</v>
      </c>
      <c r="C26" s="4" t="s">
        <v>440</v>
      </c>
      <c r="D26" t="s">
        <v>613</v>
      </c>
      <c r="E26">
        <v>237</v>
      </c>
    </row>
    <row r="27" spans="2:5">
      <c r="B27" t="s">
        <v>535</v>
      </c>
      <c r="C27" s="4" t="s">
        <v>439</v>
      </c>
      <c r="D27" t="s">
        <v>612</v>
      </c>
      <c r="E27">
        <v>224</v>
      </c>
    </row>
    <row r="28" spans="2:5">
      <c r="B28" t="s">
        <v>535</v>
      </c>
      <c r="C28" s="4" t="s">
        <v>441</v>
      </c>
      <c r="D28" t="s">
        <v>614</v>
      </c>
      <c r="E28">
        <v>200</v>
      </c>
    </row>
    <row r="29" spans="2:5">
      <c r="B29" t="s">
        <v>535</v>
      </c>
      <c r="C29" s="4" t="s">
        <v>441</v>
      </c>
      <c r="D29" t="s">
        <v>553</v>
      </c>
      <c r="E29">
        <v>259</v>
      </c>
    </row>
    <row r="30" spans="2:5">
      <c r="B30" t="s">
        <v>535</v>
      </c>
      <c r="C30" s="4" t="s">
        <v>440</v>
      </c>
      <c r="D30" t="s">
        <v>649</v>
      </c>
      <c r="E30">
        <v>281</v>
      </c>
    </row>
    <row r="31" spans="2:5">
      <c r="B31" t="s">
        <v>535</v>
      </c>
      <c r="C31" s="4" t="s">
        <v>441</v>
      </c>
      <c r="D31" t="s">
        <v>605</v>
      </c>
      <c r="E31">
        <v>255</v>
      </c>
    </row>
    <row r="32" spans="2:5">
      <c r="B32" t="s">
        <v>535</v>
      </c>
      <c r="C32" s="4" t="s">
        <v>441</v>
      </c>
      <c r="D32" t="s">
        <v>591</v>
      </c>
      <c r="E32">
        <v>192</v>
      </c>
    </row>
    <row r="33" spans="2:5">
      <c r="B33" t="s">
        <v>535</v>
      </c>
      <c r="C33" s="4" t="s">
        <v>441</v>
      </c>
      <c r="D33" t="s">
        <v>647</v>
      </c>
      <c r="E33">
        <v>300</v>
      </c>
    </row>
    <row r="34" spans="2:5">
      <c r="B34" t="s">
        <v>535</v>
      </c>
      <c r="C34" s="4" t="s">
        <v>439</v>
      </c>
      <c r="D34" t="s">
        <v>604</v>
      </c>
      <c r="E34">
        <v>222</v>
      </c>
    </row>
    <row r="35" spans="2:5">
      <c r="B35" t="s">
        <v>535</v>
      </c>
      <c r="C35" s="4" t="s">
        <v>441</v>
      </c>
      <c r="D35" t="s">
        <v>642</v>
      </c>
      <c r="E35">
        <v>257</v>
      </c>
    </row>
    <row r="36" spans="2:5">
      <c r="B36" t="s">
        <v>535</v>
      </c>
      <c r="C36" s="4" t="s">
        <v>442</v>
      </c>
      <c r="D36" t="s">
        <v>646</v>
      </c>
      <c r="E36">
        <v>225</v>
      </c>
    </row>
    <row r="37" spans="2:5">
      <c r="B37" t="s">
        <v>535</v>
      </c>
      <c r="C37" s="4" t="s">
        <v>441</v>
      </c>
      <c r="D37" t="s">
        <v>643</v>
      </c>
      <c r="E37">
        <v>261</v>
      </c>
    </row>
    <row r="38" spans="2:5">
      <c r="B38" t="s">
        <v>535</v>
      </c>
      <c r="C38" s="4" t="s">
        <v>439</v>
      </c>
      <c r="D38" t="s">
        <v>544</v>
      </c>
      <c r="E38">
        <v>284</v>
      </c>
    </row>
    <row r="39" spans="2:5">
      <c r="B39" t="s">
        <v>698</v>
      </c>
      <c r="C39" s="21" t="s">
        <v>441</v>
      </c>
      <c r="D39" t="s">
        <v>433</v>
      </c>
      <c r="E39">
        <v>237</v>
      </c>
    </row>
    <row r="40" spans="2:5">
      <c r="B40" t="s">
        <v>698</v>
      </c>
      <c r="C40" s="21" t="s">
        <v>441</v>
      </c>
      <c r="D40" t="s">
        <v>427</v>
      </c>
      <c r="E40">
        <v>229</v>
      </c>
    </row>
    <row r="41" spans="2:5">
      <c r="B41" t="s">
        <v>698</v>
      </c>
      <c r="C41" s="21" t="s">
        <v>440</v>
      </c>
      <c r="D41" t="s">
        <v>432</v>
      </c>
      <c r="E41">
        <v>229</v>
      </c>
    </row>
    <row r="42" spans="2:5">
      <c r="B42" t="s">
        <v>698</v>
      </c>
      <c r="C42" s="21" t="s">
        <v>439</v>
      </c>
      <c r="D42" t="s">
        <v>425</v>
      </c>
      <c r="E42">
        <v>231</v>
      </c>
    </row>
    <row r="43" spans="2:5">
      <c r="B43" t="s">
        <v>698</v>
      </c>
      <c r="C43" s="21" t="s">
        <v>440</v>
      </c>
      <c r="D43" t="s">
        <v>431</v>
      </c>
      <c r="E43">
        <v>190</v>
      </c>
    </row>
    <row r="44" spans="2:5">
      <c r="B44" t="s">
        <v>698</v>
      </c>
      <c r="C44" s="21" t="s">
        <v>440</v>
      </c>
      <c r="D44" t="s">
        <v>426</v>
      </c>
      <c r="E44">
        <v>297</v>
      </c>
    </row>
    <row r="45" spans="2:5">
      <c r="B45" t="s">
        <v>698</v>
      </c>
      <c r="C45" s="21" t="s">
        <v>440</v>
      </c>
      <c r="D45" t="s">
        <v>434</v>
      </c>
      <c r="E45">
        <v>257</v>
      </c>
    </row>
  </sheetData>
  <pageMargins left="0.7" right="0.7" top="0.75" bottom="0.75" header="0.3" footer="0.3"/>
  <pageSetup paperSize="9" orientation="portrait" r:id="rId1"/>
  <ignoredErrors>
    <ignoredError sqref="I3:J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workbookViewId="0">
      <pane ySplit="1" topLeftCell="A247" activePane="bottomLeft" state="frozen"/>
      <selection pane="bottomLeft" sqref="A1:XFD1048576"/>
    </sheetView>
  </sheetViews>
  <sheetFormatPr defaultColWidth="9.140625" defaultRowHeight="15"/>
  <cols>
    <col min="1" max="1" width="84.28515625" style="8" bestFit="1" customWidth="1"/>
    <col min="2" max="3" width="9.140625" style="8"/>
    <col min="4" max="8" width="15.7109375" style="8" customWidth="1"/>
    <col min="9" max="9" width="15.5703125" style="8" customWidth="1"/>
    <col min="10" max="10" width="232.85546875" style="8" bestFit="1" customWidth="1"/>
    <col min="11" max="16384" width="9.140625" style="8"/>
  </cols>
  <sheetData>
    <row r="1" spans="1:10" ht="135">
      <c r="A1" s="8" t="s">
        <v>688</v>
      </c>
      <c r="B1" s="8" t="s">
        <v>687</v>
      </c>
      <c r="C1" s="8" t="s">
        <v>696</v>
      </c>
      <c r="D1" s="8" t="s">
        <v>689</v>
      </c>
      <c r="E1" s="8" t="s">
        <v>690</v>
      </c>
      <c r="F1" s="8" t="s">
        <v>691</v>
      </c>
      <c r="G1" s="8" t="s">
        <v>692</v>
      </c>
      <c r="H1" s="8" t="s">
        <v>693</v>
      </c>
      <c r="I1" s="8" t="s">
        <v>694</v>
      </c>
      <c r="J1" s="8" t="s">
        <v>697</v>
      </c>
    </row>
    <row r="2" spans="1:10">
      <c r="A2" s="40" t="s">
        <v>716</v>
      </c>
      <c r="B2" s="8" t="s">
        <v>681</v>
      </c>
      <c r="C2" s="8" t="s">
        <v>700</v>
      </c>
      <c r="D2" s="39" t="s">
        <v>135</v>
      </c>
      <c r="E2" s="39" t="s">
        <v>135</v>
      </c>
      <c r="F2" s="39" t="s">
        <v>135</v>
      </c>
      <c r="G2" s="39" t="s">
        <v>135</v>
      </c>
      <c r="H2" s="39" t="s">
        <v>135</v>
      </c>
      <c r="I2" s="39" t="s">
        <v>135</v>
      </c>
      <c r="J2" s="39" t="s">
        <v>498</v>
      </c>
    </row>
    <row r="3" spans="1:10">
      <c r="A3" s="40" t="s">
        <v>717</v>
      </c>
      <c r="B3" s="8" t="s">
        <v>681</v>
      </c>
      <c r="C3" s="8" t="s">
        <v>700</v>
      </c>
      <c r="D3" s="39" t="s">
        <v>135</v>
      </c>
      <c r="E3" s="39" t="s">
        <v>135</v>
      </c>
      <c r="F3" s="39" t="s">
        <v>135</v>
      </c>
      <c r="G3" s="39" t="s">
        <v>135</v>
      </c>
      <c r="H3" s="39" t="s">
        <v>135</v>
      </c>
      <c r="I3" s="39" t="s">
        <v>134</v>
      </c>
      <c r="J3" s="39" t="s">
        <v>499</v>
      </c>
    </row>
    <row r="4" spans="1:10">
      <c r="A4" s="40" t="s">
        <v>718</v>
      </c>
      <c r="B4" s="8" t="s">
        <v>681</v>
      </c>
      <c r="C4" s="8" t="s">
        <v>700</v>
      </c>
      <c r="D4" s="39" t="s">
        <v>135</v>
      </c>
      <c r="E4" s="39" t="s">
        <v>143</v>
      </c>
      <c r="F4" s="39" t="s">
        <v>143</v>
      </c>
      <c r="G4" s="39" t="s">
        <v>143</v>
      </c>
      <c r="H4" s="39" t="s">
        <v>143</v>
      </c>
      <c r="I4" s="39" t="s">
        <v>143</v>
      </c>
      <c r="J4" s="39" t="s">
        <v>664</v>
      </c>
    </row>
    <row r="5" spans="1:10">
      <c r="A5" s="40" t="s">
        <v>716</v>
      </c>
      <c r="B5" s="8" t="s">
        <v>674</v>
      </c>
      <c r="C5" s="8" t="s">
        <v>700</v>
      </c>
      <c r="D5" s="39" t="s">
        <v>135</v>
      </c>
      <c r="E5" s="39" t="s">
        <v>143</v>
      </c>
      <c r="F5" s="39" t="s">
        <v>134</v>
      </c>
      <c r="G5" s="39" t="s">
        <v>134</v>
      </c>
      <c r="H5" s="39" t="s">
        <v>134</v>
      </c>
      <c r="I5" s="39" t="s">
        <v>134</v>
      </c>
      <c r="J5" s="39" t="s">
        <v>518</v>
      </c>
    </row>
    <row r="6" spans="1:10">
      <c r="A6" s="40" t="s">
        <v>717</v>
      </c>
      <c r="B6" s="8" t="s">
        <v>674</v>
      </c>
      <c r="C6" s="8" t="s">
        <v>700</v>
      </c>
      <c r="D6" s="39" t="s">
        <v>135</v>
      </c>
      <c r="E6" s="39" t="s">
        <v>135</v>
      </c>
      <c r="F6" s="39" t="s">
        <v>135</v>
      </c>
      <c r="G6" s="39" t="s">
        <v>135</v>
      </c>
      <c r="H6" s="39" t="s">
        <v>135</v>
      </c>
      <c r="I6" s="39" t="s">
        <v>135</v>
      </c>
      <c r="J6" s="39" t="s">
        <v>508</v>
      </c>
    </row>
    <row r="7" spans="1:10">
      <c r="A7" s="40" t="s">
        <v>718</v>
      </c>
      <c r="B7" s="8" t="s">
        <v>674</v>
      </c>
      <c r="C7" s="8" t="s">
        <v>700</v>
      </c>
      <c r="D7" s="39" t="s">
        <v>135</v>
      </c>
      <c r="E7" s="39" t="s">
        <v>143</v>
      </c>
      <c r="F7" s="39" t="s">
        <v>134</v>
      </c>
      <c r="G7" s="39" t="s">
        <v>134</v>
      </c>
      <c r="H7" s="39" t="s">
        <v>134</v>
      </c>
      <c r="I7" s="39" t="s">
        <v>134</v>
      </c>
      <c r="J7" s="39" t="s">
        <v>519</v>
      </c>
    </row>
    <row r="8" spans="1:10">
      <c r="A8" s="40" t="s">
        <v>735</v>
      </c>
      <c r="B8" s="8" t="s">
        <v>668</v>
      </c>
      <c r="C8" s="8" t="s">
        <v>700</v>
      </c>
      <c r="D8" s="14" t="s">
        <v>137</v>
      </c>
      <c r="E8" s="14" t="s">
        <v>137</v>
      </c>
      <c r="F8" s="14" t="s">
        <v>137</v>
      </c>
      <c r="G8" s="14" t="s">
        <v>143</v>
      </c>
      <c r="H8" s="14" t="s">
        <v>143</v>
      </c>
      <c r="I8" s="14" t="s">
        <v>143</v>
      </c>
      <c r="J8" s="14" t="s">
        <v>138</v>
      </c>
    </row>
    <row r="9" spans="1:10">
      <c r="A9" s="40" t="s">
        <v>736</v>
      </c>
      <c r="B9" s="8" t="s">
        <v>668</v>
      </c>
      <c r="C9" s="8" t="s">
        <v>700</v>
      </c>
      <c r="D9" s="14" t="s">
        <v>137</v>
      </c>
      <c r="E9" s="14" t="s">
        <v>137</v>
      </c>
      <c r="F9" s="14" t="s">
        <v>137</v>
      </c>
      <c r="G9" s="14" t="s">
        <v>143</v>
      </c>
      <c r="H9" s="14" t="s">
        <v>143</v>
      </c>
      <c r="I9" s="14" t="s">
        <v>143</v>
      </c>
      <c r="J9" s="14" t="s">
        <v>138</v>
      </c>
    </row>
    <row r="10" spans="1:10">
      <c r="A10" s="40" t="s">
        <v>737</v>
      </c>
      <c r="B10" s="8" t="s">
        <v>668</v>
      </c>
      <c r="C10" s="8" t="s">
        <v>700</v>
      </c>
      <c r="D10" s="14" t="s">
        <v>137</v>
      </c>
      <c r="E10" s="14" t="s">
        <v>137</v>
      </c>
      <c r="F10" s="14" t="s">
        <v>134</v>
      </c>
      <c r="G10" s="14" t="s">
        <v>135</v>
      </c>
      <c r="H10" s="14" t="s">
        <v>135</v>
      </c>
      <c r="I10" s="14" t="s">
        <v>135</v>
      </c>
      <c r="J10" s="14" t="s">
        <v>138</v>
      </c>
    </row>
    <row r="11" spans="1:10" ht="25.5">
      <c r="A11" s="40" t="s">
        <v>735</v>
      </c>
      <c r="B11" s="8" t="s">
        <v>669</v>
      </c>
      <c r="C11" s="8" t="s">
        <v>700</v>
      </c>
      <c r="D11" s="14" t="s">
        <v>135</v>
      </c>
      <c r="E11" s="14" t="s">
        <v>143</v>
      </c>
      <c r="F11" s="14" t="s">
        <v>160</v>
      </c>
      <c r="G11" s="14" t="s">
        <v>160</v>
      </c>
      <c r="H11" s="14" t="s">
        <v>137</v>
      </c>
      <c r="I11" s="14" t="s">
        <v>135</v>
      </c>
      <c r="J11" s="14" t="s">
        <v>180</v>
      </c>
    </row>
    <row r="12" spans="1:10" ht="25.5">
      <c r="A12" s="40" t="s">
        <v>736</v>
      </c>
      <c r="B12" s="8" t="s">
        <v>669</v>
      </c>
      <c r="C12" s="8" t="s">
        <v>700</v>
      </c>
      <c r="D12" s="14" t="s">
        <v>135</v>
      </c>
      <c r="E12" s="14" t="s">
        <v>134</v>
      </c>
      <c r="F12" s="14" t="s">
        <v>135</v>
      </c>
      <c r="G12" s="14" t="s">
        <v>135</v>
      </c>
      <c r="H12" s="14" t="s">
        <v>170</v>
      </c>
      <c r="I12" s="14" t="s">
        <v>135</v>
      </c>
      <c r="J12" s="14" t="s">
        <v>181</v>
      </c>
    </row>
    <row r="13" spans="1:10" ht="25.5">
      <c r="A13" s="40" t="s">
        <v>737</v>
      </c>
      <c r="B13" s="8" t="s">
        <v>669</v>
      </c>
      <c r="C13" s="8" t="s">
        <v>700</v>
      </c>
      <c r="D13" s="14" t="s">
        <v>135</v>
      </c>
      <c r="E13" s="14" t="s">
        <v>160</v>
      </c>
      <c r="F13" s="14" t="s">
        <v>134</v>
      </c>
      <c r="G13" s="14" t="s">
        <v>135</v>
      </c>
      <c r="H13" s="14" t="s">
        <v>135</v>
      </c>
      <c r="I13" s="14" t="s">
        <v>135</v>
      </c>
      <c r="J13" s="14" t="s">
        <v>182</v>
      </c>
    </row>
    <row r="14" spans="1:10">
      <c r="A14" s="40" t="s">
        <v>735</v>
      </c>
      <c r="B14" s="8" t="s">
        <v>670</v>
      </c>
      <c r="C14" s="8" t="s">
        <v>700</v>
      </c>
      <c r="D14" s="14" t="s">
        <v>134</v>
      </c>
      <c r="E14" s="14" t="s">
        <v>143</v>
      </c>
      <c r="F14" s="14" t="s">
        <v>134</v>
      </c>
      <c r="G14" s="14" t="s">
        <v>134</v>
      </c>
      <c r="H14" s="14" t="s">
        <v>143</v>
      </c>
      <c r="I14" s="14" t="s">
        <v>134</v>
      </c>
    </row>
    <row r="15" spans="1:10">
      <c r="A15" s="40" t="s">
        <v>736</v>
      </c>
      <c r="B15" s="8" t="s">
        <v>670</v>
      </c>
      <c r="C15" s="8" t="s">
        <v>700</v>
      </c>
      <c r="D15" s="14" t="s">
        <v>134</v>
      </c>
      <c r="E15" s="14" t="s">
        <v>134</v>
      </c>
      <c r="F15" s="14" t="s">
        <v>143</v>
      </c>
      <c r="G15" s="14" t="s">
        <v>134</v>
      </c>
      <c r="H15" s="14" t="s">
        <v>143</v>
      </c>
      <c r="I15" s="14" t="s">
        <v>134</v>
      </c>
    </row>
    <row r="16" spans="1:10">
      <c r="A16" s="40" t="s">
        <v>737</v>
      </c>
      <c r="B16" s="8" t="s">
        <v>670</v>
      </c>
      <c r="C16" s="8" t="s">
        <v>700</v>
      </c>
      <c r="D16" s="14" t="s">
        <v>134</v>
      </c>
      <c r="E16" s="14" t="s">
        <v>134</v>
      </c>
      <c r="F16" s="14" t="s">
        <v>143</v>
      </c>
      <c r="G16" s="14" t="s">
        <v>134</v>
      </c>
      <c r="H16" s="14" t="s">
        <v>143</v>
      </c>
      <c r="I16" s="14" t="s">
        <v>134</v>
      </c>
    </row>
    <row r="17" spans="1:10">
      <c r="A17" s="40" t="s">
        <v>735</v>
      </c>
      <c r="B17" s="8" t="s">
        <v>671</v>
      </c>
      <c r="C17" s="8" t="s">
        <v>700</v>
      </c>
      <c r="D17" s="14" t="s">
        <v>134</v>
      </c>
      <c r="E17" s="14" t="s">
        <v>225</v>
      </c>
      <c r="F17" s="14" t="s">
        <v>143</v>
      </c>
      <c r="G17" s="14" t="s">
        <v>134</v>
      </c>
      <c r="H17" s="14" t="s">
        <v>137</v>
      </c>
      <c r="I17" s="14" t="s">
        <v>137</v>
      </c>
      <c r="J17" s="14" t="s">
        <v>226</v>
      </c>
    </row>
    <row r="18" spans="1:10">
      <c r="A18" s="40" t="s">
        <v>736</v>
      </c>
      <c r="B18" s="8" t="s">
        <v>671</v>
      </c>
      <c r="C18" s="8" t="s">
        <v>700</v>
      </c>
      <c r="D18" s="14" t="s">
        <v>135</v>
      </c>
      <c r="E18" s="14" t="s">
        <v>135</v>
      </c>
      <c r="F18" s="14" t="s">
        <v>135</v>
      </c>
      <c r="G18" s="14" t="s">
        <v>135</v>
      </c>
      <c r="H18" s="14" t="s">
        <v>135</v>
      </c>
      <c r="I18" s="14" t="s">
        <v>135</v>
      </c>
    </row>
    <row r="19" spans="1:10">
      <c r="A19" s="40" t="s">
        <v>737</v>
      </c>
      <c r="B19" s="8" t="s">
        <v>671</v>
      </c>
      <c r="C19" s="8" t="s">
        <v>700</v>
      </c>
      <c r="D19" s="14" t="s">
        <v>135</v>
      </c>
      <c r="E19" s="14" t="s">
        <v>135</v>
      </c>
      <c r="F19" s="14" t="s">
        <v>135</v>
      </c>
      <c r="G19" s="14" t="s">
        <v>135</v>
      </c>
      <c r="H19" s="14" t="s">
        <v>135</v>
      </c>
      <c r="I19" s="14" t="s">
        <v>135</v>
      </c>
    </row>
    <row r="20" spans="1:10">
      <c r="A20" s="40" t="s">
        <v>754</v>
      </c>
      <c r="B20" s="8" t="s">
        <v>672</v>
      </c>
      <c r="C20" s="8" t="s">
        <v>700</v>
      </c>
      <c r="D20" s="14" t="s">
        <v>135</v>
      </c>
      <c r="E20" s="14" t="s">
        <v>135</v>
      </c>
      <c r="F20" s="14" t="s">
        <v>135</v>
      </c>
      <c r="G20" s="14" t="s">
        <v>135</v>
      </c>
      <c r="H20" s="14" t="s">
        <v>135</v>
      </c>
      <c r="I20" s="14" t="s">
        <v>135</v>
      </c>
    </row>
    <row r="21" spans="1:10">
      <c r="A21" s="40" t="s">
        <v>755</v>
      </c>
      <c r="B21" s="8" t="s">
        <v>672</v>
      </c>
      <c r="C21" s="8" t="s">
        <v>700</v>
      </c>
      <c r="D21" s="14" t="s">
        <v>135</v>
      </c>
      <c r="E21" s="14" t="s">
        <v>135</v>
      </c>
      <c r="F21" s="14" t="s">
        <v>135</v>
      </c>
      <c r="G21" s="14" t="s">
        <v>135</v>
      </c>
      <c r="H21" s="14" t="s">
        <v>135</v>
      </c>
      <c r="I21" s="14" t="s">
        <v>135</v>
      </c>
    </row>
    <row r="22" spans="1:10">
      <c r="A22" s="40" t="s">
        <v>756</v>
      </c>
      <c r="B22" s="8" t="s">
        <v>672</v>
      </c>
      <c r="C22" s="8" t="s">
        <v>700</v>
      </c>
      <c r="D22" s="14" t="s">
        <v>135</v>
      </c>
      <c r="E22" s="14" t="s">
        <v>134</v>
      </c>
      <c r="F22" s="14" t="s">
        <v>135</v>
      </c>
      <c r="G22" s="14" t="s">
        <v>135</v>
      </c>
      <c r="H22" s="14" t="s">
        <v>134</v>
      </c>
      <c r="I22" s="14" t="s">
        <v>135</v>
      </c>
    </row>
    <row r="23" spans="1:10">
      <c r="A23" s="40" t="s">
        <v>754</v>
      </c>
      <c r="B23" s="8" t="s">
        <v>673</v>
      </c>
      <c r="C23" s="8" t="s">
        <v>700</v>
      </c>
      <c r="D23" s="14" t="s">
        <v>135</v>
      </c>
      <c r="E23" s="14" t="s">
        <v>134</v>
      </c>
      <c r="F23" s="14" t="s">
        <v>134</v>
      </c>
      <c r="G23" s="14" t="s">
        <v>134</v>
      </c>
      <c r="H23" s="14" t="s">
        <v>135</v>
      </c>
      <c r="I23" s="14" t="s">
        <v>135</v>
      </c>
    </row>
    <row r="24" spans="1:10">
      <c r="A24" s="40" t="s">
        <v>755</v>
      </c>
      <c r="B24" s="8" t="s">
        <v>673</v>
      </c>
      <c r="C24" s="8" t="s">
        <v>700</v>
      </c>
      <c r="D24" s="14" t="s">
        <v>135</v>
      </c>
      <c r="E24" s="14" t="s">
        <v>134</v>
      </c>
      <c r="F24" s="14" t="s">
        <v>135</v>
      </c>
      <c r="G24" s="14" t="s">
        <v>135</v>
      </c>
      <c r="H24" s="14" t="s">
        <v>135</v>
      </c>
      <c r="I24" s="14" t="s">
        <v>135</v>
      </c>
    </row>
    <row r="25" spans="1:10">
      <c r="A25" s="40" t="s">
        <v>756</v>
      </c>
      <c r="B25" s="8" t="s">
        <v>673</v>
      </c>
      <c r="C25" s="8" t="s">
        <v>700</v>
      </c>
      <c r="D25" s="14" t="s">
        <v>137</v>
      </c>
      <c r="E25" s="14" t="s">
        <v>143</v>
      </c>
      <c r="F25" s="14" t="s">
        <v>137</v>
      </c>
      <c r="G25" s="14" t="s">
        <v>134</v>
      </c>
      <c r="H25" s="14" t="s">
        <v>137</v>
      </c>
      <c r="I25" s="14" t="s">
        <v>134</v>
      </c>
    </row>
    <row r="26" spans="1:10">
      <c r="A26" s="40" t="s">
        <v>754</v>
      </c>
      <c r="B26" s="8" t="s">
        <v>680</v>
      </c>
      <c r="C26" s="8" t="s">
        <v>700</v>
      </c>
      <c r="D26" s="14" t="s">
        <v>135</v>
      </c>
      <c r="E26" s="14" t="s">
        <v>135</v>
      </c>
      <c r="F26" s="14" t="s">
        <v>135</v>
      </c>
      <c r="G26" s="14" t="s">
        <v>135</v>
      </c>
      <c r="H26" s="14" t="s">
        <v>135</v>
      </c>
      <c r="I26" s="14" t="s">
        <v>135</v>
      </c>
    </row>
    <row r="27" spans="1:10">
      <c r="A27" s="40" t="s">
        <v>755</v>
      </c>
      <c r="B27" s="8" t="s">
        <v>680</v>
      </c>
      <c r="C27" s="8" t="s">
        <v>700</v>
      </c>
      <c r="D27" s="14" t="s">
        <v>135</v>
      </c>
      <c r="E27" s="14" t="s">
        <v>135</v>
      </c>
      <c r="F27" s="14" t="s">
        <v>135</v>
      </c>
      <c r="G27" s="14" t="s">
        <v>135</v>
      </c>
      <c r="H27" s="14" t="s">
        <v>135</v>
      </c>
      <c r="I27" s="14" t="s">
        <v>135</v>
      </c>
    </row>
    <row r="28" spans="1:10">
      <c r="A28" s="40" t="s">
        <v>756</v>
      </c>
      <c r="B28" s="8" t="s">
        <v>680</v>
      </c>
      <c r="C28" s="8" t="s">
        <v>700</v>
      </c>
      <c r="D28" s="14" t="s">
        <v>134</v>
      </c>
      <c r="E28" s="14" t="s">
        <v>137</v>
      </c>
      <c r="F28" s="14" t="s">
        <v>137</v>
      </c>
      <c r="G28" s="14" t="s">
        <v>137</v>
      </c>
      <c r="H28" s="14" t="s">
        <v>137</v>
      </c>
      <c r="I28" s="14" t="s">
        <v>143</v>
      </c>
      <c r="J28" s="14" t="s">
        <v>290</v>
      </c>
    </row>
    <row r="29" spans="1:10">
      <c r="A29" s="40" t="s">
        <v>706</v>
      </c>
      <c r="B29" s="8" t="s">
        <v>681</v>
      </c>
      <c r="C29" s="8" t="s">
        <v>699</v>
      </c>
      <c r="D29" s="39" t="s">
        <v>135</v>
      </c>
      <c r="E29" s="39" t="s">
        <v>134</v>
      </c>
      <c r="F29" s="39" t="s">
        <v>135</v>
      </c>
      <c r="G29" s="39" t="s">
        <v>134</v>
      </c>
      <c r="H29" s="39" t="s">
        <v>134</v>
      </c>
      <c r="I29" s="39" t="s">
        <v>134</v>
      </c>
      <c r="J29" s="39" t="s">
        <v>657</v>
      </c>
    </row>
    <row r="30" spans="1:10">
      <c r="A30" s="40" t="s">
        <v>707</v>
      </c>
      <c r="B30" s="8" t="s">
        <v>681</v>
      </c>
      <c r="C30" s="8" t="s">
        <v>699</v>
      </c>
      <c r="D30" s="39" t="s">
        <v>135</v>
      </c>
      <c r="E30" s="39" t="s">
        <v>134</v>
      </c>
      <c r="F30" s="39" t="s">
        <v>134</v>
      </c>
      <c r="G30" s="39" t="s">
        <v>134</v>
      </c>
      <c r="H30" s="39" t="s">
        <v>134</v>
      </c>
      <c r="I30" s="39" t="s">
        <v>134</v>
      </c>
      <c r="J30" s="39" t="s">
        <v>658</v>
      </c>
    </row>
    <row r="31" spans="1:10">
      <c r="A31" s="40" t="s">
        <v>708</v>
      </c>
      <c r="B31" s="8" t="s">
        <v>681</v>
      </c>
      <c r="C31" s="8" t="s">
        <v>699</v>
      </c>
      <c r="D31" s="39" t="s">
        <v>135</v>
      </c>
      <c r="E31" s="39" t="s">
        <v>134</v>
      </c>
      <c r="F31" s="39" t="s">
        <v>135</v>
      </c>
      <c r="G31" s="39" t="s">
        <v>134</v>
      </c>
      <c r="H31" s="39" t="s">
        <v>135</v>
      </c>
      <c r="I31" s="39" t="s">
        <v>134</v>
      </c>
      <c r="J31" s="39" t="s">
        <v>488</v>
      </c>
    </row>
    <row r="32" spans="1:10">
      <c r="A32" s="40" t="s">
        <v>709</v>
      </c>
      <c r="B32" s="8" t="s">
        <v>681</v>
      </c>
      <c r="C32" s="8" t="s">
        <v>699</v>
      </c>
      <c r="D32" s="39" t="s">
        <v>135</v>
      </c>
      <c r="E32" s="39" t="s">
        <v>135</v>
      </c>
      <c r="F32" s="39" t="s">
        <v>135</v>
      </c>
      <c r="G32" s="39" t="s">
        <v>134</v>
      </c>
      <c r="H32" s="39" t="s">
        <v>135</v>
      </c>
      <c r="I32" s="39" t="s">
        <v>134</v>
      </c>
      <c r="J32" s="39" t="s">
        <v>489</v>
      </c>
    </row>
    <row r="33" spans="1:10">
      <c r="A33" s="40" t="s">
        <v>710</v>
      </c>
      <c r="B33" s="8" t="s">
        <v>681</v>
      </c>
      <c r="C33" s="8" t="s">
        <v>699</v>
      </c>
      <c r="D33" s="39" t="s">
        <v>135</v>
      </c>
      <c r="E33" s="39" t="s">
        <v>137</v>
      </c>
      <c r="F33" s="39" t="s">
        <v>137</v>
      </c>
      <c r="G33" s="39" t="s">
        <v>137</v>
      </c>
      <c r="H33" s="39" t="s">
        <v>135</v>
      </c>
      <c r="I33" s="39" t="s">
        <v>137</v>
      </c>
      <c r="J33" s="39" t="s">
        <v>490</v>
      </c>
    </row>
    <row r="34" spans="1:10">
      <c r="A34" s="40" t="s">
        <v>711</v>
      </c>
      <c r="B34" s="8" t="s">
        <v>681</v>
      </c>
      <c r="C34" s="8" t="s">
        <v>699</v>
      </c>
      <c r="D34" s="39" t="s">
        <v>135</v>
      </c>
      <c r="E34" s="39" t="s">
        <v>137</v>
      </c>
      <c r="F34" s="39" t="s">
        <v>134</v>
      </c>
      <c r="G34" s="39" t="s">
        <v>137</v>
      </c>
      <c r="H34" s="39" t="s">
        <v>134</v>
      </c>
      <c r="I34" s="39" t="s">
        <v>137</v>
      </c>
      <c r="J34" s="39" t="s">
        <v>491</v>
      </c>
    </row>
    <row r="35" spans="1:10">
      <c r="A35" s="40" t="s">
        <v>712</v>
      </c>
      <c r="B35" s="8" t="s">
        <v>681</v>
      </c>
      <c r="C35" s="8" t="s">
        <v>699</v>
      </c>
      <c r="D35" s="39" t="s">
        <v>135</v>
      </c>
      <c r="E35" s="39" t="s">
        <v>137</v>
      </c>
      <c r="F35" s="39" t="s">
        <v>137</v>
      </c>
      <c r="G35" s="39" t="s">
        <v>137</v>
      </c>
      <c r="H35" s="39" t="s">
        <v>137</v>
      </c>
      <c r="I35" s="39" t="s">
        <v>137</v>
      </c>
      <c r="J35" s="39" t="s">
        <v>659</v>
      </c>
    </row>
    <row r="36" spans="1:10">
      <c r="A36" s="40" t="s">
        <v>713</v>
      </c>
      <c r="B36" s="8" t="s">
        <v>681</v>
      </c>
      <c r="C36" s="8" t="s">
        <v>699</v>
      </c>
      <c r="D36" s="39" t="s">
        <v>135</v>
      </c>
      <c r="E36" s="39" t="s">
        <v>134</v>
      </c>
      <c r="F36" s="39" t="s">
        <v>134</v>
      </c>
      <c r="G36" s="39" t="s">
        <v>134</v>
      </c>
      <c r="H36" s="39" t="s">
        <v>134</v>
      </c>
      <c r="I36" s="39" t="s">
        <v>134</v>
      </c>
      <c r="J36" s="39" t="s">
        <v>660</v>
      </c>
    </row>
    <row r="37" spans="1:10">
      <c r="A37" s="40" t="s">
        <v>714</v>
      </c>
      <c r="B37" s="8" t="s">
        <v>681</v>
      </c>
      <c r="C37" s="8" t="s">
        <v>699</v>
      </c>
      <c r="D37" s="39" t="s">
        <v>135</v>
      </c>
      <c r="E37" s="39" t="s">
        <v>135</v>
      </c>
      <c r="F37" s="39" t="s">
        <v>135</v>
      </c>
      <c r="G37" s="39" t="s">
        <v>135</v>
      </c>
      <c r="H37" s="39" t="s">
        <v>135</v>
      </c>
      <c r="I37" s="39" t="s">
        <v>135</v>
      </c>
      <c r="J37" s="39" t="s">
        <v>494</v>
      </c>
    </row>
    <row r="38" spans="1:10">
      <c r="A38" s="40" t="s">
        <v>715</v>
      </c>
      <c r="B38" s="8" t="s">
        <v>681</v>
      </c>
      <c r="C38" s="8" t="s">
        <v>699</v>
      </c>
      <c r="D38" s="39" t="s">
        <v>135</v>
      </c>
      <c r="E38" s="39" t="s">
        <v>137</v>
      </c>
      <c r="F38" s="39" t="s">
        <v>137</v>
      </c>
      <c r="G38" s="39" t="s">
        <v>137</v>
      </c>
      <c r="H38" s="39" t="s">
        <v>135</v>
      </c>
      <c r="I38" s="39" t="s">
        <v>137</v>
      </c>
      <c r="J38" s="39" t="s">
        <v>661</v>
      </c>
    </row>
    <row r="39" spans="1:10">
      <c r="A39" s="40" t="s">
        <v>706</v>
      </c>
      <c r="B39" s="8" t="s">
        <v>674</v>
      </c>
      <c r="C39" s="8" t="s">
        <v>699</v>
      </c>
      <c r="D39" s="39" t="s">
        <v>135</v>
      </c>
      <c r="E39" s="39" t="s">
        <v>143</v>
      </c>
      <c r="F39" s="39" t="s">
        <v>137</v>
      </c>
      <c r="G39" s="39" t="s">
        <v>135</v>
      </c>
      <c r="H39" s="39" t="s">
        <v>135</v>
      </c>
      <c r="I39" s="39" t="s">
        <v>135</v>
      </c>
      <c r="J39" s="39" t="s">
        <v>513</v>
      </c>
    </row>
    <row r="40" spans="1:10">
      <c r="A40" s="40" t="s">
        <v>707</v>
      </c>
      <c r="B40" s="8" t="s">
        <v>674</v>
      </c>
      <c r="C40" s="8" t="s">
        <v>699</v>
      </c>
      <c r="D40" s="39" t="s">
        <v>135</v>
      </c>
      <c r="E40" s="39" t="s">
        <v>135</v>
      </c>
      <c r="F40" s="39" t="s">
        <v>135</v>
      </c>
      <c r="G40" s="39" t="s">
        <v>135</v>
      </c>
      <c r="H40" s="39" t="s">
        <v>135</v>
      </c>
      <c r="I40" s="39" t="s">
        <v>135</v>
      </c>
      <c r="J40" s="39" t="s">
        <v>508</v>
      </c>
    </row>
    <row r="41" spans="1:10">
      <c r="A41" s="40" t="s">
        <v>708</v>
      </c>
      <c r="B41" s="8" t="s">
        <v>674</v>
      </c>
      <c r="C41" s="8" t="s">
        <v>699</v>
      </c>
      <c r="D41" s="39" t="s">
        <v>135</v>
      </c>
      <c r="E41" s="39" t="s">
        <v>135</v>
      </c>
      <c r="F41" s="39" t="s">
        <v>135</v>
      </c>
      <c r="G41" s="39" t="s">
        <v>135</v>
      </c>
      <c r="H41" s="39" t="s">
        <v>135</v>
      </c>
      <c r="I41" s="39" t="s">
        <v>135</v>
      </c>
      <c r="J41" s="39" t="s">
        <v>508</v>
      </c>
    </row>
    <row r="42" spans="1:10">
      <c r="A42" s="40" t="s">
        <v>709</v>
      </c>
      <c r="B42" s="8" t="s">
        <v>674</v>
      </c>
      <c r="C42" s="8" t="s">
        <v>699</v>
      </c>
      <c r="D42" s="39" t="s">
        <v>135</v>
      </c>
      <c r="E42" s="39" t="s">
        <v>160</v>
      </c>
      <c r="F42" s="39" t="s">
        <v>135</v>
      </c>
      <c r="G42" s="39" t="s">
        <v>135</v>
      </c>
      <c r="H42" s="39" t="s">
        <v>135</v>
      </c>
      <c r="I42" s="39" t="s">
        <v>135</v>
      </c>
      <c r="J42" s="39" t="s">
        <v>514</v>
      </c>
    </row>
    <row r="43" spans="1:10">
      <c r="A43" s="40" t="s">
        <v>710</v>
      </c>
      <c r="B43" s="8" t="s">
        <v>674</v>
      </c>
      <c r="C43" s="8" t="s">
        <v>699</v>
      </c>
      <c r="D43" s="39" t="s">
        <v>135</v>
      </c>
      <c r="E43" s="39" t="s">
        <v>135</v>
      </c>
      <c r="F43" s="39" t="s">
        <v>135</v>
      </c>
      <c r="G43" s="39" t="s">
        <v>135</v>
      </c>
      <c r="H43" s="39" t="s">
        <v>135</v>
      </c>
      <c r="I43" s="39" t="s">
        <v>135</v>
      </c>
      <c r="J43" s="39" t="s">
        <v>508</v>
      </c>
    </row>
    <row r="44" spans="1:10">
      <c r="A44" s="40" t="s">
        <v>711</v>
      </c>
      <c r="B44" s="8" t="s">
        <v>674</v>
      </c>
      <c r="C44" s="8" t="s">
        <v>699</v>
      </c>
      <c r="D44" s="39" t="s">
        <v>135</v>
      </c>
      <c r="E44" s="39" t="s">
        <v>135</v>
      </c>
      <c r="F44" s="39" t="s">
        <v>135</v>
      </c>
      <c r="G44" s="39" t="s">
        <v>135</v>
      </c>
      <c r="H44" s="39" t="s">
        <v>135</v>
      </c>
      <c r="I44" s="39" t="s">
        <v>135</v>
      </c>
      <c r="J44" s="39" t="s">
        <v>508</v>
      </c>
    </row>
    <row r="45" spans="1:10">
      <c r="A45" s="40" t="s">
        <v>712</v>
      </c>
      <c r="B45" s="8" t="s">
        <v>674</v>
      </c>
      <c r="C45" s="8" t="s">
        <v>699</v>
      </c>
      <c r="D45" s="39" t="s">
        <v>135</v>
      </c>
      <c r="E45" s="39" t="s">
        <v>135</v>
      </c>
      <c r="F45" s="39" t="s">
        <v>135</v>
      </c>
      <c r="G45" s="39" t="s">
        <v>135</v>
      </c>
      <c r="H45" s="39" t="s">
        <v>135</v>
      </c>
      <c r="I45" s="39" t="s">
        <v>135</v>
      </c>
      <c r="J45" s="39" t="s">
        <v>508</v>
      </c>
    </row>
    <row r="46" spans="1:10">
      <c r="A46" s="40" t="s">
        <v>713</v>
      </c>
      <c r="B46" s="8" t="s">
        <v>674</v>
      </c>
      <c r="C46" s="8" t="s">
        <v>699</v>
      </c>
      <c r="D46" s="39" t="s">
        <v>135</v>
      </c>
      <c r="E46" s="39" t="s">
        <v>143</v>
      </c>
      <c r="F46" s="39" t="s">
        <v>137</v>
      </c>
      <c r="G46" s="39" t="s">
        <v>143</v>
      </c>
      <c r="H46" s="39" t="s">
        <v>134</v>
      </c>
      <c r="I46" s="39" t="s">
        <v>134</v>
      </c>
      <c r="J46" s="39" t="s">
        <v>515</v>
      </c>
    </row>
    <row r="47" spans="1:10">
      <c r="A47" s="40" t="s">
        <v>714</v>
      </c>
      <c r="B47" s="8" t="s">
        <v>674</v>
      </c>
      <c r="C47" s="8" t="s">
        <v>699</v>
      </c>
      <c r="D47" s="39" t="s">
        <v>135</v>
      </c>
      <c r="E47" s="39" t="s">
        <v>135</v>
      </c>
      <c r="F47" s="39" t="s">
        <v>135</v>
      </c>
      <c r="G47" s="39" t="s">
        <v>135</v>
      </c>
      <c r="H47" s="39" t="s">
        <v>135</v>
      </c>
      <c r="I47" s="39" t="s">
        <v>135</v>
      </c>
      <c r="J47" s="39" t="s">
        <v>508</v>
      </c>
    </row>
    <row r="48" spans="1:10">
      <c r="A48" s="40" t="s">
        <v>715</v>
      </c>
      <c r="B48" s="8" t="s">
        <v>674</v>
      </c>
      <c r="C48" s="8" t="s">
        <v>699</v>
      </c>
      <c r="D48" s="39" t="s">
        <v>135</v>
      </c>
      <c r="E48" s="39" t="s">
        <v>135</v>
      </c>
      <c r="F48" s="39" t="s">
        <v>135</v>
      </c>
      <c r="G48" s="39" t="s">
        <v>135</v>
      </c>
      <c r="H48" s="39" t="s">
        <v>135</v>
      </c>
      <c r="I48" s="39" t="s">
        <v>135</v>
      </c>
      <c r="J48" s="39" t="s">
        <v>508</v>
      </c>
    </row>
    <row r="49" spans="1:10">
      <c r="A49" s="40" t="s">
        <v>725</v>
      </c>
      <c r="B49" s="8" t="s">
        <v>668</v>
      </c>
      <c r="C49" s="8" t="s">
        <v>699</v>
      </c>
      <c r="D49" s="14" t="s">
        <v>137</v>
      </c>
      <c r="E49" s="14" t="s">
        <v>137</v>
      </c>
      <c r="F49" s="14" t="s">
        <v>137</v>
      </c>
      <c r="G49" s="14" t="s">
        <v>134</v>
      </c>
      <c r="H49" s="14" t="s">
        <v>134</v>
      </c>
      <c r="I49" s="14" t="s">
        <v>134</v>
      </c>
      <c r="J49" s="14" t="s">
        <v>146</v>
      </c>
    </row>
    <row r="50" spans="1:10">
      <c r="A50" s="40" t="s">
        <v>726</v>
      </c>
      <c r="B50" s="8" t="s">
        <v>668</v>
      </c>
      <c r="C50" s="8" t="s">
        <v>699</v>
      </c>
      <c r="D50" s="14" t="s">
        <v>134</v>
      </c>
      <c r="E50" s="14" t="s">
        <v>134</v>
      </c>
      <c r="F50" s="14" t="s">
        <v>134</v>
      </c>
      <c r="G50" s="14" t="s">
        <v>134</v>
      </c>
      <c r="H50" s="14" t="s">
        <v>134</v>
      </c>
      <c r="I50" s="14" t="s">
        <v>134</v>
      </c>
      <c r="J50" s="14" t="s">
        <v>138</v>
      </c>
    </row>
    <row r="51" spans="1:10">
      <c r="A51" s="40" t="s">
        <v>727</v>
      </c>
      <c r="B51" s="8" t="s">
        <v>668</v>
      </c>
      <c r="C51" s="8" t="s">
        <v>699</v>
      </c>
      <c r="D51" s="14" t="s">
        <v>137</v>
      </c>
      <c r="E51" s="14" t="s">
        <v>137</v>
      </c>
      <c r="F51" s="14" t="s">
        <v>137</v>
      </c>
      <c r="G51" s="14" t="s">
        <v>134</v>
      </c>
      <c r="H51" s="14" t="s">
        <v>134</v>
      </c>
      <c r="I51" s="14" t="s">
        <v>134</v>
      </c>
      <c r="J51" s="14" t="s">
        <v>138</v>
      </c>
    </row>
    <row r="52" spans="1:10">
      <c r="A52" s="40" t="s">
        <v>728</v>
      </c>
      <c r="B52" s="8" t="s">
        <v>668</v>
      </c>
      <c r="C52" s="8" t="s">
        <v>699</v>
      </c>
      <c r="D52" s="14" t="s">
        <v>137</v>
      </c>
      <c r="E52" s="14" t="s">
        <v>137</v>
      </c>
      <c r="F52" s="14" t="s">
        <v>137</v>
      </c>
      <c r="G52" s="14" t="s">
        <v>143</v>
      </c>
      <c r="H52" s="14" t="s">
        <v>137</v>
      </c>
      <c r="I52" s="14" t="s">
        <v>137</v>
      </c>
      <c r="J52" s="14" t="s">
        <v>138</v>
      </c>
    </row>
    <row r="53" spans="1:10">
      <c r="A53" s="40" t="s">
        <v>729</v>
      </c>
      <c r="B53" s="8" t="s">
        <v>668</v>
      </c>
      <c r="C53" s="8" t="s">
        <v>699</v>
      </c>
      <c r="D53" s="14" t="s">
        <v>137</v>
      </c>
      <c r="E53" s="14" t="s">
        <v>137</v>
      </c>
      <c r="F53" s="14" t="s">
        <v>137</v>
      </c>
      <c r="G53" s="14" t="s">
        <v>143</v>
      </c>
      <c r="H53" s="14" t="s">
        <v>143</v>
      </c>
      <c r="I53" s="14" t="s">
        <v>137</v>
      </c>
      <c r="J53" s="14" t="s">
        <v>138</v>
      </c>
    </row>
    <row r="54" spans="1:10">
      <c r="A54" s="40" t="s">
        <v>730</v>
      </c>
      <c r="B54" s="8" t="s">
        <v>668</v>
      </c>
      <c r="C54" s="8" t="s">
        <v>699</v>
      </c>
      <c r="D54" s="14" t="s">
        <v>137</v>
      </c>
      <c r="E54" s="14" t="s">
        <v>137</v>
      </c>
      <c r="F54" s="14" t="s">
        <v>137</v>
      </c>
      <c r="G54" s="14" t="s">
        <v>137</v>
      </c>
      <c r="H54" s="14" t="s">
        <v>137</v>
      </c>
      <c r="I54" s="14" t="s">
        <v>137</v>
      </c>
      <c r="J54" s="14" t="s">
        <v>138</v>
      </c>
    </row>
    <row r="55" spans="1:10">
      <c r="A55" s="40" t="s">
        <v>731</v>
      </c>
      <c r="B55" s="8" t="s">
        <v>668</v>
      </c>
      <c r="C55" s="8" t="s">
        <v>699</v>
      </c>
      <c r="D55" s="14" t="s">
        <v>134</v>
      </c>
      <c r="E55" s="14" t="s">
        <v>134</v>
      </c>
      <c r="F55" s="14" t="s">
        <v>134</v>
      </c>
      <c r="G55" s="14" t="s">
        <v>135</v>
      </c>
      <c r="H55" s="14" t="s">
        <v>135</v>
      </c>
      <c r="I55" s="14" t="s">
        <v>135</v>
      </c>
      <c r="J55" s="14" t="s">
        <v>138</v>
      </c>
    </row>
    <row r="56" spans="1:10">
      <c r="A56" s="40" t="s">
        <v>732</v>
      </c>
      <c r="B56" s="8" t="s">
        <v>668</v>
      </c>
      <c r="C56" s="8" t="s">
        <v>699</v>
      </c>
      <c r="D56" s="14" t="s">
        <v>143</v>
      </c>
      <c r="E56" s="14" t="s">
        <v>137</v>
      </c>
      <c r="F56" s="14" t="s">
        <v>137</v>
      </c>
      <c r="G56" s="14" t="s">
        <v>137</v>
      </c>
      <c r="H56" s="14" t="s">
        <v>137</v>
      </c>
      <c r="I56" s="14" t="s">
        <v>137</v>
      </c>
      <c r="J56" s="14" t="s">
        <v>138</v>
      </c>
    </row>
    <row r="57" spans="1:10">
      <c r="A57" s="40" t="s">
        <v>733</v>
      </c>
      <c r="B57" s="8" t="s">
        <v>668</v>
      </c>
      <c r="C57" s="8" t="s">
        <v>699</v>
      </c>
      <c r="D57" s="14" t="s">
        <v>134</v>
      </c>
      <c r="E57" s="14" t="s">
        <v>134</v>
      </c>
      <c r="F57" s="14" t="s">
        <v>134</v>
      </c>
      <c r="G57" s="14" t="s">
        <v>135</v>
      </c>
      <c r="H57" s="14" t="s">
        <v>135</v>
      </c>
      <c r="I57" s="14" t="s">
        <v>135</v>
      </c>
      <c r="J57" s="14" t="s">
        <v>138</v>
      </c>
    </row>
    <row r="58" spans="1:10">
      <c r="A58" s="40" t="s">
        <v>734</v>
      </c>
      <c r="B58" s="8" t="s">
        <v>668</v>
      </c>
      <c r="C58" s="8" t="s">
        <v>699</v>
      </c>
      <c r="D58" s="14" t="s">
        <v>137</v>
      </c>
      <c r="E58" s="14" t="s">
        <v>137</v>
      </c>
      <c r="F58" s="14" t="s">
        <v>137</v>
      </c>
      <c r="G58" s="14" t="s">
        <v>137</v>
      </c>
      <c r="H58" s="14" t="s">
        <v>143</v>
      </c>
      <c r="I58" s="14" t="s">
        <v>137</v>
      </c>
      <c r="J58" s="14" t="s">
        <v>138</v>
      </c>
    </row>
    <row r="59" spans="1:10" ht="51">
      <c r="A59" s="40" t="s">
        <v>725</v>
      </c>
      <c r="B59" s="8" t="s">
        <v>669</v>
      </c>
      <c r="C59" s="8" t="s">
        <v>699</v>
      </c>
      <c r="D59" s="14" t="s">
        <v>166</v>
      </c>
      <c r="E59" s="14" t="s">
        <v>134</v>
      </c>
      <c r="F59" s="14" t="s">
        <v>143</v>
      </c>
      <c r="G59" s="14" t="s">
        <v>135</v>
      </c>
      <c r="H59" s="14" t="s">
        <v>137</v>
      </c>
      <c r="I59" s="14" t="s">
        <v>135</v>
      </c>
      <c r="J59" s="14" t="s">
        <v>167</v>
      </c>
    </row>
    <row r="60" spans="1:10" ht="38.25">
      <c r="A60" s="40" t="s">
        <v>726</v>
      </c>
      <c r="B60" s="8" t="s">
        <v>669</v>
      </c>
      <c r="C60" s="8" t="s">
        <v>699</v>
      </c>
      <c r="D60" s="14" t="s">
        <v>159</v>
      </c>
      <c r="E60" s="14" t="s">
        <v>134</v>
      </c>
      <c r="F60" s="14" t="s">
        <v>137</v>
      </c>
      <c r="G60" s="14" t="s">
        <v>135</v>
      </c>
      <c r="H60" s="14" t="s">
        <v>135</v>
      </c>
      <c r="I60" s="14" t="s">
        <v>135</v>
      </c>
      <c r="J60" s="14" t="s">
        <v>168</v>
      </c>
    </row>
    <row r="61" spans="1:10" ht="38.25">
      <c r="A61" s="40" t="s">
        <v>727</v>
      </c>
      <c r="B61" s="8" t="s">
        <v>669</v>
      </c>
      <c r="C61" s="8" t="s">
        <v>699</v>
      </c>
      <c r="D61" s="14" t="s">
        <v>143</v>
      </c>
      <c r="E61" s="14" t="s">
        <v>134</v>
      </c>
      <c r="F61" s="14" t="s">
        <v>134</v>
      </c>
      <c r="G61" s="14" t="s">
        <v>135</v>
      </c>
      <c r="H61" s="14" t="s">
        <v>137</v>
      </c>
      <c r="I61" s="14" t="s">
        <v>137</v>
      </c>
      <c r="J61" s="14" t="s">
        <v>169</v>
      </c>
    </row>
    <row r="62" spans="1:10" ht="76.5">
      <c r="A62" s="40" t="s">
        <v>728</v>
      </c>
      <c r="B62" s="8" t="s">
        <v>669</v>
      </c>
      <c r="C62" s="8" t="s">
        <v>699</v>
      </c>
      <c r="D62" s="14" t="s">
        <v>143</v>
      </c>
      <c r="E62" s="14" t="s">
        <v>134</v>
      </c>
      <c r="F62" s="14" t="s">
        <v>160</v>
      </c>
      <c r="G62" s="14" t="s">
        <v>135</v>
      </c>
      <c r="H62" s="14" t="s">
        <v>170</v>
      </c>
      <c r="I62" s="14" t="s">
        <v>135</v>
      </c>
      <c r="J62" s="14" t="s">
        <v>171</v>
      </c>
    </row>
    <row r="63" spans="1:10" ht="25.5">
      <c r="A63" s="40" t="s">
        <v>729</v>
      </c>
      <c r="B63" s="8" t="s">
        <v>669</v>
      </c>
      <c r="C63" s="8" t="s">
        <v>699</v>
      </c>
      <c r="D63" s="14" t="s">
        <v>137</v>
      </c>
      <c r="E63" s="14" t="s">
        <v>143</v>
      </c>
      <c r="F63" s="14" t="s">
        <v>137</v>
      </c>
      <c r="G63" s="14" t="s">
        <v>135</v>
      </c>
      <c r="H63" s="14" t="s">
        <v>134</v>
      </c>
      <c r="I63" s="14" t="s">
        <v>135</v>
      </c>
      <c r="J63" s="14" t="s">
        <v>172</v>
      </c>
    </row>
    <row r="64" spans="1:10" ht="25.5">
      <c r="A64" s="40" t="s">
        <v>730</v>
      </c>
      <c r="B64" s="8" t="s">
        <v>669</v>
      </c>
      <c r="C64" s="8" t="s">
        <v>699</v>
      </c>
      <c r="D64" s="14" t="s">
        <v>137</v>
      </c>
      <c r="E64" s="14" t="s">
        <v>134</v>
      </c>
      <c r="F64" s="14" t="s">
        <v>134</v>
      </c>
      <c r="G64" s="14" t="s">
        <v>135</v>
      </c>
      <c r="H64" s="14" t="s">
        <v>134</v>
      </c>
      <c r="I64" s="14" t="s">
        <v>135</v>
      </c>
      <c r="J64" s="14" t="s">
        <v>173</v>
      </c>
    </row>
    <row r="65" spans="1:10">
      <c r="A65" s="40" t="s">
        <v>731</v>
      </c>
      <c r="B65" s="8" t="s">
        <v>669</v>
      </c>
      <c r="C65" s="8" t="s">
        <v>699</v>
      </c>
      <c r="D65" s="14" t="s">
        <v>134</v>
      </c>
      <c r="E65" s="14" t="s">
        <v>143</v>
      </c>
      <c r="F65" s="14" t="s">
        <v>137</v>
      </c>
      <c r="G65" s="14" t="s">
        <v>135</v>
      </c>
      <c r="H65" s="14" t="s">
        <v>134</v>
      </c>
      <c r="I65" s="14" t="s">
        <v>135</v>
      </c>
      <c r="J65" s="14" t="s">
        <v>174</v>
      </c>
    </row>
    <row r="66" spans="1:10" ht="25.5">
      <c r="A66" s="40" t="s">
        <v>732</v>
      </c>
      <c r="B66" s="8" t="s">
        <v>669</v>
      </c>
      <c r="C66" s="8" t="s">
        <v>699</v>
      </c>
      <c r="D66" s="14" t="s">
        <v>160</v>
      </c>
      <c r="E66" s="14" t="s">
        <v>143</v>
      </c>
      <c r="F66" s="14" t="s">
        <v>137</v>
      </c>
      <c r="G66" s="14" t="s">
        <v>135</v>
      </c>
      <c r="H66" s="14" t="s">
        <v>137</v>
      </c>
      <c r="I66" s="14" t="s">
        <v>135</v>
      </c>
      <c r="J66" s="14" t="s">
        <v>175</v>
      </c>
    </row>
    <row r="67" spans="1:10" ht="25.5">
      <c r="A67" s="40" t="s">
        <v>733</v>
      </c>
      <c r="B67" s="8" t="s">
        <v>669</v>
      </c>
      <c r="C67" s="8" t="s">
        <v>699</v>
      </c>
      <c r="D67" s="14" t="s">
        <v>134</v>
      </c>
      <c r="E67" s="14" t="s">
        <v>170</v>
      </c>
      <c r="F67" s="14" t="s">
        <v>134</v>
      </c>
      <c r="G67" s="14" t="s">
        <v>135</v>
      </c>
      <c r="H67" s="14" t="s">
        <v>134</v>
      </c>
      <c r="I67" s="14" t="s">
        <v>135</v>
      </c>
      <c r="J67" s="14" t="s">
        <v>176</v>
      </c>
    </row>
    <row r="68" spans="1:10" ht="25.5">
      <c r="A68" s="40" t="s">
        <v>734</v>
      </c>
      <c r="B68" s="8" t="s">
        <v>669</v>
      </c>
      <c r="C68" s="8" t="s">
        <v>699</v>
      </c>
      <c r="D68" s="14" t="s">
        <v>134</v>
      </c>
      <c r="E68" s="14" t="s">
        <v>135</v>
      </c>
      <c r="F68" s="14" t="s">
        <v>143</v>
      </c>
      <c r="G68" s="14" t="s">
        <v>135</v>
      </c>
      <c r="H68" s="14" t="s">
        <v>134</v>
      </c>
      <c r="I68" s="14" t="s">
        <v>135</v>
      </c>
      <c r="J68" s="14" t="s">
        <v>177</v>
      </c>
    </row>
    <row r="69" spans="1:10">
      <c r="A69" s="40" t="s">
        <v>725</v>
      </c>
      <c r="B69" s="8" t="s">
        <v>670</v>
      </c>
      <c r="C69" s="8" t="s">
        <v>699</v>
      </c>
      <c r="D69" s="14" t="s">
        <v>134</v>
      </c>
      <c r="E69" s="14" t="s">
        <v>134</v>
      </c>
      <c r="F69" s="14" t="s">
        <v>143</v>
      </c>
      <c r="G69" s="14" t="s">
        <v>134</v>
      </c>
      <c r="H69" s="14" t="s">
        <v>143</v>
      </c>
      <c r="I69" s="14" t="s">
        <v>134</v>
      </c>
    </row>
    <row r="70" spans="1:10">
      <c r="A70" s="40" t="s">
        <v>726</v>
      </c>
      <c r="B70" s="8" t="s">
        <v>670</v>
      </c>
      <c r="C70" s="8" t="s">
        <v>699</v>
      </c>
      <c r="D70" s="14" t="s">
        <v>134</v>
      </c>
      <c r="E70" s="14" t="s">
        <v>135</v>
      </c>
      <c r="F70" s="14" t="s">
        <v>143</v>
      </c>
      <c r="G70" s="14" t="s">
        <v>135</v>
      </c>
      <c r="H70" s="14" t="s">
        <v>143</v>
      </c>
      <c r="I70" s="14" t="s">
        <v>135</v>
      </c>
      <c r="J70" s="14" t="s">
        <v>198</v>
      </c>
    </row>
    <row r="71" spans="1:10">
      <c r="A71" s="40" t="s">
        <v>727</v>
      </c>
      <c r="B71" s="8" t="s">
        <v>670</v>
      </c>
      <c r="C71" s="8" t="s">
        <v>699</v>
      </c>
      <c r="D71" s="14" t="s">
        <v>134</v>
      </c>
      <c r="E71" s="14" t="s">
        <v>134</v>
      </c>
      <c r="F71" s="14" t="s">
        <v>143</v>
      </c>
      <c r="G71" s="14" t="s">
        <v>134</v>
      </c>
      <c r="H71" s="14" t="s">
        <v>143</v>
      </c>
      <c r="I71" s="14" t="s">
        <v>134</v>
      </c>
    </row>
    <row r="72" spans="1:10">
      <c r="A72" s="40" t="s">
        <v>728</v>
      </c>
      <c r="B72" s="8" t="s">
        <v>670</v>
      </c>
      <c r="C72" s="8" t="s">
        <v>699</v>
      </c>
      <c r="D72" s="14" t="s">
        <v>134</v>
      </c>
      <c r="E72" s="14" t="s">
        <v>135</v>
      </c>
      <c r="F72" s="14" t="s">
        <v>143</v>
      </c>
      <c r="G72" s="14" t="s">
        <v>134</v>
      </c>
      <c r="H72" s="14" t="s">
        <v>143</v>
      </c>
      <c r="I72" s="14" t="s">
        <v>134</v>
      </c>
    </row>
    <row r="73" spans="1:10">
      <c r="A73" s="40" t="s">
        <v>729</v>
      </c>
      <c r="B73" s="8" t="s">
        <v>670</v>
      </c>
      <c r="C73" s="8" t="s">
        <v>699</v>
      </c>
      <c r="D73" s="14" t="s">
        <v>134</v>
      </c>
      <c r="E73" s="14" t="s">
        <v>134</v>
      </c>
      <c r="F73" s="14" t="s">
        <v>143</v>
      </c>
      <c r="G73" s="14" t="s">
        <v>134</v>
      </c>
      <c r="H73" s="14" t="s">
        <v>143</v>
      </c>
      <c r="I73" s="14" t="s">
        <v>134</v>
      </c>
    </row>
    <row r="74" spans="1:10">
      <c r="A74" s="40" t="s">
        <v>730</v>
      </c>
      <c r="B74" s="8" t="s">
        <v>670</v>
      </c>
      <c r="C74" s="8" t="s">
        <v>699</v>
      </c>
      <c r="D74" s="14" t="s">
        <v>134</v>
      </c>
      <c r="E74" s="14" t="s">
        <v>134</v>
      </c>
      <c r="F74" s="14" t="s">
        <v>143</v>
      </c>
      <c r="G74" s="14" t="s">
        <v>134</v>
      </c>
      <c r="H74" s="14" t="s">
        <v>143</v>
      </c>
      <c r="I74" s="14" t="s">
        <v>134</v>
      </c>
    </row>
    <row r="75" spans="1:10">
      <c r="A75" s="40" t="s">
        <v>731</v>
      </c>
      <c r="B75" s="8" t="s">
        <v>670</v>
      </c>
      <c r="C75" s="8" t="s">
        <v>699</v>
      </c>
      <c r="D75" s="14" t="s">
        <v>134</v>
      </c>
      <c r="E75" s="14" t="s">
        <v>134</v>
      </c>
      <c r="F75" s="14" t="s">
        <v>143</v>
      </c>
      <c r="G75" s="14" t="s">
        <v>134</v>
      </c>
      <c r="H75" s="14" t="s">
        <v>143</v>
      </c>
      <c r="I75" s="14" t="s">
        <v>134</v>
      </c>
    </row>
    <row r="76" spans="1:10">
      <c r="A76" s="40" t="s">
        <v>732</v>
      </c>
      <c r="B76" s="8" t="s">
        <v>670</v>
      </c>
      <c r="C76" s="8" t="s">
        <v>699</v>
      </c>
      <c r="D76" s="14" t="s">
        <v>134</v>
      </c>
      <c r="E76" s="14" t="s">
        <v>134</v>
      </c>
      <c r="F76" s="14" t="s">
        <v>143</v>
      </c>
      <c r="G76" s="14" t="s">
        <v>134</v>
      </c>
      <c r="H76" s="14" t="s">
        <v>143</v>
      </c>
      <c r="I76" s="14" t="s">
        <v>134</v>
      </c>
      <c r="J76" s="14" t="s">
        <v>199</v>
      </c>
    </row>
    <row r="77" spans="1:10">
      <c r="A77" s="40" t="s">
        <v>733</v>
      </c>
      <c r="B77" s="8" t="s">
        <v>670</v>
      </c>
      <c r="C77" s="8" t="s">
        <v>699</v>
      </c>
      <c r="D77" s="14" t="s">
        <v>134</v>
      </c>
      <c r="E77" s="14" t="s">
        <v>134</v>
      </c>
      <c r="F77" s="14" t="s">
        <v>143</v>
      </c>
      <c r="G77" s="14" t="s">
        <v>134</v>
      </c>
      <c r="H77" s="14" t="s">
        <v>143</v>
      </c>
      <c r="I77" s="14" t="s">
        <v>134</v>
      </c>
    </row>
    <row r="78" spans="1:10">
      <c r="A78" s="40" t="s">
        <v>734</v>
      </c>
      <c r="B78" s="8" t="s">
        <v>670</v>
      </c>
      <c r="C78" s="8" t="s">
        <v>699</v>
      </c>
      <c r="D78" s="14" t="s">
        <v>134</v>
      </c>
      <c r="E78" s="14" t="s">
        <v>134</v>
      </c>
      <c r="F78" s="14" t="s">
        <v>143</v>
      </c>
      <c r="G78" s="14" t="s">
        <v>134</v>
      </c>
      <c r="H78" s="14" t="s">
        <v>143</v>
      </c>
      <c r="I78" s="14" t="s">
        <v>134</v>
      </c>
    </row>
    <row r="79" spans="1:10">
      <c r="A79" s="40" t="s">
        <v>725</v>
      </c>
      <c r="B79" s="8" t="s">
        <v>671</v>
      </c>
      <c r="C79" s="8" t="s">
        <v>699</v>
      </c>
      <c r="D79" s="14" t="s">
        <v>137</v>
      </c>
      <c r="E79" s="14" t="s">
        <v>137</v>
      </c>
      <c r="F79" s="14" t="s">
        <v>137</v>
      </c>
      <c r="G79" s="14" t="s">
        <v>135</v>
      </c>
      <c r="H79" s="14" t="s">
        <v>135</v>
      </c>
      <c r="I79" s="14" t="s">
        <v>134</v>
      </c>
      <c r="J79" s="14" t="s">
        <v>216</v>
      </c>
    </row>
    <row r="80" spans="1:10">
      <c r="A80" s="40" t="s">
        <v>726</v>
      </c>
      <c r="B80" s="8" t="s">
        <v>671</v>
      </c>
      <c r="C80" s="8" t="s">
        <v>699</v>
      </c>
      <c r="D80" s="14" t="s">
        <v>135</v>
      </c>
      <c r="E80" s="14" t="s">
        <v>134</v>
      </c>
      <c r="F80" s="14" t="s">
        <v>135</v>
      </c>
      <c r="G80" s="14" t="s">
        <v>135</v>
      </c>
      <c r="H80" s="14" t="s">
        <v>135</v>
      </c>
      <c r="I80" s="14" t="s">
        <v>135</v>
      </c>
      <c r="J80" s="14" t="s">
        <v>217</v>
      </c>
    </row>
    <row r="81" spans="1:10">
      <c r="A81" s="40" t="s">
        <v>727</v>
      </c>
      <c r="B81" s="8" t="s">
        <v>671</v>
      </c>
      <c r="C81" s="8" t="s">
        <v>699</v>
      </c>
      <c r="D81" s="14" t="s">
        <v>137</v>
      </c>
      <c r="E81" s="14" t="s">
        <v>143</v>
      </c>
      <c r="F81" s="14" t="s">
        <v>159</v>
      </c>
      <c r="G81" s="14" t="s">
        <v>135</v>
      </c>
      <c r="H81" s="14" t="s">
        <v>134</v>
      </c>
      <c r="I81" s="14" t="s">
        <v>135</v>
      </c>
      <c r="J81" s="14" t="s">
        <v>218</v>
      </c>
    </row>
    <row r="82" spans="1:10">
      <c r="A82" s="40" t="s">
        <v>728</v>
      </c>
      <c r="B82" s="8" t="s">
        <v>671</v>
      </c>
      <c r="C82" s="8" t="s">
        <v>699</v>
      </c>
      <c r="D82" s="14" t="s">
        <v>135</v>
      </c>
      <c r="E82" s="14" t="s">
        <v>134</v>
      </c>
      <c r="F82" s="14" t="s">
        <v>134</v>
      </c>
      <c r="G82" s="14" t="s">
        <v>135</v>
      </c>
      <c r="H82" s="14" t="s">
        <v>135</v>
      </c>
      <c r="I82" s="14" t="s">
        <v>135</v>
      </c>
      <c r="J82" s="14" t="s">
        <v>219</v>
      </c>
    </row>
    <row r="83" spans="1:10">
      <c r="A83" s="40" t="s">
        <v>729</v>
      </c>
      <c r="B83" s="8" t="s">
        <v>671</v>
      </c>
      <c r="C83" s="8" t="s">
        <v>699</v>
      </c>
      <c r="D83" s="14" t="s">
        <v>143</v>
      </c>
      <c r="E83" s="14" t="s">
        <v>143</v>
      </c>
      <c r="F83" s="14" t="s">
        <v>143</v>
      </c>
      <c r="G83" s="14" t="s">
        <v>143</v>
      </c>
      <c r="H83" s="14" t="s">
        <v>143</v>
      </c>
      <c r="I83" s="14" t="s">
        <v>143</v>
      </c>
      <c r="J83" s="14" t="s">
        <v>220</v>
      </c>
    </row>
    <row r="84" spans="1:10">
      <c r="A84" s="40" t="s">
        <v>730</v>
      </c>
      <c r="B84" s="8" t="s">
        <v>671</v>
      </c>
      <c r="C84" s="8" t="s">
        <v>699</v>
      </c>
      <c r="D84" s="14" t="s">
        <v>134</v>
      </c>
      <c r="E84" s="14" t="s">
        <v>135</v>
      </c>
      <c r="F84" s="14" t="s">
        <v>134</v>
      </c>
      <c r="G84" s="14" t="s">
        <v>135</v>
      </c>
      <c r="H84" s="14" t="s">
        <v>135</v>
      </c>
      <c r="I84" s="14" t="s">
        <v>135</v>
      </c>
      <c r="J84" s="14" t="s">
        <v>221</v>
      </c>
    </row>
    <row r="85" spans="1:10">
      <c r="A85" s="40" t="s">
        <v>731</v>
      </c>
      <c r="B85" s="8" t="s">
        <v>671</v>
      </c>
      <c r="C85" s="8" t="s">
        <v>699</v>
      </c>
      <c r="D85" s="14" t="s">
        <v>135</v>
      </c>
      <c r="E85" s="14" t="s">
        <v>135</v>
      </c>
      <c r="F85" s="14" t="s">
        <v>135</v>
      </c>
      <c r="G85" s="14" t="s">
        <v>135</v>
      </c>
      <c r="H85" s="14" t="s">
        <v>135</v>
      </c>
      <c r="I85" s="14" t="s">
        <v>135</v>
      </c>
    </row>
    <row r="86" spans="1:10">
      <c r="A86" s="40" t="s">
        <v>732</v>
      </c>
      <c r="B86" s="8" t="s">
        <v>671</v>
      </c>
      <c r="C86" s="8" t="s">
        <v>699</v>
      </c>
      <c r="D86" s="14" t="s">
        <v>135</v>
      </c>
      <c r="E86" s="14" t="s">
        <v>143</v>
      </c>
      <c r="F86" s="14" t="s">
        <v>143</v>
      </c>
      <c r="G86" s="14" t="s">
        <v>137</v>
      </c>
      <c r="H86" s="14" t="s">
        <v>137</v>
      </c>
      <c r="I86" s="14" t="s">
        <v>137</v>
      </c>
      <c r="J86" s="14" t="s">
        <v>222</v>
      </c>
    </row>
    <row r="87" spans="1:10">
      <c r="A87" s="40" t="s">
        <v>733</v>
      </c>
      <c r="B87" s="8" t="s">
        <v>671</v>
      </c>
      <c r="C87" s="8" t="s">
        <v>699</v>
      </c>
      <c r="D87" s="14" t="s">
        <v>135</v>
      </c>
      <c r="E87" s="14" t="s">
        <v>135</v>
      </c>
      <c r="F87" s="14" t="s">
        <v>135</v>
      </c>
      <c r="G87" s="14" t="s">
        <v>135</v>
      </c>
      <c r="H87" s="14" t="s">
        <v>135</v>
      </c>
      <c r="I87" s="14" t="s">
        <v>135</v>
      </c>
    </row>
    <row r="88" spans="1:10">
      <c r="A88" s="40" t="s">
        <v>734</v>
      </c>
      <c r="B88" s="8" t="s">
        <v>671</v>
      </c>
      <c r="C88" s="8" t="s">
        <v>699</v>
      </c>
      <c r="D88" s="14" t="s">
        <v>135</v>
      </c>
      <c r="E88" s="14" t="s">
        <v>135</v>
      </c>
      <c r="F88" s="14" t="s">
        <v>135</v>
      </c>
      <c r="G88" s="14" t="s">
        <v>135</v>
      </c>
      <c r="H88" s="14" t="s">
        <v>135</v>
      </c>
      <c r="I88" s="14" t="s">
        <v>135</v>
      </c>
    </row>
    <row r="89" spans="1:10">
      <c r="A89" s="40" t="s">
        <v>744</v>
      </c>
      <c r="B89" s="8" t="s">
        <v>672</v>
      </c>
      <c r="C89" s="8" t="s">
        <v>699</v>
      </c>
      <c r="D89" s="14" t="s">
        <v>134</v>
      </c>
      <c r="E89" s="14" t="s">
        <v>135</v>
      </c>
      <c r="F89" s="14" t="s">
        <v>135</v>
      </c>
      <c r="G89" s="14" t="s">
        <v>135</v>
      </c>
      <c r="H89" s="14" t="s">
        <v>134</v>
      </c>
      <c r="I89" s="14" t="s">
        <v>135</v>
      </c>
    </row>
    <row r="90" spans="1:10">
      <c r="A90" s="40" t="s">
        <v>745</v>
      </c>
      <c r="B90" s="8" t="s">
        <v>672</v>
      </c>
      <c r="C90" s="8" t="s">
        <v>699</v>
      </c>
      <c r="D90" s="14" t="s">
        <v>135</v>
      </c>
      <c r="E90" s="14" t="s">
        <v>137</v>
      </c>
      <c r="F90" s="14" t="s">
        <v>135</v>
      </c>
      <c r="G90" s="14" t="s">
        <v>135</v>
      </c>
      <c r="H90" s="14" t="s">
        <v>135</v>
      </c>
      <c r="I90" s="14" t="s">
        <v>135</v>
      </c>
      <c r="J90" s="14" t="s">
        <v>240</v>
      </c>
    </row>
    <row r="91" spans="1:10">
      <c r="A91" s="40" t="s">
        <v>746</v>
      </c>
      <c r="B91" s="8" t="s">
        <v>672</v>
      </c>
      <c r="C91" s="8" t="s">
        <v>699</v>
      </c>
      <c r="D91" s="14" t="s">
        <v>135</v>
      </c>
      <c r="E91" s="14" t="s">
        <v>225</v>
      </c>
      <c r="F91" s="14" t="s">
        <v>143</v>
      </c>
      <c r="G91" s="14" t="s">
        <v>225</v>
      </c>
      <c r="H91" s="14" t="s">
        <v>143</v>
      </c>
      <c r="I91" s="14" t="s">
        <v>137</v>
      </c>
      <c r="J91" s="14" t="s">
        <v>241</v>
      </c>
    </row>
    <row r="92" spans="1:10">
      <c r="A92" s="40" t="s">
        <v>747</v>
      </c>
      <c r="B92" s="8" t="s">
        <v>672</v>
      </c>
      <c r="C92" s="8" t="s">
        <v>699</v>
      </c>
      <c r="D92" s="14" t="s">
        <v>135</v>
      </c>
      <c r="E92" s="14" t="s">
        <v>143</v>
      </c>
      <c r="F92" s="14" t="s">
        <v>134</v>
      </c>
      <c r="G92" s="14" t="s">
        <v>134</v>
      </c>
      <c r="H92" s="14" t="s">
        <v>134</v>
      </c>
      <c r="I92" s="14" t="s">
        <v>134</v>
      </c>
    </row>
    <row r="93" spans="1:10">
      <c r="A93" s="40" t="s">
        <v>748</v>
      </c>
      <c r="B93" s="8" t="s">
        <v>672</v>
      </c>
      <c r="C93" s="8" t="s">
        <v>699</v>
      </c>
      <c r="D93" s="14" t="s">
        <v>135</v>
      </c>
      <c r="E93" s="14" t="s">
        <v>143</v>
      </c>
      <c r="F93" s="14" t="s">
        <v>137</v>
      </c>
      <c r="G93" s="14" t="s">
        <v>143</v>
      </c>
      <c r="H93" s="14" t="s">
        <v>134</v>
      </c>
      <c r="I93" s="14" t="s">
        <v>137</v>
      </c>
      <c r="J93" s="14" t="s">
        <v>242</v>
      </c>
    </row>
    <row r="94" spans="1:10">
      <c r="A94" s="40" t="s">
        <v>749</v>
      </c>
      <c r="B94" s="8" t="s">
        <v>672</v>
      </c>
      <c r="C94" s="8" t="s">
        <v>699</v>
      </c>
      <c r="D94" s="14" t="s">
        <v>143</v>
      </c>
      <c r="E94" s="14" t="s">
        <v>137</v>
      </c>
      <c r="F94" s="14" t="s">
        <v>137</v>
      </c>
      <c r="G94" s="14" t="s">
        <v>134</v>
      </c>
      <c r="H94" s="14" t="s">
        <v>137</v>
      </c>
      <c r="I94" s="14" t="s">
        <v>134</v>
      </c>
    </row>
    <row r="95" spans="1:10">
      <c r="A95" s="40" t="s">
        <v>750</v>
      </c>
      <c r="B95" s="8" t="s">
        <v>672</v>
      </c>
      <c r="C95" s="8" t="s">
        <v>699</v>
      </c>
      <c r="D95" s="14" t="s">
        <v>134</v>
      </c>
      <c r="E95" s="14" t="s">
        <v>137</v>
      </c>
      <c r="F95" s="14" t="s">
        <v>137</v>
      </c>
      <c r="G95" s="14" t="s">
        <v>137</v>
      </c>
      <c r="H95" s="14" t="s">
        <v>134</v>
      </c>
      <c r="I95" s="14" t="s">
        <v>137</v>
      </c>
    </row>
    <row r="96" spans="1:10">
      <c r="A96" s="40" t="s">
        <v>751</v>
      </c>
      <c r="B96" s="8" t="s">
        <v>672</v>
      </c>
      <c r="C96" s="8" t="s">
        <v>699</v>
      </c>
      <c r="D96" s="14" t="s">
        <v>135</v>
      </c>
      <c r="E96" s="14" t="s">
        <v>134</v>
      </c>
      <c r="F96" s="14" t="s">
        <v>134</v>
      </c>
      <c r="G96" s="14" t="s">
        <v>135</v>
      </c>
      <c r="H96" s="14" t="s">
        <v>135</v>
      </c>
      <c r="I96" s="14" t="s">
        <v>135</v>
      </c>
    </row>
    <row r="97" spans="1:10">
      <c r="A97" s="40" t="s">
        <v>752</v>
      </c>
      <c r="B97" s="8" t="s">
        <v>672</v>
      </c>
      <c r="C97" s="8" t="s">
        <v>699</v>
      </c>
      <c r="D97" s="14" t="s">
        <v>134</v>
      </c>
      <c r="E97" s="14" t="s">
        <v>137</v>
      </c>
      <c r="F97" s="14" t="s">
        <v>134</v>
      </c>
      <c r="G97" s="14" t="s">
        <v>135</v>
      </c>
      <c r="H97" s="14" t="s">
        <v>134</v>
      </c>
      <c r="I97" s="14" t="s">
        <v>134</v>
      </c>
    </row>
    <row r="98" spans="1:10">
      <c r="A98" s="40" t="s">
        <v>753</v>
      </c>
      <c r="B98" s="8" t="s">
        <v>672</v>
      </c>
      <c r="C98" s="8" t="s">
        <v>699</v>
      </c>
      <c r="D98" s="14" t="s">
        <v>134</v>
      </c>
      <c r="E98" s="14" t="s">
        <v>137</v>
      </c>
      <c r="F98" s="14" t="s">
        <v>134</v>
      </c>
      <c r="G98" s="14" t="s">
        <v>134</v>
      </c>
      <c r="H98" s="14" t="s">
        <v>134</v>
      </c>
      <c r="I98" s="14" t="s">
        <v>134</v>
      </c>
    </row>
    <row r="99" spans="1:10">
      <c r="A99" s="40" t="s">
        <v>744</v>
      </c>
      <c r="B99" s="8" t="s">
        <v>673</v>
      </c>
      <c r="C99" s="8" t="s">
        <v>699</v>
      </c>
      <c r="D99" s="14" t="s">
        <v>134</v>
      </c>
      <c r="E99" s="14" t="s">
        <v>137</v>
      </c>
      <c r="F99" s="14" t="s">
        <v>134</v>
      </c>
      <c r="G99" s="14" t="s">
        <v>137</v>
      </c>
      <c r="H99" s="14" t="s">
        <v>134</v>
      </c>
      <c r="I99" s="14" t="s">
        <v>134</v>
      </c>
    </row>
    <row r="100" spans="1:10">
      <c r="A100" s="40" t="s">
        <v>745</v>
      </c>
      <c r="B100" s="8" t="s">
        <v>673</v>
      </c>
      <c r="C100" s="8" t="s">
        <v>699</v>
      </c>
      <c r="D100" s="14" t="s">
        <v>135</v>
      </c>
      <c r="E100" s="14" t="s">
        <v>135</v>
      </c>
      <c r="F100" s="14" t="s">
        <v>134</v>
      </c>
      <c r="G100" s="14" t="s">
        <v>135</v>
      </c>
      <c r="H100" s="14" t="s">
        <v>135</v>
      </c>
      <c r="I100" s="14" t="s">
        <v>135</v>
      </c>
    </row>
    <row r="101" spans="1:10" ht="38.25">
      <c r="A101" s="40" t="s">
        <v>746</v>
      </c>
      <c r="B101" s="8" t="s">
        <v>673</v>
      </c>
      <c r="C101" s="8" t="s">
        <v>699</v>
      </c>
      <c r="D101" s="14" t="s">
        <v>137</v>
      </c>
      <c r="E101" s="14" t="s">
        <v>143</v>
      </c>
      <c r="F101" s="14" t="s">
        <v>137</v>
      </c>
      <c r="G101" s="14" t="s">
        <v>137</v>
      </c>
      <c r="H101" s="14" t="s">
        <v>137</v>
      </c>
      <c r="I101" s="14" t="s">
        <v>134</v>
      </c>
      <c r="J101" s="14" t="s">
        <v>259</v>
      </c>
    </row>
    <row r="102" spans="1:10" ht="25.5">
      <c r="A102" s="40" t="s">
        <v>747</v>
      </c>
      <c r="B102" s="8" t="s">
        <v>673</v>
      </c>
      <c r="C102" s="8" t="s">
        <v>699</v>
      </c>
      <c r="D102" s="14" t="s">
        <v>134</v>
      </c>
      <c r="E102" s="14" t="s">
        <v>137</v>
      </c>
      <c r="F102" s="14" t="s">
        <v>134</v>
      </c>
      <c r="G102" s="14" t="s">
        <v>134</v>
      </c>
      <c r="H102" s="14" t="s">
        <v>134</v>
      </c>
      <c r="I102" s="14" t="s">
        <v>135</v>
      </c>
      <c r="J102" s="14" t="s">
        <v>260</v>
      </c>
    </row>
    <row r="103" spans="1:10" ht="38.25">
      <c r="A103" s="40" t="s">
        <v>748</v>
      </c>
      <c r="B103" s="8" t="s">
        <v>673</v>
      </c>
      <c r="C103" s="8" t="s">
        <v>699</v>
      </c>
      <c r="D103" s="14" t="s">
        <v>134</v>
      </c>
      <c r="E103" s="14" t="s">
        <v>137</v>
      </c>
      <c r="F103" s="14" t="s">
        <v>137</v>
      </c>
      <c r="G103" s="14" t="s">
        <v>134</v>
      </c>
      <c r="H103" s="14" t="s">
        <v>134</v>
      </c>
      <c r="I103" s="14" t="s">
        <v>134</v>
      </c>
      <c r="J103" s="14" t="s">
        <v>261</v>
      </c>
    </row>
    <row r="104" spans="1:10">
      <c r="A104" s="40" t="s">
        <v>749</v>
      </c>
      <c r="B104" s="8" t="s">
        <v>673</v>
      </c>
      <c r="C104" s="8" t="s">
        <v>699</v>
      </c>
      <c r="D104" s="14" t="s">
        <v>134</v>
      </c>
      <c r="E104" s="14" t="s">
        <v>137</v>
      </c>
      <c r="F104" s="14" t="s">
        <v>134</v>
      </c>
      <c r="G104" s="14" t="s">
        <v>137</v>
      </c>
      <c r="H104" s="14" t="s">
        <v>134</v>
      </c>
      <c r="I104" s="14" t="s">
        <v>135</v>
      </c>
      <c r="J104" s="14" t="s">
        <v>262</v>
      </c>
    </row>
    <row r="105" spans="1:10">
      <c r="A105" s="40" t="s">
        <v>750</v>
      </c>
      <c r="B105" s="8" t="s">
        <v>673</v>
      </c>
      <c r="C105" s="8" t="s">
        <v>699</v>
      </c>
      <c r="D105" s="14" t="s">
        <v>135</v>
      </c>
      <c r="E105" s="14" t="s">
        <v>135</v>
      </c>
      <c r="F105" s="14" t="s">
        <v>135</v>
      </c>
      <c r="G105" s="14" t="s">
        <v>134</v>
      </c>
      <c r="H105" s="14" t="s">
        <v>135</v>
      </c>
      <c r="I105" s="14" t="s">
        <v>135</v>
      </c>
      <c r="J105" s="14" t="s">
        <v>263</v>
      </c>
    </row>
    <row r="106" spans="1:10">
      <c r="A106" s="40" t="s">
        <v>751</v>
      </c>
      <c r="B106" s="8" t="s">
        <v>673</v>
      </c>
      <c r="C106" s="8" t="s">
        <v>699</v>
      </c>
      <c r="D106" s="14" t="s">
        <v>134</v>
      </c>
      <c r="E106" s="14" t="s">
        <v>137</v>
      </c>
      <c r="F106" s="14" t="s">
        <v>134</v>
      </c>
      <c r="G106" s="14" t="s">
        <v>137</v>
      </c>
      <c r="H106" s="14" t="s">
        <v>134</v>
      </c>
      <c r="I106" s="14" t="s">
        <v>135</v>
      </c>
      <c r="J106" s="14" t="s">
        <v>264</v>
      </c>
    </row>
    <row r="107" spans="1:10">
      <c r="A107" s="40" t="s">
        <v>752</v>
      </c>
      <c r="B107" s="8" t="s">
        <v>673</v>
      </c>
      <c r="C107" s="8" t="s">
        <v>699</v>
      </c>
      <c r="D107" s="14" t="s">
        <v>134</v>
      </c>
      <c r="E107" s="14" t="s">
        <v>137</v>
      </c>
      <c r="F107" s="14" t="s">
        <v>134</v>
      </c>
      <c r="G107" s="14" t="s">
        <v>134</v>
      </c>
      <c r="H107" s="14" t="s">
        <v>134</v>
      </c>
      <c r="I107" s="14" t="s">
        <v>135</v>
      </c>
    </row>
    <row r="108" spans="1:10">
      <c r="A108" s="40" t="s">
        <v>753</v>
      </c>
      <c r="B108" s="8" t="s">
        <v>673</v>
      </c>
      <c r="C108" s="8" t="s">
        <v>699</v>
      </c>
      <c r="D108" s="14" t="s">
        <v>134</v>
      </c>
      <c r="E108" s="14" t="s">
        <v>137</v>
      </c>
      <c r="F108" s="14" t="s">
        <v>137</v>
      </c>
      <c r="G108" s="14" t="s">
        <v>137</v>
      </c>
      <c r="H108" s="14" t="s">
        <v>134</v>
      </c>
      <c r="I108" s="14" t="s">
        <v>134</v>
      </c>
    </row>
    <row r="109" spans="1:10">
      <c r="A109" s="40" t="s">
        <v>744</v>
      </c>
      <c r="B109" s="8" t="s">
        <v>680</v>
      </c>
      <c r="C109" s="8" t="s">
        <v>699</v>
      </c>
      <c r="D109" s="14" t="s">
        <v>135</v>
      </c>
      <c r="E109" s="14" t="s">
        <v>134</v>
      </c>
      <c r="F109" s="14" t="s">
        <v>134</v>
      </c>
      <c r="G109" s="14" t="s">
        <v>134</v>
      </c>
      <c r="H109" s="14" t="s">
        <v>134</v>
      </c>
      <c r="I109" s="14" t="s">
        <v>134</v>
      </c>
      <c r="J109" s="14" t="s">
        <v>279</v>
      </c>
    </row>
    <row r="110" spans="1:10">
      <c r="A110" s="40" t="s">
        <v>745</v>
      </c>
      <c r="B110" s="8" t="s">
        <v>680</v>
      </c>
      <c r="C110" s="8" t="s">
        <v>699</v>
      </c>
      <c r="D110" s="14" t="s">
        <v>134</v>
      </c>
      <c r="E110" s="14" t="s">
        <v>137</v>
      </c>
      <c r="F110" s="14" t="s">
        <v>137</v>
      </c>
      <c r="G110" s="14" t="s">
        <v>134</v>
      </c>
      <c r="H110" s="14" t="s">
        <v>134</v>
      </c>
      <c r="I110" s="14" t="s">
        <v>137</v>
      </c>
      <c r="J110" s="14" t="s">
        <v>280</v>
      </c>
    </row>
    <row r="111" spans="1:10">
      <c r="A111" s="40" t="s">
        <v>746</v>
      </c>
      <c r="B111" s="8" t="s">
        <v>680</v>
      </c>
      <c r="C111" s="8" t="s">
        <v>699</v>
      </c>
      <c r="D111" s="14" t="s">
        <v>134</v>
      </c>
      <c r="E111" s="14" t="s">
        <v>137</v>
      </c>
      <c r="F111" s="14" t="s">
        <v>137</v>
      </c>
      <c r="G111" s="14" t="s">
        <v>137</v>
      </c>
      <c r="H111" s="14" t="s">
        <v>137</v>
      </c>
      <c r="I111" s="14" t="s">
        <v>137</v>
      </c>
      <c r="J111" s="14" t="s">
        <v>281</v>
      </c>
    </row>
    <row r="112" spans="1:10">
      <c r="A112" s="40" t="s">
        <v>747</v>
      </c>
      <c r="B112" s="8" t="s">
        <v>680</v>
      </c>
      <c r="C112" s="8" t="s">
        <v>699</v>
      </c>
      <c r="D112" s="14" t="s">
        <v>134</v>
      </c>
      <c r="E112" s="14" t="s">
        <v>137</v>
      </c>
      <c r="F112" s="14" t="s">
        <v>134</v>
      </c>
      <c r="G112" s="14" t="s">
        <v>137</v>
      </c>
      <c r="H112" s="14" t="s">
        <v>134</v>
      </c>
      <c r="I112" s="14" t="s">
        <v>137</v>
      </c>
      <c r="J112" s="14" t="s">
        <v>282</v>
      </c>
    </row>
    <row r="113" spans="1:10">
      <c r="A113" s="40" t="s">
        <v>748</v>
      </c>
      <c r="B113" s="8" t="s">
        <v>680</v>
      </c>
      <c r="C113" s="8" t="s">
        <v>699</v>
      </c>
      <c r="D113" s="14" t="s">
        <v>135</v>
      </c>
      <c r="E113" s="14" t="s">
        <v>134</v>
      </c>
      <c r="F113" s="14" t="s">
        <v>134</v>
      </c>
      <c r="G113" s="14" t="s">
        <v>137</v>
      </c>
      <c r="H113" s="14" t="s">
        <v>134</v>
      </c>
      <c r="I113" s="14" t="s">
        <v>137</v>
      </c>
      <c r="J113" s="14" t="s">
        <v>283</v>
      </c>
    </row>
    <row r="114" spans="1:10">
      <c r="A114" s="40" t="s">
        <v>749</v>
      </c>
      <c r="B114" s="8" t="s">
        <v>680</v>
      </c>
      <c r="C114" s="8" t="s">
        <v>699</v>
      </c>
      <c r="D114" s="14" t="s">
        <v>135</v>
      </c>
      <c r="E114" s="14" t="s">
        <v>134</v>
      </c>
      <c r="F114" s="14" t="s">
        <v>134</v>
      </c>
      <c r="G114" s="14" t="s">
        <v>134</v>
      </c>
      <c r="H114" s="14" t="s">
        <v>134</v>
      </c>
      <c r="I114" s="14" t="s">
        <v>134</v>
      </c>
      <c r="J114" s="14" t="s">
        <v>284</v>
      </c>
    </row>
    <row r="115" spans="1:10">
      <c r="A115" s="40" t="s">
        <v>750</v>
      </c>
      <c r="B115" s="8" t="s">
        <v>680</v>
      </c>
      <c r="C115" s="8" t="s">
        <v>699</v>
      </c>
      <c r="D115" s="14" t="s">
        <v>135</v>
      </c>
      <c r="E115" s="14" t="s">
        <v>134</v>
      </c>
      <c r="F115" s="14" t="s">
        <v>134</v>
      </c>
      <c r="G115" s="14" t="s">
        <v>134</v>
      </c>
      <c r="H115" s="14" t="s">
        <v>134</v>
      </c>
      <c r="I115" s="14" t="s">
        <v>134</v>
      </c>
      <c r="J115" s="14" t="s">
        <v>285</v>
      </c>
    </row>
    <row r="116" spans="1:10">
      <c r="A116" s="40" t="s">
        <v>751</v>
      </c>
      <c r="B116" s="8" t="s">
        <v>680</v>
      </c>
      <c r="C116" s="8" t="s">
        <v>699</v>
      </c>
      <c r="D116" s="14" t="s">
        <v>135</v>
      </c>
      <c r="E116" s="14" t="s">
        <v>135</v>
      </c>
      <c r="F116" s="14" t="s">
        <v>135</v>
      </c>
      <c r="G116" s="14" t="s">
        <v>135</v>
      </c>
      <c r="H116" s="14" t="s">
        <v>135</v>
      </c>
      <c r="I116" s="14" t="s">
        <v>135</v>
      </c>
      <c r="J116" s="14" t="s">
        <v>286</v>
      </c>
    </row>
    <row r="117" spans="1:10">
      <c r="A117" s="40" t="s">
        <v>752</v>
      </c>
      <c r="B117" s="8" t="s">
        <v>680</v>
      </c>
      <c r="C117" s="8" t="s">
        <v>699</v>
      </c>
      <c r="D117" s="14" t="s">
        <v>135</v>
      </c>
      <c r="E117" s="14" t="s">
        <v>137</v>
      </c>
      <c r="F117" s="14" t="s">
        <v>134</v>
      </c>
      <c r="G117" s="14" t="s">
        <v>134</v>
      </c>
      <c r="H117" s="14" t="s">
        <v>134</v>
      </c>
      <c r="I117" s="14" t="s">
        <v>137</v>
      </c>
      <c r="J117" s="14" t="s">
        <v>287</v>
      </c>
    </row>
    <row r="118" spans="1:10">
      <c r="A118" s="40" t="s">
        <v>753</v>
      </c>
      <c r="B118" s="8" t="s">
        <v>680</v>
      </c>
      <c r="C118" s="8" t="s">
        <v>699</v>
      </c>
      <c r="D118" s="14" t="s">
        <v>137</v>
      </c>
      <c r="E118" s="14" t="s">
        <v>143</v>
      </c>
      <c r="F118" s="14" t="s">
        <v>143</v>
      </c>
      <c r="G118" s="14" t="s">
        <v>143</v>
      </c>
      <c r="H118" s="14" t="s">
        <v>143</v>
      </c>
      <c r="I118" s="14" t="s">
        <v>143</v>
      </c>
      <c r="J118" s="14" t="s">
        <v>288</v>
      </c>
    </row>
    <row r="119" spans="1:10">
      <c r="A119" s="40" t="s">
        <v>695</v>
      </c>
      <c r="B119" s="8" t="s">
        <v>681</v>
      </c>
      <c r="C119" s="8" t="s">
        <v>535</v>
      </c>
      <c r="D119" s="39" t="s">
        <v>135</v>
      </c>
      <c r="E119" s="39" t="s">
        <v>135</v>
      </c>
      <c r="F119" s="39" t="s">
        <v>135</v>
      </c>
      <c r="G119" s="39" t="s">
        <v>135</v>
      </c>
      <c r="H119" s="39" t="s">
        <v>135</v>
      </c>
      <c r="I119" s="39" t="s">
        <v>135</v>
      </c>
      <c r="J119" s="39" t="s">
        <v>476</v>
      </c>
    </row>
    <row r="120" spans="1:10">
      <c r="A120" s="40" t="s">
        <v>701</v>
      </c>
      <c r="B120" s="8" t="s">
        <v>681</v>
      </c>
      <c r="C120" s="8" t="s">
        <v>535</v>
      </c>
      <c r="D120" s="39" t="s">
        <v>135</v>
      </c>
      <c r="E120" s="39" t="s">
        <v>135</v>
      </c>
      <c r="F120" s="39" t="s">
        <v>135</v>
      </c>
      <c r="G120" s="39" t="s">
        <v>135</v>
      </c>
      <c r="H120" s="39" t="s">
        <v>135</v>
      </c>
      <c r="I120" s="39" t="s">
        <v>135</v>
      </c>
      <c r="J120" s="39" t="s">
        <v>653</v>
      </c>
    </row>
    <row r="121" spans="1:10">
      <c r="A121" s="40" t="s">
        <v>702</v>
      </c>
      <c r="B121" s="8" t="s">
        <v>681</v>
      </c>
      <c r="C121" s="8" t="s">
        <v>535</v>
      </c>
      <c r="D121" s="39" t="s">
        <v>135</v>
      </c>
      <c r="E121" s="39" t="s">
        <v>135</v>
      </c>
      <c r="F121" s="39" t="s">
        <v>135</v>
      </c>
      <c r="G121" s="39" t="s">
        <v>134</v>
      </c>
      <c r="H121" s="39" t="s">
        <v>135</v>
      </c>
      <c r="I121" s="39" t="s">
        <v>137</v>
      </c>
      <c r="J121" s="39" t="s">
        <v>654</v>
      </c>
    </row>
    <row r="122" spans="1:10">
      <c r="A122" s="40" t="s">
        <v>695</v>
      </c>
      <c r="B122" s="8" t="s">
        <v>674</v>
      </c>
      <c r="C122" s="8" t="s">
        <v>535</v>
      </c>
      <c r="D122" s="39" t="s">
        <v>134</v>
      </c>
      <c r="E122" s="39" t="s">
        <v>134</v>
      </c>
      <c r="F122" s="39" t="s">
        <v>134</v>
      </c>
      <c r="G122" s="39" t="s">
        <v>135</v>
      </c>
      <c r="H122" s="39" t="s">
        <v>135</v>
      </c>
      <c r="I122" s="39" t="s">
        <v>135</v>
      </c>
      <c r="J122" s="39" t="s">
        <v>504</v>
      </c>
    </row>
    <row r="123" spans="1:10">
      <c r="A123" s="40" t="s">
        <v>701</v>
      </c>
      <c r="B123" s="8" t="s">
        <v>674</v>
      </c>
      <c r="C123" s="8" t="s">
        <v>535</v>
      </c>
      <c r="D123" s="39" t="s">
        <v>135</v>
      </c>
      <c r="E123" s="39" t="s">
        <v>135</v>
      </c>
      <c r="F123" s="39" t="s">
        <v>134</v>
      </c>
      <c r="G123" s="39" t="s">
        <v>135</v>
      </c>
      <c r="H123" s="39" t="s">
        <v>135</v>
      </c>
      <c r="I123" s="39" t="s">
        <v>135</v>
      </c>
      <c r="J123" s="39" t="s">
        <v>505</v>
      </c>
    </row>
    <row r="124" spans="1:10">
      <c r="A124" s="40" t="s">
        <v>702</v>
      </c>
      <c r="B124" s="8" t="s">
        <v>674</v>
      </c>
      <c r="C124" s="8" t="s">
        <v>535</v>
      </c>
      <c r="D124" s="39" t="s">
        <v>135</v>
      </c>
      <c r="E124" s="39" t="s">
        <v>135</v>
      </c>
      <c r="F124" s="39" t="s">
        <v>135</v>
      </c>
      <c r="G124" s="39" t="s">
        <v>135</v>
      </c>
      <c r="H124" s="39" t="s">
        <v>135</v>
      </c>
      <c r="I124" s="39" t="s">
        <v>135</v>
      </c>
      <c r="J124" s="39" t="s">
        <v>506</v>
      </c>
    </row>
    <row r="125" spans="1:10">
      <c r="A125" s="40" t="s">
        <v>719</v>
      </c>
      <c r="B125" s="8" t="s">
        <v>668</v>
      </c>
      <c r="C125" s="8" t="s">
        <v>535</v>
      </c>
      <c r="D125" s="14" t="s">
        <v>134</v>
      </c>
      <c r="E125" s="14" t="s">
        <v>134</v>
      </c>
      <c r="F125" s="14" t="s">
        <v>134</v>
      </c>
      <c r="G125" s="14" t="s">
        <v>135</v>
      </c>
      <c r="H125" s="14" t="s">
        <v>135</v>
      </c>
      <c r="I125" s="14" t="s">
        <v>135</v>
      </c>
      <c r="J125" s="14" t="s">
        <v>136</v>
      </c>
    </row>
    <row r="126" spans="1:10">
      <c r="A126" s="40" t="s">
        <v>720</v>
      </c>
      <c r="B126" s="8" t="s">
        <v>668</v>
      </c>
      <c r="C126" s="8" t="s">
        <v>535</v>
      </c>
      <c r="D126" s="14" t="s">
        <v>137</v>
      </c>
      <c r="E126" s="14" t="s">
        <v>137</v>
      </c>
      <c r="F126" s="14" t="s">
        <v>134</v>
      </c>
      <c r="G126" s="14" t="s">
        <v>135</v>
      </c>
      <c r="H126" s="14" t="s">
        <v>135</v>
      </c>
      <c r="I126" s="14" t="s">
        <v>135</v>
      </c>
      <c r="J126" s="14" t="s">
        <v>138</v>
      </c>
    </row>
    <row r="127" spans="1:10">
      <c r="A127" s="40" t="s">
        <v>721</v>
      </c>
      <c r="B127" s="8" t="s">
        <v>668</v>
      </c>
      <c r="C127" s="8" t="s">
        <v>535</v>
      </c>
      <c r="D127" s="14" t="s">
        <v>137</v>
      </c>
      <c r="E127" s="14" t="s">
        <v>134</v>
      </c>
      <c r="F127" s="14" t="s">
        <v>137</v>
      </c>
      <c r="G127" s="14" t="s">
        <v>134</v>
      </c>
      <c r="H127" s="14" t="s">
        <v>135</v>
      </c>
      <c r="I127" s="14" t="s">
        <v>135</v>
      </c>
      <c r="J127" s="14" t="s">
        <v>138</v>
      </c>
    </row>
    <row r="128" spans="1:10" ht="63.75">
      <c r="A128" s="40" t="s">
        <v>719</v>
      </c>
      <c r="B128" s="8" t="s">
        <v>669</v>
      </c>
      <c r="C128" s="8" t="s">
        <v>535</v>
      </c>
      <c r="D128" s="18" t="s">
        <v>137</v>
      </c>
      <c r="E128" s="14" t="s">
        <v>134</v>
      </c>
      <c r="F128" s="14" t="s">
        <v>143</v>
      </c>
      <c r="G128" s="14" t="s">
        <v>135</v>
      </c>
      <c r="H128" s="14" t="s">
        <v>134</v>
      </c>
      <c r="I128" s="14" t="s">
        <v>135</v>
      </c>
      <c r="J128" s="14" t="s">
        <v>153</v>
      </c>
    </row>
    <row r="129" spans="1:10" ht="38.25">
      <c r="A129" s="40" t="s">
        <v>720</v>
      </c>
      <c r="B129" s="8" t="s">
        <v>669</v>
      </c>
      <c r="C129" s="8" t="s">
        <v>535</v>
      </c>
      <c r="D129" s="14" t="s">
        <v>134</v>
      </c>
      <c r="E129" s="14" t="s">
        <v>143</v>
      </c>
      <c r="F129" s="14" t="s">
        <v>137</v>
      </c>
      <c r="G129" s="14" t="s">
        <v>135</v>
      </c>
      <c r="H129" s="14" t="s">
        <v>135</v>
      </c>
      <c r="I129" s="14" t="s">
        <v>135</v>
      </c>
      <c r="J129" s="14" t="s">
        <v>154</v>
      </c>
    </row>
    <row r="130" spans="1:10">
      <c r="A130" s="40" t="s">
        <v>721</v>
      </c>
      <c r="B130" s="8" t="s">
        <v>669</v>
      </c>
      <c r="C130" s="8" t="s">
        <v>535</v>
      </c>
      <c r="D130" s="14" t="s">
        <v>134</v>
      </c>
      <c r="E130" s="14" t="s">
        <v>134</v>
      </c>
      <c r="F130" s="14" t="s">
        <v>134</v>
      </c>
      <c r="G130" s="14" t="s">
        <v>135</v>
      </c>
      <c r="H130" s="14" t="s">
        <v>135</v>
      </c>
      <c r="I130" s="14" t="s">
        <v>135</v>
      </c>
      <c r="J130" s="14" t="s">
        <v>155</v>
      </c>
    </row>
    <row r="131" spans="1:10" ht="51">
      <c r="A131" s="40" t="s">
        <v>719</v>
      </c>
      <c r="B131" s="8" t="s">
        <v>670</v>
      </c>
      <c r="C131" s="8" t="s">
        <v>535</v>
      </c>
      <c r="D131" s="14" t="s">
        <v>134</v>
      </c>
      <c r="E131" s="14" t="s">
        <v>134</v>
      </c>
      <c r="F131" s="14" t="s">
        <v>143</v>
      </c>
      <c r="G131" s="14" t="s">
        <v>134</v>
      </c>
      <c r="H131" s="14" t="s">
        <v>143</v>
      </c>
      <c r="I131" s="14" t="s">
        <v>134</v>
      </c>
      <c r="J131" s="14" t="s">
        <v>189</v>
      </c>
    </row>
    <row r="132" spans="1:10" ht="51">
      <c r="A132" s="40" t="s">
        <v>720</v>
      </c>
      <c r="B132" s="8" t="s">
        <v>670</v>
      </c>
      <c r="C132" s="8" t="s">
        <v>535</v>
      </c>
      <c r="D132" s="14" t="s">
        <v>134</v>
      </c>
      <c r="E132" s="14" t="s">
        <v>137</v>
      </c>
      <c r="F132" s="14" t="s">
        <v>143</v>
      </c>
      <c r="G132" s="14" t="s">
        <v>143</v>
      </c>
      <c r="H132" s="14" t="s">
        <v>143</v>
      </c>
      <c r="I132" s="14" t="s">
        <v>143</v>
      </c>
      <c r="J132" s="14" t="s">
        <v>190</v>
      </c>
    </row>
    <row r="133" spans="1:10" ht="25.5">
      <c r="A133" s="40" t="s">
        <v>721</v>
      </c>
      <c r="B133" s="8" t="s">
        <v>670</v>
      </c>
      <c r="C133" s="8" t="s">
        <v>535</v>
      </c>
      <c r="D133" s="14" t="s">
        <v>134</v>
      </c>
      <c r="E133" s="14" t="s">
        <v>134</v>
      </c>
      <c r="F133" s="14" t="s">
        <v>143</v>
      </c>
      <c r="G133" s="14" t="s">
        <v>134</v>
      </c>
      <c r="H133" s="14" t="s">
        <v>143</v>
      </c>
      <c r="I133" s="14" t="s">
        <v>134</v>
      </c>
      <c r="J133" s="14" t="s">
        <v>191</v>
      </c>
    </row>
    <row r="134" spans="1:10">
      <c r="A134" s="40" t="s">
        <v>719</v>
      </c>
      <c r="B134" s="8" t="s">
        <v>671</v>
      </c>
      <c r="C134" s="8" t="s">
        <v>535</v>
      </c>
      <c r="D134" s="14" t="s">
        <v>135</v>
      </c>
      <c r="E134" s="14" t="s">
        <v>135</v>
      </c>
      <c r="F134" s="14" t="s">
        <v>143</v>
      </c>
      <c r="G134" s="14" t="s">
        <v>135</v>
      </c>
      <c r="H134" s="14" t="s">
        <v>135</v>
      </c>
      <c r="I134" s="14" t="s">
        <v>135</v>
      </c>
      <c r="J134" s="14" t="s">
        <v>207</v>
      </c>
    </row>
    <row r="135" spans="1:10">
      <c r="A135" s="40" t="s">
        <v>720</v>
      </c>
      <c r="B135" s="8" t="s">
        <v>671</v>
      </c>
      <c r="C135" s="8" t="s">
        <v>535</v>
      </c>
      <c r="D135" s="14" t="s">
        <v>143</v>
      </c>
      <c r="E135" s="14" t="s">
        <v>134</v>
      </c>
      <c r="F135" s="14" t="s">
        <v>134</v>
      </c>
      <c r="G135" s="14" t="s">
        <v>135</v>
      </c>
      <c r="H135" s="14" t="s">
        <v>135</v>
      </c>
      <c r="I135" s="14" t="s">
        <v>135</v>
      </c>
      <c r="J135" s="14" t="s">
        <v>208</v>
      </c>
    </row>
    <row r="136" spans="1:10">
      <c r="A136" s="40" t="s">
        <v>721</v>
      </c>
      <c r="B136" s="8" t="s">
        <v>671</v>
      </c>
      <c r="C136" s="8" t="s">
        <v>535</v>
      </c>
      <c r="D136" s="14" t="s">
        <v>135</v>
      </c>
      <c r="E136" s="14" t="s">
        <v>135</v>
      </c>
      <c r="F136" s="14" t="s">
        <v>135</v>
      </c>
      <c r="G136" s="14" t="s">
        <v>135</v>
      </c>
      <c r="H136" s="14" t="s">
        <v>135</v>
      </c>
      <c r="I136" s="14" t="s">
        <v>135</v>
      </c>
      <c r="J136" s="14" t="s">
        <v>209</v>
      </c>
    </row>
    <row r="137" spans="1:10" ht="25.5">
      <c r="A137" s="40" t="s">
        <v>738</v>
      </c>
      <c r="B137" s="8" t="s">
        <v>672</v>
      </c>
      <c r="C137" s="8" t="s">
        <v>535</v>
      </c>
      <c r="D137" s="14" t="s">
        <v>170</v>
      </c>
      <c r="E137" s="14" t="s">
        <v>135</v>
      </c>
      <c r="F137" s="14" t="s">
        <v>134</v>
      </c>
      <c r="G137" s="14" t="s">
        <v>135</v>
      </c>
      <c r="H137" s="14" t="s">
        <v>135</v>
      </c>
      <c r="I137" s="14" t="s">
        <v>135</v>
      </c>
      <c r="J137" s="14" t="s">
        <v>233</v>
      </c>
    </row>
    <row r="138" spans="1:10">
      <c r="A138" s="40" t="s">
        <v>739</v>
      </c>
      <c r="B138" s="8" t="s">
        <v>672</v>
      </c>
      <c r="C138" s="8" t="s">
        <v>535</v>
      </c>
      <c r="D138" s="14" t="s">
        <v>135</v>
      </c>
      <c r="E138" s="14" t="s">
        <v>135</v>
      </c>
      <c r="F138" s="14" t="s">
        <v>134</v>
      </c>
      <c r="G138" s="14" t="s">
        <v>135</v>
      </c>
      <c r="H138" s="14" t="s">
        <v>135</v>
      </c>
      <c r="I138" s="14" t="s">
        <v>135</v>
      </c>
      <c r="J138" s="14" t="s">
        <v>234</v>
      </c>
    </row>
    <row r="139" spans="1:10">
      <c r="A139" s="40" t="s">
        <v>740</v>
      </c>
      <c r="B139" s="8" t="s">
        <v>672</v>
      </c>
      <c r="C139" s="8" t="s">
        <v>535</v>
      </c>
      <c r="D139" s="14" t="s">
        <v>135</v>
      </c>
      <c r="E139" s="14" t="s">
        <v>135</v>
      </c>
      <c r="F139" s="14" t="s">
        <v>135</v>
      </c>
      <c r="G139" s="14" t="s">
        <v>135</v>
      </c>
      <c r="H139" s="14" t="s">
        <v>134</v>
      </c>
      <c r="I139" s="14" t="s">
        <v>135</v>
      </c>
    </row>
    <row r="140" spans="1:10" ht="63.75">
      <c r="A140" s="40" t="s">
        <v>738</v>
      </c>
      <c r="B140" s="8" t="s">
        <v>673</v>
      </c>
      <c r="C140" s="8" t="s">
        <v>535</v>
      </c>
      <c r="D140" s="14" t="s">
        <v>134</v>
      </c>
      <c r="E140" s="14" t="s">
        <v>134</v>
      </c>
      <c r="F140" s="14" t="s">
        <v>134</v>
      </c>
      <c r="G140" s="14" t="s">
        <v>137</v>
      </c>
      <c r="H140" s="14" t="s">
        <v>134</v>
      </c>
      <c r="I140" s="14" t="s">
        <v>135</v>
      </c>
      <c r="J140" s="14" t="s">
        <v>250</v>
      </c>
    </row>
    <row r="141" spans="1:10" ht="25.5">
      <c r="A141" s="40" t="s">
        <v>739</v>
      </c>
      <c r="B141" s="8" t="s">
        <v>673</v>
      </c>
      <c r="C141" s="8" t="s">
        <v>535</v>
      </c>
      <c r="D141" s="14" t="s">
        <v>135</v>
      </c>
      <c r="E141" s="14" t="s">
        <v>134</v>
      </c>
      <c r="F141" s="14" t="s">
        <v>134</v>
      </c>
      <c r="G141" s="14" t="s">
        <v>137</v>
      </c>
      <c r="H141" s="14" t="s">
        <v>134</v>
      </c>
      <c r="I141" s="14" t="s">
        <v>135</v>
      </c>
      <c r="J141" s="14" t="s">
        <v>251</v>
      </c>
    </row>
    <row r="142" spans="1:10" ht="25.5">
      <c r="A142" s="40" t="s">
        <v>740</v>
      </c>
      <c r="B142" s="8" t="s">
        <v>673</v>
      </c>
      <c r="C142" s="8" t="s">
        <v>535</v>
      </c>
      <c r="D142" s="14" t="s">
        <v>135</v>
      </c>
      <c r="E142" s="14" t="s">
        <v>134</v>
      </c>
      <c r="F142" s="14" t="s">
        <v>134</v>
      </c>
      <c r="G142" s="14" t="s">
        <v>135</v>
      </c>
      <c r="H142" s="14" t="s">
        <v>135</v>
      </c>
      <c r="I142" s="14" t="s">
        <v>135</v>
      </c>
      <c r="J142" s="14" t="s">
        <v>252</v>
      </c>
    </row>
    <row r="143" spans="1:10">
      <c r="A143" s="40" t="s">
        <v>738</v>
      </c>
      <c r="B143" s="8" t="s">
        <v>680</v>
      </c>
      <c r="C143" s="8" t="s">
        <v>535</v>
      </c>
      <c r="D143" s="14" t="s">
        <v>135</v>
      </c>
      <c r="E143" s="14" t="s">
        <v>134</v>
      </c>
      <c r="F143" s="14" t="s">
        <v>134</v>
      </c>
      <c r="G143" s="14" t="s">
        <v>135</v>
      </c>
      <c r="H143" s="14" t="s">
        <v>135</v>
      </c>
      <c r="I143" s="14" t="s">
        <v>134</v>
      </c>
      <c r="J143" s="14" t="s">
        <v>269</v>
      </c>
    </row>
    <row r="144" spans="1:10">
      <c r="A144" s="40" t="s">
        <v>739</v>
      </c>
      <c r="B144" s="8" t="s">
        <v>680</v>
      </c>
      <c r="C144" s="8" t="s">
        <v>535</v>
      </c>
      <c r="D144" s="14" t="s">
        <v>135</v>
      </c>
      <c r="E144" s="14" t="s">
        <v>135</v>
      </c>
      <c r="F144" s="14" t="s">
        <v>134</v>
      </c>
      <c r="G144" s="14" t="s">
        <v>135</v>
      </c>
      <c r="H144" s="14" t="s">
        <v>135</v>
      </c>
      <c r="I144" s="14" t="s">
        <v>135</v>
      </c>
      <c r="J144" s="14" t="s">
        <v>270</v>
      </c>
    </row>
    <row r="145" spans="1:10">
      <c r="A145" s="40" t="s">
        <v>740</v>
      </c>
      <c r="B145" s="8" t="s">
        <v>680</v>
      </c>
      <c r="C145" s="8" t="s">
        <v>535</v>
      </c>
      <c r="D145" s="14" t="s">
        <v>135</v>
      </c>
      <c r="E145" s="14" t="s">
        <v>135</v>
      </c>
      <c r="F145" s="14" t="s">
        <v>135</v>
      </c>
      <c r="G145" s="14" t="s">
        <v>135</v>
      </c>
      <c r="H145" s="14" t="s">
        <v>135</v>
      </c>
      <c r="I145" s="14" t="s">
        <v>135</v>
      </c>
      <c r="J145" s="14" t="s">
        <v>271</v>
      </c>
    </row>
    <row r="146" spans="1:10">
      <c r="A146" s="40" t="s">
        <v>703</v>
      </c>
      <c r="B146" s="8" t="s">
        <v>681</v>
      </c>
      <c r="C146" s="8" t="s">
        <v>698</v>
      </c>
      <c r="D146" s="39" t="s">
        <v>135</v>
      </c>
      <c r="E146" s="39" t="s">
        <v>134</v>
      </c>
      <c r="F146" s="39" t="s">
        <v>135</v>
      </c>
      <c r="G146" s="39" t="s">
        <v>134</v>
      </c>
      <c r="H146" s="39" t="s">
        <v>134</v>
      </c>
      <c r="I146" s="39" t="s">
        <v>134</v>
      </c>
      <c r="J146" s="39" t="s">
        <v>481</v>
      </c>
    </row>
    <row r="147" spans="1:10">
      <c r="A147" s="40" t="s">
        <v>704</v>
      </c>
      <c r="B147" s="8" t="s">
        <v>681</v>
      </c>
      <c r="C147" s="8" t="s">
        <v>698</v>
      </c>
      <c r="D147" s="39" t="s">
        <v>135</v>
      </c>
      <c r="E147" s="39" t="s">
        <v>135</v>
      </c>
      <c r="F147" s="39" t="s">
        <v>135</v>
      </c>
      <c r="G147" s="39" t="s">
        <v>134</v>
      </c>
      <c r="H147" s="39" t="s">
        <v>134</v>
      </c>
      <c r="I147" s="39" t="s">
        <v>134</v>
      </c>
      <c r="J147" s="39" t="s">
        <v>655</v>
      </c>
    </row>
    <row r="148" spans="1:10">
      <c r="A148" s="40" t="s">
        <v>705</v>
      </c>
      <c r="B148" s="8" t="s">
        <v>681</v>
      </c>
      <c r="C148" s="8" t="s">
        <v>698</v>
      </c>
      <c r="D148" s="39" t="s">
        <v>135</v>
      </c>
      <c r="E148" s="39" t="s">
        <v>135</v>
      </c>
      <c r="F148" s="39" t="s">
        <v>135</v>
      </c>
      <c r="G148" s="39" t="s">
        <v>134</v>
      </c>
      <c r="H148" s="39" t="s">
        <v>134</v>
      </c>
      <c r="I148" s="39" t="s">
        <v>134</v>
      </c>
      <c r="J148" s="39" t="s">
        <v>656</v>
      </c>
    </row>
    <row r="149" spans="1:10">
      <c r="A149" s="40" t="s">
        <v>703</v>
      </c>
      <c r="B149" s="8" t="s">
        <v>674</v>
      </c>
      <c r="C149" s="8" t="s">
        <v>698</v>
      </c>
      <c r="D149" s="39" t="s">
        <v>135</v>
      </c>
      <c r="E149" s="39" t="s">
        <v>143</v>
      </c>
      <c r="F149" s="39" t="s">
        <v>135</v>
      </c>
      <c r="G149" s="39" t="s">
        <v>135</v>
      </c>
      <c r="H149" s="39" t="s">
        <v>135</v>
      </c>
      <c r="I149" s="39" t="s">
        <v>135</v>
      </c>
      <c r="J149" s="39" t="s">
        <v>509</v>
      </c>
    </row>
    <row r="150" spans="1:10">
      <c r="A150" s="40" t="s">
        <v>704</v>
      </c>
      <c r="B150" s="8" t="s">
        <v>674</v>
      </c>
      <c r="C150" s="8" t="s">
        <v>698</v>
      </c>
      <c r="D150" s="39" t="s">
        <v>135</v>
      </c>
      <c r="E150" s="39" t="s">
        <v>135</v>
      </c>
      <c r="F150" s="39" t="s">
        <v>135</v>
      </c>
      <c r="G150" s="39" t="s">
        <v>135</v>
      </c>
      <c r="H150" s="39" t="s">
        <v>135</v>
      </c>
      <c r="I150" s="39" t="s">
        <v>135</v>
      </c>
      <c r="J150" s="39" t="s">
        <v>508</v>
      </c>
    </row>
    <row r="151" spans="1:10">
      <c r="A151" s="40" t="s">
        <v>705</v>
      </c>
      <c r="B151" s="8" t="s">
        <v>674</v>
      </c>
      <c r="C151" s="8" t="s">
        <v>698</v>
      </c>
      <c r="D151" s="39" t="s">
        <v>135</v>
      </c>
      <c r="E151" s="39" t="s">
        <v>143</v>
      </c>
      <c r="F151" s="39" t="s">
        <v>134</v>
      </c>
      <c r="G151" s="39" t="s">
        <v>134</v>
      </c>
      <c r="H151" s="39" t="s">
        <v>134</v>
      </c>
      <c r="I151" s="39" t="s">
        <v>135</v>
      </c>
      <c r="J151" s="39" t="s">
        <v>510</v>
      </c>
    </row>
    <row r="152" spans="1:10">
      <c r="A152" s="40" t="s">
        <v>722</v>
      </c>
      <c r="B152" s="8" t="s">
        <v>668</v>
      </c>
      <c r="C152" s="8" t="s">
        <v>698</v>
      </c>
      <c r="D152" s="14" t="s">
        <v>137</v>
      </c>
      <c r="E152" s="14" t="s">
        <v>137</v>
      </c>
      <c r="F152" s="14" t="s">
        <v>137</v>
      </c>
      <c r="G152" s="14" t="s">
        <v>134</v>
      </c>
      <c r="H152" s="14" t="s">
        <v>137</v>
      </c>
      <c r="I152" s="14" t="s">
        <v>134</v>
      </c>
      <c r="J152" s="14" t="s">
        <v>138</v>
      </c>
    </row>
    <row r="153" spans="1:10">
      <c r="A153" s="40" t="s">
        <v>723</v>
      </c>
      <c r="B153" s="8" t="s">
        <v>668</v>
      </c>
      <c r="C153" s="8" t="s">
        <v>698</v>
      </c>
      <c r="D153" s="14" t="s">
        <v>143</v>
      </c>
      <c r="E153" s="14" t="s">
        <v>137</v>
      </c>
      <c r="F153" s="14" t="s">
        <v>137</v>
      </c>
      <c r="G153" s="14" t="s">
        <v>143</v>
      </c>
      <c r="H153" s="14" t="s">
        <v>143</v>
      </c>
      <c r="I153" s="14" t="s">
        <v>137</v>
      </c>
      <c r="J153" s="14" t="s">
        <v>138</v>
      </c>
    </row>
    <row r="154" spans="1:10">
      <c r="A154" s="40" t="s">
        <v>724</v>
      </c>
      <c r="B154" s="8" t="s">
        <v>668</v>
      </c>
      <c r="C154" s="8" t="s">
        <v>698</v>
      </c>
      <c r="D154" s="14" t="s">
        <v>137</v>
      </c>
      <c r="E154" s="14" t="s">
        <v>134</v>
      </c>
      <c r="F154" s="14" t="s">
        <v>134</v>
      </c>
      <c r="G154" s="14" t="s">
        <v>135</v>
      </c>
      <c r="H154" s="14" t="s">
        <v>135</v>
      </c>
      <c r="I154" s="14" t="s">
        <v>135</v>
      </c>
      <c r="J154" s="14" t="s">
        <v>138</v>
      </c>
    </row>
    <row r="155" spans="1:10">
      <c r="A155" s="40" t="s">
        <v>722</v>
      </c>
      <c r="B155" s="8" t="s">
        <v>669</v>
      </c>
      <c r="C155" s="8" t="s">
        <v>698</v>
      </c>
      <c r="D155" s="14" t="s">
        <v>159</v>
      </c>
      <c r="E155" s="14" t="s">
        <v>160</v>
      </c>
      <c r="F155" s="14" t="s">
        <v>143</v>
      </c>
      <c r="G155" s="14" t="s">
        <v>135</v>
      </c>
      <c r="H155" s="14" t="s">
        <v>135</v>
      </c>
      <c r="I155" s="14" t="s">
        <v>135</v>
      </c>
      <c r="J155" s="14" t="s">
        <v>161</v>
      </c>
    </row>
    <row r="156" spans="1:10" ht="25.5">
      <c r="A156" s="40" t="s">
        <v>723</v>
      </c>
      <c r="B156" s="8" t="s">
        <v>669</v>
      </c>
      <c r="C156" s="8" t="s">
        <v>698</v>
      </c>
      <c r="D156" s="14" t="s">
        <v>135</v>
      </c>
      <c r="E156" s="14" t="s">
        <v>135</v>
      </c>
      <c r="F156" s="14" t="s">
        <v>135</v>
      </c>
      <c r="G156" s="14" t="s">
        <v>135</v>
      </c>
      <c r="H156" s="14" t="s">
        <v>135</v>
      </c>
      <c r="I156" s="14" t="s">
        <v>135</v>
      </c>
      <c r="J156" s="14" t="s">
        <v>162</v>
      </c>
    </row>
    <row r="157" spans="1:10" ht="25.5">
      <c r="A157" s="40" t="s">
        <v>724</v>
      </c>
      <c r="B157" s="8" t="s">
        <v>669</v>
      </c>
      <c r="C157" s="8" t="s">
        <v>698</v>
      </c>
      <c r="D157" s="14" t="s">
        <v>134</v>
      </c>
      <c r="E157" s="14" t="s">
        <v>134</v>
      </c>
      <c r="F157" s="14" t="s">
        <v>160</v>
      </c>
      <c r="G157" s="14" t="s">
        <v>135</v>
      </c>
      <c r="H157" s="14" t="s">
        <v>137</v>
      </c>
      <c r="I157" s="14" t="s">
        <v>135</v>
      </c>
      <c r="J157" s="14" t="s">
        <v>163</v>
      </c>
    </row>
    <row r="158" spans="1:10" ht="25.5">
      <c r="A158" s="40" t="s">
        <v>722</v>
      </c>
      <c r="B158" s="8" t="s">
        <v>670</v>
      </c>
      <c r="C158" s="8" t="s">
        <v>698</v>
      </c>
      <c r="D158" s="14" t="s">
        <v>160</v>
      </c>
      <c r="E158" s="14" t="s">
        <v>134</v>
      </c>
      <c r="F158" s="14" t="s">
        <v>143</v>
      </c>
      <c r="G158" s="14" t="s">
        <v>134</v>
      </c>
      <c r="H158" s="14" t="s">
        <v>143</v>
      </c>
      <c r="I158" s="14" t="s">
        <v>134</v>
      </c>
      <c r="J158" s="14" t="s">
        <v>194</v>
      </c>
    </row>
    <row r="159" spans="1:10" ht="25.5">
      <c r="A159" s="40" t="s">
        <v>723</v>
      </c>
      <c r="B159" s="8" t="s">
        <v>670</v>
      </c>
      <c r="C159" s="8" t="s">
        <v>698</v>
      </c>
      <c r="D159" s="14" t="s">
        <v>134</v>
      </c>
      <c r="E159" s="14" t="s">
        <v>143</v>
      </c>
      <c r="F159" s="14" t="s">
        <v>143</v>
      </c>
      <c r="G159" s="14" t="s">
        <v>137</v>
      </c>
      <c r="H159" s="14" t="s">
        <v>143</v>
      </c>
      <c r="I159" s="14" t="s">
        <v>137</v>
      </c>
      <c r="J159" s="14" t="s">
        <v>195</v>
      </c>
    </row>
    <row r="160" spans="1:10" ht="25.5">
      <c r="A160" s="40" t="s">
        <v>724</v>
      </c>
      <c r="B160" s="8" t="s">
        <v>670</v>
      </c>
      <c r="C160" s="8" t="s">
        <v>698</v>
      </c>
      <c r="D160" s="14" t="s">
        <v>134</v>
      </c>
      <c r="E160" s="14" t="s">
        <v>134</v>
      </c>
      <c r="F160" s="14" t="s">
        <v>143</v>
      </c>
      <c r="G160" s="14" t="s">
        <v>160</v>
      </c>
      <c r="H160" s="14" t="s">
        <v>143</v>
      </c>
      <c r="I160" s="14" t="s">
        <v>134</v>
      </c>
      <c r="J160" s="14" t="s">
        <v>194</v>
      </c>
    </row>
    <row r="161" spans="1:10">
      <c r="A161" s="40" t="s">
        <v>722</v>
      </c>
      <c r="B161" s="8" t="s">
        <v>671</v>
      </c>
      <c r="C161" s="8" t="s">
        <v>698</v>
      </c>
      <c r="D161" s="14" t="s">
        <v>134</v>
      </c>
      <c r="E161" s="14" t="s">
        <v>134</v>
      </c>
      <c r="F161" s="14" t="s">
        <v>134</v>
      </c>
      <c r="G161" s="14" t="s">
        <v>135</v>
      </c>
      <c r="H161" s="14" t="s">
        <v>135</v>
      </c>
      <c r="I161" s="14" t="s">
        <v>135</v>
      </c>
      <c r="J161" s="14" t="s">
        <v>212</v>
      </c>
    </row>
    <row r="162" spans="1:10">
      <c r="A162" s="40" t="s">
        <v>723</v>
      </c>
      <c r="B162" s="8" t="s">
        <v>671</v>
      </c>
      <c r="C162" s="8" t="s">
        <v>698</v>
      </c>
      <c r="D162" s="14" t="s">
        <v>135</v>
      </c>
      <c r="E162" s="14" t="s">
        <v>135</v>
      </c>
      <c r="F162" s="14" t="s">
        <v>135</v>
      </c>
      <c r="G162" s="14" t="s">
        <v>135</v>
      </c>
      <c r="H162" s="14" t="s">
        <v>135</v>
      </c>
      <c r="I162" s="14" t="s">
        <v>135</v>
      </c>
    </row>
    <row r="163" spans="1:10">
      <c r="A163" s="40" t="s">
        <v>724</v>
      </c>
      <c r="B163" s="8" t="s">
        <v>671</v>
      </c>
      <c r="C163" s="8" t="s">
        <v>698</v>
      </c>
      <c r="D163" s="14" t="s">
        <v>135</v>
      </c>
      <c r="E163" s="14" t="s">
        <v>134</v>
      </c>
      <c r="F163" s="14" t="s">
        <v>135</v>
      </c>
      <c r="G163" s="14" t="s">
        <v>135</v>
      </c>
      <c r="H163" s="14" t="s">
        <v>135</v>
      </c>
      <c r="I163" s="14" t="s">
        <v>135</v>
      </c>
      <c r="J163" s="14" t="s">
        <v>213</v>
      </c>
    </row>
    <row r="164" spans="1:10">
      <c r="A164" s="40" t="s">
        <v>741</v>
      </c>
      <c r="B164" s="8" t="s">
        <v>672</v>
      </c>
      <c r="C164" s="8" t="s">
        <v>698</v>
      </c>
      <c r="D164" s="14" t="s">
        <v>135</v>
      </c>
      <c r="E164" s="14" t="s">
        <v>134</v>
      </c>
      <c r="F164" s="14" t="s">
        <v>135</v>
      </c>
      <c r="G164" s="14" t="s">
        <v>134</v>
      </c>
      <c r="H164" s="14" t="s">
        <v>135</v>
      </c>
      <c r="I164" s="14" t="s">
        <v>135</v>
      </c>
      <c r="J164" s="14" t="s">
        <v>237</v>
      </c>
    </row>
    <row r="165" spans="1:10">
      <c r="A165" s="40" t="s">
        <v>742</v>
      </c>
      <c r="B165" s="8" t="s">
        <v>672</v>
      </c>
      <c r="C165" s="8" t="s">
        <v>698</v>
      </c>
      <c r="D165" s="14" t="s">
        <v>135</v>
      </c>
      <c r="E165" s="14" t="s">
        <v>135</v>
      </c>
      <c r="F165" s="14" t="s">
        <v>135</v>
      </c>
      <c r="G165" s="14" t="s">
        <v>135</v>
      </c>
      <c r="H165" s="14" t="s">
        <v>135</v>
      </c>
      <c r="I165" s="14" t="s">
        <v>135</v>
      </c>
    </row>
    <row r="166" spans="1:10">
      <c r="A166" s="40" t="s">
        <v>743</v>
      </c>
      <c r="B166" s="8" t="s">
        <v>672</v>
      </c>
      <c r="C166" s="8" t="s">
        <v>698</v>
      </c>
      <c r="D166" s="14" t="s">
        <v>134</v>
      </c>
      <c r="E166" s="14" t="s">
        <v>135</v>
      </c>
      <c r="F166" s="14" t="s">
        <v>134</v>
      </c>
      <c r="G166" s="14" t="s">
        <v>135</v>
      </c>
      <c r="H166" s="14" t="s">
        <v>134</v>
      </c>
      <c r="I166" s="14" t="s">
        <v>135</v>
      </c>
    </row>
    <row r="167" spans="1:10" ht="38.25">
      <c r="A167" s="40" t="s">
        <v>741</v>
      </c>
      <c r="B167" s="8" t="s">
        <v>673</v>
      </c>
      <c r="C167" s="8" t="s">
        <v>698</v>
      </c>
      <c r="D167" s="14" t="s">
        <v>134</v>
      </c>
      <c r="E167" s="14" t="s">
        <v>137</v>
      </c>
      <c r="F167" s="14" t="s">
        <v>134</v>
      </c>
      <c r="G167" s="14" t="s">
        <v>134</v>
      </c>
      <c r="H167" s="14" t="s">
        <v>134</v>
      </c>
      <c r="I167" s="14" t="s">
        <v>135</v>
      </c>
      <c r="J167" s="14" t="s">
        <v>255</v>
      </c>
    </row>
    <row r="168" spans="1:10">
      <c r="A168" s="40" t="s">
        <v>742</v>
      </c>
      <c r="B168" s="8" t="s">
        <v>673</v>
      </c>
      <c r="C168" s="8" t="s">
        <v>698</v>
      </c>
      <c r="D168" s="14" t="s">
        <v>134</v>
      </c>
      <c r="E168" s="14" t="s">
        <v>137</v>
      </c>
      <c r="F168" s="14" t="s">
        <v>134</v>
      </c>
      <c r="G168" s="14" t="s">
        <v>137</v>
      </c>
      <c r="H168" s="14" t="s">
        <v>137</v>
      </c>
      <c r="I168" s="14" t="s">
        <v>134</v>
      </c>
      <c r="J168" s="14" t="s">
        <v>256</v>
      </c>
    </row>
    <row r="169" spans="1:10" ht="51">
      <c r="A169" s="40" t="s">
        <v>743</v>
      </c>
      <c r="B169" s="8" t="s">
        <v>673</v>
      </c>
      <c r="C169" s="8" t="s">
        <v>698</v>
      </c>
      <c r="D169" s="14" t="s">
        <v>137</v>
      </c>
      <c r="E169" s="14" t="s">
        <v>143</v>
      </c>
      <c r="F169" s="14" t="s">
        <v>137</v>
      </c>
      <c r="G169" s="14" t="s">
        <v>137</v>
      </c>
      <c r="H169" s="14" t="s">
        <v>137</v>
      </c>
      <c r="I169" s="14" t="s">
        <v>134</v>
      </c>
      <c r="J169" s="14" t="s">
        <v>257</v>
      </c>
    </row>
    <row r="170" spans="1:10">
      <c r="A170" s="40" t="s">
        <v>741</v>
      </c>
      <c r="B170" s="8" t="s">
        <v>680</v>
      </c>
      <c r="C170" s="8" t="s">
        <v>698</v>
      </c>
      <c r="D170" s="14" t="s">
        <v>135</v>
      </c>
      <c r="E170" s="14" t="s">
        <v>134</v>
      </c>
      <c r="F170" s="14" t="s">
        <v>135</v>
      </c>
      <c r="G170" s="14" t="s">
        <v>135</v>
      </c>
      <c r="H170" s="14" t="s">
        <v>135</v>
      </c>
      <c r="I170" s="14" t="s">
        <v>135</v>
      </c>
      <c r="J170" s="14" t="s">
        <v>274</v>
      </c>
    </row>
    <row r="171" spans="1:10">
      <c r="A171" s="40" t="s">
        <v>742</v>
      </c>
      <c r="B171" s="8" t="s">
        <v>680</v>
      </c>
      <c r="C171" s="8" t="s">
        <v>698</v>
      </c>
      <c r="D171" s="14" t="s">
        <v>135</v>
      </c>
      <c r="E171" s="14" t="s">
        <v>134</v>
      </c>
      <c r="F171" s="14" t="s">
        <v>134</v>
      </c>
      <c r="G171" s="14" t="s">
        <v>135</v>
      </c>
      <c r="H171" s="14" t="s">
        <v>135</v>
      </c>
      <c r="I171" s="14" t="s">
        <v>134</v>
      </c>
      <c r="J171" s="14" t="s">
        <v>275</v>
      </c>
    </row>
    <row r="172" spans="1:10">
      <c r="A172" s="40" t="s">
        <v>743</v>
      </c>
      <c r="B172" s="8" t="s">
        <v>680</v>
      </c>
      <c r="C172" s="8" t="s">
        <v>698</v>
      </c>
      <c r="D172" s="14" t="s">
        <v>135</v>
      </c>
      <c r="E172" s="14" t="s">
        <v>134</v>
      </c>
      <c r="F172" s="14" t="s">
        <v>134</v>
      </c>
      <c r="G172" s="14" t="s">
        <v>134</v>
      </c>
      <c r="H172" s="14" t="s">
        <v>134</v>
      </c>
      <c r="I172" s="14" t="s">
        <v>134</v>
      </c>
      <c r="J172" s="14" t="s">
        <v>276</v>
      </c>
    </row>
    <row r="173" spans="1:10">
      <c r="A173" s="41" t="s">
        <v>759</v>
      </c>
      <c r="B173" s="8" t="s">
        <v>675</v>
      </c>
      <c r="C173" s="8" t="s">
        <v>535</v>
      </c>
      <c r="D173" s="1" t="s">
        <v>134</v>
      </c>
      <c r="E173" s="1" t="s">
        <v>134</v>
      </c>
      <c r="F173" s="1" t="s">
        <v>137</v>
      </c>
      <c r="G173" s="1" t="s">
        <v>137</v>
      </c>
      <c r="H173" s="1" t="s">
        <v>134</v>
      </c>
      <c r="I173" s="1" t="s">
        <v>134</v>
      </c>
      <c r="J173" s="1" t="s">
        <v>295</v>
      </c>
    </row>
    <row r="174" spans="1:10">
      <c r="A174" s="41" t="s">
        <v>760</v>
      </c>
      <c r="B174" s="8" t="s">
        <v>675</v>
      </c>
      <c r="C174" s="8" t="s">
        <v>535</v>
      </c>
      <c r="D174" s="1" t="s">
        <v>134</v>
      </c>
      <c r="E174" s="1" t="s">
        <v>135</v>
      </c>
      <c r="F174" s="1" t="s">
        <v>134</v>
      </c>
      <c r="G174" s="1" t="s">
        <v>135</v>
      </c>
      <c r="H174" s="1" t="s">
        <v>134</v>
      </c>
      <c r="I174" s="1" t="s">
        <v>135</v>
      </c>
      <c r="J174" s="1" t="s">
        <v>296</v>
      </c>
    </row>
    <row r="175" spans="1:10">
      <c r="A175" s="41" t="s">
        <v>761</v>
      </c>
      <c r="B175" s="8" t="s">
        <v>675</v>
      </c>
      <c r="C175" s="8" t="s">
        <v>535</v>
      </c>
      <c r="D175" s="1" t="s">
        <v>137</v>
      </c>
      <c r="E175" s="1" t="s">
        <v>134</v>
      </c>
      <c r="F175" s="1" t="s">
        <v>134</v>
      </c>
      <c r="G175" s="1" t="s">
        <v>135</v>
      </c>
      <c r="H175" s="1" t="s">
        <v>134</v>
      </c>
      <c r="I175" s="1" t="s">
        <v>135</v>
      </c>
      <c r="J175" s="1" t="s">
        <v>297</v>
      </c>
    </row>
    <row r="176" spans="1:10">
      <c r="A176" s="41" t="s">
        <v>762</v>
      </c>
      <c r="B176" s="8" t="s">
        <v>675</v>
      </c>
      <c r="C176" s="8" t="s">
        <v>698</v>
      </c>
      <c r="D176" s="1" t="s">
        <v>134</v>
      </c>
      <c r="E176" s="1" t="s">
        <v>135</v>
      </c>
      <c r="F176" s="1" t="s">
        <v>134</v>
      </c>
      <c r="G176" s="1" t="s">
        <v>135</v>
      </c>
      <c r="H176" s="1" t="s">
        <v>135</v>
      </c>
      <c r="I176" s="1" t="s">
        <v>135</v>
      </c>
      <c r="J176" s="1" t="s">
        <v>300</v>
      </c>
    </row>
    <row r="177" spans="1:10">
      <c r="A177" s="41" t="s">
        <v>763</v>
      </c>
      <c r="B177" s="8" t="s">
        <v>675</v>
      </c>
      <c r="C177" s="8" t="s">
        <v>698</v>
      </c>
      <c r="D177" s="1" t="s">
        <v>134</v>
      </c>
      <c r="E177" s="1" t="s">
        <v>135</v>
      </c>
      <c r="F177" s="1" t="s">
        <v>135</v>
      </c>
      <c r="G177" s="1" t="s">
        <v>135</v>
      </c>
      <c r="H177" s="1" t="s">
        <v>135</v>
      </c>
      <c r="I177" s="1" t="s">
        <v>135</v>
      </c>
      <c r="J177" s="1" t="s">
        <v>301</v>
      </c>
    </row>
    <row r="178" spans="1:10">
      <c r="A178" s="41" t="s">
        <v>743</v>
      </c>
      <c r="B178" s="8" t="s">
        <v>675</v>
      </c>
      <c r="C178" s="8" t="s">
        <v>698</v>
      </c>
      <c r="D178" s="1" t="s">
        <v>134</v>
      </c>
      <c r="E178" s="1" t="s">
        <v>134</v>
      </c>
      <c r="F178" s="1" t="s">
        <v>134</v>
      </c>
      <c r="G178" s="1" t="s">
        <v>135</v>
      </c>
      <c r="H178" s="1" t="s">
        <v>135</v>
      </c>
      <c r="I178" s="1" t="s">
        <v>135</v>
      </c>
      <c r="J178" s="1" t="s">
        <v>302</v>
      </c>
    </row>
    <row r="179" spans="1:10">
      <c r="A179" s="41" t="s">
        <v>764</v>
      </c>
      <c r="B179" s="8" t="s">
        <v>675</v>
      </c>
      <c r="C179" s="8" t="s">
        <v>699</v>
      </c>
      <c r="D179" s="1" t="s">
        <v>137</v>
      </c>
      <c r="E179" s="1" t="s">
        <v>143</v>
      </c>
      <c r="F179" s="1" t="s">
        <v>137</v>
      </c>
      <c r="G179" s="1" t="s">
        <v>143</v>
      </c>
      <c r="H179" s="1" t="s">
        <v>143</v>
      </c>
      <c r="I179" s="1" t="s">
        <v>137</v>
      </c>
      <c r="J179" s="1" t="s">
        <v>305</v>
      </c>
    </row>
    <row r="180" spans="1:10">
      <c r="A180" s="41" t="s">
        <v>765</v>
      </c>
      <c r="B180" s="8" t="s">
        <v>675</v>
      </c>
      <c r="C180" s="8" t="s">
        <v>699</v>
      </c>
      <c r="D180" s="1" t="s">
        <v>134</v>
      </c>
      <c r="E180" s="1" t="s">
        <v>143</v>
      </c>
      <c r="F180" s="1" t="s">
        <v>134</v>
      </c>
      <c r="G180" s="1" t="s">
        <v>143</v>
      </c>
      <c r="H180" s="1" t="s">
        <v>134</v>
      </c>
      <c r="I180" s="1" t="s">
        <v>137</v>
      </c>
      <c r="J180" s="1" t="s">
        <v>306</v>
      </c>
    </row>
    <row r="181" spans="1:10">
      <c r="A181" s="41" t="s">
        <v>766</v>
      </c>
      <c r="B181" s="8" t="s">
        <v>675</v>
      </c>
      <c r="C181" s="8" t="s">
        <v>699</v>
      </c>
      <c r="D181" s="1" t="s">
        <v>134</v>
      </c>
      <c r="E181" s="1" t="s">
        <v>143</v>
      </c>
      <c r="F181" s="1" t="s">
        <v>134</v>
      </c>
      <c r="G181" s="1" t="s">
        <v>143</v>
      </c>
      <c r="H181" s="1" t="s">
        <v>134</v>
      </c>
      <c r="I181" s="1" t="s">
        <v>134</v>
      </c>
      <c r="J181" s="1" t="s">
        <v>307</v>
      </c>
    </row>
    <row r="182" spans="1:10">
      <c r="A182" s="41" t="s">
        <v>767</v>
      </c>
      <c r="B182" s="8" t="s">
        <v>675</v>
      </c>
      <c r="C182" s="8" t="s">
        <v>699</v>
      </c>
      <c r="D182" s="1" t="s">
        <v>134</v>
      </c>
      <c r="E182" s="1" t="s">
        <v>143</v>
      </c>
      <c r="F182" s="1" t="s">
        <v>134</v>
      </c>
      <c r="G182" s="1" t="s">
        <v>134</v>
      </c>
      <c r="H182" s="1" t="s">
        <v>134</v>
      </c>
      <c r="I182" s="1" t="s">
        <v>135</v>
      </c>
      <c r="J182" s="1" t="s">
        <v>308</v>
      </c>
    </row>
    <row r="183" spans="1:10">
      <c r="A183" s="41" t="s">
        <v>768</v>
      </c>
      <c r="B183" s="8" t="s">
        <v>675</v>
      </c>
      <c r="C183" s="8" t="s">
        <v>699</v>
      </c>
      <c r="D183" s="1" t="s">
        <v>134</v>
      </c>
      <c r="E183" s="1" t="s">
        <v>143</v>
      </c>
      <c r="F183" s="1" t="s">
        <v>143</v>
      </c>
      <c r="G183" s="1" t="s">
        <v>143</v>
      </c>
      <c r="H183" s="1" t="s">
        <v>134</v>
      </c>
      <c r="I183" s="1" t="s">
        <v>143</v>
      </c>
      <c r="J183" s="1" t="s">
        <v>309</v>
      </c>
    </row>
    <row r="184" spans="1:10">
      <c r="A184" s="41" t="s">
        <v>769</v>
      </c>
      <c r="B184" s="8" t="s">
        <v>675</v>
      </c>
      <c r="C184" s="8" t="s">
        <v>699</v>
      </c>
      <c r="D184" s="1" t="s">
        <v>143</v>
      </c>
      <c r="E184" s="1" t="s">
        <v>143</v>
      </c>
      <c r="F184" s="1" t="s">
        <v>143</v>
      </c>
      <c r="G184" s="1" t="s">
        <v>143</v>
      </c>
      <c r="H184" s="1" t="s">
        <v>137</v>
      </c>
      <c r="I184" s="1" t="s">
        <v>143</v>
      </c>
      <c r="J184" s="1" t="s">
        <v>310</v>
      </c>
    </row>
    <row r="185" spans="1:10">
      <c r="A185" s="41" t="s">
        <v>770</v>
      </c>
      <c r="B185" s="8" t="s">
        <v>675</v>
      </c>
      <c r="C185" s="8" t="s">
        <v>699</v>
      </c>
      <c r="D185" s="1" t="s">
        <v>134</v>
      </c>
      <c r="E185" s="1" t="s">
        <v>134</v>
      </c>
      <c r="F185" s="1" t="s">
        <v>134</v>
      </c>
      <c r="G185" s="1" t="s">
        <v>134</v>
      </c>
      <c r="H185" s="1" t="s">
        <v>134</v>
      </c>
      <c r="I185" s="1" t="s">
        <v>134</v>
      </c>
      <c r="J185" s="1" t="s">
        <v>311</v>
      </c>
    </row>
    <row r="186" spans="1:10">
      <c r="A186" s="41" t="s">
        <v>771</v>
      </c>
      <c r="B186" s="8" t="s">
        <v>675</v>
      </c>
      <c r="C186" s="8" t="s">
        <v>699</v>
      </c>
      <c r="D186" s="1" t="s">
        <v>143</v>
      </c>
      <c r="E186" s="1" t="s">
        <v>143</v>
      </c>
      <c r="F186" s="1" t="s">
        <v>143</v>
      </c>
      <c r="G186" s="1" t="s">
        <v>143</v>
      </c>
      <c r="H186" s="1" t="s">
        <v>143</v>
      </c>
      <c r="I186" s="1" t="s">
        <v>143</v>
      </c>
      <c r="J186" s="1" t="s">
        <v>312</v>
      </c>
    </row>
    <row r="187" spans="1:10">
      <c r="A187" s="41" t="s">
        <v>772</v>
      </c>
      <c r="B187" s="8" t="s">
        <v>675</v>
      </c>
      <c r="C187" s="8" t="s">
        <v>699</v>
      </c>
      <c r="D187" s="1" t="s">
        <v>143</v>
      </c>
      <c r="E187" s="1" t="s">
        <v>143</v>
      </c>
      <c r="F187" s="1" t="s">
        <v>143</v>
      </c>
      <c r="G187" s="1" t="s">
        <v>143</v>
      </c>
      <c r="H187" s="1" t="s">
        <v>143</v>
      </c>
      <c r="I187" s="1" t="s">
        <v>143</v>
      </c>
      <c r="J187" s="1" t="s">
        <v>313</v>
      </c>
    </row>
    <row r="188" spans="1:10">
      <c r="A188" s="41" t="s">
        <v>773</v>
      </c>
      <c r="B188" s="8" t="s">
        <v>675</v>
      </c>
      <c r="C188" s="8" t="s">
        <v>699</v>
      </c>
      <c r="D188" s="1" t="s">
        <v>143</v>
      </c>
      <c r="E188" s="1" t="s">
        <v>143</v>
      </c>
      <c r="F188" s="1" t="s">
        <v>143</v>
      </c>
      <c r="G188" s="1" t="s">
        <v>143</v>
      </c>
      <c r="H188" s="1" t="s">
        <v>143</v>
      </c>
      <c r="I188" s="1" t="s">
        <v>137</v>
      </c>
      <c r="J188" s="1" t="s">
        <v>314</v>
      </c>
    </row>
    <row r="189" spans="1:10">
      <c r="A189" s="41" t="s">
        <v>774</v>
      </c>
      <c r="B189" s="8" t="s">
        <v>675</v>
      </c>
      <c r="C189" s="8" t="s">
        <v>699</v>
      </c>
      <c r="D189" s="1" t="s">
        <v>143</v>
      </c>
      <c r="E189" s="1" t="s">
        <v>143</v>
      </c>
      <c r="F189" s="1" t="s">
        <v>143</v>
      </c>
      <c r="G189" s="1" t="s">
        <v>143</v>
      </c>
      <c r="H189" s="1" t="s">
        <v>143</v>
      </c>
      <c r="I189" s="1" t="s">
        <v>143</v>
      </c>
      <c r="J189" s="1" t="s">
        <v>315</v>
      </c>
    </row>
    <row r="190" spans="1:10">
      <c r="A190" s="41" t="s">
        <v>775</v>
      </c>
      <c r="B190" s="8" t="s">
        <v>675</v>
      </c>
      <c r="C190" s="8" t="s">
        <v>699</v>
      </c>
      <c r="D190" s="1" t="s">
        <v>134</v>
      </c>
      <c r="E190" s="1" t="s">
        <v>134</v>
      </c>
      <c r="F190" s="1" t="s">
        <v>134</v>
      </c>
      <c r="G190" s="1" t="s">
        <v>137</v>
      </c>
      <c r="H190" s="1" t="s">
        <v>134</v>
      </c>
      <c r="I190" s="1" t="s">
        <v>134</v>
      </c>
      <c r="J190" s="1" t="s">
        <v>316</v>
      </c>
    </row>
    <row r="191" spans="1:10">
      <c r="A191" s="41" t="s">
        <v>776</v>
      </c>
      <c r="B191" s="8" t="s">
        <v>675</v>
      </c>
      <c r="C191" s="8" t="s">
        <v>699</v>
      </c>
      <c r="D191" s="1" t="s">
        <v>134</v>
      </c>
      <c r="E191" s="1" t="s">
        <v>134</v>
      </c>
      <c r="F191" s="1" t="s">
        <v>134</v>
      </c>
      <c r="G191" s="1" t="s">
        <v>137</v>
      </c>
      <c r="H191" s="1" t="s">
        <v>134</v>
      </c>
      <c r="I191" s="1" t="s">
        <v>134</v>
      </c>
      <c r="J191" s="1" t="s">
        <v>317</v>
      </c>
    </row>
    <row r="192" spans="1:10">
      <c r="A192" s="41" t="s">
        <v>777</v>
      </c>
      <c r="B192" s="8" t="s">
        <v>675</v>
      </c>
      <c r="C192" s="8" t="s">
        <v>700</v>
      </c>
      <c r="D192" s="1" t="s">
        <v>134</v>
      </c>
      <c r="E192" s="1" t="s">
        <v>134</v>
      </c>
      <c r="F192" s="1" t="s">
        <v>134</v>
      </c>
      <c r="G192" s="1" t="s">
        <v>143</v>
      </c>
      <c r="H192" s="1" t="s">
        <v>134</v>
      </c>
      <c r="I192" s="1" t="s">
        <v>134</v>
      </c>
      <c r="J192" s="1" t="s">
        <v>320</v>
      </c>
    </row>
    <row r="193" spans="1:10">
      <c r="A193" s="41" t="s">
        <v>778</v>
      </c>
      <c r="B193" s="8" t="s">
        <v>675</v>
      </c>
      <c r="C193" s="8" t="s">
        <v>700</v>
      </c>
      <c r="D193" s="1" t="s">
        <v>134</v>
      </c>
      <c r="E193" s="1" t="s">
        <v>134</v>
      </c>
      <c r="F193" s="1" t="s">
        <v>134</v>
      </c>
      <c r="G193" s="1" t="s">
        <v>134</v>
      </c>
      <c r="H193" s="1" t="s">
        <v>134</v>
      </c>
      <c r="I193" s="1" t="s">
        <v>134</v>
      </c>
      <c r="J193" s="1" t="s">
        <v>321</v>
      </c>
    </row>
    <row r="194" spans="1:10">
      <c r="A194" s="41" t="s">
        <v>737</v>
      </c>
      <c r="B194" s="8" t="s">
        <v>675</v>
      </c>
      <c r="C194" s="8" t="s">
        <v>700</v>
      </c>
      <c r="D194" s="1" t="s">
        <v>135</v>
      </c>
      <c r="E194" s="1" t="s">
        <v>135</v>
      </c>
      <c r="F194" s="1" t="s">
        <v>135</v>
      </c>
      <c r="G194" s="1" t="s">
        <v>135</v>
      </c>
      <c r="H194" s="1" t="s">
        <v>135</v>
      </c>
      <c r="I194" s="1" t="s">
        <v>135</v>
      </c>
      <c r="J194"/>
    </row>
    <row r="195" spans="1:10">
      <c r="A195" s="41" t="s">
        <v>759</v>
      </c>
      <c r="B195" s="8" t="s">
        <v>679</v>
      </c>
      <c r="C195" s="8" t="s">
        <v>535</v>
      </c>
      <c r="D195" s="1" t="s">
        <v>135</v>
      </c>
      <c r="E195" s="1" t="s">
        <v>137</v>
      </c>
      <c r="F195" s="1" t="s">
        <v>137</v>
      </c>
      <c r="G195" s="1" t="s">
        <v>134</v>
      </c>
      <c r="H195" s="1" t="s">
        <v>135</v>
      </c>
      <c r="I195" s="1" t="s">
        <v>134</v>
      </c>
      <c r="J195" s="1" t="s">
        <v>327</v>
      </c>
    </row>
    <row r="196" spans="1:10">
      <c r="A196" s="41" t="s">
        <v>760</v>
      </c>
      <c r="B196" s="8" t="s">
        <v>679</v>
      </c>
      <c r="C196" s="8" t="s">
        <v>535</v>
      </c>
      <c r="D196" s="1" t="s">
        <v>135</v>
      </c>
      <c r="E196" s="1" t="s">
        <v>134</v>
      </c>
      <c r="F196" s="1" t="s">
        <v>134</v>
      </c>
      <c r="G196" s="1" t="s">
        <v>134</v>
      </c>
      <c r="H196" s="1" t="s">
        <v>135</v>
      </c>
      <c r="I196" s="1" t="s">
        <v>135</v>
      </c>
      <c r="J196" s="1" t="s">
        <v>328</v>
      </c>
    </row>
    <row r="197" spans="1:10">
      <c r="A197" s="41" t="s">
        <v>761</v>
      </c>
      <c r="B197" s="8" t="s">
        <v>679</v>
      </c>
      <c r="C197" s="8" t="s">
        <v>535</v>
      </c>
      <c r="D197" s="1" t="s">
        <v>135</v>
      </c>
      <c r="E197" s="1" t="s">
        <v>135</v>
      </c>
      <c r="F197" s="1" t="s">
        <v>135</v>
      </c>
      <c r="G197" s="1" t="s">
        <v>134</v>
      </c>
      <c r="H197" s="1" t="s">
        <v>135</v>
      </c>
      <c r="I197" s="1" t="s">
        <v>135</v>
      </c>
      <c r="J197" s="1" t="s">
        <v>329</v>
      </c>
    </row>
    <row r="198" spans="1:10">
      <c r="A198" s="41" t="s">
        <v>762</v>
      </c>
      <c r="B198" s="8" t="s">
        <v>679</v>
      </c>
      <c r="C198" s="8" t="s">
        <v>698</v>
      </c>
      <c r="D198" s="1" t="s">
        <v>135</v>
      </c>
      <c r="E198" s="1" t="s">
        <v>135</v>
      </c>
      <c r="F198" s="1" t="s">
        <v>135</v>
      </c>
      <c r="G198" s="1" t="s">
        <v>135</v>
      </c>
      <c r="H198" s="1" t="s">
        <v>135</v>
      </c>
      <c r="I198" s="1" t="s">
        <v>135</v>
      </c>
      <c r="J198" s="1" t="s">
        <v>332</v>
      </c>
    </row>
    <row r="199" spans="1:10">
      <c r="A199" s="41" t="s">
        <v>763</v>
      </c>
      <c r="B199" s="8" t="s">
        <v>679</v>
      </c>
      <c r="C199" s="8" t="s">
        <v>698</v>
      </c>
      <c r="D199" s="1" t="s">
        <v>135</v>
      </c>
      <c r="E199" s="1" t="s">
        <v>135</v>
      </c>
      <c r="F199" s="1" t="s">
        <v>135</v>
      </c>
      <c r="G199" s="1" t="s">
        <v>135</v>
      </c>
      <c r="H199" s="1" t="s">
        <v>135</v>
      </c>
      <c r="I199" s="1" t="s">
        <v>135</v>
      </c>
      <c r="J199" s="1" t="s">
        <v>333</v>
      </c>
    </row>
    <row r="200" spans="1:10">
      <c r="A200" s="41" t="s">
        <v>743</v>
      </c>
      <c r="B200" s="8" t="s">
        <v>679</v>
      </c>
      <c r="C200" s="8" t="s">
        <v>698</v>
      </c>
      <c r="D200" s="1" t="s">
        <v>135</v>
      </c>
      <c r="E200" s="1" t="s">
        <v>135</v>
      </c>
      <c r="F200" s="1" t="s">
        <v>135</v>
      </c>
      <c r="G200" s="1" t="s">
        <v>135</v>
      </c>
      <c r="H200" s="1" t="s">
        <v>135</v>
      </c>
      <c r="I200" s="1" t="s">
        <v>135</v>
      </c>
      <c r="J200" s="1" t="s">
        <v>334</v>
      </c>
    </row>
    <row r="201" spans="1:10">
      <c r="A201" s="41" t="s">
        <v>764</v>
      </c>
      <c r="B201" s="8" t="s">
        <v>679</v>
      </c>
      <c r="C201" s="8" t="s">
        <v>699</v>
      </c>
      <c r="D201" s="1" t="s">
        <v>135</v>
      </c>
      <c r="E201" s="1" t="s">
        <v>143</v>
      </c>
      <c r="F201" s="1" t="s">
        <v>137</v>
      </c>
      <c r="G201" s="1" t="s">
        <v>143</v>
      </c>
      <c r="H201" s="1" t="s">
        <v>137</v>
      </c>
      <c r="I201" s="1" t="s">
        <v>143</v>
      </c>
      <c r="J201" s="1" t="s">
        <v>337</v>
      </c>
    </row>
    <row r="202" spans="1:10">
      <c r="A202" s="41" t="s">
        <v>765</v>
      </c>
      <c r="B202" s="8" t="s">
        <v>679</v>
      </c>
      <c r="C202" s="8" t="s">
        <v>699</v>
      </c>
      <c r="D202" s="1" t="s">
        <v>135</v>
      </c>
      <c r="E202" s="1" t="s">
        <v>135</v>
      </c>
      <c r="F202" s="1" t="s">
        <v>135</v>
      </c>
      <c r="G202" s="1" t="s">
        <v>137</v>
      </c>
      <c r="H202" s="1" t="s">
        <v>135</v>
      </c>
      <c r="I202" s="1" t="s">
        <v>137</v>
      </c>
      <c r="J202" s="1" t="s">
        <v>338</v>
      </c>
    </row>
    <row r="203" spans="1:10">
      <c r="A203" s="41" t="s">
        <v>766</v>
      </c>
      <c r="B203" s="8" t="s">
        <v>679</v>
      </c>
      <c r="C203" s="8" t="s">
        <v>699</v>
      </c>
      <c r="D203" s="1" t="s">
        <v>135</v>
      </c>
      <c r="E203" s="1" t="s">
        <v>135</v>
      </c>
      <c r="F203" s="1" t="s">
        <v>135</v>
      </c>
      <c r="G203" s="1" t="s">
        <v>134</v>
      </c>
      <c r="H203" s="1" t="s">
        <v>135</v>
      </c>
      <c r="I203" s="1" t="s">
        <v>135</v>
      </c>
      <c r="J203" s="1" t="s">
        <v>339</v>
      </c>
    </row>
    <row r="204" spans="1:10">
      <c r="A204" s="41" t="s">
        <v>767</v>
      </c>
      <c r="B204" s="8" t="s">
        <v>679</v>
      </c>
      <c r="C204" s="8" t="s">
        <v>699</v>
      </c>
      <c r="D204" s="1" t="s">
        <v>135</v>
      </c>
      <c r="E204" s="1" t="s">
        <v>135</v>
      </c>
      <c r="F204" s="1" t="s">
        <v>135</v>
      </c>
      <c r="G204" s="1" t="s">
        <v>134</v>
      </c>
      <c r="H204" s="1" t="s">
        <v>135</v>
      </c>
      <c r="I204" s="1" t="s">
        <v>134</v>
      </c>
      <c r="J204" s="1" t="s">
        <v>340</v>
      </c>
    </row>
    <row r="205" spans="1:10">
      <c r="A205" s="41" t="s">
        <v>768</v>
      </c>
      <c r="B205" s="8" t="s">
        <v>679</v>
      </c>
      <c r="C205" s="8" t="s">
        <v>699</v>
      </c>
      <c r="D205" s="1" t="s">
        <v>135</v>
      </c>
      <c r="E205" s="1" t="s">
        <v>135</v>
      </c>
      <c r="F205" s="1" t="s">
        <v>135</v>
      </c>
      <c r="G205" s="1" t="s">
        <v>137</v>
      </c>
      <c r="H205" s="1" t="s">
        <v>135</v>
      </c>
      <c r="I205" s="1" t="s">
        <v>134</v>
      </c>
      <c r="J205" s="1" t="s">
        <v>341</v>
      </c>
    </row>
    <row r="206" spans="1:10">
      <c r="A206" s="41" t="s">
        <v>769</v>
      </c>
      <c r="B206" s="8" t="s">
        <v>679</v>
      </c>
      <c r="C206" s="8" t="s">
        <v>699</v>
      </c>
      <c r="D206" s="1" t="s">
        <v>135</v>
      </c>
      <c r="E206" s="1" t="s">
        <v>135</v>
      </c>
      <c r="F206" s="1" t="s">
        <v>135</v>
      </c>
      <c r="G206" s="1" t="s">
        <v>137</v>
      </c>
      <c r="H206" s="1" t="s">
        <v>135</v>
      </c>
      <c r="I206" s="1" t="s">
        <v>137</v>
      </c>
      <c r="J206" s="1" t="s">
        <v>342</v>
      </c>
    </row>
    <row r="207" spans="1:10">
      <c r="A207" s="41" t="s">
        <v>770</v>
      </c>
      <c r="B207" s="8" t="s">
        <v>679</v>
      </c>
      <c r="C207" s="8" t="s">
        <v>699</v>
      </c>
      <c r="D207" s="1" t="s">
        <v>135</v>
      </c>
      <c r="E207" s="1" t="s">
        <v>135</v>
      </c>
      <c r="F207" s="1" t="s">
        <v>135</v>
      </c>
      <c r="G207" s="1" t="s">
        <v>135</v>
      </c>
      <c r="H207" s="1" t="s">
        <v>135</v>
      </c>
      <c r="I207" s="1" t="s">
        <v>135</v>
      </c>
      <c r="J207" s="1" t="s">
        <v>343</v>
      </c>
    </row>
    <row r="208" spans="1:10">
      <c r="A208" s="41" t="s">
        <v>771</v>
      </c>
      <c r="B208" s="8" t="s">
        <v>679</v>
      </c>
      <c r="C208" s="8" t="s">
        <v>699</v>
      </c>
      <c r="D208" s="1" t="s">
        <v>135</v>
      </c>
      <c r="E208" s="1" t="s">
        <v>135</v>
      </c>
      <c r="F208" s="1" t="s">
        <v>134</v>
      </c>
      <c r="G208" s="1" t="s">
        <v>137</v>
      </c>
      <c r="H208" s="1" t="s">
        <v>135</v>
      </c>
      <c r="I208" s="1" t="s">
        <v>137</v>
      </c>
      <c r="J208" s="1" t="s">
        <v>344</v>
      </c>
    </row>
    <row r="209" spans="1:10">
      <c r="A209" s="41" t="s">
        <v>772</v>
      </c>
      <c r="B209" s="8" t="s">
        <v>679</v>
      </c>
      <c r="C209" s="8" t="s">
        <v>699</v>
      </c>
      <c r="D209" s="1" t="s">
        <v>135</v>
      </c>
      <c r="E209" s="1" t="s">
        <v>135</v>
      </c>
      <c r="F209" s="1" t="s">
        <v>137</v>
      </c>
      <c r="G209" s="1" t="s">
        <v>137</v>
      </c>
      <c r="H209" s="1" t="s">
        <v>135</v>
      </c>
      <c r="I209" s="1" t="s">
        <v>137</v>
      </c>
      <c r="J209" s="1" t="s">
        <v>345</v>
      </c>
    </row>
    <row r="210" spans="1:10">
      <c r="A210" s="41" t="s">
        <v>773</v>
      </c>
      <c r="B210" s="8" t="s">
        <v>679</v>
      </c>
      <c r="C210" s="8" t="s">
        <v>699</v>
      </c>
      <c r="D210" s="1" t="s">
        <v>135</v>
      </c>
      <c r="E210" s="1" t="s">
        <v>135</v>
      </c>
      <c r="F210" s="1" t="s">
        <v>137</v>
      </c>
      <c r="G210" s="1" t="s">
        <v>137</v>
      </c>
      <c r="H210" s="1" t="s">
        <v>135</v>
      </c>
      <c r="I210" s="1" t="s">
        <v>137</v>
      </c>
      <c r="J210" s="1" t="s">
        <v>346</v>
      </c>
    </row>
    <row r="211" spans="1:10">
      <c r="A211" s="41" t="s">
        <v>774</v>
      </c>
      <c r="B211" s="8" t="s">
        <v>679</v>
      </c>
      <c r="C211" s="8" t="s">
        <v>699</v>
      </c>
      <c r="D211" s="1" t="s">
        <v>134</v>
      </c>
      <c r="E211" s="1" t="s">
        <v>137</v>
      </c>
      <c r="F211" s="1" t="s">
        <v>137</v>
      </c>
      <c r="G211" s="1" t="s">
        <v>137</v>
      </c>
      <c r="H211" s="1" t="s">
        <v>137</v>
      </c>
      <c r="I211" s="1" t="s">
        <v>143</v>
      </c>
      <c r="J211" s="1" t="s">
        <v>347</v>
      </c>
    </row>
    <row r="212" spans="1:10">
      <c r="A212" s="41" t="s">
        <v>775</v>
      </c>
      <c r="B212" s="8" t="s">
        <v>679</v>
      </c>
      <c r="C212" s="8" t="s">
        <v>699</v>
      </c>
      <c r="D212" s="1" t="s">
        <v>135</v>
      </c>
      <c r="E212" s="1" t="s">
        <v>135</v>
      </c>
      <c r="F212" s="1" t="s">
        <v>135</v>
      </c>
      <c r="G212" s="1" t="s">
        <v>134</v>
      </c>
      <c r="H212" s="1" t="s">
        <v>135</v>
      </c>
      <c r="I212" s="1" t="s">
        <v>134</v>
      </c>
      <c r="J212" s="1" t="s">
        <v>348</v>
      </c>
    </row>
    <row r="213" spans="1:10">
      <c r="A213" s="41" t="s">
        <v>776</v>
      </c>
      <c r="B213" s="8" t="s">
        <v>679</v>
      </c>
      <c r="C213" s="8" t="s">
        <v>699</v>
      </c>
      <c r="D213" s="1" t="s">
        <v>135</v>
      </c>
      <c r="E213" s="1" t="s">
        <v>135</v>
      </c>
      <c r="F213" s="1" t="s">
        <v>134</v>
      </c>
      <c r="G213" s="1" t="s">
        <v>137</v>
      </c>
      <c r="H213" s="1" t="s">
        <v>134</v>
      </c>
      <c r="I213" s="1" t="s">
        <v>137</v>
      </c>
      <c r="J213" s="1" t="s">
        <v>349</v>
      </c>
    </row>
    <row r="214" spans="1:10">
      <c r="A214" s="41" t="s">
        <v>777</v>
      </c>
      <c r="B214" s="8" t="s">
        <v>679</v>
      </c>
      <c r="C214" s="8" t="s">
        <v>700</v>
      </c>
      <c r="D214" s="1" t="s">
        <v>135</v>
      </c>
      <c r="E214" s="1" t="s">
        <v>135</v>
      </c>
      <c r="F214" s="1" t="s">
        <v>135</v>
      </c>
      <c r="G214" s="1" t="s">
        <v>134</v>
      </c>
      <c r="H214" s="1" t="s">
        <v>135</v>
      </c>
      <c r="I214" s="1" t="s">
        <v>135</v>
      </c>
      <c r="J214" s="1" t="s">
        <v>352</v>
      </c>
    </row>
    <row r="215" spans="1:10">
      <c r="A215" s="41" t="s">
        <v>778</v>
      </c>
      <c r="B215" s="8" t="s">
        <v>679</v>
      </c>
      <c r="C215" s="8" t="s">
        <v>700</v>
      </c>
      <c r="D215" s="1" t="s">
        <v>135</v>
      </c>
      <c r="E215" s="1" t="s">
        <v>135</v>
      </c>
      <c r="F215" s="1" t="s">
        <v>135</v>
      </c>
      <c r="G215" s="1" t="s">
        <v>135</v>
      </c>
      <c r="H215" s="1" t="s">
        <v>135</v>
      </c>
      <c r="I215" s="1" t="s">
        <v>135</v>
      </c>
      <c r="J215" s="1" t="s">
        <v>353</v>
      </c>
    </row>
    <row r="216" spans="1:10">
      <c r="A216" s="41" t="s">
        <v>737</v>
      </c>
      <c r="B216" s="8" t="s">
        <v>679</v>
      </c>
      <c r="C216" s="8" t="s">
        <v>700</v>
      </c>
      <c r="D216" s="1" t="s">
        <v>135</v>
      </c>
      <c r="E216" s="1" t="s">
        <v>135</v>
      </c>
      <c r="F216" s="1" t="s">
        <v>135</v>
      </c>
      <c r="G216" s="1" t="s">
        <v>135</v>
      </c>
      <c r="H216" s="1" t="s">
        <v>135</v>
      </c>
      <c r="I216" s="1" t="s">
        <v>135</v>
      </c>
      <c r="J216" s="1" t="s">
        <v>354</v>
      </c>
    </row>
    <row r="217" spans="1:10">
      <c r="A217" s="41" t="s">
        <v>759</v>
      </c>
      <c r="B217" s="8" t="s">
        <v>676</v>
      </c>
      <c r="C217" s="8" t="s">
        <v>535</v>
      </c>
      <c r="D217" s="1" t="s">
        <v>135</v>
      </c>
      <c r="E217" s="1" t="s">
        <v>135</v>
      </c>
      <c r="F217" s="1" t="s">
        <v>134</v>
      </c>
      <c r="G217" s="1" t="s">
        <v>135</v>
      </c>
      <c r="H217" s="1" t="s">
        <v>134</v>
      </c>
      <c r="I217" s="1" t="s">
        <v>135</v>
      </c>
      <c r="J217"/>
    </row>
    <row r="218" spans="1:10">
      <c r="A218" s="41" t="s">
        <v>760</v>
      </c>
      <c r="B218" s="8" t="s">
        <v>676</v>
      </c>
      <c r="C218" s="8" t="s">
        <v>535</v>
      </c>
      <c r="D218" s="1" t="s">
        <v>135</v>
      </c>
      <c r="E218" s="1" t="s">
        <v>134</v>
      </c>
      <c r="F218" s="1" t="s">
        <v>134</v>
      </c>
      <c r="G218" s="1" t="s">
        <v>135</v>
      </c>
      <c r="H218" s="1" t="s">
        <v>135</v>
      </c>
      <c r="I218" s="1" t="s">
        <v>135</v>
      </c>
      <c r="J218"/>
    </row>
    <row r="219" spans="1:10">
      <c r="A219" s="41" t="s">
        <v>761</v>
      </c>
      <c r="B219" s="8" t="s">
        <v>676</v>
      </c>
      <c r="C219" s="8" t="s">
        <v>535</v>
      </c>
      <c r="D219" s="1" t="s">
        <v>134</v>
      </c>
      <c r="E219" s="1" t="s">
        <v>134</v>
      </c>
      <c r="F219" s="1" t="s">
        <v>143</v>
      </c>
      <c r="G219" s="1" t="s">
        <v>134</v>
      </c>
      <c r="H219" s="1" t="s">
        <v>137</v>
      </c>
      <c r="I219" s="1" t="s">
        <v>134</v>
      </c>
      <c r="J219"/>
    </row>
    <row r="220" spans="1:10">
      <c r="A220" s="41" t="s">
        <v>762</v>
      </c>
      <c r="B220" s="8" t="s">
        <v>676</v>
      </c>
      <c r="C220" s="8" t="s">
        <v>698</v>
      </c>
      <c r="D220" s="1" t="s">
        <v>134</v>
      </c>
      <c r="E220" s="1" t="s">
        <v>143</v>
      </c>
      <c r="F220" s="1" t="s">
        <v>137</v>
      </c>
      <c r="G220" s="1" t="s">
        <v>143</v>
      </c>
      <c r="H220" s="1" t="s">
        <v>137</v>
      </c>
      <c r="I220" s="1" t="s">
        <v>160</v>
      </c>
      <c r="J220" s="1" t="s">
        <v>360</v>
      </c>
    </row>
    <row r="221" spans="1:10">
      <c r="A221" s="41" t="s">
        <v>763</v>
      </c>
      <c r="B221" s="8" t="s">
        <v>676</v>
      </c>
      <c r="C221" s="8" t="s">
        <v>698</v>
      </c>
      <c r="D221" s="1" t="s">
        <v>135</v>
      </c>
      <c r="E221" s="1" t="s">
        <v>135</v>
      </c>
      <c r="F221" s="1" t="s">
        <v>134</v>
      </c>
      <c r="G221" s="1" t="s">
        <v>135</v>
      </c>
      <c r="H221" s="1" t="s">
        <v>134</v>
      </c>
      <c r="I221" s="1" t="s">
        <v>135</v>
      </c>
      <c r="J221"/>
    </row>
    <row r="222" spans="1:10">
      <c r="A222" s="41" t="s">
        <v>743</v>
      </c>
      <c r="B222" s="8" t="s">
        <v>676</v>
      </c>
      <c r="C222" s="8" t="s">
        <v>698</v>
      </c>
      <c r="D222" s="1" t="s">
        <v>143</v>
      </c>
      <c r="E222" s="1" t="s">
        <v>225</v>
      </c>
      <c r="F222" s="1" t="s">
        <v>143</v>
      </c>
      <c r="G222" s="1" t="s">
        <v>143</v>
      </c>
      <c r="H222" s="1" t="s">
        <v>137</v>
      </c>
      <c r="I222" s="1" t="s">
        <v>143</v>
      </c>
      <c r="J222"/>
    </row>
    <row r="223" spans="1:10">
      <c r="A223" s="41" t="s">
        <v>764</v>
      </c>
      <c r="B223" s="8" t="s">
        <v>676</v>
      </c>
      <c r="C223" s="8" t="s">
        <v>699</v>
      </c>
      <c r="D223" s="1" t="s">
        <v>137</v>
      </c>
      <c r="E223" s="1" t="s">
        <v>143</v>
      </c>
      <c r="F223" s="1" t="s">
        <v>137</v>
      </c>
      <c r="G223" s="1" t="s">
        <v>225</v>
      </c>
      <c r="H223" s="1" t="s">
        <v>137</v>
      </c>
      <c r="I223" s="1" t="s">
        <v>143</v>
      </c>
      <c r="J223"/>
    </row>
    <row r="224" spans="1:10">
      <c r="A224" s="41" t="s">
        <v>765</v>
      </c>
      <c r="B224" s="8" t="s">
        <v>676</v>
      </c>
      <c r="C224" s="8" t="s">
        <v>699</v>
      </c>
      <c r="D224" s="1" t="s">
        <v>143</v>
      </c>
      <c r="E224" s="1" t="s">
        <v>143</v>
      </c>
      <c r="F224" s="1" t="s">
        <v>137</v>
      </c>
      <c r="G224" s="1" t="s">
        <v>137</v>
      </c>
      <c r="H224" s="1" t="s">
        <v>137</v>
      </c>
      <c r="I224" s="1" t="s">
        <v>137</v>
      </c>
      <c r="J224"/>
    </row>
    <row r="225" spans="1:10">
      <c r="A225" s="41" t="s">
        <v>766</v>
      </c>
      <c r="B225" s="8" t="s">
        <v>676</v>
      </c>
      <c r="C225" s="8" t="s">
        <v>699</v>
      </c>
      <c r="D225" s="1" t="s">
        <v>135</v>
      </c>
      <c r="E225" s="1" t="s">
        <v>134</v>
      </c>
      <c r="F225" s="1" t="s">
        <v>134</v>
      </c>
      <c r="G225" s="1" t="s">
        <v>134</v>
      </c>
      <c r="H225" s="1" t="s">
        <v>135</v>
      </c>
      <c r="I225" s="1" t="s">
        <v>134</v>
      </c>
      <c r="J225"/>
    </row>
    <row r="226" spans="1:10">
      <c r="A226" s="41" t="s">
        <v>767</v>
      </c>
      <c r="B226" s="8" t="s">
        <v>676</v>
      </c>
      <c r="C226" s="8" t="s">
        <v>699</v>
      </c>
      <c r="D226" s="1" t="s">
        <v>135</v>
      </c>
      <c r="E226" s="1" t="s">
        <v>134</v>
      </c>
      <c r="F226" s="1" t="s">
        <v>134</v>
      </c>
      <c r="G226" s="1" t="s">
        <v>134</v>
      </c>
      <c r="H226" s="1" t="s">
        <v>135</v>
      </c>
      <c r="I226" s="1" t="s">
        <v>135</v>
      </c>
      <c r="J226"/>
    </row>
    <row r="227" spans="1:10">
      <c r="A227" s="41" t="s">
        <v>768</v>
      </c>
      <c r="B227" s="8" t="s">
        <v>676</v>
      </c>
      <c r="C227" s="8" t="s">
        <v>699</v>
      </c>
      <c r="D227" s="1" t="s">
        <v>134</v>
      </c>
      <c r="E227" s="1" t="s">
        <v>134</v>
      </c>
      <c r="F227" s="1" t="s">
        <v>135</v>
      </c>
      <c r="G227" s="1" t="s">
        <v>134</v>
      </c>
      <c r="H227" s="1" t="s">
        <v>134</v>
      </c>
      <c r="I227" s="1" t="s">
        <v>135</v>
      </c>
      <c r="J227"/>
    </row>
    <row r="228" spans="1:10">
      <c r="A228" s="41" t="s">
        <v>769</v>
      </c>
      <c r="B228" s="8" t="s">
        <v>676</v>
      </c>
      <c r="C228" s="8" t="s">
        <v>699</v>
      </c>
      <c r="D228" s="1" t="s">
        <v>134</v>
      </c>
      <c r="E228" s="1" t="s">
        <v>137</v>
      </c>
      <c r="F228" s="1" t="s">
        <v>134</v>
      </c>
      <c r="G228" s="1" t="s">
        <v>134</v>
      </c>
      <c r="H228" s="1" t="s">
        <v>134</v>
      </c>
      <c r="I228" s="1" t="s">
        <v>137</v>
      </c>
      <c r="J228"/>
    </row>
    <row r="229" spans="1:10">
      <c r="A229" s="41" t="s">
        <v>770</v>
      </c>
      <c r="B229" s="8" t="s">
        <v>676</v>
      </c>
      <c r="C229" s="8" t="s">
        <v>699</v>
      </c>
      <c r="D229" s="1" t="s">
        <v>135</v>
      </c>
      <c r="E229" s="1" t="s">
        <v>135</v>
      </c>
      <c r="F229" s="1" t="s">
        <v>135</v>
      </c>
      <c r="G229" s="1" t="s">
        <v>134</v>
      </c>
      <c r="H229" s="1" t="s">
        <v>135</v>
      </c>
      <c r="I229" s="1" t="s">
        <v>134</v>
      </c>
      <c r="J229"/>
    </row>
    <row r="230" spans="1:10">
      <c r="A230" s="41" t="s">
        <v>771</v>
      </c>
      <c r="B230" s="8" t="s">
        <v>676</v>
      </c>
      <c r="C230" s="8" t="s">
        <v>699</v>
      </c>
      <c r="D230" s="1" t="s">
        <v>134</v>
      </c>
      <c r="E230" s="1" t="s">
        <v>137</v>
      </c>
      <c r="F230" s="1" t="s">
        <v>137</v>
      </c>
      <c r="G230" s="1" t="s">
        <v>134</v>
      </c>
      <c r="H230" s="1" t="s">
        <v>137</v>
      </c>
      <c r="I230" s="1" t="s">
        <v>134</v>
      </c>
      <c r="J230"/>
    </row>
    <row r="231" spans="1:10">
      <c r="A231" s="41" t="s">
        <v>772</v>
      </c>
      <c r="B231" s="8" t="s">
        <v>676</v>
      </c>
      <c r="C231" s="8" t="s">
        <v>699</v>
      </c>
      <c r="D231" s="1" t="s">
        <v>135</v>
      </c>
      <c r="E231" s="1" t="s">
        <v>134</v>
      </c>
      <c r="F231" s="1" t="s">
        <v>134</v>
      </c>
      <c r="G231" s="1" t="s">
        <v>134</v>
      </c>
      <c r="H231" s="1" t="s">
        <v>135</v>
      </c>
      <c r="I231" s="1" t="s">
        <v>135</v>
      </c>
      <c r="J231"/>
    </row>
    <row r="232" spans="1:10">
      <c r="A232" s="41" t="s">
        <v>773</v>
      </c>
      <c r="B232" s="8" t="s">
        <v>676</v>
      </c>
      <c r="C232" s="8" t="s">
        <v>699</v>
      </c>
      <c r="D232" s="1" t="s">
        <v>134</v>
      </c>
      <c r="E232" s="1" t="s">
        <v>134</v>
      </c>
      <c r="F232" s="1" t="s">
        <v>134</v>
      </c>
      <c r="G232" s="1" t="s">
        <v>134</v>
      </c>
      <c r="H232" s="1" t="s">
        <v>134</v>
      </c>
      <c r="I232" s="1" t="s">
        <v>135</v>
      </c>
      <c r="J232"/>
    </row>
    <row r="233" spans="1:10">
      <c r="A233" s="41" t="s">
        <v>774</v>
      </c>
      <c r="B233" s="8" t="s">
        <v>676</v>
      </c>
      <c r="C233" s="8" t="s">
        <v>699</v>
      </c>
      <c r="D233" s="1" t="s">
        <v>134</v>
      </c>
      <c r="E233" s="1" t="s">
        <v>134</v>
      </c>
      <c r="F233" s="1" t="s">
        <v>134</v>
      </c>
      <c r="G233" s="1" t="s">
        <v>134</v>
      </c>
      <c r="H233" s="1" t="s">
        <v>134</v>
      </c>
      <c r="I233" s="1" t="s">
        <v>135</v>
      </c>
      <c r="J233"/>
    </row>
    <row r="234" spans="1:10">
      <c r="A234" s="41" t="s">
        <v>775</v>
      </c>
      <c r="B234" s="8" t="s">
        <v>676</v>
      </c>
      <c r="C234" s="8" t="s">
        <v>699</v>
      </c>
      <c r="D234" s="1" t="s">
        <v>134</v>
      </c>
      <c r="E234" s="1" t="s">
        <v>137</v>
      </c>
      <c r="F234" s="1" t="s">
        <v>137</v>
      </c>
      <c r="G234" s="1" t="s">
        <v>143</v>
      </c>
      <c r="H234" s="1" t="s">
        <v>137</v>
      </c>
      <c r="I234" s="1" t="s">
        <v>134</v>
      </c>
      <c r="J234"/>
    </row>
    <row r="235" spans="1:10">
      <c r="A235" s="41" t="s">
        <v>776</v>
      </c>
      <c r="B235" s="8" t="s">
        <v>676</v>
      </c>
      <c r="C235" s="8" t="s">
        <v>699</v>
      </c>
      <c r="D235" s="1" t="s">
        <v>135</v>
      </c>
      <c r="E235" s="1" t="s">
        <v>134</v>
      </c>
      <c r="F235" s="1" t="s">
        <v>135</v>
      </c>
      <c r="G235" s="1" t="s">
        <v>134</v>
      </c>
      <c r="H235" s="1" t="s">
        <v>134</v>
      </c>
      <c r="I235" s="1" t="s">
        <v>135</v>
      </c>
      <c r="J235"/>
    </row>
    <row r="236" spans="1:10">
      <c r="A236" s="41" t="s">
        <v>777</v>
      </c>
      <c r="B236" s="8" t="s">
        <v>676</v>
      </c>
      <c r="C236" s="8" t="s">
        <v>700</v>
      </c>
      <c r="D236" s="1" t="s">
        <v>135</v>
      </c>
      <c r="E236" s="1" t="s">
        <v>134</v>
      </c>
      <c r="F236" s="1" t="s">
        <v>134</v>
      </c>
      <c r="G236" s="1" t="s">
        <v>143</v>
      </c>
      <c r="H236" s="1" t="s">
        <v>134</v>
      </c>
      <c r="I236" s="1" t="s">
        <v>134</v>
      </c>
      <c r="J236"/>
    </row>
    <row r="237" spans="1:10">
      <c r="A237" s="41" t="s">
        <v>778</v>
      </c>
      <c r="B237" s="8" t="s">
        <v>676</v>
      </c>
      <c r="C237" s="8" t="s">
        <v>700</v>
      </c>
      <c r="D237" s="1" t="s">
        <v>134</v>
      </c>
      <c r="E237" s="1" t="s">
        <v>134</v>
      </c>
      <c r="F237" s="1" t="s">
        <v>135</v>
      </c>
      <c r="G237" s="1" t="s">
        <v>134</v>
      </c>
      <c r="H237" s="1" t="s">
        <v>135</v>
      </c>
      <c r="I237" s="1" t="s">
        <v>135</v>
      </c>
      <c r="J237"/>
    </row>
    <row r="238" spans="1:10">
      <c r="A238" s="41" t="s">
        <v>737</v>
      </c>
      <c r="B238" s="8" t="s">
        <v>676</v>
      </c>
      <c r="C238" s="8" t="s">
        <v>700</v>
      </c>
      <c r="D238" s="1" t="s">
        <v>135</v>
      </c>
      <c r="E238" s="1" t="s">
        <v>135</v>
      </c>
      <c r="F238" s="1" t="s">
        <v>135</v>
      </c>
      <c r="G238" s="1" t="s">
        <v>135</v>
      </c>
      <c r="H238" s="1" t="s">
        <v>135</v>
      </c>
      <c r="I238" s="1" t="s">
        <v>135</v>
      </c>
      <c r="J238"/>
    </row>
    <row r="239" spans="1:10">
      <c r="A239" s="41" t="s">
        <v>779</v>
      </c>
      <c r="B239" s="8" t="s">
        <v>677</v>
      </c>
      <c r="C239" s="8" t="s">
        <v>535</v>
      </c>
      <c r="D239" s="1" t="s">
        <v>160</v>
      </c>
      <c r="E239" s="1" t="s">
        <v>134</v>
      </c>
      <c r="F239" s="1" t="s">
        <v>137</v>
      </c>
      <c r="G239" s="1" t="s">
        <v>137</v>
      </c>
      <c r="H239" s="1" t="s">
        <v>137</v>
      </c>
      <c r="I239" s="1" t="s">
        <v>134</v>
      </c>
      <c r="J239"/>
    </row>
    <row r="240" spans="1:10">
      <c r="A240" s="41" t="s">
        <v>780</v>
      </c>
      <c r="B240" s="8" t="s">
        <v>677</v>
      </c>
      <c r="C240" s="8" t="s">
        <v>535</v>
      </c>
      <c r="D240" s="1" t="s">
        <v>137</v>
      </c>
      <c r="E240" s="1" t="s">
        <v>134</v>
      </c>
      <c r="F240" s="1" t="s">
        <v>143</v>
      </c>
      <c r="G240" s="1" t="s">
        <v>134</v>
      </c>
      <c r="H240" s="1" t="s">
        <v>143</v>
      </c>
      <c r="I240" s="1" t="s">
        <v>137</v>
      </c>
      <c r="J240"/>
    </row>
    <row r="241" spans="1:10">
      <c r="A241" s="41" t="s">
        <v>781</v>
      </c>
      <c r="B241" s="8" t="s">
        <v>677</v>
      </c>
      <c r="C241" s="8" t="s">
        <v>535</v>
      </c>
      <c r="D241" s="1" t="s">
        <v>134</v>
      </c>
      <c r="E241" s="1" t="s">
        <v>134</v>
      </c>
      <c r="F241" s="1" t="s">
        <v>134</v>
      </c>
      <c r="G241" s="1" t="s">
        <v>134</v>
      </c>
      <c r="H241" s="1" t="s">
        <v>137</v>
      </c>
      <c r="I241" s="1" t="s">
        <v>134</v>
      </c>
      <c r="J241"/>
    </row>
    <row r="242" spans="1:10">
      <c r="A242" s="41" t="s">
        <v>782</v>
      </c>
      <c r="B242" s="8" t="s">
        <v>677</v>
      </c>
      <c r="C242" s="8" t="s">
        <v>698</v>
      </c>
      <c r="D242" s="1" t="s">
        <v>137</v>
      </c>
      <c r="E242" s="1" t="s">
        <v>137</v>
      </c>
      <c r="F242" s="1" t="s">
        <v>137</v>
      </c>
      <c r="G242" s="1" t="s">
        <v>137</v>
      </c>
      <c r="H242" s="1" t="s">
        <v>137</v>
      </c>
      <c r="I242" s="1" t="s">
        <v>143</v>
      </c>
      <c r="J242"/>
    </row>
    <row r="243" spans="1:10">
      <c r="A243" s="41" t="s">
        <v>783</v>
      </c>
      <c r="B243" s="8" t="s">
        <v>677</v>
      </c>
      <c r="C243" s="8" t="s">
        <v>698</v>
      </c>
      <c r="D243" s="1" t="s">
        <v>143</v>
      </c>
      <c r="E243" s="1" t="s">
        <v>225</v>
      </c>
      <c r="F243" s="1" t="s">
        <v>143</v>
      </c>
      <c r="G243" s="1" t="s">
        <v>225</v>
      </c>
      <c r="H243" s="1" t="s">
        <v>225</v>
      </c>
      <c r="I243" s="1" t="s">
        <v>143</v>
      </c>
      <c r="J243"/>
    </row>
    <row r="244" spans="1:10">
      <c r="A244" s="41" t="s">
        <v>784</v>
      </c>
      <c r="B244" s="8" t="s">
        <v>677</v>
      </c>
      <c r="C244" s="8" t="s">
        <v>699</v>
      </c>
      <c r="D244" s="1" t="s">
        <v>134</v>
      </c>
      <c r="E244" s="1" t="s">
        <v>143</v>
      </c>
      <c r="F244" s="1" t="s">
        <v>143</v>
      </c>
      <c r="G244" s="1" t="s">
        <v>137</v>
      </c>
      <c r="H244" s="1" t="s">
        <v>137</v>
      </c>
      <c r="I244" s="1" t="s">
        <v>137</v>
      </c>
      <c r="J244"/>
    </row>
    <row r="245" spans="1:10">
      <c r="A245" s="41" t="s">
        <v>785</v>
      </c>
      <c r="B245" s="8" t="s">
        <v>677</v>
      </c>
      <c r="C245" s="8" t="s">
        <v>699</v>
      </c>
      <c r="D245" s="1" t="s">
        <v>143</v>
      </c>
      <c r="E245" s="1" t="s">
        <v>143</v>
      </c>
      <c r="F245" s="1" t="s">
        <v>143</v>
      </c>
      <c r="G245" s="1" t="s">
        <v>137</v>
      </c>
      <c r="H245" s="1" t="s">
        <v>137</v>
      </c>
      <c r="I245" s="1" t="s">
        <v>143</v>
      </c>
      <c r="J245"/>
    </row>
    <row r="246" spans="1:10">
      <c r="A246" s="41" t="s">
        <v>786</v>
      </c>
      <c r="B246" s="8" t="s">
        <v>677</v>
      </c>
      <c r="C246" s="8" t="s">
        <v>699</v>
      </c>
      <c r="D246" s="1" t="s">
        <v>225</v>
      </c>
      <c r="E246" s="1" t="s">
        <v>143</v>
      </c>
      <c r="F246" s="1" t="s">
        <v>143</v>
      </c>
      <c r="G246" s="1" t="s">
        <v>143</v>
      </c>
      <c r="H246" s="1" t="s">
        <v>143</v>
      </c>
      <c r="I246" s="1" t="s">
        <v>137</v>
      </c>
      <c r="J246"/>
    </row>
    <row r="247" spans="1:10">
      <c r="A247" s="41" t="s">
        <v>787</v>
      </c>
      <c r="B247" s="8" t="s">
        <v>677</v>
      </c>
      <c r="C247" s="8" t="s">
        <v>699</v>
      </c>
      <c r="D247" s="1" t="s">
        <v>134</v>
      </c>
      <c r="E247" s="1" t="s">
        <v>143</v>
      </c>
      <c r="F247" s="1" t="s">
        <v>143</v>
      </c>
      <c r="G247" s="1" t="s">
        <v>143</v>
      </c>
      <c r="H247" s="1" t="s">
        <v>137</v>
      </c>
      <c r="I247" s="1" t="s">
        <v>137</v>
      </c>
      <c r="J247"/>
    </row>
    <row r="248" spans="1:10">
      <c r="A248" s="41" t="s">
        <v>788</v>
      </c>
      <c r="B248" s="8" t="s">
        <v>677</v>
      </c>
      <c r="C248" s="8" t="s">
        <v>699</v>
      </c>
      <c r="D248" s="1" t="s">
        <v>134</v>
      </c>
      <c r="E248" s="1" t="s">
        <v>137</v>
      </c>
      <c r="F248" s="1" t="s">
        <v>137</v>
      </c>
      <c r="G248" s="1" t="s">
        <v>137</v>
      </c>
      <c r="H248" s="1" t="s">
        <v>143</v>
      </c>
      <c r="I248" s="1" t="s">
        <v>143</v>
      </c>
      <c r="J248"/>
    </row>
    <row r="249" spans="1:10">
      <c r="A249" s="41" t="s">
        <v>789</v>
      </c>
      <c r="B249" s="8" t="s">
        <v>677</v>
      </c>
      <c r="C249" s="8" t="s">
        <v>699</v>
      </c>
      <c r="D249" s="1" t="s">
        <v>143</v>
      </c>
      <c r="E249" s="1" t="s">
        <v>143</v>
      </c>
      <c r="F249" s="1" t="s">
        <v>137</v>
      </c>
      <c r="G249" s="1" t="s">
        <v>143</v>
      </c>
      <c r="H249" s="1" t="s">
        <v>143</v>
      </c>
      <c r="I249" s="1" t="s">
        <v>137</v>
      </c>
      <c r="J249"/>
    </row>
    <row r="250" spans="1:10">
      <c r="A250" s="41" t="s">
        <v>790</v>
      </c>
      <c r="B250" s="8" t="s">
        <v>677</v>
      </c>
      <c r="C250" s="8" t="s">
        <v>699</v>
      </c>
      <c r="D250" s="1" t="s">
        <v>143</v>
      </c>
      <c r="E250" s="1" t="s">
        <v>137</v>
      </c>
      <c r="F250" s="1" t="s">
        <v>143</v>
      </c>
      <c r="G250" s="1" t="s">
        <v>137</v>
      </c>
      <c r="H250" s="1" t="s">
        <v>143</v>
      </c>
      <c r="I250" s="1" t="s">
        <v>143</v>
      </c>
      <c r="J250"/>
    </row>
    <row r="251" spans="1:10">
      <c r="A251" s="41" t="s">
        <v>791</v>
      </c>
      <c r="B251" s="8" t="s">
        <v>677</v>
      </c>
      <c r="C251" s="8" t="s">
        <v>699</v>
      </c>
      <c r="D251" s="1" t="s">
        <v>134</v>
      </c>
      <c r="E251" s="1" t="s">
        <v>143</v>
      </c>
      <c r="F251" s="1" t="s">
        <v>134</v>
      </c>
      <c r="G251" s="1" t="s">
        <v>137</v>
      </c>
      <c r="H251" s="1" t="s">
        <v>137</v>
      </c>
      <c r="I251" s="1" t="s">
        <v>143</v>
      </c>
      <c r="J251"/>
    </row>
    <row r="252" spans="1:10">
      <c r="A252" s="41" t="s">
        <v>754</v>
      </c>
      <c r="B252" s="8" t="s">
        <v>677</v>
      </c>
      <c r="C252" s="8" t="s">
        <v>700</v>
      </c>
      <c r="D252" s="1" t="s">
        <v>134</v>
      </c>
      <c r="E252" s="1" t="s">
        <v>134</v>
      </c>
      <c r="F252" s="1" t="s">
        <v>137</v>
      </c>
      <c r="G252" s="1" t="s">
        <v>134</v>
      </c>
      <c r="H252" s="1" t="s">
        <v>137</v>
      </c>
      <c r="I252" s="1" t="s">
        <v>134</v>
      </c>
      <c r="J252"/>
    </row>
    <row r="253" spans="1:10">
      <c r="A253" s="41" t="s">
        <v>755</v>
      </c>
      <c r="B253" s="8" t="s">
        <v>677</v>
      </c>
      <c r="C253" s="8" t="s">
        <v>700</v>
      </c>
      <c r="D253" s="1" t="s">
        <v>137</v>
      </c>
      <c r="E253" s="1" t="s">
        <v>143</v>
      </c>
      <c r="F253" s="1" t="s">
        <v>137</v>
      </c>
      <c r="G253" s="1" t="s">
        <v>143</v>
      </c>
      <c r="H253" s="1" t="s">
        <v>137</v>
      </c>
      <c r="I253" s="1" t="s">
        <v>143</v>
      </c>
      <c r="J253"/>
    </row>
    <row r="254" spans="1:10">
      <c r="A254" s="41" t="s">
        <v>718</v>
      </c>
      <c r="B254" s="8" t="s">
        <v>677</v>
      </c>
      <c r="C254" s="8" t="s">
        <v>700</v>
      </c>
      <c r="D254" s="1" t="s">
        <v>137</v>
      </c>
      <c r="E254" s="1" t="s">
        <v>134</v>
      </c>
      <c r="F254" s="1" t="s">
        <v>137</v>
      </c>
      <c r="G254" s="1" t="s">
        <v>143</v>
      </c>
      <c r="H254" s="1" t="s">
        <v>137</v>
      </c>
      <c r="I254" s="1" t="s">
        <v>137</v>
      </c>
      <c r="J254"/>
    </row>
    <row r="255" spans="1:10">
      <c r="A255" s="41" t="s">
        <v>779</v>
      </c>
      <c r="B255" s="8" t="s">
        <v>678</v>
      </c>
      <c r="C255" s="8" t="s">
        <v>535</v>
      </c>
      <c r="D255" s="1" t="s">
        <v>135</v>
      </c>
      <c r="E255" s="1" t="s">
        <v>134</v>
      </c>
      <c r="F255" s="1" t="s">
        <v>135</v>
      </c>
      <c r="G255" s="1" t="s">
        <v>135</v>
      </c>
      <c r="H255" s="1" t="s">
        <v>135</v>
      </c>
      <c r="I255" s="1" t="s">
        <v>135</v>
      </c>
      <c r="J255" s="1" t="s">
        <v>379</v>
      </c>
    </row>
    <row r="256" spans="1:10">
      <c r="A256" s="41" t="s">
        <v>780</v>
      </c>
      <c r="B256" s="8" t="s">
        <v>678</v>
      </c>
      <c r="C256" s="8" t="s">
        <v>535</v>
      </c>
      <c r="D256" s="1" t="s">
        <v>134</v>
      </c>
      <c r="E256" s="1" t="s">
        <v>135</v>
      </c>
      <c r="F256" s="1" t="s">
        <v>135</v>
      </c>
      <c r="G256" s="1" t="s">
        <v>135</v>
      </c>
      <c r="H256" s="1" t="s">
        <v>135</v>
      </c>
      <c r="I256" s="1" t="s">
        <v>135</v>
      </c>
      <c r="J256" s="1" t="s">
        <v>380</v>
      </c>
    </row>
    <row r="257" spans="1:10">
      <c r="A257" s="41" t="s">
        <v>781</v>
      </c>
      <c r="B257" s="8" t="s">
        <v>678</v>
      </c>
      <c r="C257" s="8" t="s">
        <v>535</v>
      </c>
      <c r="D257" s="1" t="s">
        <v>135</v>
      </c>
      <c r="E257" s="1" t="s">
        <v>135</v>
      </c>
      <c r="F257" s="1" t="s">
        <v>135</v>
      </c>
      <c r="G257" s="1" t="s">
        <v>135</v>
      </c>
      <c r="H257" s="1" t="s">
        <v>135</v>
      </c>
      <c r="I257" s="1" t="s">
        <v>135</v>
      </c>
      <c r="J257" s="1" t="s">
        <v>381</v>
      </c>
    </row>
    <row r="258" spans="1:10">
      <c r="A258" s="41" t="s">
        <v>782</v>
      </c>
      <c r="B258" s="8" t="s">
        <v>678</v>
      </c>
      <c r="C258" s="8" t="s">
        <v>698</v>
      </c>
      <c r="D258" s="1" t="s">
        <v>135</v>
      </c>
      <c r="E258" s="1" t="s">
        <v>135</v>
      </c>
      <c r="F258" s="1" t="s">
        <v>135</v>
      </c>
      <c r="G258" s="1" t="s">
        <v>135</v>
      </c>
      <c r="H258" s="1" t="s">
        <v>135</v>
      </c>
      <c r="I258" s="1" t="s">
        <v>135</v>
      </c>
      <c r="J258" s="1" t="s">
        <v>384</v>
      </c>
    </row>
    <row r="259" spans="1:10">
      <c r="A259" s="41" t="s">
        <v>783</v>
      </c>
      <c r="B259" s="8" t="s">
        <v>678</v>
      </c>
      <c r="C259" s="8" t="s">
        <v>698</v>
      </c>
      <c r="D259" s="1" t="s">
        <v>135</v>
      </c>
      <c r="E259" s="1" t="s">
        <v>134</v>
      </c>
      <c r="F259" s="1" t="s">
        <v>135</v>
      </c>
      <c r="G259" s="1" t="s">
        <v>135</v>
      </c>
      <c r="H259" s="1" t="s">
        <v>135</v>
      </c>
      <c r="I259" s="1" t="s">
        <v>135</v>
      </c>
      <c r="J259" s="1" t="s">
        <v>385</v>
      </c>
    </row>
    <row r="260" spans="1:10">
      <c r="A260" s="41" t="s">
        <v>784</v>
      </c>
      <c r="B260" s="8" t="s">
        <v>678</v>
      </c>
      <c r="C260" s="8" t="s">
        <v>699</v>
      </c>
      <c r="D260" s="1" t="s">
        <v>135</v>
      </c>
      <c r="E260" s="1" t="s">
        <v>135</v>
      </c>
      <c r="F260" s="1" t="s">
        <v>135</v>
      </c>
      <c r="G260" s="1" t="s">
        <v>135</v>
      </c>
      <c r="H260" s="1" t="s">
        <v>135</v>
      </c>
      <c r="I260" s="1" t="s">
        <v>135</v>
      </c>
      <c r="J260" s="1" t="s">
        <v>388</v>
      </c>
    </row>
    <row r="261" spans="1:10">
      <c r="A261" s="41" t="s">
        <v>785</v>
      </c>
      <c r="B261" s="8" t="s">
        <v>678</v>
      </c>
      <c r="C261" s="8" t="s">
        <v>699</v>
      </c>
      <c r="D261" s="1" t="s">
        <v>135</v>
      </c>
      <c r="E261" s="1" t="s">
        <v>134</v>
      </c>
      <c r="F261" s="1" t="s">
        <v>135</v>
      </c>
      <c r="G261" s="1" t="s">
        <v>135</v>
      </c>
      <c r="H261" s="1" t="s">
        <v>135</v>
      </c>
      <c r="I261" s="1" t="s">
        <v>135</v>
      </c>
      <c r="J261" s="1" t="s">
        <v>389</v>
      </c>
    </row>
    <row r="262" spans="1:10">
      <c r="A262" s="41" t="s">
        <v>786</v>
      </c>
      <c r="B262" s="8" t="s">
        <v>678</v>
      </c>
      <c r="C262" s="8" t="s">
        <v>699</v>
      </c>
      <c r="D262" s="1" t="s">
        <v>135</v>
      </c>
      <c r="E262" s="1" t="s">
        <v>135</v>
      </c>
      <c r="F262" s="1" t="s">
        <v>135</v>
      </c>
      <c r="G262" s="1" t="s">
        <v>135</v>
      </c>
      <c r="H262" s="1" t="s">
        <v>135</v>
      </c>
      <c r="I262" s="1" t="s">
        <v>135</v>
      </c>
      <c r="J262" s="1" t="s">
        <v>390</v>
      </c>
    </row>
    <row r="263" spans="1:10">
      <c r="A263" s="41" t="s">
        <v>787</v>
      </c>
      <c r="B263" s="8" t="s">
        <v>678</v>
      </c>
      <c r="C263" s="8" t="s">
        <v>699</v>
      </c>
      <c r="D263" s="1" t="s">
        <v>135</v>
      </c>
      <c r="E263" s="1" t="s">
        <v>143</v>
      </c>
      <c r="F263" s="1" t="s">
        <v>143</v>
      </c>
      <c r="G263" s="1" t="s">
        <v>135</v>
      </c>
      <c r="H263" s="1" t="s">
        <v>143</v>
      </c>
      <c r="I263" s="1" t="s">
        <v>135</v>
      </c>
      <c r="J263" s="1" t="s">
        <v>391</v>
      </c>
    </row>
    <row r="264" spans="1:10">
      <c r="A264" s="41" t="s">
        <v>788</v>
      </c>
      <c r="B264" s="8" t="s">
        <v>678</v>
      </c>
      <c r="C264" s="8" t="s">
        <v>699</v>
      </c>
      <c r="D264" s="1" t="s">
        <v>135</v>
      </c>
      <c r="E264" s="1" t="s">
        <v>137</v>
      </c>
      <c r="F264" s="1" t="s">
        <v>137</v>
      </c>
      <c r="G264" s="1" t="s">
        <v>135</v>
      </c>
      <c r="H264" s="1" t="s">
        <v>137</v>
      </c>
      <c r="I264" s="1" t="s">
        <v>135</v>
      </c>
      <c r="J264" s="1" t="s">
        <v>392</v>
      </c>
    </row>
    <row r="265" spans="1:10">
      <c r="A265" s="41" t="s">
        <v>789</v>
      </c>
      <c r="B265" s="8" t="s">
        <v>678</v>
      </c>
      <c r="C265" s="8" t="s">
        <v>699</v>
      </c>
      <c r="D265" s="1" t="s">
        <v>135</v>
      </c>
      <c r="E265" s="1" t="s">
        <v>137</v>
      </c>
      <c r="F265" s="1" t="s">
        <v>134</v>
      </c>
      <c r="G265" s="1" t="s">
        <v>135</v>
      </c>
      <c r="H265" s="1" t="s">
        <v>134</v>
      </c>
      <c r="I265" s="1" t="s">
        <v>135</v>
      </c>
      <c r="J265" s="1" t="s">
        <v>392</v>
      </c>
    </row>
    <row r="266" spans="1:10">
      <c r="A266" s="41" t="s">
        <v>790</v>
      </c>
      <c r="B266" s="8" t="s">
        <v>678</v>
      </c>
      <c r="C266" s="8" t="s">
        <v>699</v>
      </c>
      <c r="D266" s="1" t="s">
        <v>135</v>
      </c>
      <c r="E266" s="1" t="s">
        <v>143</v>
      </c>
      <c r="F266" s="1" t="s">
        <v>143</v>
      </c>
      <c r="G266" s="1" t="s">
        <v>135</v>
      </c>
      <c r="H266" s="1" t="s">
        <v>143</v>
      </c>
      <c r="I266" s="1" t="s">
        <v>135</v>
      </c>
      <c r="J266" s="1" t="s">
        <v>393</v>
      </c>
    </row>
    <row r="267" spans="1:10">
      <c r="A267" s="41" t="s">
        <v>791</v>
      </c>
      <c r="B267" s="8" t="s">
        <v>678</v>
      </c>
      <c r="C267" s="8" t="s">
        <v>699</v>
      </c>
      <c r="D267" s="1" t="s">
        <v>135</v>
      </c>
      <c r="E267" s="1" t="s">
        <v>135</v>
      </c>
      <c r="F267" s="1" t="s">
        <v>135</v>
      </c>
      <c r="G267" s="1" t="s">
        <v>135</v>
      </c>
      <c r="H267" s="1" t="s">
        <v>135</v>
      </c>
      <c r="I267" s="1" t="s">
        <v>135</v>
      </c>
      <c r="J267" s="1" t="s">
        <v>394</v>
      </c>
    </row>
    <row r="268" spans="1:10">
      <c r="A268" s="41" t="s">
        <v>754</v>
      </c>
      <c r="B268" s="8" t="s">
        <v>678</v>
      </c>
      <c r="C268" s="8" t="s">
        <v>700</v>
      </c>
      <c r="D268" s="1" t="s">
        <v>135</v>
      </c>
      <c r="E268" s="1" t="s">
        <v>134</v>
      </c>
      <c r="F268" s="1" t="s">
        <v>135</v>
      </c>
      <c r="G268" s="1" t="s">
        <v>135</v>
      </c>
      <c r="H268" s="1" t="s">
        <v>135</v>
      </c>
      <c r="I268" s="1" t="s">
        <v>135</v>
      </c>
      <c r="J268" s="1" t="s">
        <v>397</v>
      </c>
    </row>
    <row r="269" spans="1:10">
      <c r="A269" s="41" t="s">
        <v>755</v>
      </c>
      <c r="B269" s="8" t="s">
        <v>678</v>
      </c>
      <c r="C269" s="8" t="s">
        <v>700</v>
      </c>
      <c r="D269" s="1" t="s">
        <v>135</v>
      </c>
      <c r="E269" s="1" t="s">
        <v>135</v>
      </c>
      <c r="F269" s="1" t="s">
        <v>135</v>
      </c>
      <c r="G269" s="1" t="s">
        <v>135</v>
      </c>
      <c r="H269" s="1" t="s">
        <v>135</v>
      </c>
      <c r="I269" s="1" t="s">
        <v>135</v>
      </c>
      <c r="J269" s="1" t="s">
        <v>398</v>
      </c>
    </row>
    <row r="270" spans="1:10">
      <c r="A270" s="41" t="s">
        <v>718</v>
      </c>
      <c r="B270" s="8" t="s">
        <v>678</v>
      </c>
      <c r="C270" s="8" t="s">
        <v>700</v>
      </c>
      <c r="D270" s="1" t="s">
        <v>135</v>
      </c>
      <c r="E270" s="1" t="s">
        <v>137</v>
      </c>
      <c r="F270" s="1" t="s">
        <v>137</v>
      </c>
      <c r="G270" s="1" t="s">
        <v>137</v>
      </c>
      <c r="H270" s="1" t="s">
        <v>137</v>
      </c>
      <c r="I270" s="1" t="s">
        <v>135</v>
      </c>
      <c r="J270" s="1" t="s">
        <v>399</v>
      </c>
    </row>
    <row r="271" spans="1:10">
      <c r="A271" s="41" t="s">
        <v>779</v>
      </c>
      <c r="B271" s="8" t="s">
        <v>758</v>
      </c>
      <c r="C271" s="8" t="s">
        <v>535</v>
      </c>
      <c r="D271" s="1" t="s">
        <v>135</v>
      </c>
      <c r="E271" s="1" t="s">
        <v>135</v>
      </c>
      <c r="F271" s="1" t="s">
        <v>135</v>
      </c>
      <c r="G271" s="1" t="s">
        <v>135</v>
      </c>
      <c r="H271" s="1" t="s">
        <v>135</v>
      </c>
      <c r="I271" s="1" t="s">
        <v>135</v>
      </c>
      <c r="J271" s="1" t="s">
        <v>406</v>
      </c>
    </row>
    <row r="272" spans="1:10">
      <c r="A272" s="41" t="s">
        <v>780</v>
      </c>
      <c r="B272" s="8" t="s">
        <v>758</v>
      </c>
      <c r="C272" s="8" t="s">
        <v>535</v>
      </c>
      <c r="D272" s="1" t="s">
        <v>134</v>
      </c>
      <c r="E272" s="1" t="s">
        <v>134</v>
      </c>
      <c r="F272" s="1" t="s">
        <v>134</v>
      </c>
      <c r="G272" s="1" t="s">
        <v>134</v>
      </c>
      <c r="H272" s="1" t="s">
        <v>134</v>
      </c>
      <c r="I272" s="1" t="s">
        <v>134</v>
      </c>
      <c r="J272" s="1" t="s">
        <v>406</v>
      </c>
    </row>
    <row r="273" spans="1:10">
      <c r="A273" s="41" t="s">
        <v>781</v>
      </c>
      <c r="B273" s="8" t="s">
        <v>758</v>
      </c>
      <c r="C273" s="8" t="s">
        <v>535</v>
      </c>
      <c r="D273" s="1" t="s">
        <v>134</v>
      </c>
      <c r="E273" s="1" t="s">
        <v>134</v>
      </c>
      <c r="F273" s="1" t="s">
        <v>134</v>
      </c>
      <c r="G273" s="1" t="s">
        <v>134</v>
      </c>
      <c r="H273" s="1" t="s">
        <v>134</v>
      </c>
      <c r="I273" s="1" t="s">
        <v>134</v>
      </c>
      <c r="J273" s="1" t="s">
        <v>406</v>
      </c>
    </row>
    <row r="274" spans="1:10">
      <c r="A274" s="41" t="s">
        <v>782</v>
      </c>
      <c r="B274" s="8" t="s">
        <v>758</v>
      </c>
      <c r="C274" s="8" t="s">
        <v>698</v>
      </c>
      <c r="D274" s="1" t="s">
        <v>134</v>
      </c>
      <c r="E274" s="1" t="s">
        <v>134</v>
      </c>
      <c r="F274" s="1" t="s">
        <v>134</v>
      </c>
      <c r="G274" s="1" t="s">
        <v>137</v>
      </c>
      <c r="H274" s="1" t="s">
        <v>134</v>
      </c>
      <c r="I274" s="1" t="s">
        <v>137</v>
      </c>
      <c r="J274" s="1" t="s">
        <v>406</v>
      </c>
    </row>
    <row r="275" spans="1:10">
      <c r="A275" s="41" t="s">
        <v>783</v>
      </c>
      <c r="B275" s="8" t="s">
        <v>758</v>
      </c>
      <c r="C275" s="8" t="s">
        <v>698</v>
      </c>
      <c r="D275" s="1" t="s">
        <v>134</v>
      </c>
      <c r="E275" s="1" t="s">
        <v>134</v>
      </c>
      <c r="F275" s="1" t="s">
        <v>134</v>
      </c>
      <c r="G275" s="1" t="s">
        <v>134</v>
      </c>
      <c r="H275" s="1" t="s">
        <v>134</v>
      </c>
      <c r="I275" s="1" t="s">
        <v>134</v>
      </c>
      <c r="J275" s="1" t="s">
        <v>409</v>
      </c>
    </row>
    <row r="276" spans="1:10">
      <c r="A276" s="41" t="s">
        <v>784</v>
      </c>
      <c r="B276" s="8" t="s">
        <v>758</v>
      </c>
      <c r="C276" s="8" t="s">
        <v>699</v>
      </c>
      <c r="D276" s="1" t="s">
        <v>134</v>
      </c>
      <c r="E276" s="1" t="s">
        <v>134</v>
      </c>
      <c r="F276" s="1" t="s">
        <v>134</v>
      </c>
      <c r="G276" s="1" t="s">
        <v>134</v>
      </c>
      <c r="H276" s="1" t="s">
        <v>134</v>
      </c>
      <c r="I276" s="1" t="s">
        <v>137</v>
      </c>
      <c r="J276" s="1" t="s">
        <v>411</v>
      </c>
    </row>
    <row r="277" spans="1:10">
      <c r="A277" s="41" t="s">
        <v>785</v>
      </c>
      <c r="B277" s="8" t="s">
        <v>758</v>
      </c>
      <c r="C277" s="8" t="s">
        <v>699</v>
      </c>
      <c r="D277" s="1" t="s">
        <v>134</v>
      </c>
      <c r="E277" s="1" t="s">
        <v>134</v>
      </c>
      <c r="F277" s="1" t="s">
        <v>134</v>
      </c>
      <c r="G277" s="1" t="s">
        <v>134</v>
      </c>
      <c r="H277" s="1" t="s">
        <v>134</v>
      </c>
      <c r="I277" s="1" t="s">
        <v>134</v>
      </c>
      <c r="J277" s="1" t="s">
        <v>406</v>
      </c>
    </row>
    <row r="278" spans="1:10">
      <c r="A278" s="41" t="s">
        <v>786</v>
      </c>
      <c r="B278" s="8" t="s">
        <v>758</v>
      </c>
      <c r="C278" s="8" t="s">
        <v>699</v>
      </c>
      <c r="D278" s="1" t="s">
        <v>134</v>
      </c>
      <c r="E278" s="1" t="s">
        <v>134</v>
      </c>
      <c r="F278" s="1" t="s">
        <v>134</v>
      </c>
      <c r="G278" s="1" t="s">
        <v>134</v>
      </c>
      <c r="H278" s="1" t="s">
        <v>134</v>
      </c>
      <c r="I278" s="1" t="s">
        <v>134</v>
      </c>
      <c r="J278" s="1" t="s">
        <v>406</v>
      </c>
    </row>
    <row r="279" spans="1:10">
      <c r="A279" s="41" t="s">
        <v>787</v>
      </c>
      <c r="B279" s="8" t="s">
        <v>758</v>
      </c>
      <c r="C279" s="8" t="s">
        <v>699</v>
      </c>
      <c r="D279" s="1" t="s">
        <v>134</v>
      </c>
      <c r="E279" s="1" t="s">
        <v>137</v>
      </c>
      <c r="F279" s="1" t="s">
        <v>134</v>
      </c>
      <c r="G279" s="1" t="s">
        <v>134</v>
      </c>
      <c r="H279" s="1" t="s">
        <v>134</v>
      </c>
      <c r="I279" s="1" t="s">
        <v>137</v>
      </c>
      <c r="J279" s="1" t="s">
        <v>412</v>
      </c>
    </row>
    <row r="280" spans="1:10">
      <c r="A280" s="41" t="s">
        <v>788</v>
      </c>
      <c r="B280" s="8" t="s">
        <v>758</v>
      </c>
      <c r="C280" s="8" t="s">
        <v>699</v>
      </c>
      <c r="D280" s="1" t="s">
        <v>134</v>
      </c>
      <c r="E280" s="1" t="s">
        <v>137</v>
      </c>
      <c r="F280" s="1" t="s">
        <v>134</v>
      </c>
      <c r="G280" s="1" t="s">
        <v>134</v>
      </c>
      <c r="H280" s="1" t="s">
        <v>134</v>
      </c>
      <c r="I280" s="1" t="s">
        <v>134</v>
      </c>
      <c r="J280"/>
    </row>
    <row r="281" spans="1:10">
      <c r="A281" s="41" t="s">
        <v>789</v>
      </c>
      <c r="B281" s="8" t="s">
        <v>758</v>
      </c>
      <c r="C281" s="8" t="s">
        <v>699</v>
      </c>
      <c r="D281" s="1" t="s">
        <v>134</v>
      </c>
      <c r="E281" s="1" t="s">
        <v>137</v>
      </c>
      <c r="F281" s="1" t="s">
        <v>134</v>
      </c>
      <c r="G281" s="1" t="s">
        <v>134</v>
      </c>
      <c r="H281" s="1" t="s">
        <v>134</v>
      </c>
      <c r="I281" s="1" t="s">
        <v>137</v>
      </c>
      <c r="J281"/>
    </row>
    <row r="282" spans="1:10">
      <c r="A282" s="41" t="s">
        <v>790</v>
      </c>
      <c r="B282" s="8" t="s">
        <v>758</v>
      </c>
      <c r="C282" s="8" t="s">
        <v>699</v>
      </c>
      <c r="D282" s="1" t="s">
        <v>134</v>
      </c>
      <c r="E282" s="1" t="s">
        <v>137</v>
      </c>
      <c r="F282" s="1" t="s">
        <v>134</v>
      </c>
      <c r="G282" s="1" t="s">
        <v>137</v>
      </c>
      <c r="H282" s="1" t="s">
        <v>137</v>
      </c>
      <c r="I282" s="1" t="s">
        <v>137</v>
      </c>
      <c r="J282"/>
    </row>
    <row r="283" spans="1:10">
      <c r="A283" s="41" t="s">
        <v>791</v>
      </c>
      <c r="B283" s="8" t="s">
        <v>758</v>
      </c>
      <c r="C283" s="8" t="s">
        <v>699</v>
      </c>
      <c r="D283" s="1" t="s">
        <v>135</v>
      </c>
      <c r="E283" s="1" t="s">
        <v>135</v>
      </c>
      <c r="F283" s="1" t="s">
        <v>135</v>
      </c>
      <c r="G283" s="1" t="s">
        <v>135</v>
      </c>
      <c r="H283" s="1" t="s">
        <v>135</v>
      </c>
      <c r="I283" s="1" t="s">
        <v>135</v>
      </c>
      <c r="J283"/>
    </row>
    <row r="284" spans="1:10">
      <c r="A284" s="41" t="s">
        <v>754</v>
      </c>
      <c r="B284" s="8" t="s">
        <v>758</v>
      </c>
      <c r="C284" s="8" t="s">
        <v>700</v>
      </c>
      <c r="D284" s="1" t="s">
        <v>135</v>
      </c>
      <c r="E284" s="1" t="s">
        <v>134</v>
      </c>
      <c r="F284" s="1" t="s">
        <v>134</v>
      </c>
      <c r="G284" s="1" t="s">
        <v>134</v>
      </c>
      <c r="H284" s="1" t="s">
        <v>134</v>
      </c>
      <c r="I284" s="1" t="s">
        <v>134</v>
      </c>
      <c r="J284"/>
    </row>
    <row r="285" spans="1:10">
      <c r="A285" s="41" t="s">
        <v>755</v>
      </c>
      <c r="B285" s="8" t="s">
        <v>758</v>
      </c>
      <c r="C285" s="8" t="s">
        <v>700</v>
      </c>
      <c r="D285" s="1" t="s">
        <v>134</v>
      </c>
      <c r="E285" s="1" t="s">
        <v>134</v>
      </c>
      <c r="F285" s="1" t="s">
        <v>134</v>
      </c>
      <c r="G285" s="1" t="s">
        <v>134</v>
      </c>
      <c r="H285" s="1" t="s">
        <v>134</v>
      </c>
      <c r="I285" s="1" t="s">
        <v>134</v>
      </c>
      <c r="J285"/>
    </row>
    <row r="286" spans="1:10">
      <c r="A286" s="41" t="s">
        <v>718</v>
      </c>
      <c r="B286" s="8" t="s">
        <v>758</v>
      </c>
      <c r="C286" s="8" t="s">
        <v>700</v>
      </c>
      <c r="D286" s="1" t="s">
        <v>134</v>
      </c>
      <c r="E286" s="1" t="s">
        <v>137</v>
      </c>
      <c r="F286" s="1" t="s">
        <v>137</v>
      </c>
      <c r="G286" s="1" t="s">
        <v>137</v>
      </c>
      <c r="H286" s="1" t="s">
        <v>134</v>
      </c>
      <c r="I286" s="1" t="s">
        <v>137</v>
      </c>
      <c r="J286"/>
    </row>
  </sheetData>
  <sortState ref="B174:J286">
    <sortCondition ref="B174:B286"/>
  </sortState>
  <hyperlinks>
    <hyperlink ref="A119" r:id="rId1" display="https://ab2022mohammedengineer.on.drv.tw/Narratives website/DerivativeNarrativeWebPage-Trial2_1.html"/>
    <hyperlink ref="A122" r:id="rId2" display="https://ab2022mohammedengineer.on.drv.tw/Narratives website/DerivativeNarrativeWebPage-Trial2_1.html"/>
    <hyperlink ref="A120" r:id="rId3" display="https://ab2022mohammedengineer.on.drv.tw/Narratives website/DerivativeNarrativeWebPage-Trial2_2.html"/>
    <hyperlink ref="A123" r:id="rId4" display="https://ab2022mohammedengineer.on.drv.tw/Narratives website/DerivativeNarrativeWebPage-Trial2_2.html"/>
    <hyperlink ref="A121" r:id="rId5" display="https://ab2022mohammedengineer.on.drv.tw/Narratives website/DerivativeNarrativeWebPage-Trial2_3.html"/>
    <hyperlink ref="A124" r:id="rId6" display="https://ab2022mohammedengineer.on.drv.tw/Narratives website/DerivativeNarrativeWebPage-Trial2_3.html"/>
    <hyperlink ref="A146" r:id="rId7" display="https://ab2022mohammedengineer.on.drv.tw/Narratives website/SuperOrdinateNarrativeWebPage-Trail-1.html"/>
    <hyperlink ref="A149" r:id="rId8" display="https://ab2022mohammedengineer.on.drv.tw/Narratives website/SuperOrdinateNarrativeWebPage-Trail-1.html"/>
    <hyperlink ref="A147" r:id="rId9" display="https://ab2022mohammedengineer.on.drv.tw/Narratives website/SuperOrdinateNarrativeWebPage-Trail-2.html"/>
    <hyperlink ref="A150" r:id="rId10" display="https://ab2022mohammedengineer.on.drv.tw/Narratives website/SuperOrdinateNarrativeWebPage-Trail-2.html"/>
    <hyperlink ref="A148" r:id="rId11" display="https://ab2022mohammedengineer.on.drv.tw/Narratives website/SuperOrdinateNarrativeWebPage-Trail-3.html"/>
    <hyperlink ref="A151" r:id="rId12" display="https://ab2022mohammedengineer.on.drv.tw/Narratives website/SuperOrdinateNarrativeWebPage-Trail-3.html"/>
    <hyperlink ref="A29" r:id="rId13" display="https://ab2022mohammedengineer.on.drv.tw/Narratives website/CorrelativeNarrativeWebPage-Trial1.html"/>
    <hyperlink ref="A39" r:id="rId14" display="https://ab2022mohammedengineer.on.drv.tw/Narratives website/CorrelativeNarrativeWebPage-Trial1.html"/>
    <hyperlink ref="A30" r:id="rId15" display="https://ab2022mohammedengineer.on.drv.tw/Narratives website/CorrelativeNarrativeWebPage-Trial4.html"/>
    <hyperlink ref="A40" r:id="rId16" display="https://ab2022mohammedengineer.on.drv.tw/Narratives website/CorrelativeNarrativeWebPage-Trial4.html"/>
    <hyperlink ref="A31" r:id="rId17" display="https://ab2022mohammedengineer.on.drv.tw/Narratives website/CorrelativeNarrativeWebPage-Trial5.html"/>
    <hyperlink ref="A41" r:id="rId18" display="https://ab2022mohammedengineer.on.drv.tw/Narratives website/CorrelativeNarrativeWebPage-Trial5.html"/>
    <hyperlink ref="A32" r:id="rId19" display="https://ab2022mohammedengineer.on.drv.tw/Narratives website/CorrelativeNarrativeWebPage-Trial40.html"/>
    <hyperlink ref="A42" r:id="rId20" display="https://ab2022mohammedengineer.on.drv.tw/Narratives website/CorrelativeNarrativeWebPage-Trial40.html"/>
    <hyperlink ref="A33" r:id="rId21" display="https://ab2022mohammedengineer.on.drv.tw/Narratives website/CorrelativeNarrativeWebPage-Trial41.html"/>
    <hyperlink ref="A43" r:id="rId22" display="https://ab2022mohammedengineer.on.drv.tw/Narratives website/CorrelativeNarrativeWebPage-Trial41.html"/>
    <hyperlink ref="A34" r:id="rId23" display="https://ab2022mohammedengineer.on.drv.tw/Narratives website/CorrelativeNarrativeWebPage-Trial42.html"/>
    <hyperlink ref="A44" r:id="rId24" display="https://ab2022mohammedengineer.on.drv.tw/Narratives website/CorrelativeNarrativeWebPage-Trial42.html"/>
    <hyperlink ref="A35" r:id="rId25" display="https://ab2022mohammedengineer.on.drv.tw/Narratives website/CorrelativeNarrativeWebPage-Trial44.html"/>
    <hyperlink ref="A45" r:id="rId26" display="https://ab2022mohammedengineer.on.drv.tw/Narratives website/CorrelativeNarrativeWebPage-Trial44.html"/>
    <hyperlink ref="A36" r:id="rId27" display="https://ab2022mohammedengineer.on.drv.tw/Narratives website/CorrelativeNarrativeWebPage-Trial45.html"/>
    <hyperlink ref="A46" r:id="rId28" display="https://ab2022mohammedengineer.on.drv.tw/Narratives website/CorrelativeNarrativeWebPage-Trial45.html"/>
    <hyperlink ref="A37" r:id="rId29" display="https://ab2022mohammedengineer.on.drv.tw/Narratives website/CorrelativeNarrativeWebPage-Trial46.html"/>
    <hyperlink ref="A47" r:id="rId30" display="https://ab2022mohammedengineer.on.drv.tw/Narratives website/CorrelativeNarrativeWebPage-Trial46.html"/>
    <hyperlink ref="A38" r:id="rId31" display="https://ab2022mohammedengineer.on.drv.tw/Narratives website/CorrelativeNarrativeWebPage-Trial47.html"/>
    <hyperlink ref="A48" r:id="rId32" display="https://ab2022mohammedengineer.on.drv.tw/Narratives website/CorrelativeNarrativeWebPage-Trial47.html"/>
    <hyperlink ref="A2" r:id="rId33" display="https://ab2022mohammedengineer.on.drv.tw/Narratives website/CombinationalNarrativeWebPage1.html"/>
    <hyperlink ref="A5" r:id="rId34" display="https://ab2022mohammedengineer.on.drv.tw/Narratives website/CombinationalNarrativeWebPage1.html"/>
    <hyperlink ref="A3" r:id="rId35" display="https://ab2022mohammedengineer.on.drv.tw/Narratives website/CombinationalNarrativeWebPage2.html"/>
    <hyperlink ref="A6" r:id="rId36" display="https://ab2022mohammedengineer.on.drv.tw/Narratives website/CombinationalNarrativeWebPage2.html"/>
    <hyperlink ref="A4" r:id="rId37" display="https://ab2022mohammedengineer.on.drv.tw/Narratives website/CombinationalNarrativeWebPage3.html"/>
    <hyperlink ref="A7" r:id="rId38" display="https://ab2022mohammedengineer.on.drv.tw/Narratives website/CombinationalNarrativeWebPage3.html"/>
    <hyperlink ref="A125" r:id="rId39" display="https://ab2022mohammedengineer.on.drv.tw/Narratives website/DerivativeNarrativeWebPage-Trial2_4.html"/>
    <hyperlink ref="A126" r:id="rId40" display="https://ab2022mohammedengineer.on.drv.tw/Narratives website/DerivativeNarrativeWebPage-Trial2_5.html"/>
    <hyperlink ref="A127" r:id="rId41" display="https://ab2022mohammedengineer.on.drv.tw/Narratives website/DerivativeNarrativeWebPage-Trial2_6.html"/>
    <hyperlink ref="A152" r:id="rId42" display="https://ab2022mohammedengineer.on.drv.tw/Narratives website/SuperOrdinateNarrativeWebPage-Trail-4.html"/>
    <hyperlink ref="A153" r:id="rId43" display="https://ab2022mohammedengineer.on.drv.tw/Narratives website/SuperOrdinateNarrativeWebPage-Trail-5.html"/>
    <hyperlink ref="A154" r:id="rId44" display="https://ab2022mohammedengineer.on.drv.tw/Narratives website/SuperOrdinateNarrativeWebPage-Trail-6.html"/>
    <hyperlink ref="A49" r:id="rId45" display="https://ab2022mohammedengineer.on.drv.tw/Narratives website/CorrelativeNarrativeWebPage-Trial2.html"/>
    <hyperlink ref="A50" r:id="rId46" display="https://ab2022mohammedengineer.on.drv.tw/Narratives website/CorrelativeNarrativeWebPage-Trial3.html"/>
    <hyperlink ref="A51" r:id="rId47" display="https://ab2022mohammedengineer.on.drv.tw/Narratives website/CorrelativeNarrativeWebPage-Trial6.html"/>
    <hyperlink ref="A52" r:id="rId48" display="https://ab2022mohammedengineer.on.drv.tw/Narratives website/CorrelativeNarrativeWebPage-Trial7.html"/>
    <hyperlink ref="A53" r:id="rId49" display="https://ab2022mohammedengineer.on.drv.tw/Narratives website/CorrelativeNarrativeWebPage-Trial8.html"/>
    <hyperlink ref="A54" r:id="rId50" display="https://ab2022mohammedengineer.on.drv.tw/Narratives website/CorrelativeNarrativeWebPage-Trial10.html"/>
    <hyperlink ref="A55" r:id="rId51" display="https://ab2022mohammedengineer.on.drv.tw/Narratives website/CorrelativeNarrativeWebPage-Trial13.html"/>
    <hyperlink ref="A56" r:id="rId52" display="https://ab2022mohammedengineer.on.drv.tw/Narratives website/CorrelativeNarrativeWebPage-Trial14.html"/>
    <hyperlink ref="A57" r:id="rId53" display="https://ab2022mohammedengineer.on.drv.tw/Narratives website/CorrelativeNarrativeWebPage-Trial15.html"/>
    <hyperlink ref="A58" r:id="rId54" display="https://ab2022mohammedengineer.on.drv.tw/Narratives website/CorrelativeNarrativeWebPage-Trial16.html"/>
    <hyperlink ref="A8" r:id="rId55" display="https://ab2022mohammedengineer.on.drv.tw/Narratives website/CombinationalNarrativeWebPage4.html"/>
    <hyperlink ref="A9" r:id="rId56" display="https://ab2022mohammedengineer.on.drv.tw/Narratives website/CombinationalNarrativeWebPage5.html"/>
    <hyperlink ref="A10" r:id="rId57" display="https://ab2022mohammedengineer.on.drv.tw/Narratives website/CombinationalNarrativeWebPage6.html"/>
    <hyperlink ref="A128" r:id="rId58" display="https://ab2022mohammedengineer.on.drv.tw/Narratives website/DerivativeNarrativeWebPage-Trial2_4.html"/>
    <hyperlink ref="A129" r:id="rId59" display="https://ab2022mohammedengineer.on.drv.tw/Narratives website/DerivativeNarrativeWebPage-Trial2_5.html"/>
    <hyperlink ref="A130" r:id="rId60" display="https://ab2022mohammedengineer.on.drv.tw/Narratives website/DerivativeNarrativeWebPage-Trial2_6.html"/>
    <hyperlink ref="A155" r:id="rId61" display="https://ab2022mohammedengineer.on.drv.tw/Narratives website/SuperOrdinateNarrativeWebPage-Trail-4.html"/>
    <hyperlink ref="A156" r:id="rId62" display="https://ab2022mohammedengineer.on.drv.tw/Narratives website/SuperOrdinateNarrativeWebPage-Trail-5.html"/>
    <hyperlink ref="A157" r:id="rId63" display="https://ab2022mohammedengineer.on.drv.tw/Narratives website/SuperOrdinateNarrativeWebPage-Trail-6.html"/>
    <hyperlink ref="A59" r:id="rId64" display="https://ab2022mohammedengineer.on.drv.tw/Narratives website/CorrelativeNarrativeWebPage-Trial2.html"/>
    <hyperlink ref="A60" r:id="rId65" display="https://ab2022mohammedengineer.on.drv.tw/Narratives website/CorrelativeNarrativeWebPage-Trial3.html"/>
    <hyperlink ref="A61" r:id="rId66" display="https://ab2022mohammedengineer.on.drv.tw/Narratives website/CorrelativeNarrativeWebPage-Trial6.html"/>
    <hyperlink ref="A62" r:id="rId67" display="https://ab2022mohammedengineer.on.drv.tw/Narratives website/CorrelativeNarrativeWebPage-Trial7.html"/>
    <hyperlink ref="A63" r:id="rId68" display="https://ab2022mohammedengineer.on.drv.tw/Narratives website/CorrelativeNarrativeWebPage-Trial8.html"/>
    <hyperlink ref="A64" r:id="rId69" display="https://ab2022mohammedengineer.on.drv.tw/Narratives website/CorrelativeNarrativeWebPage-Trial10.html"/>
    <hyperlink ref="A65" r:id="rId70" display="https://ab2022mohammedengineer.on.drv.tw/Narratives website/CorrelativeNarrativeWebPage-Trial13.html"/>
    <hyperlink ref="A66" r:id="rId71" display="https://ab2022mohammedengineer.on.drv.tw/Narratives website/CorrelativeNarrativeWebPage-Trial14.html"/>
    <hyperlink ref="A67" r:id="rId72" display="https://ab2022mohammedengineer.on.drv.tw/Narratives website/CorrelativeNarrativeWebPage-Trial15.html"/>
    <hyperlink ref="A68" r:id="rId73" display="https://ab2022mohammedengineer.on.drv.tw/Narratives website/CorrelativeNarrativeWebPage-Trial16.html"/>
    <hyperlink ref="A11" r:id="rId74" display="https://ab2022mohammedengineer.on.drv.tw/Narratives website/CombinationalNarrativeWebPage4.html"/>
    <hyperlink ref="A12" r:id="rId75" display="https://ab2022mohammedengineer.on.drv.tw/Narratives website/CombinationalNarrativeWebPage5.html"/>
    <hyperlink ref="A13" r:id="rId76" display="https://ab2022mohammedengineer.on.drv.tw/Narratives website/CombinationalNarrativeWebPage6.html"/>
    <hyperlink ref="A131" r:id="rId77" display="https://ab2022mohammedengineer.on.drv.tw/Narratives website/DerivativeNarrativeWebPage-Trial2_4.html"/>
    <hyperlink ref="A132" r:id="rId78" display="https://ab2022mohammedengineer.on.drv.tw/Narratives website/DerivativeNarrativeWebPage-Trial2_5.html"/>
    <hyperlink ref="A133" r:id="rId79" display="https://ab2022mohammedengineer.on.drv.tw/Narratives website/DerivativeNarrativeWebPage-Trial2_6.html"/>
    <hyperlink ref="A158" r:id="rId80" display="https://ab2022mohammedengineer.on.drv.tw/Narratives website/SuperOrdinateNarrativeWebPage-Trail-4.html"/>
    <hyperlink ref="A159" r:id="rId81" display="https://ab2022mohammedengineer.on.drv.tw/Narratives website/SuperOrdinateNarrativeWebPage-Trail-5.html"/>
    <hyperlink ref="A160" r:id="rId82" display="https://ab2022mohammedengineer.on.drv.tw/Narratives website/SuperOrdinateNarrativeWebPage-Trail-6.html"/>
    <hyperlink ref="A69" r:id="rId83" display="https://ab2022mohammedengineer.on.drv.tw/Narratives website/CorrelativeNarrativeWebPage-Trial2.html"/>
    <hyperlink ref="A70" r:id="rId84" display="https://ab2022mohammedengineer.on.drv.tw/Narratives website/CorrelativeNarrativeWebPage-Trial3.html"/>
    <hyperlink ref="A71" r:id="rId85" display="https://ab2022mohammedengineer.on.drv.tw/Narratives website/CorrelativeNarrativeWebPage-Trial6.html"/>
    <hyperlink ref="A72" r:id="rId86" display="https://ab2022mohammedengineer.on.drv.tw/Narratives website/CorrelativeNarrativeWebPage-Trial7.html"/>
    <hyperlink ref="A73" r:id="rId87" display="https://ab2022mohammedengineer.on.drv.tw/Narratives website/CorrelativeNarrativeWebPage-Trial8.html"/>
    <hyperlink ref="A74" r:id="rId88" display="https://ab2022mohammedengineer.on.drv.tw/Narratives website/CorrelativeNarrativeWebPage-Trial10.html"/>
    <hyperlink ref="A75" r:id="rId89" display="https://ab2022mohammedengineer.on.drv.tw/Narratives website/CorrelativeNarrativeWebPage-Trial13.html"/>
    <hyperlink ref="A76" r:id="rId90" display="https://ab2022mohammedengineer.on.drv.tw/Narratives website/CorrelativeNarrativeWebPage-Trial14.html"/>
    <hyperlink ref="A77" r:id="rId91" display="https://ab2022mohammedengineer.on.drv.tw/Narratives website/CorrelativeNarrativeWebPage-Trial15.html"/>
    <hyperlink ref="A78" r:id="rId92" display="https://ab2022mohammedengineer.on.drv.tw/Narratives website/CorrelativeNarrativeWebPage-Trial16.html"/>
    <hyperlink ref="A14" r:id="rId93" display="https://ab2022mohammedengineer.on.drv.tw/Narratives website/CombinationalNarrativeWebPage4.html"/>
    <hyperlink ref="A15" r:id="rId94" display="https://ab2022mohammedengineer.on.drv.tw/Narratives website/CombinationalNarrativeWebPage5.html"/>
    <hyperlink ref="A16" r:id="rId95" display="https://ab2022mohammedengineer.on.drv.tw/Narratives website/CombinationalNarrativeWebPage6.html"/>
    <hyperlink ref="A134" r:id="rId96" display="https://ab2022mohammedengineer.on.drv.tw/Narratives website/DerivativeNarrativeWebPage-Trial2_4.html"/>
    <hyperlink ref="A135" r:id="rId97" display="https://ab2022mohammedengineer.on.drv.tw/Narratives website/DerivativeNarrativeWebPage-Trial2_5.html"/>
    <hyperlink ref="A136" r:id="rId98" display="https://ab2022mohammedengineer.on.drv.tw/Narratives website/DerivativeNarrativeWebPage-Trial2_6.html"/>
    <hyperlink ref="A161" r:id="rId99" display="https://ab2022mohammedengineer.on.drv.tw/Narratives website/SuperOrdinateNarrativeWebPage-Trail-4.html"/>
    <hyperlink ref="A162" r:id="rId100" display="https://ab2022mohammedengineer.on.drv.tw/Narratives website/SuperOrdinateNarrativeWebPage-Trail-5.html"/>
    <hyperlink ref="A163" r:id="rId101" display="https://ab2022mohammedengineer.on.drv.tw/Narratives website/SuperOrdinateNarrativeWebPage-Trail-6.html"/>
    <hyperlink ref="A79" r:id="rId102" display="https://ab2022mohammedengineer.on.drv.tw/Narratives website/CorrelativeNarrativeWebPage-Trial2.html"/>
    <hyperlink ref="A80" r:id="rId103" display="https://ab2022mohammedengineer.on.drv.tw/Narratives website/CorrelativeNarrativeWebPage-Trial3.html"/>
    <hyperlink ref="A81" r:id="rId104" display="https://ab2022mohammedengineer.on.drv.tw/Narratives website/CorrelativeNarrativeWebPage-Trial6.html"/>
    <hyperlink ref="A82" r:id="rId105" display="https://ab2022mohammedengineer.on.drv.tw/Narratives website/CorrelativeNarrativeWebPage-Trial7.html"/>
    <hyperlink ref="A83" r:id="rId106" display="https://ab2022mohammedengineer.on.drv.tw/Narratives website/CorrelativeNarrativeWebPage-Trial8.html"/>
    <hyperlink ref="A84" r:id="rId107" display="https://ab2022mohammedengineer.on.drv.tw/Narratives website/CorrelativeNarrativeWebPage-Trial10.html"/>
    <hyperlink ref="A85" r:id="rId108" display="https://ab2022mohammedengineer.on.drv.tw/Narratives website/CorrelativeNarrativeWebPage-Trial13.html"/>
    <hyperlink ref="A86" r:id="rId109" display="https://ab2022mohammedengineer.on.drv.tw/Narratives website/CorrelativeNarrativeWebPage-Trial14.html"/>
    <hyperlink ref="A87" r:id="rId110" display="https://ab2022mohammedengineer.on.drv.tw/Narratives website/CorrelativeNarrativeWebPage-Trial15.html"/>
    <hyperlink ref="A88" r:id="rId111" display="https://ab2022mohammedengineer.on.drv.tw/Narratives website/CorrelativeNarrativeWebPage-Trial16.html"/>
    <hyperlink ref="A17" r:id="rId112" display="https://ab2022mohammedengineer.on.drv.tw/Narratives website/CombinationalNarrativeWebPage4.html"/>
    <hyperlink ref="A18" r:id="rId113" display="https://ab2022mohammedengineer.on.drv.tw/Narratives website/CombinationalNarrativeWebPage5.html"/>
    <hyperlink ref="A19" r:id="rId114" display="https://ab2022mohammedengineer.on.drv.tw/Narratives website/CombinationalNarrativeWebPage6.html"/>
    <hyperlink ref="A137" r:id="rId115" display="https://ab2022mohammedengineer.on.drv.tw/Narratives website/DerivativeNarrativeWebPage-Trial2_7.html"/>
    <hyperlink ref="A138" r:id="rId116" display="https://ab2022mohammedengineer.on.drv.tw/Narratives website/DerivativeNarrativeWebPage-Trial2_8.html"/>
    <hyperlink ref="A139" r:id="rId117" display="https://ab2022mohammedengineer.on.drv.tw/Narratives website/DerivativeNarrativeWebPage-Trial2_9.html"/>
    <hyperlink ref="A164" r:id="rId118" display="https://ab2022mohammedengineer.on.drv.tw/Narratives website/SuperOrdinateNarrativeWebPage-Trail-7.html"/>
    <hyperlink ref="A165" r:id="rId119" display="https://ab2022mohammedengineer.on.drv.tw/Narratives website/SuperOrdinateNarrativeWebPage-Trail-8.html"/>
    <hyperlink ref="A166" r:id="rId120" display="https://ab2022mohammedengineer.on.drv.tw/Narratives website/SuperOrdinateNarrativeWebPage-Trail-11.html"/>
    <hyperlink ref="A89" r:id="rId121" display="https://ab2022mohammedengineer.on.drv.tw/Narratives website/CorrelativeNarrativeWebPage-Trial9.html"/>
    <hyperlink ref="A90" r:id="rId122" display="https://ab2022mohammedengineer.on.drv.tw/Narratives website/CorrelativeNarrativeWebPage-Trial11.html"/>
    <hyperlink ref="A91" r:id="rId123" display="https://ab2022mohammedengineer.on.drv.tw/Narratives website/CorrelativeNarrativeWebPage-Trial12.html"/>
    <hyperlink ref="A92" r:id="rId124" display="https://ab2022mohammedengineer.on.drv.tw/Narratives website/CorrelativeNarrativeWebPage-Trial21.html"/>
    <hyperlink ref="A93" r:id="rId125" display="https://ab2022mohammedengineer.on.drv.tw/Narratives website/CorrelativeNarrativeWebPage-Trial17.html"/>
    <hyperlink ref="A94" r:id="rId126" display="https://ab2022mohammedengineer.on.drv.tw/Narratives website/CorrelativeNarrativeWebPage-Trial18.html"/>
    <hyperlink ref="A95" r:id="rId127" display="https://ab2022mohammedengineer.on.drv.tw/Narratives website/CorrelativeNarrativeWebPage-Trial24.html"/>
    <hyperlink ref="A96" r:id="rId128" display="https://ab2022mohammedengineer.on.drv.tw/Narratives website/CorrelativeNarrativeWebPage-Trial25.html"/>
    <hyperlink ref="A97" r:id="rId129" display="https://ab2022mohammedengineer.on.drv.tw/Narratives website/CorrelativeNarrativeWebPage-Trial28.html"/>
    <hyperlink ref="A98" r:id="rId130" display="https://ab2022mohammedengineer.on.drv.tw/Narratives website/CorrelativeNarrativeWebPage-Trial29.html"/>
    <hyperlink ref="A20" r:id="rId131" display="https://ab2022mohammedengineer.on.drv.tw/Narratives website/CombinationalNarrativeWebPage1.html"/>
    <hyperlink ref="A21" r:id="rId132" display="https://ab2022mohammedengineer.on.drv.tw/Narratives website/CombinationalNarrativeWebPage2.html"/>
    <hyperlink ref="A22" r:id="rId133" display="https://ab2022mohammedengineer.on.drv.tw/Narratives website/CombinationalNarrativeWebPage3.html"/>
    <hyperlink ref="A140" r:id="rId134" display="https://ab2022mohammedengineer.on.drv.tw/Narratives website/DerivativeNarrativeWebPage-Trial2_7.html"/>
    <hyperlink ref="A141" r:id="rId135" display="https://ab2022mohammedengineer.on.drv.tw/Narratives website/DerivativeNarrativeWebPage-Trial2_8.html"/>
    <hyperlink ref="A142" r:id="rId136" display="https://ab2022mohammedengineer.on.drv.tw/Narratives website/DerivativeNarrativeWebPage-Trial2_9.html"/>
    <hyperlink ref="A167" r:id="rId137" display="https://ab2022mohammedengineer.on.drv.tw/Narratives website/SuperOrdinateNarrativeWebPage-Trail-7.html"/>
    <hyperlink ref="A168" r:id="rId138" display="https://ab2022mohammedengineer.on.drv.tw/Narratives website/SuperOrdinateNarrativeWebPage-Trail-8.html"/>
    <hyperlink ref="A169" r:id="rId139" display="https://ab2022mohammedengineer.on.drv.tw/Narratives website/SuperOrdinateNarrativeWebPage-Trail-11.html"/>
    <hyperlink ref="A99" r:id="rId140" display="https://ab2022mohammedengineer.on.drv.tw/Narratives website/CorrelativeNarrativeWebPage-Trial9.html"/>
    <hyperlink ref="A100" r:id="rId141" display="https://ab2022mohammedengineer.on.drv.tw/Narratives website/CorrelativeNarrativeWebPage-Trial11.html"/>
    <hyperlink ref="A101" r:id="rId142" display="https://ab2022mohammedengineer.on.drv.tw/Narratives website/CorrelativeNarrativeWebPage-Trial12.html"/>
    <hyperlink ref="A102" r:id="rId143" display="https://ab2022mohammedengineer.on.drv.tw/Narratives website/CorrelativeNarrativeWebPage-Trial21.html"/>
    <hyperlink ref="A103" r:id="rId144" display="https://ab2022mohammedengineer.on.drv.tw/Narratives website/CorrelativeNarrativeWebPage-Trial17.html"/>
    <hyperlink ref="A104" r:id="rId145" display="https://ab2022mohammedengineer.on.drv.tw/Narratives website/CorrelativeNarrativeWebPage-Trial18.html"/>
    <hyperlink ref="A105" r:id="rId146" display="https://ab2022mohammedengineer.on.drv.tw/Narratives website/CorrelativeNarrativeWebPage-Trial24.html"/>
    <hyperlink ref="A106" r:id="rId147" display="https://ab2022mohammedengineer.on.drv.tw/Narratives website/CorrelativeNarrativeWebPage-Trial25.html"/>
    <hyperlink ref="A107" r:id="rId148" display="https://ab2022mohammedengineer.on.drv.tw/Narratives website/CorrelativeNarrativeWebPage-Trial28.html"/>
    <hyperlink ref="A108" r:id="rId149" display="https://ab2022mohammedengineer.on.drv.tw/Narratives website/CorrelativeNarrativeWebPage-Trial29.html"/>
    <hyperlink ref="A23" r:id="rId150" display="https://ab2022mohammedengineer.on.drv.tw/Narratives website/CombinationalNarrativeWebPage1.html"/>
    <hyperlink ref="A24" r:id="rId151" display="https://ab2022mohammedengineer.on.drv.tw/Narratives website/CombinationalNarrativeWebPage2.html"/>
    <hyperlink ref="A25" r:id="rId152" display="https://ab2022mohammedengineer.on.drv.tw/Narratives website/CombinationalNarrativeWebPage3.html"/>
    <hyperlink ref="A143" r:id="rId153" display="https://ab2022mohammedengineer.on.drv.tw/Narratives website/DerivativeNarrativeWebPage-Trial2_7.html"/>
    <hyperlink ref="A144" r:id="rId154" display="https://ab2022mohammedengineer.on.drv.tw/Narratives website/DerivativeNarrativeWebPage-Trial2_8.html"/>
    <hyperlink ref="A145" r:id="rId155" display="https://ab2022mohammedengineer.on.drv.tw/Narratives website/DerivativeNarrativeWebPage-Trial2_9.html"/>
    <hyperlink ref="A170" r:id="rId156" display="https://ab2022mohammedengineer.on.drv.tw/Narratives website/SuperOrdinateNarrativeWebPage-Trail-7.html"/>
    <hyperlink ref="A171" r:id="rId157" display="https://ab2022mohammedengineer.on.drv.tw/Narratives website/SuperOrdinateNarrativeWebPage-Trail-8.html"/>
    <hyperlink ref="A172" r:id="rId158" display="https://ab2022mohammedengineer.on.drv.tw/Narratives website/SuperOrdinateNarrativeWebPage-Trail-11.html"/>
    <hyperlink ref="A109" r:id="rId159" display="https://ab2022mohammedengineer.on.drv.tw/Narratives website/CorrelativeNarrativeWebPage-Trial9.html"/>
    <hyperlink ref="A110" r:id="rId160" display="https://ab2022mohammedengineer.on.drv.tw/Narratives website/CorrelativeNarrativeWebPage-Trial11.html"/>
    <hyperlink ref="A111" r:id="rId161" display="https://ab2022mohammedengineer.on.drv.tw/Narratives website/CorrelativeNarrativeWebPage-Trial12.html"/>
    <hyperlink ref="A112" r:id="rId162" display="https://ab2022mohammedengineer.on.drv.tw/Narratives website/CorrelativeNarrativeWebPage-Trial21.html"/>
    <hyperlink ref="A113" r:id="rId163" display="https://ab2022mohammedengineer.on.drv.tw/Narratives website/CorrelativeNarrativeWebPage-Trial17.html"/>
    <hyperlink ref="A114" r:id="rId164" display="https://ab2022mohammedengineer.on.drv.tw/Narratives website/CorrelativeNarrativeWebPage-Trial18.html"/>
    <hyperlink ref="A115" r:id="rId165" display="https://ab2022mohammedengineer.on.drv.tw/Narratives website/CorrelativeNarrativeWebPage-Trial24.html"/>
    <hyperlink ref="A116" r:id="rId166" display="https://ab2022mohammedengineer.on.drv.tw/Narratives website/CorrelativeNarrativeWebPage-Trial25.html"/>
    <hyperlink ref="A117" r:id="rId167" display="https://ab2022mohammedengineer.on.drv.tw/Narratives website/CorrelativeNarrativeWebPage-Trial28.html"/>
    <hyperlink ref="A118" r:id="rId168" display="https://ab2022mohammedengineer.on.drv.tw/Narratives website/CorrelativeNarrativeWebPage-Trial29.html"/>
    <hyperlink ref="A26" r:id="rId169" display="https://ab2022mohammedengineer.on.drv.tw/Narratives website/CombinationalNarrativeWebPage1.html"/>
    <hyperlink ref="A27" r:id="rId170" display="https://ab2022mohammedengineer.on.drv.tw/Narratives website/CombinationalNarrativeWebPage2.html"/>
    <hyperlink ref="A28" r:id="rId171" display="https://ab2022mohammedengineer.on.drv.tw/Narratives website/CombinationalNarrativeWebPage3.html"/>
    <hyperlink ref="A173" r:id="rId172" display="https://ab2022mohammedengineer.on.drv.tw/Narratives website/DerivativeNarrativeWebPage-Trial2_10.html"/>
    <hyperlink ref="A174" r:id="rId173" display="https://ab2022mohammedengineer.on.drv.tw/Narratives website/DerivativeNarrativeWebPage-Trial2_11.html"/>
    <hyperlink ref="A175" r:id="rId174" display="https://ab2022mohammedengineer.on.drv.tw/Narratives website/DerivativeNarrativeWebPage-Trial2_12.html"/>
    <hyperlink ref="A176" r:id="rId175" display="https://ab2022mohammedengineer.on.drv.tw/Narratives website/SuperOrdinateNarrativeWebPage-Trail-9.html"/>
    <hyperlink ref="A177" r:id="rId176" display="https://ab2022mohammedengineer.on.drv.tw/Narratives website/SuperOrdinateNarrativeWebPage-Trail-10.html"/>
    <hyperlink ref="A178" r:id="rId177" display="https://ab2022mohammedengineer.on.drv.tw/Narratives website/SuperOrdinateNarrativeWebPage-Trail-11.html"/>
    <hyperlink ref="A179" r:id="rId178" display="https://ab2022mohammedengineer.on.drv.tw/Narratives website/CorrelativeNarrativeWebPage-Trial19.html"/>
    <hyperlink ref="A180" r:id="rId179" display="https://ab2022mohammedengineer.on.drv.tw/Narratives website/CorrelativeNarrativeWebPage-Trial20.html"/>
    <hyperlink ref="A181" r:id="rId180" display="https://ab2022mohammedengineer.on.drv.tw/Narratives website/CorrelativeNarrativeWebPage-Trial22.html"/>
    <hyperlink ref="A182" r:id="rId181" display="https://ab2022mohammedengineer.on.drv.tw/Narratives website/CorrelativeNarrativeWebPage-Trial23.html"/>
    <hyperlink ref="A183" r:id="rId182" display="https://ab2022mohammedengineer.on.drv.tw/Narratives website/CorrelativeNarrativeWebPage-Trial26.html"/>
    <hyperlink ref="A184" r:id="rId183" display="https://ab2022mohammedengineer.on.drv.tw/Narratives website/CorrelativeNarrativeWebPage-Trial27.html"/>
    <hyperlink ref="A185" r:id="rId184" display="https://ab2022mohammedengineer.on.drv.tw/Narratives website/CorrelativeNarrativeWebPage-Trial30.html"/>
    <hyperlink ref="A186" r:id="rId185" display="https://ab2022mohammedengineer.on.drv.tw/Narratives website/CorrelativeNarrativeWebPage-Trial31.html"/>
    <hyperlink ref="A187" r:id="rId186" display="https://ab2022mohammedengineer.on.drv.tw/Narratives website/CorrelativeNarrativeWebPage-Trial32.html"/>
    <hyperlink ref="A188" r:id="rId187" display="https://ab2022mohammedengineer.on.drv.tw/Narratives website/CorrelativeNarrativeWebPage-Trial33.html"/>
    <hyperlink ref="A189" r:id="rId188" display="https://ab2022mohammedengineer.on.drv.tw/Narratives website/CorrelativeNarrativeWebPage-Trial34.html"/>
    <hyperlink ref="A190" r:id="rId189" display="https://ab2022mohammedengineer.on.drv.tw/Narratives website/CorrelativeNarrativeWebPage-Trial35.html"/>
    <hyperlink ref="A191" r:id="rId190" display="https://ab2022mohammedengineer.on.drv.tw/Narratives website/CorrelativeNarrativeWebPage-Trial36.html"/>
    <hyperlink ref="A192" r:id="rId191" display="https://ab2022mohammedengineer.on.drv.tw/Narratives website/CombinationalNarrativeWebPage4.html"/>
    <hyperlink ref="A193" r:id="rId192" display="https://ab2022mohammedengineer.on.drv.tw/Narratives website/CombinationalNarrativeWebPage5.html"/>
    <hyperlink ref="A194" r:id="rId193" display="https://ab2022mohammedengineer.on.drv.tw/Narratives website/CombinationalNarrativeWebPage6.html"/>
    <hyperlink ref="A195" r:id="rId194" display="https://ab2022mohammedengineer.on.drv.tw/Narratives website/DerivativeNarrativeWebPage-Trial2_10.html"/>
    <hyperlink ref="A196" r:id="rId195" display="https://ab2022mohammedengineer.on.drv.tw/Narratives website/DerivativeNarrativeWebPage-Trial2_11.html"/>
    <hyperlink ref="A197" r:id="rId196" display="https://ab2022mohammedengineer.on.drv.tw/Narratives website/DerivativeNarrativeWebPage-Trial2_12.html"/>
    <hyperlink ref="A198" r:id="rId197" display="https://ab2022mohammedengineer.on.drv.tw/Narratives website/SuperOrdinateNarrativeWebPage-Trail-9.html"/>
    <hyperlink ref="A199" r:id="rId198" display="https://ab2022mohammedengineer.on.drv.tw/Narratives website/SuperOrdinateNarrativeWebPage-Trail-10.html"/>
    <hyperlink ref="A200" r:id="rId199" display="https://ab2022mohammedengineer.on.drv.tw/Narratives website/SuperOrdinateNarrativeWebPage-Trail-11.html"/>
    <hyperlink ref="A201" r:id="rId200" display="https://ab2022mohammedengineer.on.drv.tw/Narratives website/CorrelativeNarrativeWebPage-Trial19.html"/>
    <hyperlink ref="A202" r:id="rId201" display="https://ab2022mohammedengineer.on.drv.tw/Narratives website/CorrelativeNarrativeWebPage-Trial20.html"/>
    <hyperlink ref="A203" r:id="rId202" display="https://ab2022mohammedengineer.on.drv.tw/Narratives website/CorrelativeNarrativeWebPage-Trial22.html"/>
    <hyperlink ref="A204" r:id="rId203" display="https://ab2022mohammedengineer.on.drv.tw/Narratives website/CorrelativeNarrativeWebPage-Trial23.html"/>
    <hyperlink ref="A205" r:id="rId204" display="https://ab2022mohammedengineer.on.drv.tw/Narratives website/CorrelativeNarrativeWebPage-Trial26.html"/>
    <hyperlink ref="A206" r:id="rId205" display="https://ab2022mohammedengineer.on.drv.tw/Narratives website/CorrelativeNarrativeWebPage-Trial27.html"/>
    <hyperlink ref="A207" r:id="rId206" display="https://ab2022mohammedengineer.on.drv.tw/Narratives website/CorrelativeNarrativeWebPage-Trial30.html"/>
    <hyperlink ref="A208" r:id="rId207" display="https://ab2022mohammedengineer.on.drv.tw/Narratives website/CorrelativeNarrativeWebPage-Trial31.html"/>
    <hyperlink ref="A209" r:id="rId208" display="https://ab2022mohammedengineer.on.drv.tw/Narratives website/CorrelativeNarrativeWebPage-Trial32.html"/>
    <hyperlink ref="A210" r:id="rId209" display="https://ab2022mohammedengineer.on.drv.tw/Narratives website/CorrelativeNarrativeWebPage-Trial33.html"/>
    <hyperlink ref="A211" r:id="rId210" display="https://ab2022mohammedengineer.on.drv.tw/Narratives website/CorrelativeNarrativeWebPage-Trial34.html"/>
    <hyperlink ref="A212" r:id="rId211" display="https://ab2022mohammedengineer.on.drv.tw/Narratives website/CorrelativeNarrativeWebPage-Trial35.html"/>
    <hyperlink ref="A213" r:id="rId212" display="https://ab2022mohammedengineer.on.drv.tw/Narratives website/CorrelativeNarrativeWebPage-Trial36.html"/>
    <hyperlink ref="A214" r:id="rId213" display="https://ab2022mohammedengineer.on.drv.tw/Narratives website/CombinationalNarrativeWebPage4.html"/>
    <hyperlink ref="A215" r:id="rId214" display="https://ab2022mohammedengineer.on.drv.tw/Narratives website/CombinationalNarrativeWebPage5.html"/>
    <hyperlink ref="A216" r:id="rId215" display="https://ab2022mohammedengineer.on.drv.tw/Narratives website/CombinationalNarrativeWebPage6.html"/>
    <hyperlink ref="A217" r:id="rId216" display="https://ab2022mohammedengineer.on.drv.tw/Narratives website/DerivativeNarrativeWebPage-Trial2_10.html"/>
    <hyperlink ref="A218" r:id="rId217" display="https://ab2022mohammedengineer.on.drv.tw/Narratives website/DerivativeNarrativeWebPage-Trial2_11.html"/>
    <hyperlink ref="A219" r:id="rId218" display="https://ab2022mohammedengineer.on.drv.tw/Narratives website/DerivativeNarrativeWebPage-Trial2_12.html"/>
    <hyperlink ref="A220" r:id="rId219" display="https://ab2022mohammedengineer.on.drv.tw/Narratives website/SuperOrdinateNarrativeWebPage-Trail-9.html"/>
    <hyperlink ref="A221" r:id="rId220" display="https://ab2022mohammedengineer.on.drv.tw/Narratives website/SuperOrdinateNarrativeWebPage-Trail-10.html"/>
    <hyperlink ref="A222" r:id="rId221" display="https://ab2022mohammedengineer.on.drv.tw/Narratives website/SuperOrdinateNarrativeWebPage-Trail-11.html"/>
    <hyperlink ref="A223" r:id="rId222" display="https://ab2022mohammedengineer.on.drv.tw/Narratives website/CorrelativeNarrativeWebPage-Trial19.html"/>
    <hyperlink ref="A224" r:id="rId223" display="https://ab2022mohammedengineer.on.drv.tw/Narratives website/CorrelativeNarrativeWebPage-Trial20.html"/>
    <hyperlink ref="A225" r:id="rId224" display="https://ab2022mohammedengineer.on.drv.tw/Narratives website/CorrelativeNarrativeWebPage-Trial22.html"/>
    <hyperlink ref="A226" r:id="rId225" display="https://ab2022mohammedengineer.on.drv.tw/Narratives website/CorrelativeNarrativeWebPage-Trial23.html"/>
    <hyperlink ref="A227" r:id="rId226" display="https://ab2022mohammedengineer.on.drv.tw/Narratives website/CorrelativeNarrativeWebPage-Trial26.html"/>
    <hyperlink ref="A228" r:id="rId227" display="https://ab2022mohammedengineer.on.drv.tw/Narratives website/CorrelativeNarrativeWebPage-Trial27.html"/>
    <hyperlink ref="A229" r:id="rId228" display="https://ab2022mohammedengineer.on.drv.tw/Narratives website/CorrelativeNarrativeWebPage-Trial30.html"/>
    <hyperlink ref="A230" r:id="rId229" display="https://ab2022mohammedengineer.on.drv.tw/Narratives website/CorrelativeNarrativeWebPage-Trial31.html"/>
    <hyperlink ref="A231" r:id="rId230" display="https://ab2022mohammedengineer.on.drv.tw/Narratives website/CorrelativeNarrativeWebPage-Trial32.html"/>
    <hyperlink ref="A232" r:id="rId231" display="https://ab2022mohammedengineer.on.drv.tw/Narratives website/CorrelativeNarrativeWebPage-Trial33.html"/>
    <hyperlink ref="A233" r:id="rId232" display="https://ab2022mohammedengineer.on.drv.tw/Narratives website/CorrelativeNarrativeWebPage-Trial34.html"/>
    <hyperlink ref="A234" r:id="rId233" display="https://ab2022mohammedengineer.on.drv.tw/Narratives website/CorrelativeNarrativeWebPage-Trial35.html"/>
    <hyperlink ref="A235" r:id="rId234" display="https://ab2022mohammedengineer.on.drv.tw/Narratives website/CorrelativeNarrativeWebPage-Trial36.html"/>
    <hyperlink ref="A236" r:id="rId235" display="https://ab2022mohammedengineer.on.drv.tw/Narratives website/CombinationalNarrativeWebPage4.html"/>
    <hyperlink ref="A237" r:id="rId236" display="https://ab2022mohammedengineer.on.drv.tw/Narratives website/CombinationalNarrativeWebPage5.html"/>
    <hyperlink ref="A238" r:id="rId237" display="https://ab2022mohammedengineer.on.drv.tw/Narratives website/CombinationalNarrativeWebPage6.html"/>
    <hyperlink ref="A239" r:id="rId238" display="https://ab2022mohammedengineer.on.drv.tw/Narratives website/DerivativeNarrativeWebPage-Trial2_13.html"/>
    <hyperlink ref="A240" r:id="rId239" display="https://ab2022mohammedengineer.on.drv.tw/Narratives website/DerivativeNarrativeWebPage-Trial2_14.html"/>
    <hyperlink ref="A241" r:id="rId240" display="https://ab2022mohammedengineer.on.drv.tw/Narratives website/DerivativeNarrativeWebPage-Trial2_15.html"/>
    <hyperlink ref="A242" r:id="rId241" display="https://ab2022mohammedengineer.on.drv.tw/Narratives website/SuperOrdinateNarrativeWebPage-Trail-12.html"/>
    <hyperlink ref="A243" r:id="rId242" display="https://ab2022mohammedengineer.on.drv.tw/Narratives website/SuperOrdinateNarrativeWebPage-Trail-13.html"/>
    <hyperlink ref="A244" r:id="rId243" display="https://ab2022mohammedengineer.on.drv.tw/Narratives website/CorrelativeNarrativeWebPage-Trial37.html"/>
    <hyperlink ref="A245" r:id="rId244" display="https://ab2022mohammedengineer.on.drv.tw/Narratives website/CorrelativeNarrativeWebPage-Trial38.html"/>
    <hyperlink ref="A246" r:id="rId245" display="https://ab2022mohammedengineer.on.drv.tw/Narratives website/CorrelativeNarrativeWebPage-Trial39.html"/>
    <hyperlink ref="A247" r:id="rId246" display="https://ab2022mohammedengineer.on.drv.tw/Narratives website/CorrelativeNarrativeWebPage-Trial43.html"/>
    <hyperlink ref="A248" r:id="rId247" display="https://ab2022mohammedengineer.on.drv.tw/Narratives website/CorrelativeNarrativeWebPage-Trial48.html"/>
    <hyperlink ref="A249" r:id="rId248" display="https://ab2022mohammedengineer.on.drv.tw/Narratives website/CorrelativeNarrativeWebPage-Trial49.html"/>
    <hyperlink ref="A250" r:id="rId249" display="https://ab2022mohammedengineer.on.drv.tw/Narratives website/CorrelativeNarrativeWebPage-Trial50.html"/>
    <hyperlink ref="A251" r:id="rId250" display="https://ab2022mohammedengineer.on.drv.tw/Narratives website/CorrelativeNarrativeWebPage-Trial51.html"/>
    <hyperlink ref="A252" r:id="rId251" display="https://ab2022mohammedengineer.on.drv.tw/Narratives website/CombinationalNarrativeWebPage1.html"/>
    <hyperlink ref="A253" r:id="rId252" display="https://ab2022mohammedengineer.on.drv.tw/Narratives website/CombinationalNarrativeWebPage2.html"/>
    <hyperlink ref="A254" r:id="rId253" display="https://ab2022mohammedengineer.on.drv.tw/Narratives website/CombinationalNarrativeWebPage3.html"/>
    <hyperlink ref="A255" r:id="rId254" display="https://ab2022mohammedengineer.on.drv.tw/Narratives website/DerivativeNarrativeWebPage-Trial2_13.html"/>
    <hyperlink ref="A256" r:id="rId255" display="https://ab2022mohammedengineer.on.drv.tw/Narratives website/DerivativeNarrativeWebPage-Trial2_14.html"/>
    <hyperlink ref="A257" r:id="rId256" display="https://ab2022mohammedengineer.on.drv.tw/Narratives website/DerivativeNarrativeWebPage-Trial2_15.html"/>
    <hyperlink ref="A258" r:id="rId257" display="https://ab2022mohammedengineer.on.drv.tw/Narratives website/SuperOrdinateNarrativeWebPage-Trail-12.html"/>
    <hyperlink ref="A259" r:id="rId258" display="https://ab2022mohammedengineer.on.drv.tw/Narratives website/SuperOrdinateNarrativeWebPage-Trail-13.html"/>
    <hyperlink ref="A260" r:id="rId259" display="https://ab2022mohammedengineer.on.drv.tw/Narratives website/CorrelativeNarrativeWebPage-Trial37.html"/>
    <hyperlink ref="A261" r:id="rId260" display="https://ab2022mohammedengineer.on.drv.tw/Narratives website/CorrelativeNarrativeWebPage-Trial38.html"/>
    <hyperlink ref="A262" r:id="rId261" display="https://ab2022mohammedengineer.on.drv.tw/Narratives website/CorrelativeNarrativeWebPage-Trial39.html"/>
    <hyperlink ref="A263" r:id="rId262" display="https://ab2022mohammedengineer.on.drv.tw/Narratives website/CorrelativeNarrativeWebPage-Trial43.html"/>
    <hyperlink ref="A264" r:id="rId263" display="https://ab2022mohammedengineer.on.drv.tw/Narratives website/CorrelativeNarrativeWebPage-Trial48.html"/>
    <hyperlink ref="A265" r:id="rId264" display="https://ab2022mohammedengineer.on.drv.tw/Narratives website/CorrelativeNarrativeWebPage-Trial49.html"/>
    <hyperlink ref="A266" r:id="rId265" display="https://ab2022mohammedengineer.on.drv.tw/Narratives website/CorrelativeNarrativeWebPage-Trial50.html"/>
    <hyperlink ref="A267" r:id="rId266" display="https://ab2022mohammedengineer.on.drv.tw/Narratives website/CorrelativeNarrativeWebPage-Trial51.html"/>
    <hyperlink ref="A268" r:id="rId267" display="https://ab2022mohammedengineer.on.drv.tw/Narratives website/CombinationalNarrativeWebPage1.html"/>
    <hyperlink ref="A269" r:id="rId268" display="https://ab2022mohammedengineer.on.drv.tw/Narratives website/CombinationalNarrativeWebPage2.html"/>
    <hyperlink ref="A270" r:id="rId269" display="https://ab2022mohammedengineer.on.drv.tw/Narratives website/CombinationalNarrativeWebPage3.html"/>
    <hyperlink ref="A271" r:id="rId270" display="https://ab2022mohammedengineer.on.drv.tw/Narratives website/DerivativeNarrativeWebPage-Trial2_13.html"/>
    <hyperlink ref="A272" r:id="rId271" display="https://ab2022mohammedengineer.on.drv.tw/Narratives website/DerivativeNarrativeWebPage-Trial2_14.html"/>
    <hyperlink ref="A273" r:id="rId272" display="https://ab2022mohammedengineer.on.drv.tw/Narratives website/DerivativeNarrativeWebPage-Trial2_15.html"/>
    <hyperlink ref="A274" r:id="rId273" display="https://ab2022mohammedengineer.on.drv.tw/Narratives website/SuperOrdinateNarrativeWebPage-Trail-12.html"/>
    <hyperlink ref="A275" r:id="rId274" display="https://ab2022mohammedengineer.on.drv.tw/Narratives website/SuperOrdinateNarrativeWebPage-Trail-13.html"/>
    <hyperlink ref="A276" r:id="rId275" display="https://ab2022mohammedengineer.on.drv.tw/Narratives website/CorrelativeNarrativeWebPage-Trial37.html"/>
    <hyperlink ref="A277" r:id="rId276" display="https://ab2022mohammedengineer.on.drv.tw/Narratives website/CorrelativeNarrativeWebPage-Trial38.html"/>
    <hyperlink ref="A278" r:id="rId277" display="https://ab2022mohammedengineer.on.drv.tw/Narratives website/CorrelativeNarrativeWebPage-Trial39.html"/>
    <hyperlink ref="A279" r:id="rId278" display="https://ab2022mohammedengineer.on.drv.tw/Narratives website/CorrelativeNarrativeWebPage-Trial43.html"/>
    <hyperlink ref="A280" r:id="rId279" display="https://ab2022mohammedengineer.on.drv.tw/Narratives website/CorrelativeNarrativeWebPage-Trial48.html"/>
    <hyperlink ref="A281" r:id="rId280" display="https://ab2022mohammedengineer.on.drv.tw/Narratives website/CorrelativeNarrativeWebPage-Trial49.html"/>
    <hyperlink ref="A282" r:id="rId281" display="https://ab2022mohammedengineer.on.drv.tw/Narratives website/CorrelativeNarrativeWebPage-Trial50.html"/>
    <hyperlink ref="A283" r:id="rId282" display="https://ab2022mohammedengineer.on.drv.tw/Narratives website/CorrelativeNarrativeWebPage-Trial51.html"/>
    <hyperlink ref="A284" r:id="rId283" display="https://ab2022mohammedengineer.on.drv.tw/Narratives website/CombinationalNarrativeWebPage1.html"/>
    <hyperlink ref="A285" r:id="rId284" display="https://ab2022mohammedengineer.on.drv.tw/Narratives website/CombinationalNarrativeWebPage2.html"/>
    <hyperlink ref="A286" r:id="rId285" display="https://ab2022mohammedengineer.on.drv.tw/Narratives website/CombinationalNarrativeWebPage3.html"/>
  </hyperlinks>
  <pageMargins left="0.7" right="0.7" top="0.75" bottom="0.75" header="0.3" footer="0.3"/>
  <pageSetup paperSize="9" orientation="portrait" r:id="rId28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J166"/>
  <sheetViews>
    <sheetView workbookViewId="0">
      <selection activeCell="B6" sqref="B6:J91"/>
    </sheetView>
  </sheetViews>
  <sheetFormatPr defaultRowHeight="15"/>
  <cols>
    <col min="2" max="2" width="20.85546875" bestFit="1" customWidth="1"/>
    <col min="3" max="3" width="63.5703125" bestFit="1" customWidth="1"/>
    <col min="4" max="4" width="15.5703125" bestFit="1" customWidth="1"/>
    <col min="9" max="9" width="52.85546875" bestFit="1" customWidth="1"/>
    <col min="10" max="10" width="7" bestFit="1" customWidth="1"/>
  </cols>
  <sheetData>
    <row r="6" spans="3:10">
      <c r="C6" s="4" t="s">
        <v>569</v>
      </c>
    </row>
    <row r="7" spans="3:10">
      <c r="C7" s="3" t="s">
        <v>630</v>
      </c>
      <c r="D7" t="s">
        <v>631</v>
      </c>
      <c r="E7" t="s">
        <v>443</v>
      </c>
      <c r="I7" s="4" t="s">
        <v>632</v>
      </c>
      <c r="J7">
        <v>16186</v>
      </c>
    </row>
    <row r="8" spans="3:10">
      <c r="C8" s="4" t="s">
        <v>442</v>
      </c>
      <c r="D8" t="s">
        <v>619</v>
      </c>
      <c r="E8">
        <v>134</v>
      </c>
      <c r="I8" s="3"/>
    </row>
    <row r="9" spans="3:10">
      <c r="C9" s="4" t="s">
        <v>440</v>
      </c>
      <c r="D9" t="s">
        <v>620</v>
      </c>
      <c r="E9">
        <v>104</v>
      </c>
      <c r="I9" s="4" t="s">
        <v>444</v>
      </c>
      <c r="J9" s="22">
        <v>202.32</v>
      </c>
    </row>
    <row r="10" spans="3:10">
      <c r="C10" s="4" t="s">
        <v>442</v>
      </c>
      <c r="D10" t="s">
        <v>616</v>
      </c>
      <c r="E10">
        <v>229</v>
      </c>
      <c r="I10" s="4" t="s">
        <v>445</v>
      </c>
      <c r="J10" s="22">
        <v>98</v>
      </c>
    </row>
    <row r="11" spans="3:10">
      <c r="C11" s="4" t="s">
        <v>439</v>
      </c>
      <c r="D11" t="s">
        <v>429</v>
      </c>
      <c r="E11">
        <v>250</v>
      </c>
      <c r="I11" s="4" t="s">
        <v>446</v>
      </c>
      <c r="J11" s="22">
        <v>300</v>
      </c>
    </row>
    <row r="12" spans="3:10">
      <c r="C12" s="4" t="s">
        <v>440</v>
      </c>
      <c r="D12" t="s">
        <v>426</v>
      </c>
      <c r="E12">
        <v>284</v>
      </c>
      <c r="I12" s="3"/>
      <c r="J12" s="22"/>
    </row>
    <row r="13" spans="3:10">
      <c r="C13" s="4" t="s">
        <v>442</v>
      </c>
      <c r="D13" t="s">
        <v>549</v>
      </c>
      <c r="E13">
        <v>172</v>
      </c>
      <c r="I13" s="4" t="s">
        <v>633</v>
      </c>
      <c r="J13" s="22">
        <v>58.66</v>
      </c>
    </row>
    <row r="14" spans="3:10">
      <c r="C14" s="4" t="s">
        <v>441</v>
      </c>
      <c r="D14" t="s">
        <v>553</v>
      </c>
      <c r="E14">
        <v>279</v>
      </c>
      <c r="I14" s="3"/>
    </row>
    <row r="15" spans="3:10">
      <c r="C15" s="4" t="s">
        <v>442</v>
      </c>
      <c r="D15" t="s">
        <v>586</v>
      </c>
      <c r="E15">
        <v>180</v>
      </c>
      <c r="I15" s="4" t="s">
        <v>447</v>
      </c>
      <c r="J15">
        <v>51</v>
      </c>
    </row>
    <row r="16" spans="3:10">
      <c r="C16" s="4" t="s">
        <v>442</v>
      </c>
      <c r="D16" t="s">
        <v>580</v>
      </c>
      <c r="E16">
        <v>98</v>
      </c>
      <c r="I16" s="3"/>
    </row>
    <row r="17" spans="3:10">
      <c r="C17" s="4" t="s">
        <v>441</v>
      </c>
      <c r="D17" t="s">
        <v>605</v>
      </c>
      <c r="E17">
        <v>238</v>
      </c>
      <c r="I17" s="4" t="s">
        <v>449</v>
      </c>
      <c r="J17">
        <v>12184</v>
      </c>
    </row>
    <row r="18" spans="3:10">
      <c r="C18" s="4" t="s">
        <v>441</v>
      </c>
      <c r="D18" t="s">
        <v>614</v>
      </c>
      <c r="E18">
        <v>157</v>
      </c>
      <c r="I18" s="3"/>
    </row>
    <row r="19" spans="3:10">
      <c r="C19" s="4" t="s">
        <v>440</v>
      </c>
      <c r="D19" t="s">
        <v>598</v>
      </c>
      <c r="E19">
        <v>260</v>
      </c>
      <c r="I19" s="4" t="s">
        <v>634</v>
      </c>
      <c r="J19" s="22">
        <v>238.9</v>
      </c>
    </row>
    <row r="20" spans="3:10">
      <c r="C20" s="4" t="s">
        <v>439</v>
      </c>
      <c r="D20" t="s">
        <v>545</v>
      </c>
      <c r="E20">
        <v>217</v>
      </c>
      <c r="I20" s="4" t="s">
        <v>635</v>
      </c>
      <c r="J20" s="22">
        <v>180</v>
      </c>
    </row>
    <row r="21" spans="3:10">
      <c r="C21" s="4" t="s">
        <v>442</v>
      </c>
      <c r="D21" t="s">
        <v>430</v>
      </c>
      <c r="E21">
        <v>252</v>
      </c>
      <c r="I21" s="4" t="s">
        <v>636</v>
      </c>
      <c r="J21" s="22">
        <v>300</v>
      </c>
    </row>
    <row r="22" spans="3:10">
      <c r="C22" s="4" t="s">
        <v>440</v>
      </c>
      <c r="D22" t="s">
        <v>574</v>
      </c>
      <c r="E22">
        <v>126</v>
      </c>
      <c r="I22" s="3"/>
      <c r="J22" s="22"/>
    </row>
    <row r="23" spans="3:10">
      <c r="C23" s="4" t="s">
        <v>440</v>
      </c>
      <c r="D23" t="s">
        <v>589</v>
      </c>
      <c r="E23">
        <v>278</v>
      </c>
      <c r="I23" s="4" t="s">
        <v>637</v>
      </c>
      <c r="J23" s="22">
        <v>34.97</v>
      </c>
    </row>
    <row r="24" spans="3:10">
      <c r="C24" s="4" t="s">
        <v>440</v>
      </c>
      <c r="D24" t="s">
        <v>621</v>
      </c>
      <c r="E24">
        <v>197</v>
      </c>
      <c r="I24" s="3"/>
      <c r="J24" s="22"/>
    </row>
    <row r="25" spans="3:10">
      <c r="C25" s="4" t="s">
        <v>442</v>
      </c>
      <c r="D25" t="s">
        <v>573</v>
      </c>
      <c r="E25">
        <v>118</v>
      </c>
      <c r="I25" s="4" t="s">
        <v>448</v>
      </c>
      <c r="J25" s="22">
        <v>10</v>
      </c>
    </row>
    <row r="26" spans="3:10">
      <c r="C26" s="4" t="s">
        <v>439</v>
      </c>
      <c r="D26" t="s">
        <v>617</v>
      </c>
      <c r="E26">
        <v>152</v>
      </c>
      <c r="I26" s="3"/>
      <c r="J26" s="22"/>
    </row>
    <row r="27" spans="3:10">
      <c r="C27" s="4" t="s">
        <v>440</v>
      </c>
      <c r="D27" t="s">
        <v>582</v>
      </c>
      <c r="E27">
        <v>117</v>
      </c>
      <c r="I27" s="4" t="s">
        <v>450</v>
      </c>
      <c r="J27" s="22">
        <v>29</v>
      </c>
    </row>
    <row r="28" spans="3:10">
      <c r="C28" s="4" t="s">
        <v>440</v>
      </c>
      <c r="D28" t="s">
        <v>629</v>
      </c>
      <c r="E28">
        <v>234</v>
      </c>
      <c r="I28" s="3"/>
      <c r="J28" s="22"/>
    </row>
    <row r="29" spans="3:10">
      <c r="C29" s="4" t="s">
        <v>442</v>
      </c>
      <c r="D29" t="s">
        <v>593</v>
      </c>
      <c r="E29">
        <v>126</v>
      </c>
      <c r="I29" s="4" t="s">
        <v>451</v>
      </c>
      <c r="J29" s="22">
        <v>71</v>
      </c>
    </row>
    <row r="30" spans="3:10">
      <c r="C30" s="4" t="s">
        <v>440</v>
      </c>
      <c r="D30" t="s">
        <v>576</v>
      </c>
      <c r="E30">
        <v>278</v>
      </c>
      <c r="I30" s="3"/>
      <c r="J30" s="22"/>
    </row>
    <row r="31" spans="3:10">
      <c r="C31" s="4" t="s">
        <v>441</v>
      </c>
      <c r="D31" t="s">
        <v>615</v>
      </c>
      <c r="E31">
        <v>296</v>
      </c>
      <c r="I31" s="4" t="s">
        <v>452</v>
      </c>
      <c r="J31" s="22">
        <v>9</v>
      </c>
    </row>
    <row r="32" spans="3:10">
      <c r="C32" s="4" t="s">
        <v>440</v>
      </c>
      <c r="D32" t="s">
        <v>594</v>
      </c>
      <c r="E32">
        <v>217</v>
      </c>
    </row>
    <row r="33" spans="3:5">
      <c r="C33" s="4" t="s">
        <v>439</v>
      </c>
      <c r="D33" t="s">
        <v>623</v>
      </c>
      <c r="E33">
        <v>184</v>
      </c>
    </row>
    <row r="34" spans="3:5">
      <c r="C34" s="4" t="s">
        <v>442</v>
      </c>
      <c r="D34" t="s">
        <v>599</v>
      </c>
      <c r="E34">
        <v>134</v>
      </c>
    </row>
    <row r="35" spans="3:5">
      <c r="C35" s="4" t="s">
        <v>440</v>
      </c>
      <c r="D35" t="s">
        <v>628</v>
      </c>
      <c r="E35">
        <v>104</v>
      </c>
    </row>
    <row r="36" spans="3:5">
      <c r="C36" s="4" t="s">
        <v>441</v>
      </c>
      <c r="D36" t="s">
        <v>606</v>
      </c>
      <c r="E36">
        <v>193</v>
      </c>
    </row>
    <row r="37" spans="3:5">
      <c r="C37" s="4" t="s">
        <v>441</v>
      </c>
      <c r="D37" t="s">
        <v>591</v>
      </c>
      <c r="E37">
        <v>157</v>
      </c>
    </row>
    <row r="38" spans="3:5">
      <c r="C38" s="4" t="s">
        <v>440</v>
      </c>
      <c r="D38" t="s">
        <v>622</v>
      </c>
      <c r="E38">
        <v>104</v>
      </c>
    </row>
    <row r="39" spans="3:5">
      <c r="C39" s="4" t="s">
        <v>439</v>
      </c>
      <c r="D39" t="s">
        <v>425</v>
      </c>
      <c r="E39">
        <v>196</v>
      </c>
    </row>
    <row r="40" spans="3:5">
      <c r="C40" s="4" t="s">
        <v>439</v>
      </c>
      <c r="D40" t="s">
        <v>604</v>
      </c>
      <c r="E40">
        <v>184</v>
      </c>
    </row>
    <row r="41" spans="3:5">
      <c r="C41" s="4" t="s">
        <v>442</v>
      </c>
      <c r="D41" t="s">
        <v>554</v>
      </c>
      <c r="E41">
        <v>294</v>
      </c>
    </row>
    <row r="42" spans="3:5">
      <c r="C42" s="4" t="s">
        <v>439</v>
      </c>
      <c r="D42" t="s">
        <v>612</v>
      </c>
      <c r="E42">
        <v>224</v>
      </c>
    </row>
    <row r="43" spans="3:5">
      <c r="C43" s="4" t="s">
        <v>439</v>
      </c>
      <c r="D43" t="s">
        <v>603</v>
      </c>
      <c r="E43">
        <v>175</v>
      </c>
    </row>
    <row r="44" spans="3:5">
      <c r="C44" s="4" t="s">
        <v>442</v>
      </c>
      <c r="D44" t="s">
        <v>571</v>
      </c>
      <c r="E44">
        <v>167</v>
      </c>
    </row>
    <row r="45" spans="3:5">
      <c r="C45" s="4" t="s">
        <v>439</v>
      </c>
      <c r="D45" t="s">
        <v>544</v>
      </c>
      <c r="E45">
        <v>263</v>
      </c>
    </row>
    <row r="46" spans="3:5">
      <c r="C46" s="4" t="s">
        <v>442</v>
      </c>
      <c r="D46" t="s">
        <v>572</v>
      </c>
      <c r="E46">
        <v>98</v>
      </c>
    </row>
    <row r="47" spans="3:5">
      <c r="C47" s="4" t="s">
        <v>440</v>
      </c>
      <c r="D47" t="s">
        <v>577</v>
      </c>
      <c r="E47">
        <v>175</v>
      </c>
    </row>
    <row r="48" spans="3:5">
      <c r="C48" s="4" t="s">
        <v>441</v>
      </c>
      <c r="D48" t="s">
        <v>550</v>
      </c>
      <c r="E48">
        <v>234</v>
      </c>
    </row>
    <row r="49" spans="3:5">
      <c r="C49" s="4" t="s">
        <v>442</v>
      </c>
      <c r="D49" t="s">
        <v>585</v>
      </c>
      <c r="E49">
        <v>155</v>
      </c>
    </row>
    <row r="50" spans="3:5">
      <c r="C50" s="4" t="s">
        <v>442</v>
      </c>
      <c r="D50" t="s">
        <v>625</v>
      </c>
      <c r="E50">
        <v>98</v>
      </c>
    </row>
    <row r="51" spans="3:5">
      <c r="C51" s="4" t="s">
        <v>442</v>
      </c>
      <c r="D51" t="s">
        <v>579</v>
      </c>
      <c r="E51">
        <v>98</v>
      </c>
    </row>
    <row r="52" spans="3:5">
      <c r="C52" s="4" t="s">
        <v>439</v>
      </c>
      <c r="D52" t="s">
        <v>542</v>
      </c>
      <c r="E52">
        <v>209</v>
      </c>
    </row>
    <row r="53" spans="3:5">
      <c r="C53" s="4" t="s">
        <v>442</v>
      </c>
      <c r="D53" t="s">
        <v>556</v>
      </c>
      <c r="E53">
        <v>229</v>
      </c>
    </row>
    <row r="54" spans="3:5">
      <c r="C54" s="4" t="s">
        <v>440</v>
      </c>
      <c r="D54" t="s">
        <v>609</v>
      </c>
      <c r="E54">
        <v>222</v>
      </c>
    </row>
    <row r="55" spans="3:5">
      <c r="C55" s="4" t="s">
        <v>440</v>
      </c>
      <c r="D55" t="s">
        <v>613</v>
      </c>
      <c r="E55">
        <v>237</v>
      </c>
    </row>
    <row r="56" spans="3:5">
      <c r="C56" s="4" t="s">
        <v>440</v>
      </c>
      <c r="D56" t="s">
        <v>575</v>
      </c>
      <c r="E56">
        <v>296</v>
      </c>
    </row>
    <row r="57" spans="3:5">
      <c r="C57" s="4" t="s">
        <v>439</v>
      </c>
      <c r="D57" t="s">
        <v>546</v>
      </c>
      <c r="E57">
        <v>152</v>
      </c>
    </row>
    <row r="58" spans="3:5">
      <c r="C58" s="4" t="s">
        <v>441</v>
      </c>
      <c r="D58" t="s">
        <v>435</v>
      </c>
      <c r="E58">
        <v>270</v>
      </c>
    </row>
    <row r="59" spans="3:5">
      <c r="C59" s="4" t="s">
        <v>442</v>
      </c>
      <c r="D59" t="s">
        <v>581</v>
      </c>
      <c r="E59">
        <v>176</v>
      </c>
    </row>
    <row r="60" spans="3:5">
      <c r="C60" s="4" t="s">
        <v>440</v>
      </c>
      <c r="D60" t="s">
        <v>432</v>
      </c>
      <c r="E60">
        <v>176</v>
      </c>
    </row>
    <row r="61" spans="3:5">
      <c r="C61" s="4" t="s">
        <v>440</v>
      </c>
      <c r="D61" t="s">
        <v>584</v>
      </c>
      <c r="E61">
        <v>229</v>
      </c>
    </row>
    <row r="62" spans="3:5">
      <c r="C62" s="4" t="s">
        <v>440</v>
      </c>
      <c r="D62" t="s">
        <v>436</v>
      </c>
      <c r="E62">
        <v>254</v>
      </c>
    </row>
    <row r="63" spans="3:5">
      <c r="C63" s="4" t="s">
        <v>440</v>
      </c>
      <c r="D63" t="s">
        <v>602</v>
      </c>
      <c r="E63">
        <v>208</v>
      </c>
    </row>
    <row r="64" spans="3:5">
      <c r="C64" s="4" t="s">
        <v>441</v>
      </c>
      <c r="D64" t="s">
        <v>624</v>
      </c>
      <c r="E64">
        <v>150</v>
      </c>
    </row>
    <row r="65" spans="3:5">
      <c r="C65" s="4" t="s">
        <v>442</v>
      </c>
      <c r="D65" t="s">
        <v>578</v>
      </c>
      <c r="E65">
        <v>176</v>
      </c>
    </row>
    <row r="66" spans="3:5">
      <c r="C66" s="4" t="s">
        <v>442</v>
      </c>
      <c r="D66" t="s">
        <v>608</v>
      </c>
      <c r="E66">
        <v>186</v>
      </c>
    </row>
    <row r="67" spans="3:5">
      <c r="C67" s="4" t="s">
        <v>442</v>
      </c>
      <c r="D67" t="s">
        <v>607</v>
      </c>
      <c r="E67">
        <v>276</v>
      </c>
    </row>
    <row r="68" spans="3:5">
      <c r="C68" s="4" t="s">
        <v>440</v>
      </c>
      <c r="D68" t="s">
        <v>590</v>
      </c>
      <c r="E68">
        <v>271</v>
      </c>
    </row>
    <row r="69" spans="3:5">
      <c r="C69" s="4" t="s">
        <v>442</v>
      </c>
      <c r="D69" t="s">
        <v>618</v>
      </c>
      <c r="E69">
        <v>157</v>
      </c>
    </row>
    <row r="70" spans="3:5">
      <c r="C70" s="4" t="s">
        <v>442</v>
      </c>
      <c r="D70" t="s">
        <v>587</v>
      </c>
      <c r="E70">
        <v>217</v>
      </c>
    </row>
    <row r="71" spans="3:5">
      <c r="C71" s="4" t="s">
        <v>440</v>
      </c>
      <c r="D71" t="s">
        <v>596</v>
      </c>
      <c r="E71">
        <v>243</v>
      </c>
    </row>
    <row r="72" spans="3:5">
      <c r="C72" s="4" t="s">
        <v>441</v>
      </c>
      <c r="D72" t="s">
        <v>427</v>
      </c>
      <c r="E72">
        <v>300</v>
      </c>
    </row>
    <row r="73" spans="3:5">
      <c r="C73" s="4" t="s">
        <v>440</v>
      </c>
      <c r="D73" t="s">
        <v>601</v>
      </c>
      <c r="E73">
        <v>208</v>
      </c>
    </row>
    <row r="74" spans="3:5">
      <c r="C74" s="4" t="s">
        <v>440</v>
      </c>
      <c r="D74" t="s">
        <v>597</v>
      </c>
      <c r="E74">
        <v>281</v>
      </c>
    </row>
    <row r="75" spans="3:5">
      <c r="C75" s="4" t="s">
        <v>440</v>
      </c>
      <c r="D75" t="s">
        <v>595</v>
      </c>
      <c r="E75">
        <v>292</v>
      </c>
    </row>
    <row r="76" spans="3:5">
      <c r="C76" s="4" t="s">
        <v>442</v>
      </c>
      <c r="D76" t="s">
        <v>548</v>
      </c>
      <c r="E76">
        <v>202</v>
      </c>
    </row>
    <row r="77" spans="3:5">
      <c r="C77" s="4" t="s">
        <v>440</v>
      </c>
      <c r="D77" t="s">
        <v>583</v>
      </c>
      <c r="E77">
        <v>209</v>
      </c>
    </row>
    <row r="78" spans="3:5">
      <c r="C78" s="4" t="s">
        <v>442</v>
      </c>
      <c r="D78" t="s">
        <v>627</v>
      </c>
      <c r="E78">
        <v>123</v>
      </c>
    </row>
    <row r="79" spans="3:5">
      <c r="C79" s="4" t="s">
        <v>442</v>
      </c>
      <c r="D79" t="s">
        <v>592</v>
      </c>
      <c r="E79">
        <v>199</v>
      </c>
    </row>
    <row r="80" spans="3:5">
      <c r="C80" s="4" t="s">
        <v>442</v>
      </c>
      <c r="D80" t="s">
        <v>570</v>
      </c>
      <c r="E80">
        <v>252</v>
      </c>
    </row>
    <row r="81" spans="2:5">
      <c r="C81" s="4" t="s">
        <v>440</v>
      </c>
      <c r="D81" t="s">
        <v>600</v>
      </c>
      <c r="E81">
        <v>253</v>
      </c>
    </row>
    <row r="82" spans="2:5">
      <c r="C82" s="4" t="s">
        <v>441</v>
      </c>
      <c r="D82" t="s">
        <v>433</v>
      </c>
      <c r="E82">
        <v>268</v>
      </c>
    </row>
    <row r="83" spans="2:5">
      <c r="C83" s="4" t="s">
        <v>442</v>
      </c>
      <c r="D83" t="s">
        <v>626</v>
      </c>
      <c r="E83">
        <v>123</v>
      </c>
    </row>
    <row r="84" spans="2:5">
      <c r="C84" s="4" t="s">
        <v>442</v>
      </c>
      <c r="D84" t="s">
        <v>555</v>
      </c>
      <c r="E84">
        <v>271</v>
      </c>
    </row>
    <row r="85" spans="2:5">
      <c r="C85" s="4" t="s">
        <v>442</v>
      </c>
      <c r="D85" t="s">
        <v>588</v>
      </c>
      <c r="E85">
        <v>199</v>
      </c>
    </row>
    <row r="86" spans="2:5">
      <c r="C86" s="4" t="s">
        <v>440</v>
      </c>
      <c r="D86" t="s">
        <v>611</v>
      </c>
      <c r="E86">
        <v>231</v>
      </c>
    </row>
    <row r="87" spans="2:5">
      <c r="C87" s="4" t="s">
        <v>440</v>
      </c>
      <c r="D87" t="s">
        <v>610</v>
      </c>
      <c r="E87">
        <v>211</v>
      </c>
    </row>
    <row r="88" spans="2:5">
      <c r="C88" s="3"/>
    </row>
    <row r="89" spans="2:5">
      <c r="B89" t="s">
        <v>440</v>
      </c>
      <c r="C89" s="3">
        <f>COUNTIF(C8:C87,"=Delivery")</f>
        <v>29</v>
      </c>
    </row>
    <row r="90" spans="2:5">
      <c r="B90" t="s">
        <v>439</v>
      </c>
      <c r="C90" s="3">
        <f>COUNTIF(C8:C87,"=PresentationAttribute")</f>
        <v>11</v>
      </c>
    </row>
    <row r="91" spans="2:5">
      <c r="C91" s="3"/>
    </row>
    <row r="92" spans="2:5">
      <c r="C92" s="3"/>
    </row>
    <row r="93" spans="2:5">
      <c r="C93" s="3"/>
    </row>
    <row r="94" spans="2:5">
      <c r="C94" s="3"/>
    </row>
    <row r="95" spans="2:5">
      <c r="C95" s="3"/>
    </row>
    <row r="96" spans="2:5">
      <c r="C96" s="3"/>
    </row>
    <row r="97" spans="3:3">
      <c r="C97" s="3"/>
    </row>
    <row r="98" spans="3:3">
      <c r="C98" s="3"/>
    </row>
    <row r="99" spans="3:3">
      <c r="C99" s="3"/>
    </row>
    <row r="100" spans="3:3">
      <c r="C100" s="3"/>
    </row>
    <row r="101" spans="3:3">
      <c r="C101" s="3"/>
    </row>
    <row r="102" spans="3:3">
      <c r="C102" s="3"/>
    </row>
    <row r="103" spans="3:3">
      <c r="C103" s="3"/>
    </row>
    <row r="104" spans="3:3">
      <c r="C104" s="3"/>
    </row>
    <row r="105" spans="3:3">
      <c r="C105" s="3"/>
    </row>
    <row r="106" spans="3:3">
      <c r="C106" s="3"/>
    </row>
    <row r="107" spans="3:3">
      <c r="C107" s="3"/>
    </row>
    <row r="108" spans="3:3">
      <c r="C108" s="3"/>
    </row>
    <row r="109" spans="3:3">
      <c r="C109" s="3"/>
    </row>
    <row r="110" spans="3:3">
      <c r="C110" s="3"/>
    </row>
    <row r="111" spans="3:3">
      <c r="C111" s="3"/>
    </row>
    <row r="112" spans="3:3">
      <c r="C112" s="3"/>
    </row>
    <row r="113" spans="3:3">
      <c r="C113" s="3"/>
    </row>
    <row r="114" spans="3:3">
      <c r="C114" s="3"/>
    </row>
    <row r="115" spans="3:3">
      <c r="C115" s="3"/>
    </row>
    <row r="116" spans="3:3">
      <c r="C116" s="3"/>
    </row>
    <row r="117" spans="3:3">
      <c r="C117" s="3"/>
    </row>
    <row r="118" spans="3:3">
      <c r="C118" s="3"/>
    </row>
    <row r="119" spans="3:3">
      <c r="C119" s="3"/>
    </row>
    <row r="120" spans="3:3">
      <c r="C120" s="3"/>
    </row>
    <row r="121" spans="3:3">
      <c r="C121" s="3"/>
    </row>
    <row r="122" spans="3:3">
      <c r="C122" s="3"/>
    </row>
    <row r="123" spans="3:3">
      <c r="C123" s="3"/>
    </row>
    <row r="124" spans="3:3">
      <c r="C124" s="3"/>
    </row>
    <row r="125" spans="3:3">
      <c r="C125" s="3"/>
    </row>
    <row r="126" spans="3:3">
      <c r="C126" s="3"/>
    </row>
    <row r="127" spans="3:3">
      <c r="C127" s="3"/>
    </row>
    <row r="128" spans="3:3">
      <c r="C128" s="3"/>
    </row>
    <row r="129" spans="3:3">
      <c r="C129" s="3"/>
    </row>
    <row r="130" spans="3:3">
      <c r="C130" s="3"/>
    </row>
    <row r="131" spans="3:3">
      <c r="C131" s="3"/>
    </row>
    <row r="132" spans="3:3">
      <c r="C132" s="3"/>
    </row>
    <row r="133" spans="3:3">
      <c r="C133" s="3"/>
    </row>
    <row r="134" spans="3:3">
      <c r="C134" s="3"/>
    </row>
    <row r="135" spans="3:3">
      <c r="C135" s="3"/>
    </row>
    <row r="136" spans="3:3">
      <c r="C136" s="3"/>
    </row>
    <row r="137" spans="3:3">
      <c r="C137" s="3"/>
    </row>
    <row r="138" spans="3:3">
      <c r="C138" s="3"/>
    </row>
    <row r="139" spans="3:3">
      <c r="C139" s="3"/>
    </row>
    <row r="140" spans="3:3">
      <c r="C140" s="3"/>
    </row>
    <row r="141" spans="3:3">
      <c r="C141" s="3"/>
    </row>
    <row r="142" spans="3:3">
      <c r="C142" s="3"/>
    </row>
    <row r="143" spans="3:3">
      <c r="C143" s="3"/>
    </row>
    <row r="144" spans="3:3">
      <c r="C144" s="3"/>
    </row>
    <row r="145" spans="3:3">
      <c r="C145" s="3"/>
    </row>
    <row r="146" spans="3:3">
      <c r="C146" s="3"/>
    </row>
    <row r="147" spans="3:3">
      <c r="C147" s="3"/>
    </row>
    <row r="148" spans="3:3">
      <c r="C148" s="3"/>
    </row>
    <row r="149" spans="3:3">
      <c r="C149" s="3"/>
    </row>
    <row r="150" spans="3:3">
      <c r="C150" s="3"/>
    </row>
    <row r="151" spans="3:3">
      <c r="C151" s="3"/>
    </row>
    <row r="152" spans="3:3">
      <c r="C152" s="3"/>
    </row>
    <row r="153" spans="3:3">
      <c r="C153" s="3"/>
    </row>
    <row r="154" spans="3:3">
      <c r="C154" s="3"/>
    </row>
    <row r="155" spans="3:3">
      <c r="C155" s="3"/>
    </row>
    <row r="156" spans="3:3">
      <c r="C156" s="3"/>
    </row>
    <row r="157" spans="3:3">
      <c r="C157" s="3"/>
    </row>
    <row r="158" spans="3:3">
      <c r="C158" s="3"/>
    </row>
    <row r="159" spans="3:3">
      <c r="C159" s="3"/>
    </row>
    <row r="160" spans="3:3">
      <c r="C160" s="3"/>
    </row>
    <row r="161" spans="3:3">
      <c r="C161" s="3"/>
    </row>
    <row r="162" spans="3:3">
      <c r="C162" s="3"/>
    </row>
    <row r="163" spans="3:3">
      <c r="C163" s="3"/>
    </row>
    <row r="164" spans="3:3">
      <c r="C164" s="3"/>
    </row>
    <row r="165" spans="3:3">
      <c r="C165" s="3"/>
    </row>
    <row r="166" spans="3:3">
      <c r="C166" s="3"/>
    </row>
  </sheetData>
  <sortState ref="C8:E87">
    <sortCondition ref="D8:D87"/>
  </sortState>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9"/>
  <sheetViews>
    <sheetView topLeftCell="B1" workbookViewId="0">
      <selection activeCell="B2" sqref="B2:H29"/>
    </sheetView>
  </sheetViews>
  <sheetFormatPr defaultRowHeight="15"/>
  <cols>
    <col min="2" max="2" width="58.140625" bestFit="1" customWidth="1"/>
    <col min="7" max="7" width="62.140625" bestFit="1" customWidth="1"/>
  </cols>
  <sheetData>
    <row r="2" spans="2:8">
      <c r="B2" t="s">
        <v>797</v>
      </c>
      <c r="C2" t="s">
        <v>4878</v>
      </c>
      <c r="D2" t="s">
        <v>443</v>
      </c>
    </row>
    <row r="3" spans="2:8">
      <c r="B3" s="21" t="s">
        <v>439</v>
      </c>
      <c r="C3" t="s">
        <v>425</v>
      </c>
      <c r="D3">
        <v>231</v>
      </c>
      <c r="G3" s="4" t="s">
        <v>638</v>
      </c>
      <c r="H3">
        <v>3136</v>
      </c>
    </row>
    <row r="4" spans="2:8">
      <c r="B4" s="3"/>
      <c r="G4" s="3"/>
    </row>
    <row r="5" spans="2:8">
      <c r="B5" s="21" t="s">
        <v>440</v>
      </c>
      <c r="C5" t="s">
        <v>426</v>
      </c>
      <c r="D5">
        <v>297</v>
      </c>
      <c r="G5" s="4" t="s">
        <v>444</v>
      </c>
      <c r="H5">
        <v>224</v>
      </c>
    </row>
    <row r="6" spans="2:8">
      <c r="B6" s="3"/>
      <c r="G6" s="4" t="s">
        <v>445</v>
      </c>
      <c r="H6">
        <v>56</v>
      </c>
    </row>
    <row r="7" spans="2:8">
      <c r="B7" s="21" t="s">
        <v>441</v>
      </c>
      <c r="C7" t="s">
        <v>427</v>
      </c>
      <c r="D7">
        <v>229</v>
      </c>
      <c r="G7" s="4" t="s">
        <v>446</v>
      </c>
      <c r="H7">
        <v>297</v>
      </c>
    </row>
    <row r="8" spans="2:8">
      <c r="B8" s="3"/>
      <c r="G8" s="3"/>
    </row>
    <row r="9" spans="2:8">
      <c r="B9" s="21" t="s">
        <v>442</v>
      </c>
      <c r="C9" t="s">
        <v>428</v>
      </c>
      <c r="D9">
        <v>250</v>
      </c>
      <c r="G9" s="4" t="s">
        <v>633</v>
      </c>
      <c r="H9">
        <v>57</v>
      </c>
    </row>
    <row r="10" spans="2:8">
      <c r="B10" s="3"/>
      <c r="G10" s="3"/>
    </row>
    <row r="11" spans="2:8">
      <c r="B11" s="21" t="s">
        <v>439</v>
      </c>
      <c r="C11" t="s">
        <v>429</v>
      </c>
      <c r="D11">
        <v>258</v>
      </c>
      <c r="G11" s="4" t="s">
        <v>447</v>
      </c>
      <c r="H11">
        <v>13</v>
      </c>
    </row>
    <row r="12" spans="2:8">
      <c r="B12" s="3"/>
      <c r="G12" s="3"/>
    </row>
    <row r="13" spans="2:8">
      <c r="B13" s="21" t="s">
        <v>442</v>
      </c>
      <c r="C13" t="s">
        <v>430</v>
      </c>
      <c r="D13">
        <v>225</v>
      </c>
      <c r="G13" s="4" t="s">
        <v>566</v>
      </c>
      <c r="H13">
        <v>237</v>
      </c>
    </row>
    <row r="14" spans="2:8">
      <c r="B14" s="3"/>
      <c r="G14" s="4" t="s">
        <v>567</v>
      </c>
      <c r="H14">
        <v>183</v>
      </c>
    </row>
    <row r="15" spans="2:8">
      <c r="B15" s="21" t="s">
        <v>440</v>
      </c>
      <c r="C15" t="s">
        <v>431</v>
      </c>
      <c r="D15">
        <v>190</v>
      </c>
      <c r="G15" s="4" t="s">
        <v>639</v>
      </c>
      <c r="H15">
        <v>297</v>
      </c>
    </row>
    <row r="16" spans="2:8">
      <c r="B16" s="3"/>
      <c r="G16" s="3"/>
    </row>
    <row r="17" spans="2:8">
      <c r="B17" s="21" t="s">
        <v>440</v>
      </c>
      <c r="C17" t="s">
        <v>432</v>
      </c>
      <c r="D17">
        <v>229</v>
      </c>
      <c r="G17" s="4" t="s">
        <v>640</v>
      </c>
      <c r="H17">
        <v>31</v>
      </c>
    </row>
    <row r="18" spans="2:8">
      <c r="B18" s="3"/>
      <c r="G18" s="3"/>
    </row>
    <row r="19" spans="2:8">
      <c r="B19" s="21" t="s">
        <v>441</v>
      </c>
      <c r="C19" t="s">
        <v>433</v>
      </c>
      <c r="D19">
        <v>237</v>
      </c>
      <c r="G19" s="4" t="s">
        <v>448</v>
      </c>
      <c r="H19">
        <v>3</v>
      </c>
    </row>
    <row r="20" spans="2:8">
      <c r="B20" s="3"/>
      <c r="G20" s="3"/>
    </row>
    <row r="21" spans="2:8">
      <c r="B21" s="21" t="s">
        <v>440</v>
      </c>
      <c r="C21" t="s">
        <v>434</v>
      </c>
      <c r="D21">
        <v>257</v>
      </c>
      <c r="G21" s="4" t="s">
        <v>449</v>
      </c>
      <c r="H21">
        <v>3080</v>
      </c>
    </row>
    <row r="22" spans="2:8">
      <c r="B22" s="3"/>
      <c r="G22" s="3"/>
    </row>
    <row r="23" spans="2:8">
      <c r="B23" s="21" t="s">
        <v>441</v>
      </c>
      <c r="C23" t="s">
        <v>435</v>
      </c>
      <c r="D23">
        <v>183</v>
      </c>
      <c r="G23" s="4" t="s">
        <v>450</v>
      </c>
      <c r="H23">
        <v>1</v>
      </c>
    </row>
    <row r="24" spans="2:8">
      <c r="B24" s="3"/>
      <c r="G24" s="3"/>
    </row>
    <row r="25" spans="2:8">
      <c r="B25" s="21" t="s">
        <v>440</v>
      </c>
      <c r="C25" t="s">
        <v>436</v>
      </c>
      <c r="D25">
        <v>271</v>
      </c>
      <c r="G25" s="4" t="s">
        <v>451</v>
      </c>
      <c r="H25">
        <v>13</v>
      </c>
    </row>
    <row r="26" spans="2:8">
      <c r="B26" s="3"/>
      <c r="G26" s="3"/>
    </row>
    <row r="27" spans="2:8">
      <c r="B27" s="21" t="s">
        <v>440</v>
      </c>
      <c r="C27" t="s">
        <v>437</v>
      </c>
      <c r="D27">
        <v>56</v>
      </c>
      <c r="G27" s="4" t="s">
        <v>452</v>
      </c>
      <c r="H27">
        <v>1</v>
      </c>
    </row>
    <row r="28" spans="2:8">
      <c r="B28" s="3"/>
    </row>
    <row r="29" spans="2:8">
      <c r="B29" s="21" t="s">
        <v>441</v>
      </c>
      <c r="C29" t="s">
        <v>438</v>
      </c>
      <c r="D29">
        <v>223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47"/>
  <sheetViews>
    <sheetView workbookViewId="0">
      <selection activeCell="C3" sqref="C3:M31"/>
    </sheetView>
  </sheetViews>
  <sheetFormatPr defaultRowHeight="15"/>
  <cols>
    <col min="3" max="3" width="60.85546875" bestFit="1" customWidth="1"/>
    <col min="11" max="11" width="52.85546875" bestFit="1" customWidth="1"/>
  </cols>
  <sheetData>
    <row r="3" spans="3:12">
      <c r="C3" s="4" t="s">
        <v>641</v>
      </c>
    </row>
    <row r="4" spans="3:12">
      <c r="C4" s="3"/>
    </row>
    <row r="5" spans="3:12">
      <c r="C5" s="4" t="s">
        <v>440</v>
      </c>
      <c r="D5" t="s">
        <v>645</v>
      </c>
      <c r="E5">
        <v>80</v>
      </c>
      <c r="K5" s="4" t="s">
        <v>650</v>
      </c>
      <c r="L5">
        <v>4368</v>
      </c>
    </row>
    <row r="6" spans="3:12">
      <c r="C6" s="4" t="s">
        <v>441</v>
      </c>
      <c r="D6" t="s">
        <v>553</v>
      </c>
      <c r="E6">
        <v>259</v>
      </c>
      <c r="K6" s="3"/>
    </row>
    <row r="7" spans="3:12">
      <c r="C7" s="4" t="s">
        <v>441</v>
      </c>
      <c r="D7" t="s">
        <v>605</v>
      </c>
      <c r="E7">
        <v>255</v>
      </c>
      <c r="K7" s="4" t="s">
        <v>444</v>
      </c>
      <c r="L7">
        <v>199</v>
      </c>
    </row>
    <row r="8" spans="3:12">
      <c r="C8" s="4" t="s">
        <v>441</v>
      </c>
      <c r="D8" t="s">
        <v>614</v>
      </c>
      <c r="E8">
        <v>200</v>
      </c>
      <c r="K8" s="4" t="s">
        <v>445</v>
      </c>
      <c r="L8">
        <v>23</v>
      </c>
    </row>
    <row r="9" spans="3:12">
      <c r="C9" s="4" t="s">
        <v>439</v>
      </c>
      <c r="D9" t="s">
        <v>644</v>
      </c>
      <c r="E9">
        <v>258</v>
      </c>
      <c r="K9" s="4" t="s">
        <v>446</v>
      </c>
      <c r="L9">
        <v>300</v>
      </c>
    </row>
    <row r="10" spans="3:12">
      <c r="C10" s="4" t="s">
        <v>440</v>
      </c>
      <c r="D10" t="s">
        <v>558</v>
      </c>
      <c r="E10">
        <v>195</v>
      </c>
      <c r="K10" s="3"/>
    </row>
    <row r="11" spans="3:12">
      <c r="C11" s="4" t="s">
        <v>441</v>
      </c>
      <c r="D11" t="s">
        <v>615</v>
      </c>
      <c r="E11">
        <v>205</v>
      </c>
      <c r="K11" s="4" t="s">
        <v>651</v>
      </c>
      <c r="L11">
        <v>86</v>
      </c>
    </row>
    <row r="12" spans="3:12">
      <c r="C12" s="4" t="s">
        <v>441</v>
      </c>
      <c r="D12" t="s">
        <v>642</v>
      </c>
      <c r="E12">
        <v>257</v>
      </c>
      <c r="K12" s="3"/>
    </row>
    <row r="13" spans="3:12">
      <c r="C13" s="4" t="s">
        <v>440</v>
      </c>
      <c r="D13" t="s">
        <v>649</v>
      </c>
      <c r="E13">
        <v>281</v>
      </c>
      <c r="K13" s="4" t="s">
        <v>447</v>
      </c>
      <c r="L13">
        <v>16</v>
      </c>
    </row>
    <row r="14" spans="3:12">
      <c r="C14" s="4" t="s">
        <v>441</v>
      </c>
      <c r="D14" t="s">
        <v>591</v>
      </c>
      <c r="E14">
        <v>192</v>
      </c>
      <c r="K14" s="3"/>
    </row>
    <row r="15" spans="3:12">
      <c r="C15" s="4" t="s">
        <v>441</v>
      </c>
      <c r="D15" t="s">
        <v>647</v>
      </c>
      <c r="E15">
        <v>300</v>
      </c>
      <c r="K15" s="4" t="s">
        <v>449</v>
      </c>
      <c r="L15">
        <v>3915</v>
      </c>
    </row>
    <row r="16" spans="3:12">
      <c r="C16" s="4" t="s">
        <v>439</v>
      </c>
      <c r="D16" t="s">
        <v>604</v>
      </c>
      <c r="E16">
        <v>222</v>
      </c>
      <c r="K16" s="3"/>
    </row>
    <row r="17" spans="3:12">
      <c r="C17" s="4" t="s">
        <v>439</v>
      </c>
      <c r="D17" t="s">
        <v>612</v>
      </c>
      <c r="E17">
        <v>224</v>
      </c>
      <c r="K17" s="4" t="s">
        <v>634</v>
      </c>
      <c r="L17">
        <v>199</v>
      </c>
    </row>
    <row r="18" spans="3:12">
      <c r="C18" s="4" t="s">
        <v>439</v>
      </c>
      <c r="D18" t="s">
        <v>544</v>
      </c>
      <c r="E18">
        <v>284</v>
      </c>
      <c r="K18" s="4" t="s">
        <v>635</v>
      </c>
      <c r="L18">
        <v>23</v>
      </c>
    </row>
    <row r="19" spans="3:12">
      <c r="C19" s="4" t="s">
        <v>442</v>
      </c>
      <c r="D19" t="s">
        <v>646</v>
      </c>
      <c r="E19">
        <v>225</v>
      </c>
      <c r="K19" s="4" t="s">
        <v>636</v>
      </c>
      <c r="L19">
        <v>300</v>
      </c>
    </row>
    <row r="20" spans="3:12">
      <c r="C20" s="4" t="s">
        <v>439</v>
      </c>
      <c r="D20" t="s">
        <v>546</v>
      </c>
      <c r="E20">
        <v>152</v>
      </c>
      <c r="K20" s="3"/>
    </row>
    <row r="21" spans="3:12">
      <c r="C21" s="4" t="s">
        <v>441</v>
      </c>
      <c r="D21" t="s">
        <v>643</v>
      </c>
      <c r="E21">
        <v>261</v>
      </c>
      <c r="K21" s="4" t="s">
        <v>651</v>
      </c>
      <c r="L21">
        <v>86</v>
      </c>
    </row>
    <row r="22" spans="3:12">
      <c r="C22" s="4" t="s">
        <v>440</v>
      </c>
      <c r="D22" t="s">
        <v>584</v>
      </c>
      <c r="E22">
        <v>80</v>
      </c>
      <c r="K22" s="3"/>
    </row>
    <row r="23" spans="3:12">
      <c r="C23" s="4" t="s">
        <v>440</v>
      </c>
      <c r="D23" t="s">
        <v>590</v>
      </c>
      <c r="E23">
        <v>80</v>
      </c>
      <c r="K23" s="4" t="s">
        <v>448</v>
      </c>
      <c r="L23">
        <v>3</v>
      </c>
    </row>
    <row r="24" spans="3:12">
      <c r="C24" s="4" t="s">
        <v>440</v>
      </c>
      <c r="D24" t="s">
        <v>648</v>
      </c>
      <c r="E24">
        <v>38</v>
      </c>
      <c r="K24" s="3"/>
    </row>
    <row r="25" spans="3:12">
      <c r="C25" s="4" t="s">
        <v>440</v>
      </c>
      <c r="D25" t="s">
        <v>559</v>
      </c>
      <c r="E25">
        <v>297</v>
      </c>
      <c r="K25" s="4" t="s">
        <v>450</v>
      </c>
      <c r="L25">
        <v>6</v>
      </c>
    </row>
    <row r="26" spans="3:12">
      <c r="C26" s="4" t="s">
        <v>440</v>
      </c>
      <c r="D26" t="s">
        <v>557</v>
      </c>
      <c r="E26">
        <v>23</v>
      </c>
      <c r="K26" s="3"/>
    </row>
    <row r="27" spans="3:12">
      <c r="C27" s="3"/>
      <c r="K27" s="4" t="s">
        <v>451</v>
      </c>
      <c r="L27">
        <v>17</v>
      </c>
    </row>
    <row r="28" spans="3:12">
      <c r="C28" s="3"/>
      <c r="K28" s="3"/>
    </row>
    <row r="29" spans="3:12">
      <c r="C29" s="3"/>
      <c r="K29" s="4" t="s">
        <v>452</v>
      </c>
      <c r="L29">
        <v>5</v>
      </c>
    </row>
    <row r="30" spans="3:12">
      <c r="C30" s="3"/>
    </row>
    <row r="31" spans="3:12">
      <c r="C31" s="3"/>
    </row>
    <row r="32" spans="3:12">
      <c r="C32" s="3"/>
    </row>
    <row r="33" spans="3:3">
      <c r="C33" s="3"/>
    </row>
    <row r="34" spans="3:3">
      <c r="C34" s="3"/>
    </row>
    <row r="35" spans="3:3">
      <c r="C35" s="3"/>
    </row>
    <row r="36" spans="3:3">
      <c r="C36" s="3"/>
    </row>
    <row r="37" spans="3:3">
      <c r="C37" s="3"/>
    </row>
    <row r="38" spans="3:3">
      <c r="C38" s="3"/>
    </row>
    <row r="39" spans="3:3">
      <c r="C39" s="3"/>
    </row>
    <row r="40" spans="3:3">
      <c r="C40" s="3"/>
    </row>
    <row r="41" spans="3:3">
      <c r="C41" s="3"/>
    </row>
    <row r="42" spans="3:3">
      <c r="C42" s="3"/>
    </row>
    <row r="43" spans="3:3">
      <c r="C43" s="3"/>
    </row>
    <row r="44" spans="3:3">
      <c r="C44" s="3"/>
    </row>
    <row r="45" spans="3:3">
      <c r="C45" s="3"/>
    </row>
    <row r="46" spans="3:3">
      <c r="C46" s="3"/>
    </row>
    <row r="47" spans="3:3">
      <c r="C47" s="3"/>
    </row>
  </sheetData>
  <sortState ref="C5:E47">
    <sortCondition ref="D5:D47"/>
  </sortState>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86"/>
  <sheetViews>
    <sheetView workbookViewId="0">
      <selection activeCell="D3" sqref="D3"/>
    </sheetView>
  </sheetViews>
  <sheetFormatPr defaultRowHeight="15"/>
  <cols>
    <col min="1" max="1" width="20" bestFit="1" customWidth="1"/>
    <col min="2" max="2" width="9.5703125" style="42" bestFit="1" customWidth="1"/>
    <col min="3" max="4" width="9.140625" style="42"/>
    <col min="5" max="5" width="102" bestFit="1" customWidth="1"/>
  </cols>
  <sheetData>
    <row r="1" spans="1:6">
      <c r="A1" t="s">
        <v>793</v>
      </c>
      <c r="B1" s="42" t="s">
        <v>794</v>
      </c>
      <c r="C1" s="42" t="s">
        <v>795</v>
      </c>
      <c r="D1" s="42" t="s">
        <v>443</v>
      </c>
      <c r="E1" t="s">
        <v>796</v>
      </c>
      <c r="F1" t="s">
        <v>797</v>
      </c>
    </row>
    <row r="2" spans="1:6">
      <c r="A2" t="s">
        <v>798</v>
      </c>
      <c r="B2" s="42">
        <v>0</v>
      </c>
      <c r="C2" s="42">
        <v>0.22</v>
      </c>
      <c r="D2" s="42">
        <f>(TRUNC(C2)*60)+((C2-TRUNC(C2))*100)-((TRUNC(B2)*60)+((B2-TRUNC(B2))*100))</f>
        <v>22</v>
      </c>
      <c r="E2" t="s">
        <v>799</v>
      </c>
      <c r="F2" t="s">
        <v>440</v>
      </c>
    </row>
    <row r="3" spans="1:6">
      <c r="A3" t="s">
        <v>798</v>
      </c>
      <c r="B3" s="42">
        <v>0.25</v>
      </c>
      <c r="C3" s="42">
        <v>0.43</v>
      </c>
      <c r="D3" s="42">
        <f t="shared" ref="D3:D66" si="0">(TRUNC(C3)*60)+((C3-TRUNC(C3))*100)-((TRUNC(B3)*60)+((B3-TRUNC(B3))*100))</f>
        <v>18</v>
      </c>
      <c r="E3" t="s">
        <v>800</v>
      </c>
      <c r="F3" t="s">
        <v>440</v>
      </c>
    </row>
    <row r="4" spans="1:6">
      <c r="A4" t="s">
        <v>798</v>
      </c>
      <c r="B4" s="42">
        <v>0.47</v>
      </c>
      <c r="C4" s="42">
        <v>1.08</v>
      </c>
      <c r="D4" s="42">
        <f t="shared" si="0"/>
        <v>21</v>
      </c>
      <c r="E4" t="s">
        <v>801</v>
      </c>
      <c r="F4" t="s">
        <v>440</v>
      </c>
    </row>
    <row r="5" spans="1:6">
      <c r="A5" t="s">
        <v>798</v>
      </c>
      <c r="B5">
        <v>1.1299999999999999</v>
      </c>
      <c r="C5">
        <v>1.32</v>
      </c>
      <c r="D5" s="42">
        <f t="shared" si="0"/>
        <v>19.000000000000014</v>
      </c>
      <c r="E5" t="s">
        <v>802</v>
      </c>
      <c r="F5" t="s">
        <v>440</v>
      </c>
    </row>
    <row r="6" spans="1:6">
      <c r="A6" t="s">
        <v>798</v>
      </c>
      <c r="B6">
        <v>1.36</v>
      </c>
      <c r="C6">
        <v>1.58</v>
      </c>
      <c r="D6" s="42">
        <f t="shared" si="0"/>
        <v>22</v>
      </c>
      <c r="E6" t="s">
        <v>803</v>
      </c>
      <c r="F6" t="s">
        <v>440</v>
      </c>
    </row>
    <row r="7" spans="1:6">
      <c r="A7" t="s">
        <v>798</v>
      </c>
      <c r="B7">
        <v>2.02</v>
      </c>
      <c r="C7">
        <v>2.23</v>
      </c>
      <c r="D7" s="42">
        <f t="shared" si="0"/>
        <v>21</v>
      </c>
      <c r="E7" t="s">
        <v>804</v>
      </c>
      <c r="F7" t="s">
        <v>440</v>
      </c>
    </row>
    <row r="8" spans="1:6">
      <c r="A8" t="s">
        <v>805</v>
      </c>
      <c r="B8">
        <v>2.27</v>
      </c>
      <c r="C8">
        <v>2.48</v>
      </c>
      <c r="D8" s="42">
        <f t="shared" si="0"/>
        <v>21</v>
      </c>
      <c r="E8" t="s">
        <v>806</v>
      </c>
      <c r="F8" t="s">
        <v>440</v>
      </c>
    </row>
    <row r="9" spans="1:6">
      <c r="A9" t="s">
        <v>805</v>
      </c>
      <c r="B9">
        <v>2.5099999999999998</v>
      </c>
      <c r="C9">
        <v>3.12</v>
      </c>
      <c r="D9" s="42">
        <f t="shared" si="0"/>
        <v>21.000000000000028</v>
      </c>
      <c r="E9" t="s">
        <v>807</v>
      </c>
      <c r="F9" t="s">
        <v>440</v>
      </c>
    </row>
    <row r="10" spans="1:6">
      <c r="A10" t="s">
        <v>805</v>
      </c>
      <c r="B10">
        <v>3.16</v>
      </c>
      <c r="C10">
        <v>3.34</v>
      </c>
      <c r="D10" s="42">
        <f t="shared" si="0"/>
        <v>18</v>
      </c>
      <c r="E10" t="s">
        <v>808</v>
      </c>
      <c r="F10" t="s">
        <v>440</v>
      </c>
    </row>
    <row r="11" spans="1:6">
      <c r="A11" t="s">
        <v>805</v>
      </c>
      <c r="B11">
        <v>3.39</v>
      </c>
      <c r="C11">
        <v>3.58</v>
      </c>
      <c r="D11" s="42">
        <f t="shared" si="0"/>
        <v>19</v>
      </c>
      <c r="E11" t="s">
        <v>809</v>
      </c>
      <c r="F11" t="s">
        <v>440</v>
      </c>
    </row>
    <row r="12" spans="1:6">
      <c r="A12" t="s">
        <v>805</v>
      </c>
      <c r="B12">
        <v>4.0199999999999996</v>
      </c>
      <c r="C12">
        <v>4.24</v>
      </c>
      <c r="D12" s="42">
        <f t="shared" si="0"/>
        <v>22.000000000000057</v>
      </c>
      <c r="E12" t="s">
        <v>810</v>
      </c>
      <c r="F12" t="s">
        <v>440</v>
      </c>
    </row>
    <row r="13" spans="1:6">
      <c r="A13" t="s">
        <v>805</v>
      </c>
      <c r="B13">
        <v>4.2699999999999996</v>
      </c>
      <c r="C13">
        <v>4.47</v>
      </c>
      <c r="D13" s="42">
        <f t="shared" si="0"/>
        <v>20.000000000000057</v>
      </c>
      <c r="E13" t="s">
        <v>811</v>
      </c>
      <c r="F13" t="s">
        <v>440</v>
      </c>
    </row>
    <row r="14" spans="1:6">
      <c r="A14" t="s">
        <v>812</v>
      </c>
      <c r="B14">
        <v>0.01</v>
      </c>
      <c r="C14">
        <v>0.28000000000000003</v>
      </c>
      <c r="D14" s="42">
        <f t="shared" si="0"/>
        <v>27.000000000000004</v>
      </c>
      <c r="E14" t="s">
        <v>813</v>
      </c>
      <c r="F14" t="s">
        <v>442</v>
      </c>
    </row>
    <row r="15" spans="1:6">
      <c r="A15" t="s">
        <v>812</v>
      </c>
      <c r="B15">
        <v>0.28999999999999998</v>
      </c>
      <c r="C15">
        <v>0.54</v>
      </c>
      <c r="D15" s="42">
        <f t="shared" si="0"/>
        <v>25.000000000000004</v>
      </c>
      <c r="E15" t="s">
        <v>814</v>
      </c>
      <c r="F15" t="s">
        <v>442</v>
      </c>
    </row>
    <row r="16" spans="1:6">
      <c r="A16" t="s">
        <v>812</v>
      </c>
      <c r="B16">
        <v>1</v>
      </c>
      <c r="C16">
        <v>1.22</v>
      </c>
      <c r="D16" s="42">
        <f t="shared" si="0"/>
        <v>22</v>
      </c>
      <c r="E16" t="s">
        <v>815</v>
      </c>
      <c r="F16" t="s">
        <v>440</v>
      </c>
    </row>
    <row r="17" spans="1:6">
      <c r="A17" t="s">
        <v>812</v>
      </c>
      <c r="B17">
        <v>1.31</v>
      </c>
      <c r="C17">
        <v>1.53</v>
      </c>
      <c r="D17" s="42">
        <f t="shared" si="0"/>
        <v>22</v>
      </c>
      <c r="E17" t="s">
        <v>816</v>
      </c>
      <c r="F17" t="s">
        <v>440</v>
      </c>
    </row>
    <row r="18" spans="1:6">
      <c r="A18" t="s">
        <v>812</v>
      </c>
      <c r="B18">
        <v>1.59</v>
      </c>
      <c r="C18">
        <v>2.25</v>
      </c>
      <c r="D18" s="42">
        <f t="shared" si="0"/>
        <v>26</v>
      </c>
      <c r="E18" t="s">
        <v>817</v>
      </c>
      <c r="F18" t="s">
        <v>818</v>
      </c>
    </row>
    <row r="19" spans="1:6">
      <c r="A19" t="s">
        <v>812</v>
      </c>
      <c r="B19">
        <v>2.2999999999999998</v>
      </c>
      <c r="C19">
        <v>2.59</v>
      </c>
      <c r="D19" s="42">
        <f t="shared" si="0"/>
        <v>29.000000000000028</v>
      </c>
      <c r="E19" t="s">
        <v>819</v>
      </c>
      <c r="F19" t="s">
        <v>440</v>
      </c>
    </row>
    <row r="20" spans="1:6">
      <c r="A20" t="s">
        <v>820</v>
      </c>
      <c r="B20">
        <v>3.03</v>
      </c>
      <c r="C20">
        <v>3.23</v>
      </c>
      <c r="D20" s="42">
        <f t="shared" si="0"/>
        <v>20.000000000000028</v>
      </c>
      <c r="E20" t="s">
        <v>821</v>
      </c>
      <c r="F20" t="s">
        <v>440</v>
      </c>
    </row>
    <row r="21" spans="1:6">
      <c r="A21" t="s">
        <v>820</v>
      </c>
      <c r="B21">
        <v>3.29</v>
      </c>
      <c r="C21">
        <v>3.53</v>
      </c>
      <c r="D21" s="42">
        <f t="shared" si="0"/>
        <v>23.999999999999972</v>
      </c>
      <c r="E21" t="s">
        <v>822</v>
      </c>
      <c r="F21" t="s">
        <v>440</v>
      </c>
    </row>
    <row r="22" spans="1:6">
      <c r="A22" t="s">
        <v>820</v>
      </c>
      <c r="B22">
        <v>3.56</v>
      </c>
      <c r="C22">
        <v>4.16</v>
      </c>
      <c r="D22" s="42">
        <f t="shared" si="0"/>
        <v>20</v>
      </c>
      <c r="E22" t="s">
        <v>823</v>
      </c>
      <c r="F22" t="s">
        <v>440</v>
      </c>
    </row>
    <row r="23" spans="1:6">
      <c r="A23" t="s">
        <v>820</v>
      </c>
      <c r="B23">
        <v>4.22</v>
      </c>
      <c r="C23">
        <v>4.4400000000000004</v>
      </c>
      <c r="D23" s="42">
        <f t="shared" si="0"/>
        <v>22.000000000000057</v>
      </c>
      <c r="E23" t="s">
        <v>824</v>
      </c>
      <c r="F23" t="s">
        <v>440</v>
      </c>
    </row>
    <row r="24" spans="1:6">
      <c r="A24" t="s">
        <v>820</v>
      </c>
      <c r="B24">
        <v>4.46</v>
      </c>
      <c r="C24">
        <v>5.0999999999999996</v>
      </c>
      <c r="D24" s="42">
        <f t="shared" si="0"/>
        <v>23.999999999999943</v>
      </c>
      <c r="E24" t="s">
        <v>825</v>
      </c>
      <c r="F24" t="s">
        <v>440</v>
      </c>
    </row>
    <row r="25" spans="1:6">
      <c r="A25" t="s">
        <v>820</v>
      </c>
      <c r="B25">
        <v>5.13</v>
      </c>
      <c r="C25">
        <v>5.54</v>
      </c>
      <c r="D25" s="42">
        <f t="shared" si="0"/>
        <v>41</v>
      </c>
      <c r="E25" t="s">
        <v>826</v>
      </c>
      <c r="F25" t="s">
        <v>440</v>
      </c>
    </row>
    <row r="26" spans="1:6">
      <c r="A26" t="s">
        <v>827</v>
      </c>
      <c r="B26">
        <v>0</v>
      </c>
      <c r="C26">
        <v>0.17</v>
      </c>
      <c r="D26" s="42">
        <f t="shared" si="0"/>
        <v>17</v>
      </c>
      <c r="E26" t="s">
        <v>828</v>
      </c>
      <c r="F26" t="s">
        <v>440</v>
      </c>
    </row>
    <row r="27" spans="1:6">
      <c r="A27" t="s">
        <v>827</v>
      </c>
      <c r="B27">
        <v>0.2</v>
      </c>
      <c r="C27">
        <v>0.34</v>
      </c>
      <c r="D27" s="42">
        <f t="shared" si="0"/>
        <v>14</v>
      </c>
      <c r="E27" t="s">
        <v>829</v>
      </c>
      <c r="F27" t="s">
        <v>440</v>
      </c>
    </row>
    <row r="28" spans="1:6">
      <c r="A28" t="s">
        <v>827</v>
      </c>
      <c r="B28">
        <v>0.35</v>
      </c>
      <c r="C28">
        <v>0.5</v>
      </c>
      <c r="D28" s="42">
        <f t="shared" si="0"/>
        <v>15</v>
      </c>
      <c r="E28" t="s">
        <v>830</v>
      </c>
      <c r="F28" t="s">
        <v>440</v>
      </c>
    </row>
    <row r="29" spans="1:6">
      <c r="A29" t="s">
        <v>827</v>
      </c>
      <c r="B29">
        <v>0.52</v>
      </c>
      <c r="C29">
        <v>1.0900000000000001</v>
      </c>
      <c r="D29" s="42">
        <f t="shared" si="0"/>
        <v>17</v>
      </c>
      <c r="E29" t="s">
        <v>831</v>
      </c>
      <c r="F29" t="s">
        <v>440</v>
      </c>
    </row>
    <row r="30" spans="1:6">
      <c r="A30" t="s">
        <v>827</v>
      </c>
      <c r="B30">
        <v>1.1200000000000001</v>
      </c>
      <c r="C30">
        <v>1.26</v>
      </c>
      <c r="D30" s="42">
        <f t="shared" si="0"/>
        <v>13.999999999999986</v>
      </c>
      <c r="E30" t="s">
        <v>832</v>
      </c>
      <c r="F30" t="s">
        <v>440</v>
      </c>
    </row>
    <row r="31" spans="1:6">
      <c r="A31" t="s">
        <v>827</v>
      </c>
      <c r="B31">
        <v>1.28</v>
      </c>
      <c r="C31">
        <v>1.46</v>
      </c>
      <c r="D31" s="42">
        <f t="shared" si="0"/>
        <v>18</v>
      </c>
      <c r="E31" t="s">
        <v>833</v>
      </c>
      <c r="F31" t="s">
        <v>440</v>
      </c>
    </row>
    <row r="32" spans="1:6">
      <c r="A32" t="s">
        <v>834</v>
      </c>
      <c r="B32">
        <v>1.48</v>
      </c>
      <c r="C32">
        <v>2.02</v>
      </c>
      <c r="D32" s="42">
        <f t="shared" si="0"/>
        <v>14</v>
      </c>
      <c r="E32" t="s">
        <v>835</v>
      </c>
      <c r="F32" t="s">
        <v>440</v>
      </c>
    </row>
    <row r="33" spans="1:6">
      <c r="A33" t="s">
        <v>834</v>
      </c>
      <c r="B33">
        <v>2.0499999999999998</v>
      </c>
      <c r="C33">
        <v>2.19</v>
      </c>
      <c r="D33" s="42">
        <f t="shared" si="0"/>
        <v>14.000000000000014</v>
      </c>
      <c r="E33" t="s">
        <v>836</v>
      </c>
      <c r="F33" t="s">
        <v>440</v>
      </c>
    </row>
    <row r="34" spans="1:6">
      <c r="A34" t="s">
        <v>834</v>
      </c>
      <c r="B34">
        <v>2.2200000000000002</v>
      </c>
      <c r="C34">
        <v>2.34</v>
      </c>
      <c r="D34" s="42">
        <f t="shared" si="0"/>
        <v>11.999999999999972</v>
      </c>
      <c r="E34" t="s">
        <v>837</v>
      </c>
      <c r="F34" t="s">
        <v>440</v>
      </c>
    </row>
    <row r="35" spans="1:6">
      <c r="A35" t="s">
        <v>834</v>
      </c>
      <c r="B35">
        <v>2.36</v>
      </c>
      <c r="C35">
        <v>2.4700000000000002</v>
      </c>
      <c r="D35" s="42">
        <f t="shared" si="0"/>
        <v>11.000000000000028</v>
      </c>
      <c r="E35" t="s">
        <v>838</v>
      </c>
      <c r="F35" t="s">
        <v>440</v>
      </c>
    </row>
    <row r="36" spans="1:6">
      <c r="A36" t="s">
        <v>834</v>
      </c>
      <c r="B36">
        <v>2.48</v>
      </c>
      <c r="C36">
        <v>2.56</v>
      </c>
      <c r="D36" s="42">
        <f t="shared" si="0"/>
        <v>8</v>
      </c>
      <c r="E36" t="s">
        <v>839</v>
      </c>
      <c r="F36" t="s">
        <v>440</v>
      </c>
    </row>
    <row r="37" spans="1:6">
      <c r="A37" t="s">
        <v>834</v>
      </c>
      <c r="B37">
        <v>2.59</v>
      </c>
      <c r="C37">
        <v>3.09</v>
      </c>
      <c r="D37" s="42">
        <f t="shared" si="0"/>
        <v>10</v>
      </c>
      <c r="E37" t="s">
        <v>840</v>
      </c>
      <c r="F37" t="s">
        <v>440</v>
      </c>
    </row>
    <row r="38" spans="1:6">
      <c r="A38" t="s">
        <v>841</v>
      </c>
      <c r="B38">
        <v>3.12</v>
      </c>
      <c r="C38">
        <v>3.23</v>
      </c>
      <c r="D38" s="42">
        <f t="shared" si="0"/>
        <v>11</v>
      </c>
      <c r="E38" t="s">
        <v>842</v>
      </c>
      <c r="F38" t="s">
        <v>440</v>
      </c>
    </row>
    <row r="39" spans="1:6">
      <c r="A39" t="s">
        <v>841</v>
      </c>
      <c r="B39">
        <v>3.25</v>
      </c>
      <c r="C39">
        <v>3.34</v>
      </c>
      <c r="D39" s="42">
        <f t="shared" si="0"/>
        <v>9</v>
      </c>
      <c r="E39" t="s">
        <v>843</v>
      </c>
      <c r="F39" t="s">
        <v>440</v>
      </c>
    </row>
    <row r="40" spans="1:6">
      <c r="A40" t="s">
        <v>841</v>
      </c>
      <c r="B40">
        <v>3.36</v>
      </c>
      <c r="C40">
        <v>3.47</v>
      </c>
      <c r="D40" s="42">
        <f t="shared" si="0"/>
        <v>11.000000000000028</v>
      </c>
      <c r="E40" t="s">
        <v>844</v>
      </c>
      <c r="F40" t="s">
        <v>440</v>
      </c>
    </row>
    <row r="41" spans="1:6">
      <c r="A41" t="s">
        <v>841</v>
      </c>
      <c r="B41">
        <v>3.5</v>
      </c>
      <c r="C41">
        <v>4.01</v>
      </c>
      <c r="D41" s="42">
        <f t="shared" si="0"/>
        <v>10.999999999999972</v>
      </c>
      <c r="E41" t="s">
        <v>845</v>
      </c>
      <c r="F41" t="s">
        <v>440</v>
      </c>
    </row>
    <row r="42" spans="1:6">
      <c r="A42" t="s">
        <v>841</v>
      </c>
      <c r="B42">
        <v>4.0199999999999996</v>
      </c>
      <c r="C42">
        <v>4.16</v>
      </c>
      <c r="D42" s="42">
        <f t="shared" si="0"/>
        <v>14.000000000000057</v>
      </c>
      <c r="E42" t="s">
        <v>846</v>
      </c>
      <c r="F42" t="s">
        <v>440</v>
      </c>
    </row>
    <row r="43" spans="1:6">
      <c r="A43" t="s">
        <v>841</v>
      </c>
      <c r="B43">
        <v>4.16</v>
      </c>
      <c r="C43">
        <v>4.2699999999999996</v>
      </c>
      <c r="D43" s="42">
        <f t="shared" si="0"/>
        <v>10.999999999999943</v>
      </c>
      <c r="E43" t="s">
        <v>847</v>
      </c>
      <c r="F43" t="s">
        <v>440</v>
      </c>
    </row>
    <row r="44" spans="1:6">
      <c r="A44" t="s">
        <v>848</v>
      </c>
      <c r="B44">
        <v>4.3</v>
      </c>
      <c r="C44">
        <v>4.3899999999999997</v>
      </c>
      <c r="D44" s="42">
        <f t="shared" si="0"/>
        <v>9</v>
      </c>
      <c r="E44" t="s">
        <v>849</v>
      </c>
      <c r="F44" t="s">
        <v>440</v>
      </c>
    </row>
    <row r="45" spans="1:6">
      <c r="A45" t="s">
        <v>848</v>
      </c>
      <c r="B45">
        <v>4.41</v>
      </c>
      <c r="C45">
        <v>4.5199999999999996</v>
      </c>
      <c r="D45" s="42">
        <f t="shared" si="0"/>
        <v>10.999999999999943</v>
      </c>
      <c r="E45" t="s">
        <v>850</v>
      </c>
      <c r="F45" t="s">
        <v>440</v>
      </c>
    </row>
    <row r="46" spans="1:6">
      <c r="A46" t="s">
        <v>848</v>
      </c>
      <c r="B46">
        <v>4.53</v>
      </c>
      <c r="C46">
        <v>5.04</v>
      </c>
      <c r="D46" s="42">
        <f t="shared" si="0"/>
        <v>11</v>
      </c>
      <c r="E46" t="s">
        <v>851</v>
      </c>
      <c r="F46" t="s">
        <v>818</v>
      </c>
    </row>
    <row r="47" spans="1:6">
      <c r="A47" t="s">
        <v>848</v>
      </c>
      <c r="B47">
        <v>5.05</v>
      </c>
      <c r="C47">
        <v>5.19</v>
      </c>
      <c r="D47" s="42">
        <f t="shared" si="0"/>
        <v>14.000000000000057</v>
      </c>
      <c r="E47" t="s">
        <v>852</v>
      </c>
      <c r="F47" t="s">
        <v>440</v>
      </c>
    </row>
    <row r="48" spans="1:6">
      <c r="A48" t="s">
        <v>848</v>
      </c>
      <c r="B48">
        <v>5.22</v>
      </c>
      <c r="C48">
        <v>5.35</v>
      </c>
      <c r="D48" s="42">
        <f t="shared" si="0"/>
        <v>12.999999999999943</v>
      </c>
      <c r="E48" t="s">
        <v>853</v>
      </c>
      <c r="F48" t="s">
        <v>440</v>
      </c>
    </row>
    <row r="49" spans="1:6">
      <c r="A49" t="s">
        <v>848</v>
      </c>
      <c r="B49">
        <v>5.37</v>
      </c>
      <c r="C49">
        <v>5.54</v>
      </c>
      <c r="D49" s="42">
        <f t="shared" si="0"/>
        <v>17</v>
      </c>
      <c r="E49" t="s">
        <v>854</v>
      </c>
      <c r="F49" t="s">
        <v>440</v>
      </c>
    </row>
    <row r="50" spans="1:6">
      <c r="A50" t="s">
        <v>855</v>
      </c>
      <c r="B50">
        <v>0.01</v>
      </c>
      <c r="C50">
        <v>0.14000000000000001</v>
      </c>
      <c r="D50" s="42">
        <f t="shared" si="0"/>
        <v>13.000000000000002</v>
      </c>
      <c r="E50" t="s">
        <v>856</v>
      </c>
      <c r="F50" t="s">
        <v>440</v>
      </c>
    </row>
    <row r="51" spans="1:6">
      <c r="A51" t="s">
        <v>855</v>
      </c>
      <c r="B51">
        <v>0.18</v>
      </c>
      <c r="C51">
        <v>0.38</v>
      </c>
      <c r="D51" s="42">
        <f t="shared" si="0"/>
        <v>20</v>
      </c>
      <c r="E51" t="s">
        <v>857</v>
      </c>
      <c r="F51" t="s">
        <v>440</v>
      </c>
    </row>
    <row r="52" spans="1:6">
      <c r="A52" t="s">
        <v>855</v>
      </c>
      <c r="B52">
        <v>0.43</v>
      </c>
      <c r="C52">
        <v>0.53</v>
      </c>
      <c r="D52" s="42">
        <f t="shared" si="0"/>
        <v>10</v>
      </c>
      <c r="E52" t="s">
        <v>858</v>
      </c>
      <c r="F52" t="s">
        <v>440</v>
      </c>
    </row>
    <row r="53" spans="1:6">
      <c r="A53" t="s">
        <v>855</v>
      </c>
      <c r="B53">
        <v>0.54</v>
      </c>
      <c r="C53">
        <v>1.0900000000000001</v>
      </c>
      <c r="D53" s="42">
        <f t="shared" si="0"/>
        <v>15</v>
      </c>
      <c r="E53" t="s">
        <v>859</v>
      </c>
      <c r="F53" t="s">
        <v>440</v>
      </c>
    </row>
    <row r="54" spans="1:6">
      <c r="A54" t="s">
        <v>855</v>
      </c>
      <c r="B54">
        <v>1.1000000000000001</v>
      </c>
      <c r="C54">
        <v>1.29</v>
      </c>
      <c r="D54" s="42">
        <f t="shared" si="0"/>
        <v>18.999999999999986</v>
      </c>
      <c r="E54" t="s">
        <v>860</v>
      </c>
      <c r="F54" t="s">
        <v>440</v>
      </c>
    </row>
    <row r="55" spans="1:6">
      <c r="A55" t="s">
        <v>855</v>
      </c>
      <c r="B55">
        <v>1.33</v>
      </c>
      <c r="C55">
        <v>1.53</v>
      </c>
      <c r="D55" s="42">
        <f t="shared" si="0"/>
        <v>20</v>
      </c>
      <c r="E55" t="s">
        <v>861</v>
      </c>
      <c r="F55" t="s">
        <v>818</v>
      </c>
    </row>
    <row r="56" spans="1:6">
      <c r="A56" t="s">
        <v>862</v>
      </c>
      <c r="B56">
        <v>1.56</v>
      </c>
      <c r="C56">
        <v>2.13</v>
      </c>
      <c r="D56" s="42">
        <f t="shared" si="0"/>
        <v>17</v>
      </c>
      <c r="E56" t="s">
        <v>863</v>
      </c>
      <c r="F56" t="s">
        <v>440</v>
      </c>
    </row>
    <row r="57" spans="1:6">
      <c r="A57" t="s">
        <v>862</v>
      </c>
      <c r="B57">
        <v>2.14</v>
      </c>
      <c r="C57">
        <v>2.33</v>
      </c>
      <c r="D57" s="42">
        <f t="shared" si="0"/>
        <v>19</v>
      </c>
      <c r="E57" t="s">
        <v>864</v>
      </c>
      <c r="F57" t="s">
        <v>440</v>
      </c>
    </row>
    <row r="58" spans="1:6">
      <c r="A58" t="s">
        <v>862</v>
      </c>
      <c r="B58">
        <v>2.35</v>
      </c>
      <c r="C58">
        <v>2.52</v>
      </c>
      <c r="D58" s="42">
        <f t="shared" si="0"/>
        <v>17</v>
      </c>
      <c r="E58" t="s">
        <v>865</v>
      </c>
      <c r="F58" t="s">
        <v>440</v>
      </c>
    </row>
    <row r="59" spans="1:6">
      <c r="A59" t="s">
        <v>862</v>
      </c>
      <c r="B59">
        <v>2.5499999999999998</v>
      </c>
      <c r="C59">
        <v>3.16</v>
      </c>
      <c r="D59" s="42">
        <f t="shared" si="0"/>
        <v>21</v>
      </c>
      <c r="E59" t="s">
        <v>866</v>
      </c>
      <c r="F59" t="s">
        <v>440</v>
      </c>
    </row>
    <row r="60" spans="1:6">
      <c r="A60" t="s">
        <v>862</v>
      </c>
      <c r="B60">
        <v>3.21</v>
      </c>
      <c r="C60">
        <v>3.35</v>
      </c>
      <c r="D60" s="42">
        <f t="shared" si="0"/>
        <v>14</v>
      </c>
      <c r="E60" t="s">
        <v>867</v>
      </c>
      <c r="F60" t="s">
        <v>440</v>
      </c>
    </row>
    <row r="61" spans="1:6">
      <c r="A61" t="s">
        <v>862</v>
      </c>
      <c r="B61">
        <v>3.4</v>
      </c>
      <c r="C61">
        <v>3.57</v>
      </c>
      <c r="D61" s="42">
        <f t="shared" si="0"/>
        <v>17</v>
      </c>
      <c r="E61" t="s">
        <v>868</v>
      </c>
      <c r="F61" t="s">
        <v>442</v>
      </c>
    </row>
    <row r="62" spans="1:6">
      <c r="A62" t="s">
        <v>869</v>
      </c>
      <c r="B62">
        <v>3.58</v>
      </c>
      <c r="C62">
        <v>4.1399999999999997</v>
      </c>
      <c r="D62" s="42">
        <f t="shared" si="0"/>
        <v>15.999999999999972</v>
      </c>
      <c r="E62" t="s">
        <v>870</v>
      </c>
      <c r="F62" t="s">
        <v>440</v>
      </c>
    </row>
    <row r="63" spans="1:6">
      <c r="A63" t="s">
        <v>869</v>
      </c>
      <c r="B63">
        <v>4.1500000000000004</v>
      </c>
      <c r="C63">
        <v>4.37</v>
      </c>
      <c r="D63" s="42">
        <f t="shared" si="0"/>
        <v>21.999999999999972</v>
      </c>
      <c r="E63" t="s">
        <v>871</v>
      </c>
      <c r="F63" t="s">
        <v>440</v>
      </c>
    </row>
    <row r="64" spans="1:6">
      <c r="A64" t="s">
        <v>869</v>
      </c>
      <c r="B64">
        <v>4.41</v>
      </c>
      <c r="C64">
        <v>4.5599999999999996</v>
      </c>
      <c r="D64" s="42">
        <f t="shared" si="0"/>
        <v>14.999999999999943</v>
      </c>
      <c r="E64" t="s">
        <v>872</v>
      </c>
      <c r="F64" t="s">
        <v>440</v>
      </c>
    </row>
    <row r="65" spans="1:6">
      <c r="A65" t="s">
        <v>869</v>
      </c>
      <c r="B65">
        <v>4.57</v>
      </c>
      <c r="C65">
        <v>5.1100000000000003</v>
      </c>
      <c r="D65" s="42">
        <f t="shared" si="0"/>
        <v>14.000000000000057</v>
      </c>
      <c r="E65" t="s">
        <v>873</v>
      </c>
      <c r="F65" t="s">
        <v>440</v>
      </c>
    </row>
    <row r="66" spans="1:6">
      <c r="A66" t="s">
        <v>869</v>
      </c>
      <c r="B66">
        <v>5.16</v>
      </c>
      <c r="C66">
        <v>5.35</v>
      </c>
      <c r="D66" s="42">
        <f t="shared" si="0"/>
        <v>18.999999999999943</v>
      </c>
      <c r="E66" t="s">
        <v>874</v>
      </c>
      <c r="F66" t="s">
        <v>440</v>
      </c>
    </row>
    <row r="67" spans="1:6">
      <c r="A67" t="s">
        <v>869</v>
      </c>
      <c r="B67">
        <v>5.4</v>
      </c>
      <c r="C67">
        <v>5.57</v>
      </c>
      <c r="D67" s="42">
        <f t="shared" ref="D67:D130" si="1">(TRUNC(C67)*60)+((C67-TRUNC(C67))*100)-((TRUNC(B67)*60)+((B67-TRUNC(B67))*100))</f>
        <v>16.999999999999943</v>
      </c>
      <c r="E67" t="s">
        <v>875</v>
      </c>
      <c r="F67" t="s">
        <v>440</v>
      </c>
    </row>
    <row r="68" spans="1:6">
      <c r="A68" t="s">
        <v>876</v>
      </c>
      <c r="B68">
        <v>5.58</v>
      </c>
      <c r="C68">
        <v>6.14</v>
      </c>
      <c r="D68" s="42">
        <f t="shared" si="1"/>
        <v>15.999999999999943</v>
      </c>
      <c r="E68" t="s">
        <v>877</v>
      </c>
      <c r="F68" t="s">
        <v>440</v>
      </c>
    </row>
    <row r="69" spans="1:6">
      <c r="A69" t="s">
        <v>876</v>
      </c>
      <c r="B69">
        <v>6.16</v>
      </c>
      <c r="C69">
        <v>6.34</v>
      </c>
      <c r="D69" s="42">
        <f t="shared" si="1"/>
        <v>18</v>
      </c>
      <c r="E69" t="s">
        <v>878</v>
      </c>
      <c r="F69" t="s">
        <v>440</v>
      </c>
    </row>
    <row r="70" spans="1:6">
      <c r="A70" t="s">
        <v>876</v>
      </c>
      <c r="B70">
        <v>6.35</v>
      </c>
      <c r="C70">
        <v>6.53</v>
      </c>
      <c r="D70" s="42">
        <f t="shared" si="1"/>
        <v>18.000000000000057</v>
      </c>
      <c r="E70" t="s">
        <v>879</v>
      </c>
      <c r="F70" t="s">
        <v>440</v>
      </c>
    </row>
    <row r="71" spans="1:6">
      <c r="A71" t="s">
        <v>876</v>
      </c>
      <c r="B71">
        <v>6.55</v>
      </c>
      <c r="C71">
        <v>7.28</v>
      </c>
      <c r="D71" s="42">
        <f t="shared" si="1"/>
        <v>33</v>
      </c>
      <c r="E71" t="s">
        <v>880</v>
      </c>
      <c r="F71" t="s">
        <v>440</v>
      </c>
    </row>
    <row r="72" spans="1:6">
      <c r="A72" t="s">
        <v>876</v>
      </c>
      <c r="B72">
        <v>0.01</v>
      </c>
      <c r="C72">
        <v>0.09</v>
      </c>
      <c r="D72" s="42">
        <f t="shared" si="1"/>
        <v>8</v>
      </c>
      <c r="E72" t="s">
        <v>881</v>
      </c>
      <c r="F72" t="s">
        <v>440</v>
      </c>
    </row>
    <row r="73" spans="1:6">
      <c r="A73" t="s">
        <v>876</v>
      </c>
      <c r="B73">
        <v>0.12</v>
      </c>
      <c r="C73">
        <v>0.22</v>
      </c>
      <c r="D73" s="42">
        <f t="shared" si="1"/>
        <v>10</v>
      </c>
      <c r="E73" t="s">
        <v>882</v>
      </c>
      <c r="F73" t="s">
        <v>440</v>
      </c>
    </row>
    <row r="74" spans="1:6">
      <c r="A74" t="s">
        <v>883</v>
      </c>
      <c r="B74">
        <v>0.23</v>
      </c>
      <c r="C74">
        <v>0.32</v>
      </c>
      <c r="D74" s="42">
        <f t="shared" si="1"/>
        <v>9</v>
      </c>
      <c r="E74" t="s">
        <v>884</v>
      </c>
      <c r="F74" t="s">
        <v>440</v>
      </c>
    </row>
    <row r="75" spans="1:6">
      <c r="A75" t="s">
        <v>883</v>
      </c>
      <c r="B75">
        <v>0.34</v>
      </c>
      <c r="C75">
        <v>0.43</v>
      </c>
      <c r="D75" s="42">
        <f t="shared" si="1"/>
        <v>9</v>
      </c>
      <c r="E75" t="s">
        <v>885</v>
      </c>
      <c r="F75" t="s">
        <v>440</v>
      </c>
    </row>
    <row r="76" spans="1:6">
      <c r="A76" t="s">
        <v>883</v>
      </c>
      <c r="B76">
        <v>0.45</v>
      </c>
      <c r="C76">
        <v>0.53</v>
      </c>
      <c r="D76" s="42">
        <f t="shared" si="1"/>
        <v>8</v>
      </c>
      <c r="E76" t="s">
        <v>886</v>
      </c>
      <c r="F76" t="s">
        <v>440</v>
      </c>
    </row>
    <row r="77" spans="1:6">
      <c r="A77" t="s">
        <v>883</v>
      </c>
      <c r="B77">
        <v>0.54</v>
      </c>
      <c r="C77">
        <v>1.03</v>
      </c>
      <c r="D77" s="42">
        <f t="shared" si="1"/>
        <v>9</v>
      </c>
      <c r="E77" t="s">
        <v>887</v>
      </c>
      <c r="F77" t="s">
        <v>440</v>
      </c>
    </row>
    <row r="78" spans="1:6">
      <c r="A78" t="s">
        <v>883</v>
      </c>
      <c r="B78">
        <v>1.05</v>
      </c>
      <c r="C78">
        <v>1.1299999999999999</v>
      </c>
      <c r="D78" s="42">
        <f t="shared" si="1"/>
        <v>7.9999999999999858</v>
      </c>
      <c r="E78" t="s">
        <v>888</v>
      </c>
      <c r="F78" t="s">
        <v>440</v>
      </c>
    </row>
    <row r="79" spans="1:6">
      <c r="A79" t="s">
        <v>883</v>
      </c>
      <c r="B79">
        <v>1.1499999999999999</v>
      </c>
      <c r="C79">
        <v>1.23</v>
      </c>
      <c r="D79" s="42">
        <f t="shared" si="1"/>
        <v>8.0000000000000142</v>
      </c>
      <c r="E79" t="s">
        <v>889</v>
      </c>
      <c r="F79" t="s">
        <v>440</v>
      </c>
    </row>
    <row r="80" spans="1:6">
      <c r="A80" t="s">
        <v>890</v>
      </c>
      <c r="B80">
        <v>1.25</v>
      </c>
      <c r="C80">
        <v>1.34</v>
      </c>
      <c r="D80" s="42">
        <f t="shared" si="1"/>
        <v>9</v>
      </c>
      <c r="E80" t="s">
        <v>891</v>
      </c>
      <c r="F80" t="s">
        <v>440</v>
      </c>
    </row>
    <row r="81" spans="1:6">
      <c r="A81" t="s">
        <v>890</v>
      </c>
      <c r="B81">
        <v>1.36</v>
      </c>
      <c r="C81">
        <v>1.44</v>
      </c>
      <c r="D81" s="42">
        <f t="shared" si="1"/>
        <v>8</v>
      </c>
      <c r="E81" t="s">
        <v>892</v>
      </c>
      <c r="F81" t="s">
        <v>440</v>
      </c>
    </row>
    <row r="82" spans="1:6">
      <c r="A82" t="s">
        <v>890</v>
      </c>
      <c r="B82">
        <v>1.46</v>
      </c>
      <c r="C82">
        <v>1.55</v>
      </c>
      <c r="D82" s="42">
        <f t="shared" si="1"/>
        <v>9</v>
      </c>
      <c r="E82" t="s">
        <v>893</v>
      </c>
      <c r="F82" t="s">
        <v>440</v>
      </c>
    </row>
    <row r="83" spans="1:6">
      <c r="A83" t="s">
        <v>890</v>
      </c>
      <c r="B83">
        <v>1.56</v>
      </c>
      <c r="C83">
        <v>2.06</v>
      </c>
      <c r="D83" s="42">
        <f t="shared" si="1"/>
        <v>10</v>
      </c>
      <c r="E83" t="s">
        <v>894</v>
      </c>
      <c r="F83" t="s">
        <v>440</v>
      </c>
    </row>
    <row r="84" spans="1:6">
      <c r="A84" t="s">
        <v>890</v>
      </c>
      <c r="B84">
        <v>2.08</v>
      </c>
      <c r="C84">
        <v>2.17</v>
      </c>
      <c r="D84" s="42">
        <f t="shared" si="1"/>
        <v>9</v>
      </c>
      <c r="E84" t="s">
        <v>895</v>
      </c>
      <c r="F84" t="s">
        <v>818</v>
      </c>
    </row>
    <row r="85" spans="1:6">
      <c r="A85" t="s">
        <v>890</v>
      </c>
      <c r="B85">
        <v>2.1800000000000002</v>
      </c>
      <c r="C85">
        <v>2.27</v>
      </c>
      <c r="D85" s="42">
        <f t="shared" si="1"/>
        <v>9</v>
      </c>
      <c r="E85" t="s">
        <v>896</v>
      </c>
      <c r="F85" t="s">
        <v>440</v>
      </c>
    </row>
    <row r="86" spans="1:6">
      <c r="A86" t="s">
        <v>897</v>
      </c>
      <c r="B86">
        <v>2.29</v>
      </c>
      <c r="C86">
        <v>2.38</v>
      </c>
      <c r="D86" s="42">
        <f t="shared" si="1"/>
        <v>9</v>
      </c>
      <c r="E86" t="s">
        <v>898</v>
      </c>
      <c r="F86" t="s">
        <v>440</v>
      </c>
    </row>
    <row r="87" spans="1:6">
      <c r="A87" t="s">
        <v>897</v>
      </c>
      <c r="B87">
        <v>2.4</v>
      </c>
      <c r="C87">
        <v>2.48</v>
      </c>
      <c r="D87" s="42">
        <f t="shared" si="1"/>
        <v>8</v>
      </c>
      <c r="E87" t="s">
        <v>899</v>
      </c>
      <c r="F87" t="s">
        <v>818</v>
      </c>
    </row>
    <row r="88" spans="1:6">
      <c r="A88" t="s">
        <v>897</v>
      </c>
      <c r="B88">
        <v>2.4900000000000002</v>
      </c>
      <c r="C88">
        <v>2.59</v>
      </c>
      <c r="D88" s="42">
        <f t="shared" si="1"/>
        <v>9.9999999999999716</v>
      </c>
      <c r="E88" t="s">
        <v>900</v>
      </c>
      <c r="F88" t="s">
        <v>440</v>
      </c>
    </row>
    <row r="89" spans="1:6">
      <c r="A89" t="s">
        <v>897</v>
      </c>
      <c r="B89">
        <v>3.01</v>
      </c>
      <c r="C89">
        <v>3.08</v>
      </c>
      <c r="D89" s="42">
        <f t="shared" si="1"/>
        <v>7.0000000000000284</v>
      </c>
      <c r="E89" t="s">
        <v>901</v>
      </c>
      <c r="F89" t="s">
        <v>440</v>
      </c>
    </row>
    <row r="90" spans="1:6">
      <c r="A90" t="s">
        <v>897</v>
      </c>
      <c r="B90">
        <v>3.1</v>
      </c>
      <c r="C90">
        <v>3.19</v>
      </c>
      <c r="D90" s="42">
        <f t="shared" si="1"/>
        <v>9</v>
      </c>
      <c r="E90" t="s">
        <v>902</v>
      </c>
      <c r="F90" t="s">
        <v>440</v>
      </c>
    </row>
    <row r="91" spans="1:6">
      <c r="A91" t="s">
        <v>897</v>
      </c>
      <c r="B91">
        <v>3.21</v>
      </c>
      <c r="C91">
        <v>3.3</v>
      </c>
      <c r="D91" s="42">
        <f t="shared" si="1"/>
        <v>8.9999999999999716</v>
      </c>
      <c r="E91" t="s">
        <v>903</v>
      </c>
      <c r="F91" t="s">
        <v>440</v>
      </c>
    </row>
    <row r="92" spans="1:6">
      <c r="A92" t="s">
        <v>904</v>
      </c>
      <c r="B92">
        <v>3.32</v>
      </c>
      <c r="C92">
        <v>3.38</v>
      </c>
      <c r="D92" s="42">
        <f t="shared" si="1"/>
        <v>6</v>
      </c>
      <c r="E92" t="s">
        <v>905</v>
      </c>
      <c r="F92" t="s">
        <v>818</v>
      </c>
    </row>
    <row r="93" spans="1:6">
      <c r="A93" t="s">
        <v>904</v>
      </c>
      <c r="B93">
        <v>3.4</v>
      </c>
      <c r="C93">
        <v>3.48</v>
      </c>
      <c r="D93" s="42">
        <f t="shared" si="1"/>
        <v>8</v>
      </c>
      <c r="E93" t="s">
        <v>906</v>
      </c>
      <c r="F93" t="s">
        <v>440</v>
      </c>
    </row>
    <row r="94" spans="1:6">
      <c r="A94" t="s">
        <v>904</v>
      </c>
      <c r="B94">
        <v>3.5</v>
      </c>
      <c r="C94">
        <v>3.58</v>
      </c>
      <c r="D94" s="42">
        <f t="shared" si="1"/>
        <v>8</v>
      </c>
      <c r="E94" t="s">
        <v>907</v>
      </c>
      <c r="F94" t="s">
        <v>440</v>
      </c>
    </row>
    <row r="95" spans="1:6">
      <c r="A95" t="s">
        <v>904</v>
      </c>
      <c r="B95">
        <v>4</v>
      </c>
      <c r="C95">
        <v>4.0999999999999996</v>
      </c>
      <c r="D95" s="42">
        <f t="shared" si="1"/>
        <v>9.9999999999999716</v>
      </c>
      <c r="E95" t="s">
        <v>908</v>
      </c>
      <c r="F95" t="s">
        <v>440</v>
      </c>
    </row>
    <row r="96" spans="1:6">
      <c r="A96" t="s">
        <v>904</v>
      </c>
      <c r="B96">
        <v>4.1100000000000003</v>
      </c>
      <c r="C96">
        <v>4.1900000000000004</v>
      </c>
      <c r="D96" s="42">
        <f t="shared" si="1"/>
        <v>8.0000000000000284</v>
      </c>
      <c r="E96" t="s">
        <v>909</v>
      </c>
      <c r="F96" t="s">
        <v>440</v>
      </c>
    </row>
    <row r="97" spans="1:6">
      <c r="A97" t="s">
        <v>904</v>
      </c>
      <c r="B97">
        <v>4.2</v>
      </c>
      <c r="C97">
        <v>4.29</v>
      </c>
      <c r="D97" s="42">
        <f t="shared" si="1"/>
        <v>9</v>
      </c>
      <c r="E97" t="s">
        <v>910</v>
      </c>
      <c r="F97" t="s">
        <v>440</v>
      </c>
    </row>
    <row r="98" spans="1:6">
      <c r="A98" t="s">
        <v>911</v>
      </c>
      <c r="B98">
        <v>4.3099999999999996</v>
      </c>
      <c r="C98">
        <v>4.38</v>
      </c>
      <c r="D98" s="42">
        <f t="shared" si="1"/>
        <v>7.0000000000000568</v>
      </c>
      <c r="E98" t="s">
        <v>912</v>
      </c>
      <c r="F98" t="s">
        <v>440</v>
      </c>
    </row>
    <row r="99" spans="1:6">
      <c r="A99" t="s">
        <v>911</v>
      </c>
      <c r="B99">
        <v>4.4000000000000004</v>
      </c>
      <c r="C99">
        <v>4.49</v>
      </c>
      <c r="D99" s="42">
        <f t="shared" si="1"/>
        <v>8.9999999999999432</v>
      </c>
      <c r="E99" t="s">
        <v>913</v>
      </c>
      <c r="F99" t="s">
        <v>440</v>
      </c>
    </row>
    <row r="100" spans="1:6">
      <c r="A100" t="s">
        <v>911</v>
      </c>
      <c r="B100">
        <v>4.51</v>
      </c>
      <c r="C100">
        <v>5</v>
      </c>
      <c r="D100" s="42">
        <f t="shared" si="1"/>
        <v>9</v>
      </c>
      <c r="E100" t="s">
        <v>914</v>
      </c>
      <c r="F100" t="s">
        <v>440</v>
      </c>
    </row>
    <row r="101" spans="1:6">
      <c r="A101" t="s">
        <v>911</v>
      </c>
      <c r="B101">
        <v>5.0199999999999996</v>
      </c>
      <c r="C101">
        <v>5.09</v>
      </c>
      <c r="D101" s="42">
        <f t="shared" si="1"/>
        <v>7.0000000000000568</v>
      </c>
      <c r="E101" t="s">
        <v>915</v>
      </c>
      <c r="F101" t="s">
        <v>440</v>
      </c>
    </row>
    <row r="102" spans="1:6">
      <c r="A102" t="s">
        <v>911</v>
      </c>
      <c r="B102">
        <v>5.1100000000000003</v>
      </c>
      <c r="C102">
        <v>5.21</v>
      </c>
      <c r="D102" s="42">
        <f t="shared" si="1"/>
        <v>9.9999999999999432</v>
      </c>
      <c r="E102" t="s">
        <v>916</v>
      </c>
      <c r="F102" t="s">
        <v>440</v>
      </c>
    </row>
    <row r="103" spans="1:6">
      <c r="A103" t="s">
        <v>911</v>
      </c>
      <c r="B103">
        <v>5.23</v>
      </c>
      <c r="C103">
        <v>5.31</v>
      </c>
      <c r="D103" s="42">
        <f t="shared" si="1"/>
        <v>7.9999999999998863</v>
      </c>
      <c r="E103" t="s">
        <v>917</v>
      </c>
      <c r="F103" t="s">
        <v>440</v>
      </c>
    </row>
    <row r="104" spans="1:6">
      <c r="A104" t="s">
        <v>918</v>
      </c>
      <c r="B104">
        <v>5.33</v>
      </c>
      <c r="C104">
        <v>5.42</v>
      </c>
      <c r="D104" s="42">
        <f t="shared" si="1"/>
        <v>9</v>
      </c>
      <c r="E104" t="s">
        <v>919</v>
      </c>
      <c r="F104" t="s">
        <v>440</v>
      </c>
    </row>
    <row r="105" spans="1:6">
      <c r="A105" t="s">
        <v>918</v>
      </c>
      <c r="B105">
        <v>5.44</v>
      </c>
      <c r="C105">
        <v>5.54</v>
      </c>
      <c r="D105" s="42">
        <f t="shared" si="1"/>
        <v>9.9999999999999432</v>
      </c>
      <c r="E105" t="s">
        <v>920</v>
      </c>
      <c r="F105" t="s">
        <v>440</v>
      </c>
    </row>
    <row r="106" spans="1:6">
      <c r="A106" t="s">
        <v>918</v>
      </c>
      <c r="B106">
        <v>5.56</v>
      </c>
      <c r="C106">
        <v>6.04</v>
      </c>
      <c r="D106" s="42">
        <f t="shared" si="1"/>
        <v>8.0000000000000568</v>
      </c>
      <c r="E106" t="s">
        <v>921</v>
      </c>
      <c r="F106" t="s">
        <v>440</v>
      </c>
    </row>
    <row r="107" spans="1:6">
      <c r="A107" t="s">
        <v>918</v>
      </c>
      <c r="B107">
        <v>6.05</v>
      </c>
      <c r="C107">
        <v>6.15</v>
      </c>
      <c r="D107" s="42">
        <f t="shared" si="1"/>
        <v>10.000000000000057</v>
      </c>
      <c r="E107" t="s">
        <v>922</v>
      </c>
      <c r="F107" t="s">
        <v>440</v>
      </c>
    </row>
    <row r="108" spans="1:6">
      <c r="A108" t="s">
        <v>918</v>
      </c>
      <c r="B108">
        <v>6.16</v>
      </c>
      <c r="C108">
        <v>6.25</v>
      </c>
      <c r="D108" s="42">
        <f t="shared" si="1"/>
        <v>9</v>
      </c>
      <c r="E108" t="s">
        <v>923</v>
      </c>
      <c r="F108" t="s">
        <v>440</v>
      </c>
    </row>
    <row r="109" spans="1:6">
      <c r="A109" t="s">
        <v>918</v>
      </c>
      <c r="B109">
        <v>6.26</v>
      </c>
      <c r="C109">
        <v>6.35</v>
      </c>
      <c r="D109" s="42">
        <f t="shared" si="1"/>
        <v>8.9999999999999432</v>
      </c>
      <c r="E109" t="s">
        <v>924</v>
      </c>
      <c r="F109" t="s">
        <v>440</v>
      </c>
    </row>
    <row r="110" spans="1:6">
      <c r="A110" t="s">
        <v>925</v>
      </c>
      <c r="B110">
        <v>6.36</v>
      </c>
      <c r="C110">
        <v>6.44</v>
      </c>
      <c r="D110" s="42">
        <f t="shared" si="1"/>
        <v>8.0000000000000568</v>
      </c>
      <c r="E110" t="s">
        <v>926</v>
      </c>
      <c r="F110" t="s">
        <v>440</v>
      </c>
    </row>
    <row r="111" spans="1:6">
      <c r="A111" t="s">
        <v>925</v>
      </c>
      <c r="B111">
        <v>6.45</v>
      </c>
      <c r="C111">
        <v>6.58</v>
      </c>
      <c r="D111" s="42">
        <f t="shared" si="1"/>
        <v>13</v>
      </c>
      <c r="E111" t="s">
        <v>927</v>
      </c>
      <c r="F111" t="s">
        <v>440</v>
      </c>
    </row>
    <row r="112" spans="1:6">
      <c r="A112" t="s">
        <v>925</v>
      </c>
      <c r="B112">
        <v>0</v>
      </c>
      <c r="C112">
        <v>0.17</v>
      </c>
      <c r="D112" s="42">
        <f t="shared" si="1"/>
        <v>17</v>
      </c>
      <c r="E112" t="s">
        <v>928</v>
      </c>
      <c r="F112" t="s">
        <v>440</v>
      </c>
    </row>
    <row r="113" spans="1:6">
      <c r="A113" t="s">
        <v>925</v>
      </c>
      <c r="B113">
        <v>0.21</v>
      </c>
      <c r="C113">
        <v>0.36</v>
      </c>
      <c r="D113" s="42">
        <f t="shared" si="1"/>
        <v>15</v>
      </c>
      <c r="E113" t="s">
        <v>929</v>
      </c>
      <c r="F113" t="s">
        <v>440</v>
      </c>
    </row>
    <row r="114" spans="1:6">
      <c r="A114" t="s">
        <v>925</v>
      </c>
      <c r="B114">
        <v>0.41</v>
      </c>
      <c r="C114">
        <v>0.53</v>
      </c>
      <c r="D114" s="42">
        <f t="shared" si="1"/>
        <v>12</v>
      </c>
      <c r="E114" t="s">
        <v>930</v>
      </c>
      <c r="F114" t="s">
        <v>818</v>
      </c>
    </row>
    <row r="115" spans="1:6">
      <c r="A115" t="s">
        <v>925</v>
      </c>
      <c r="B115">
        <v>0.55000000000000004</v>
      </c>
      <c r="C115">
        <v>1.1499999999999999</v>
      </c>
      <c r="D115" s="42">
        <f t="shared" si="1"/>
        <v>19.999999999999979</v>
      </c>
      <c r="E115" t="s">
        <v>931</v>
      </c>
      <c r="F115" t="s">
        <v>440</v>
      </c>
    </row>
    <row r="116" spans="1:6">
      <c r="A116" t="s">
        <v>932</v>
      </c>
      <c r="B116">
        <v>1.1599999999999999</v>
      </c>
      <c r="C116">
        <v>1.29</v>
      </c>
      <c r="D116" s="42">
        <f t="shared" si="1"/>
        <v>13</v>
      </c>
      <c r="E116" t="s">
        <v>933</v>
      </c>
      <c r="F116" t="s">
        <v>440</v>
      </c>
    </row>
    <row r="117" spans="1:6">
      <c r="A117" t="s">
        <v>932</v>
      </c>
      <c r="B117">
        <v>1.32</v>
      </c>
      <c r="C117">
        <v>1.43</v>
      </c>
      <c r="D117" s="42">
        <f t="shared" si="1"/>
        <v>11</v>
      </c>
      <c r="E117" t="s">
        <v>934</v>
      </c>
      <c r="F117" t="s">
        <v>440</v>
      </c>
    </row>
    <row r="118" spans="1:6">
      <c r="A118" t="s">
        <v>932</v>
      </c>
      <c r="B118">
        <v>1.47</v>
      </c>
      <c r="C118">
        <v>2.06</v>
      </c>
      <c r="D118" s="42">
        <f t="shared" si="1"/>
        <v>19</v>
      </c>
      <c r="E118" t="s">
        <v>935</v>
      </c>
      <c r="F118" t="s">
        <v>440</v>
      </c>
    </row>
    <row r="119" spans="1:6">
      <c r="A119" t="s">
        <v>932</v>
      </c>
      <c r="B119">
        <v>2.09</v>
      </c>
      <c r="C119">
        <v>2.21</v>
      </c>
      <c r="D119" s="42">
        <f t="shared" si="1"/>
        <v>12</v>
      </c>
      <c r="E119" t="s">
        <v>936</v>
      </c>
      <c r="F119" t="s">
        <v>440</v>
      </c>
    </row>
    <row r="120" spans="1:6">
      <c r="A120" t="s">
        <v>932</v>
      </c>
      <c r="B120">
        <v>2.27</v>
      </c>
      <c r="C120">
        <v>2.38</v>
      </c>
      <c r="D120" s="42">
        <f t="shared" si="1"/>
        <v>11</v>
      </c>
      <c r="E120" t="s">
        <v>937</v>
      </c>
      <c r="F120" t="s">
        <v>440</v>
      </c>
    </row>
    <row r="121" spans="1:6">
      <c r="A121" t="s">
        <v>932</v>
      </c>
      <c r="B121">
        <v>2.39</v>
      </c>
      <c r="C121">
        <v>3.01</v>
      </c>
      <c r="D121" s="42">
        <f t="shared" si="1"/>
        <v>21.999999999999972</v>
      </c>
      <c r="E121" t="s">
        <v>938</v>
      </c>
      <c r="F121" t="s">
        <v>440</v>
      </c>
    </row>
    <row r="122" spans="1:6">
      <c r="A122" t="s">
        <v>939</v>
      </c>
      <c r="B122">
        <v>3.05</v>
      </c>
      <c r="C122">
        <v>3.21</v>
      </c>
      <c r="D122" s="42">
        <f t="shared" si="1"/>
        <v>16.000000000000028</v>
      </c>
      <c r="E122" t="s">
        <v>940</v>
      </c>
      <c r="F122" t="s">
        <v>440</v>
      </c>
    </row>
    <row r="123" spans="1:6">
      <c r="A123" t="s">
        <v>939</v>
      </c>
      <c r="B123">
        <v>3.24</v>
      </c>
      <c r="C123">
        <v>3.43</v>
      </c>
      <c r="D123" s="42">
        <f t="shared" si="1"/>
        <v>18.999999999999972</v>
      </c>
      <c r="E123" t="s">
        <v>941</v>
      </c>
      <c r="F123" t="s">
        <v>440</v>
      </c>
    </row>
    <row r="124" spans="1:6">
      <c r="A124" t="s">
        <v>939</v>
      </c>
      <c r="B124">
        <v>3.47</v>
      </c>
      <c r="C124">
        <v>4.04</v>
      </c>
      <c r="D124" s="42">
        <f t="shared" si="1"/>
        <v>16.999999999999972</v>
      </c>
      <c r="E124" t="s">
        <v>942</v>
      </c>
      <c r="F124" t="s">
        <v>440</v>
      </c>
    </row>
    <row r="125" spans="1:6">
      <c r="A125" t="s">
        <v>939</v>
      </c>
      <c r="B125">
        <v>4.07</v>
      </c>
      <c r="C125">
        <v>4.24</v>
      </c>
      <c r="D125" s="42">
        <f t="shared" si="1"/>
        <v>16.999999999999972</v>
      </c>
      <c r="E125" t="s">
        <v>943</v>
      </c>
      <c r="F125" t="s">
        <v>440</v>
      </c>
    </row>
    <row r="126" spans="1:6">
      <c r="A126" t="s">
        <v>939</v>
      </c>
      <c r="B126">
        <v>4.2699999999999996</v>
      </c>
      <c r="C126">
        <v>4.37</v>
      </c>
      <c r="D126" s="42">
        <f t="shared" si="1"/>
        <v>10.000000000000057</v>
      </c>
      <c r="E126" t="s">
        <v>944</v>
      </c>
      <c r="F126" t="s">
        <v>440</v>
      </c>
    </row>
    <row r="127" spans="1:6">
      <c r="A127" t="s">
        <v>939</v>
      </c>
      <c r="B127">
        <v>4.41</v>
      </c>
      <c r="C127">
        <v>4.53</v>
      </c>
      <c r="D127" s="42">
        <f t="shared" si="1"/>
        <v>12</v>
      </c>
      <c r="E127" t="s">
        <v>945</v>
      </c>
      <c r="F127" t="s">
        <v>440</v>
      </c>
    </row>
    <row r="128" spans="1:6">
      <c r="A128" t="s">
        <v>946</v>
      </c>
      <c r="B128">
        <v>4.57</v>
      </c>
      <c r="C128">
        <v>5.0999999999999996</v>
      </c>
      <c r="D128" s="42">
        <f t="shared" si="1"/>
        <v>12.999999999999943</v>
      </c>
      <c r="E128" t="s">
        <v>947</v>
      </c>
      <c r="F128" t="s">
        <v>440</v>
      </c>
    </row>
    <row r="129" spans="1:6">
      <c r="A129" t="s">
        <v>946</v>
      </c>
      <c r="B129">
        <v>5.1100000000000003</v>
      </c>
      <c r="C129">
        <v>5.27</v>
      </c>
      <c r="D129" s="42">
        <f t="shared" si="1"/>
        <v>15.999999999999886</v>
      </c>
      <c r="E129" t="s">
        <v>948</v>
      </c>
      <c r="F129" t="s">
        <v>440</v>
      </c>
    </row>
    <row r="130" spans="1:6">
      <c r="A130" t="s">
        <v>946</v>
      </c>
      <c r="B130">
        <v>5.28</v>
      </c>
      <c r="C130">
        <v>5.42</v>
      </c>
      <c r="D130" s="42">
        <f t="shared" si="1"/>
        <v>14</v>
      </c>
      <c r="E130" t="s">
        <v>949</v>
      </c>
      <c r="F130" t="s">
        <v>440</v>
      </c>
    </row>
    <row r="131" spans="1:6">
      <c r="A131" t="s">
        <v>946</v>
      </c>
      <c r="B131">
        <v>5.46</v>
      </c>
      <c r="C131">
        <v>6.01</v>
      </c>
      <c r="D131" s="42">
        <f t="shared" ref="D131:D194" si="2">(TRUNC(C131)*60)+((C131-TRUNC(C131))*100)-((TRUNC(B131)*60)+((B131-TRUNC(B131))*100))</f>
        <v>15</v>
      </c>
      <c r="E131" t="s">
        <v>950</v>
      </c>
      <c r="F131" t="s">
        <v>440</v>
      </c>
    </row>
    <row r="132" spans="1:6">
      <c r="A132" t="s">
        <v>946</v>
      </c>
      <c r="B132">
        <v>6.06</v>
      </c>
      <c r="C132">
        <v>6.2</v>
      </c>
      <c r="D132" s="42">
        <f t="shared" si="2"/>
        <v>14.000000000000057</v>
      </c>
      <c r="E132" t="s">
        <v>951</v>
      </c>
      <c r="F132" t="s">
        <v>442</v>
      </c>
    </row>
    <row r="133" spans="1:6">
      <c r="A133" t="s">
        <v>946</v>
      </c>
      <c r="B133">
        <v>6.24</v>
      </c>
      <c r="C133">
        <v>6.38</v>
      </c>
      <c r="D133" s="42">
        <f t="shared" si="2"/>
        <v>14</v>
      </c>
      <c r="E133" t="s">
        <v>952</v>
      </c>
      <c r="F133" t="s">
        <v>440</v>
      </c>
    </row>
    <row r="134" spans="1:6">
      <c r="A134" t="s">
        <v>953</v>
      </c>
      <c r="B134">
        <v>6.43</v>
      </c>
      <c r="C134">
        <v>7.06</v>
      </c>
      <c r="D134" s="42">
        <f t="shared" si="2"/>
        <v>22.999999999999943</v>
      </c>
      <c r="E134" t="s">
        <v>954</v>
      </c>
      <c r="F134" t="s">
        <v>440</v>
      </c>
    </row>
    <row r="135" spans="1:6">
      <c r="A135" t="s">
        <v>953</v>
      </c>
      <c r="B135">
        <v>0</v>
      </c>
      <c r="C135">
        <v>0.11</v>
      </c>
      <c r="D135" s="42">
        <f t="shared" si="2"/>
        <v>11</v>
      </c>
      <c r="E135" t="s">
        <v>955</v>
      </c>
      <c r="F135" t="s">
        <v>440</v>
      </c>
    </row>
    <row r="136" spans="1:6">
      <c r="A136" t="s">
        <v>953</v>
      </c>
      <c r="B136">
        <v>0.15</v>
      </c>
      <c r="C136">
        <v>0.27</v>
      </c>
      <c r="D136" s="42">
        <f t="shared" si="2"/>
        <v>12</v>
      </c>
      <c r="E136" t="s">
        <v>956</v>
      </c>
      <c r="F136" t="s">
        <v>440</v>
      </c>
    </row>
    <row r="137" spans="1:6">
      <c r="A137" t="s">
        <v>953</v>
      </c>
      <c r="B137">
        <v>0.3</v>
      </c>
      <c r="C137">
        <v>0.42</v>
      </c>
      <c r="D137" s="42">
        <f t="shared" si="2"/>
        <v>12</v>
      </c>
      <c r="E137" t="s">
        <v>957</v>
      </c>
      <c r="F137" t="s">
        <v>440</v>
      </c>
    </row>
    <row r="138" spans="1:6">
      <c r="A138" t="s">
        <v>953</v>
      </c>
      <c r="B138">
        <v>0.44</v>
      </c>
      <c r="C138">
        <v>0.59</v>
      </c>
      <c r="D138" s="42">
        <f t="shared" si="2"/>
        <v>15</v>
      </c>
      <c r="E138" t="s">
        <v>958</v>
      </c>
      <c r="F138" t="s">
        <v>440</v>
      </c>
    </row>
    <row r="139" spans="1:6">
      <c r="A139" t="s">
        <v>953</v>
      </c>
      <c r="B139">
        <v>1.01</v>
      </c>
      <c r="C139">
        <v>1.1100000000000001</v>
      </c>
      <c r="D139" s="42">
        <f t="shared" si="2"/>
        <v>10.000000000000014</v>
      </c>
      <c r="E139" t="s">
        <v>959</v>
      </c>
      <c r="F139" t="s">
        <v>440</v>
      </c>
    </row>
    <row r="140" spans="1:6">
      <c r="A140" t="s">
        <v>960</v>
      </c>
      <c r="B140">
        <v>1.1399999999999999</v>
      </c>
      <c r="C140">
        <v>1.27</v>
      </c>
      <c r="D140" s="42">
        <f t="shared" si="2"/>
        <v>13.000000000000014</v>
      </c>
      <c r="E140" t="s">
        <v>961</v>
      </c>
      <c r="F140" t="s">
        <v>440</v>
      </c>
    </row>
    <row r="141" spans="1:6">
      <c r="A141" t="s">
        <v>960</v>
      </c>
      <c r="B141">
        <v>1.29</v>
      </c>
      <c r="C141">
        <v>1.39</v>
      </c>
      <c r="D141" s="42">
        <f t="shared" si="2"/>
        <v>10</v>
      </c>
      <c r="E141" t="s">
        <v>962</v>
      </c>
      <c r="F141" t="s">
        <v>440</v>
      </c>
    </row>
    <row r="142" spans="1:6">
      <c r="A142" t="s">
        <v>960</v>
      </c>
      <c r="B142">
        <v>1.4</v>
      </c>
      <c r="C142">
        <v>1.48</v>
      </c>
      <c r="D142" s="42">
        <f t="shared" si="2"/>
        <v>8</v>
      </c>
      <c r="E142" t="s">
        <v>963</v>
      </c>
      <c r="F142" t="s">
        <v>440</v>
      </c>
    </row>
    <row r="143" spans="1:6">
      <c r="A143" t="s">
        <v>960</v>
      </c>
      <c r="B143">
        <v>1.5</v>
      </c>
      <c r="C143">
        <v>2.04</v>
      </c>
      <c r="D143" s="42">
        <f t="shared" si="2"/>
        <v>14</v>
      </c>
      <c r="E143" t="s">
        <v>964</v>
      </c>
      <c r="F143" t="s">
        <v>440</v>
      </c>
    </row>
    <row r="144" spans="1:6">
      <c r="A144" t="s">
        <v>960</v>
      </c>
      <c r="B144">
        <v>2.08</v>
      </c>
      <c r="C144">
        <v>2.2000000000000002</v>
      </c>
      <c r="D144" s="42">
        <f t="shared" si="2"/>
        <v>12.000000000000028</v>
      </c>
      <c r="E144" t="s">
        <v>965</v>
      </c>
      <c r="F144" t="s">
        <v>440</v>
      </c>
    </row>
    <row r="145" spans="1:6">
      <c r="A145" t="s">
        <v>960</v>
      </c>
      <c r="B145">
        <v>2.21</v>
      </c>
      <c r="C145">
        <v>2.3199999999999998</v>
      </c>
      <c r="D145" s="42">
        <f t="shared" si="2"/>
        <v>11</v>
      </c>
      <c r="E145" t="s">
        <v>966</v>
      </c>
      <c r="F145" t="s">
        <v>818</v>
      </c>
    </row>
    <row r="146" spans="1:6">
      <c r="A146" t="s">
        <v>960</v>
      </c>
      <c r="B146">
        <v>2.35</v>
      </c>
      <c r="C146">
        <v>2.46</v>
      </c>
      <c r="D146" s="42">
        <f t="shared" si="2"/>
        <v>11</v>
      </c>
      <c r="E146" t="s">
        <v>967</v>
      </c>
      <c r="F146" t="s">
        <v>440</v>
      </c>
    </row>
    <row r="147" spans="1:6">
      <c r="A147" t="s">
        <v>960</v>
      </c>
      <c r="B147">
        <v>2.48</v>
      </c>
      <c r="C147">
        <v>2.56</v>
      </c>
      <c r="D147" s="42">
        <f t="shared" si="2"/>
        <v>8</v>
      </c>
      <c r="E147" t="s">
        <v>968</v>
      </c>
      <c r="F147" t="s">
        <v>440</v>
      </c>
    </row>
    <row r="148" spans="1:6">
      <c r="A148" t="s">
        <v>960</v>
      </c>
      <c r="B148">
        <v>2.59</v>
      </c>
      <c r="C148">
        <v>3.1</v>
      </c>
      <c r="D148" s="42">
        <f t="shared" si="2"/>
        <v>11</v>
      </c>
      <c r="E148" t="s">
        <v>969</v>
      </c>
      <c r="F148" t="s">
        <v>440</v>
      </c>
    </row>
    <row r="149" spans="1:6">
      <c r="A149" t="s">
        <v>960</v>
      </c>
      <c r="B149">
        <v>3.12</v>
      </c>
      <c r="C149">
        <v>3.25</v>
      </c>
      <c r="D149" s="42">
        <f t="shared" si="2"/>
        <v>13</v>
      </c>
      <c r="E149" t="s">
        <v>970</v>
      </c>
      <c r="F149" t="s">
        <v>440</v>
      </c>
    </row>
    <row r="150" spans="1:6">
      <c r="A150" t="s">
        <v>971</v>
      </c>
      <c r="B150">
        <v>3.28</v>
      </c>
      <c r="C150">
        <v>3.39</v>
      </c>
      <c r="D150" s="42">
        <f t="shared" si="2"/>
        <v>11.000000000000028</v>
      </c>
      <c r="E150" t="s">
        <v>972</v>
      </c>
      <c r="F150" t="s">
        <v>440</v>
      </c>
    </row>
    <row r="151" spans="1:6">
      <c r="A151" t="s">
        <v>971</v>
      </c>
      <c r="B151">
        <v>3.41</v>
      </c>
      <c r="C151">
        <v>3.53</v>
      </c>
      <c r="D151" s="42">
        <f t="shared" si="2"/>
        <v>11.999999999999972</v>
      </c>
      <c r="E151" t="s">
        <v>973</v>
      </c>
      <c r="F151" t="s">
        <v>440</v>
      </c>
    </row>
    <row r="152" spans="1:6">
      <c r="A152" t="s">
        <v>971</v>
      </c>
      <c r="B152">
        <v>3.54</v>
      </c>
      <c r="C152">
        <v>4.0599999999999996</v>
      </c>
      <c r="D152" s="42">
        <f t="shared" si="2"/>
        <v>11.999999999999972</v>
      </c>
      <c r="E152" t="s">
        <v>974</v>
      </c>
      <c r="F152" t="s">
        <v>440</v>
      </c>
    </row>
    <row r="153" spans="1:6">
      <c r="A153" t="s">
        <v>971</v>
      </c>
      <c r="B153">
        <v>4.09</v>
      </c>
      <c r="C153">
        <v>4.21</v>
      </c>
      <c r="D153" s="42">
        <f t="shared" si="2"/>
        <v>12</v>
      </c>
      <c r="E153" t="s">
        <v>975</v>
      </c>
      <c r="F153" t="s">
        <v>440</v>
      </c>
    </row>
    <row r="154" spans="1:6">
      <c r="A154" t="s">
        <v>971</v>
      </c>
      <c r="B154">
        <v>4.26</v>
      </c>
      <c r="C154">
        <v>4.41</v>
      </c>
      <c r="D154" s="42">
        <f t="shared" si="2"/>
        <v>15</v>
      </c>
      <c r="E154" t="s">
        <v>976</v>
      </c>
      <c r="F154" t="s">
        <v>440</v>
      </c>
    </row>
    <row r="155" spans="1:6">
      <c r="A155" t="s">
        <v>971</v>
      </c>
      <c r="B155">
        <v>4.43</v>
      </c>
      <c r="C155">
        <v>4.55</v>
      </c>
      <c r="D155" s="42">
        <f t="shared" si="2"/>
        <v>12</v>
      </c>
      <c r="E155" t="s">
        <v>977</v>
      </c>
      <c r="F155" t="s">
        <v>442</v>
      </c>
    </row>
    <row r="156" spans="1:6">
      <c r="A156" t="s">
        <v>978</v>
      </c>
      <c r="B156">
        <v>4.57</v>
      </c>
      <c r="C156">
        <v>5.09</v>
      </c>
      <c r="D156" s="42">
        <f t="shared" si="2"/>
        <v>12</v>
      </c>
      <c r="E156" t="s">
        <v>979</v>
      </c>
      <c r="F156" t="s">
        <v>442</v>
      </c>
    </row>
    <row r="157" spans="1:6">
      <c r="A157" t="s">
        <v>978</v>
      </c>
      <c r="B157">
        <v>5.0999999999999996</v>
      </c>
      <c r="C157">
        <v>5.23</v>
      </c>
      <c r="D157" s="42">
        <f t="shared" si="2"/>
        <v>13.000000000000114</v>
      </c>
      <c r="E157" t="s">
        <v>980</v>
      </c>
      <c r="F157" t="s">
        <v>440</v>
      </c>
    </row>
    <row r="158" spans="1:6">
      <c r="A158" t="s">
        <v>978</v>
      </c>
      <c r="B158">
        <v>5.28</v>
      </c>
      <c r="C158">
        <v>5.4</v>
      </c>
      <c r="D158" s="42">
        <f t="shared" si="2"/>
        <v>12.000000000000057</v>
      </c>
      <c r="E158" t="s">
        <v>981</v>
      </c>
      <c r="F158" t="s">
        <v>440</v>
      </c>
    </row>
    <row r="159" spans="1:6">
      <c r="A159" t="s">
        <v>978</v>
      </c>
      <c r="B159">
        <v>5.43</v>
      </c>
      <c r="C159">
        <v>5.55</v>
      </c>
      <c r="D159" s="42">
        <f t="shared" si="2"/>
        <v>12</v>
      </c>
      <c r="E159" t="s">
        <v>982</v>
      </c>
      <c r="F159" t="s">
        <v>440</v>
      </c>
    </row>
    <row r="160" spans="1:6">
      <c r="A160" t="s">
        <v>978</v>
      </c>
      <c r="B160">
        <v>5.57</v>
      </c>
      <c r="C160">
        <v>6.08</v>
      </c>
      <c r="D160" s="42">
        <f t="shared" si="2"/>
        <v>11</v>
      </c>
      <c r="E160" t="s">
        <v>983</v>
      </c>
      <c r="F160" t="s">
        <v>440</v>
      </c>
    </row>
    <row r="161" spans="1:6">
      <c r="A161" t="s">
        <v>978</v>
      </c>
      <c r="B161">
        <v>6.12</v>
      </c>
      <c r="C161">
        <v>6.22</v>
      </c>
      <c r="D161" s="42">
        <f t="shared" si="2"/>
        <v>10</v>
      </c>
      <c r="E161" t="s">
        <v>984</v>
      </c>
      <c r="F161" t="s">
        <v>442</v>
      </c>
    </row>
    <row r="162" spans="1:6">
      <c r="A162" t="s">
        <v>985</v>
      </c>
      <c r="B162">
        <v>6.24</v>
      </c>
      <c r="C162">
        <v>6.35</v>
      </c>
      <c r="D162" s="42">
        <f t="shared" si="2"/>
        <v>10.999999999999943</v>
      </c>
      <c r="E162" t="s">
        <v>986</v>
      </c>
      <c r="F162" t="s">
        <v>440</v>
      </c>
    </row>
    <row r="163" spans="1:6">
      <c r="A163" t="s">
        <v>985</v>
      </c>
      <c r="B163">
        <v>6.38</v>
      </c>
      <c r="C163">
        <v>6.47</v>
      </c>
      <c r="D163" s="42">
        <f t="shared" si="2"/>
        <v>9</v>
      </c>
      <c r="E163" t="s">
        <v>987</v>
      </c>
      <c r="F163" t="s">
        <v>440</v>
      </c>
    </row>
    <row r="164" spans="1:6">
      <c r="A164" t="s">
        <v>985</v>
      </c>
      <c r="B164">
        <v>6.5</v>
      </c>
      <c r="C164">
        <v>7.01</v>
      </c>
      <c r="D164" s="42">
        <f t="shared" si="2"/>
        <v>11</v>
      </c>
      <c r="E164" t="s">
        <v>988</v>
      </c>
      <c r="F164" t="s">
        <v>442</v>
      </c>
    </row>
    <row r="165" spans="1:6">
      <c r="A165" t="s">
        <v>985</v>
      </c>
      <c r="B165">
        <v>7.03</v>
      </c>
      <c r="C165">
        <v>7.16</v>
      </c>
      <c r="D165" s="42">
        <f t="shared" si="2"/>
        <v>13</v>
      </c>
      <c r="E165" t="s">
        <v>989</v>
      </c>
      <c r="F165" t="s">
        <v>440</v>
      </c>
    </row>
    <row r="166" spans="1:6">
      <c r="A166" t="s">
        <v>985</v>
      </c>
      <c r="B166">
        <v>0.16</v>
      </c>
      <c r="C166">
        <v>0.3</v>
      </c>
      <c r="D166" s="42">
        <f t="shared" si="2"/>
        <v>14</v>
      </c>
      <c r="E166" t="s">
        <v>990</v>
      </c>
      <c r="F166" t="s">
        <v>440</v>
      </c>
    </row>
    <row r="167" spans="1:6">
      <c r="A167" t="s">
        <v>985</v>
      </c>
      <c r="B167">
        <v>0.32</v>
      </c>
      <c r="C167">
        <v>0.43</v>
      </c>
      <c r="D167" s="42">
        <f t="shared" si="2"/>
        <v>11</v>
      </c>
      <c r="E167" t="s">
        <v>991</v>
      </c>
      <c r="F167" t="s">
        <v>442</v>
      </c>
    </row>
    <row r="168" spans="1:6">
      <c r="A168" t="s">
        <v>992</v>
      </c>
      <c r="B168">
        <v>0.45</v>
      </c>
      <c r="C168">
        <v>1.03</v>
      </c>
      <c r="D168" s="42">
        <f t="shared" si="2"/>
        <v>18</v>
      </c>
      <c r="E168" t="s">
        <v>993</v>
      </c>
      <c r="F168" t="s">
        <v>440</v>
      </c>
    </row>
    <row r="169" spans="1:6">
      <c r="A169" t="s">
        <v>992</v>
      </c>
      <c r="B169">
        <v>1.05</v>
      </c>
      <c r="C169">
        <v>1.21</v>
      </c>
      <c r="D169" s="42">
        <f t="shared" si="2"/>
        <v>16</v>
      </c>
      <c r="E169" t="s">
        <v>994</v>
      </c>
      <c r="F169" t="s">
        <v>440</v>
      </c>
    </row>
    <row r="170" spans="1:6">
      <c r="A170" t="s">
        <v>992</v>
      </c>
      <c r="B170">
        <v>1.23</v>
      </c>
      <c r="C170">
        <v>1.37</v>
      </c>
      <c r="D170" s="42">
        <f t="shared" si="2"/>
        <v>14.000000000000014</v>
      </c>
      <c r="E170" t="s">
        <v>995</v>
      </c>
      <c r="F170" t="s">
        <v>440</v>
      </c>
    </row>
    <row r="171" spans="1:6">
      <c r="A171" t="s">
        <v>992</v>
      </c>
      <c r="B171">
        <v>1.39</v>
      </c>
      <c r="C171">
        <v>1.56</v>
      </c>
      <c r="D171" s="42">
        <f t="shared" si="2"/>
        <v>17</v>
      </c>
      <c r="E171" t="s">
        <v>996</v>
      </c>
      <c r="F171" t="s">
        <v>442</v>
      </c>
    </row>
    <row r="172" spans="1:6">
      <c r="A172" t="s">
        <v>992</v>
      </c>
      <c r="B172">
        <v>1.59</v>
      </c>
      <c r="C172">
        <v>2.15</v>
      </c>
      <c r="D172" s="42">
        <f t="shared" si="2"/>
        <v>16</v>
      </c>
      <c r="E172" t="s">
        <v>997</v>
      </c>
      <c r="F172" t="s">
        <v>442</v>
      </c>
    </row>
    <row r="173" spans="1:6">
      <c r="A173" t="s">
        <v>992</v>
      </c>
      <c r="B173">
        <v>2.17</v>
      </c>
      <c r="C173">
        <v>2.37</v>
      </c>
      <c r="D173" s="42">
        <f t="shared" si="2"/>
        <v>20</v>
      </c>
      <c r="E173" t="s">
        <v>998</v>
      </c>
      <c r="F173" t="s">
        <v>440</v>
      </c>
    </row>
    <row r="174" spans="1:6">
      <c r="A174" t="s">
        <v>999</v>
      </c>
      <c r="B174">
        <v>2.4</v>
      </c>
      <c r="C174">
        <v>2.58</v>
      </c>
      <c r="D174" s="42">
        <f t="shared" si="2"/>
        <v>18</v>
      </c>
      <c r="E174" t="s">
        <v>1000</v>
      </c>
      <c r="F174" t="s">
        <v>442</v>
      </c>
    </row>
    <row r="175" spans="1:6">
      <c r="A175" t="s">
        <v>999</v>
      </c>
      <c r="B175">
        <v>3.01</v>
      </c>
      <c r="C175">
        <v>3.15</v>
      </c>
      <c r="D175" s="42">
        <f t="shared" si="2"/>
        <v>14.000000000000028</v>
      </c>
      <c r="E175" t="s">
        <v>1001</v>
      </c>
      <c r="F175" t="s">
        <v>440</v>
      </c>
    </row>
    <row r="176" spans="1:6">
      <c r="A176" t="s">
        <v>999</v>
      </c>
      <c r="B176">
        <v>3.17</v>
      </c>
      <c r="C176">
        <v>3.36</v>
      </c>
      <c r="D176" s="42">
        <f t="shared" si="2"/>
        <v>19</v>
      </c>
      <c r="E176" t="s">
        <v>1002</v>
      </c>
      <c r="F176" t="s">
        <v>440</v>
      </c>
    </row>
    <row r="177" spans="1:6">
      <c r="A177" t="s">
        <v>999</v>
      </c>
      <c r="B177">
        <v>3.39</v>
      </c>
      <c r="C177">
        <v>3.56</v>
      </c>
      <c r="D177" s="42">
        <f t="shared" si="2"/>
        <v>17</v>
      </c>
      <c r="E177" t="s">
        <v>1003</v>
      </c>
      <c r="F177" t="s">
        <v>440</v>
      </c>
    </row>
    <row r="178" spans="1:6">
      <c r="A178" t="s">
        <v>999</v>
      </c>
      <c r="B178">
        <v>0</v>
      </c>
      <c r="C178">
        <v>0.13</v>
      </c>
      <c r="D178" s="42">
        <f t="shared" si="2"/>
        <v>13</v>
      </c>
      <c r="E178" t="s">
        <v>1004</v>
      </c>
      <c r="F178" t="s">
        <v>440</v>
      </c>
    </row>
    <row r="179" spans="1:6">
      <c r="A179" t="s">
        <v>999</v>
      </c>
      <c r="B179">
        <v>0.18</v>
      </c>
      <c r="C179">
        <v>0.28000000000000003</v>
      </c>
      <c r="D179" s="42">
        <f t="shared" si="2"/>
        <v>10.000000000000004</v>
      </c>
      <c r="E179" t="s">
        <v>1005</v>
      </c>
      <c r="F179" t="s">
        <v>440</v>
      </c>
    </row>
    <row r="180" spans="1:6">
      <c r="A180" t="s">
        <v>1006</v>
      </c>
      <c r="B180">
        <v>0.28999999999999998</v>
      </c>
      <c r="C180">
        <v>0.43</v>
      </c>
      <c r="D180" s="42">
        <f t="shared" si="2"/>
        <v>14.000000000000004</v>
      </c>
      <c r="E180" t="s">
        <v>1007</v>
      </c>
      <c r="F180" t="s">
        <v>440</v>
      </c>
    </row>
    <row r="181" spans="1:6">
      <c r="A181" t="s">
        <v>1006</v>
      </c>
      <c r="B181">
        <v>0.45</v>
      </c>
      <c r="C181">
        <v>1</v>
      </c>
      <c r="D181" s="42">
        <f t="shared" si="2"/>
        <v>15</v>
      </c>
      <c r="E181" t="s">
        <v>1008</v>
      </c>
      <c r="F181" t="s">
        <v>440</v>
      </c>
    </row>
    <row r="182" spans="1:6">
      <c r="A182" t="s">
        <v>1006</v>
      </c>
      <c r="B182">
        <v>1.03</v>
      </c>
      <c r="C182">
        <v>1.2</v>
      </c>
      <c r="D182" s="42">
        <f t="shared" si="2"/>
        <v>17</v>
      </c>
      <c r="E182" t="s">
        <v>1009</v>
      </c>
      <c r="F182" t="s">
        <v>440</v>
      </c>
    </row>
    <row r="183" spans="1:6">
      <c r="A183" t="s">
        <v>1006</v>
      </c>
      <c r="B183">
        <v>1.25</v>
      </c>
      <c r="C183">
        <v>1.37</v>
      </c>
      <c r="D183" s="42">
        <f t="shared" si="2"/>
        <v>12.000000000000014</v>
      </c>
      <c r="E183" t="s">
        <v>1010</v>
      </c>
      <c r="F183" t="s">
        <v>442</v>
      </c>
    </row>
    <row r="184" spans="1:6">
      <c r="A184" t="s">
        <v>1006</v>
      </c>
      <c r="B184">
        <v>1.42</v>
      </c>
      <c r="C184">
        <v>1.55</v>
      </c>
      <c r="D184" s="42">
        <f t="shared" si="2"/>
        <v>13</v>
      </c>
      <c r="E184" t="s">
        <v>1011</v>
      </c>
      <c r="F184" t="s">
        <v>442</v>
      </c>
    </row>
    <row r="185" spans="1:6">
      <c r="A185" t="s">
        <v>1006</v>
      </c>
      <c r="B185">
        <v>2</v>
      </c>
      <c r="C185">
        <v>2.17</v>
      </c>
      <c r="D185" s="42">
        <f t="shared" si="2"/>
        <v>17</v>
      </c>
      <c r="E185" t="s">
        <v>1012</v>
      </c>
      <c r="F185" t="s">
        <v>440</v>
      </c>
    </row>
    <row r="186" spans="1:6">
      <c r="A186" t="s">
        <v>1013</v>
      </c>
      <c r="B186">
        <v>2.2000000000000002</v>
      </c>
      <c r="C186">
        <v>2.27</v>
      </c>
      <c r="D186" s="42">
        <f t="shared" si="2"/>
        <v>6.9999999999999716</v>
      </c>
      <c r="E186" t="s">
        <v>1014</v>
      </c>
      <c r="F186" t="s">
        <v>440</v>
      </c>
    </row>
    <row r="187" spans="1:6">
      <c r="A187" t="s">
        <v>1013</v>
      </c>
      <c r="B187">
        <v>2.29</v>
      </c>
      <c r="C187">
        <v>2.44</v>
      </c>
      <c r="D187" s="42">
        <f t="shared" si="2"/>
        <v>15</v>
      </c>
      <c r="E187" t="s">
        <v>1015</v>
      </c>
      <c r="F187" t="s">
        <v>440</v>
      </c>
    </row>
    <row r="188" spans="1:6">
      <c r="A188" t="s">
        <v>1013</v>
      </c>
      <c r="B188">
        <v>2.5</v>
      </c>
      <c r="C188">
        <v>3.01</v>
      </c>
      <c r="D188" s="42">
        <f t="shared" si="2"/>
        <v>10.999999999999972</v>
      </c>
      <c r="E188" t="s">
        <v>1016</v>
      </c>
      <c r="F188" t="s">
        <v>440</v>
      </c>
    </row>
    <row r="189" spans="1:6">
      <c r="A189" t="s">
        <v>1013</v>
      </c>
      <c r="B189">
        <v>3.03</v>
      </c>
      <c r="C189">
        <v>3.17</v>
      </c>
      <c r="D189" s="42">
        <f t="shared" si="2"/>
        <v>14.000000000000028</v>
      </c>
      <c r="E189" t="s">
        <v>1017</v>
      </c>
      <c r="F189" t="s">
        <v>440</v>
      </c>
    </row>
    <row r="190" spans="1:6">
      <c r="A190" t="s">
        <v>1013</v>
      </c>
      <c r="B190">
        <v>3.19</v>
      </c>
      <c r="C190">
        <v>3.32</v>
      </c>
      <c r="D190" s="42">
        <f t="shared" si="2"/>
        <v>13</v>
      </c>
      <c r="E190" t="s">
        <v>1018</v>
      </c>
      <c r="F190" t="s">
        <v>442</v>
      </c>
    </row>
    <row r="191" spans="1:6">
      <c r="A191" t="s">
        <v>1013</v>
      </c>
      <c r="B191">
        <v>3.36</v>
      </c>
      <c r="C191">
        <v>3.55</v>
      </c>
      <c r="D191" s="42">
        <f t="shared" si="2"/>
        <v>19</v>
      </c>
      <c r="E191" t="s">
        <v>1019</v>
      </c>
      <c r="F191" t="s">
        <v>440</v>
      </c>
    </row>
    <row r="192" spans="1:6">
      <c r="A192" t="s">
        <v>1020</v>
      </c>
      <c r="B192">
        <v>4.01</v>
      </c>
      <c r="C192">
        <v>4.21</v>
      </c>
      <c r="D192" s="42">
        <f t="shared" si="2"/>
        <v>20.000000000000028</v>
      </c>
      <c r="E192" t="s">
        <v>1021</v>
      </c>
      <c r="F192" t="s">
        <v>440</v>
      </c>
    </row>
    <row r="193" spans="1:6">
      <c r="A193" t="s">
        <v>1020</v>
      </c>
      <c r="B193">
        <v>4.26</v>
      </c>
      <c r="C193">
        <v>4.43</v>
      </c>
      <c r="D193" s="42">
        <f t="shared" si="2"/>
        <v>17</v>
      </c>
      <c r="E193" t="s">
        <v>1022</v>
      </c>
      <c r="F193" t="s">
        <v>440</v>
      </c>
    </row>
    <row r="194" spans="1:6">
      <c r="A194" t="s">
        <v>1020</v>
      </c>
      <c r="B194">
        <v>4.4400000000000004</v>
      </c>
      <c r="C194">
        <v>5.16</v>
      </c>
      <c r="D194" s="42">
        <f t="shared" si="2"/>
        <v>31.999999999999943</v>
      </c>
      <c r="E194" t="s">
        <v>1023</v>
      </c>
      <c r="F194" t="s">
        <v>440</v>
      </c>
    </row>
    <row r="195" spans="1:6">
      <c r="A195" t="s">
        <v>1020</v>
      </c>
      <c r="B195">
        <v>0.01</v>
      </c>
      <c r="C195">
        <v>0.34</v>
      </c>
      <c r="D195" s="42">
        <f t="shared" ref="D195:D258" si="3">(TRUNC(C195)*60)+((C195-TRUNC(C195))*100)-((TRUNC(B195)*60)+((B195-TRUNC(B195))*100))</f>
        <v>33</v>
      </c>
      <c r="E195" t="s">
        <v>1024</v>
      </c>
      <c r="F195" t="s">
        <v>442</v>
      </c>
    </row>
    <row r="196" spans="1:6">
      <c r="A196" t="s">
        <v>1020</v>
      </c>
      <c r="B196">
        <v>0.42</v>
      </c>
      <c r="C196">
        <v>1.2</v>
      </c>
      <c r="D196" s="42">
        <f t="shared" si="3"/>
        <v>38</v>
      </c>
      <c r="E196" t="s">
        <v>1025</v>
      </c>
      <c r="F196" t="s">
        <v>440</v>
      </c>
    </row>
    <row r="197" spans="1:6">
      <c r="A197" t="s">
        <v>1020</v>
      </c>
      <c r="B197">
        <v>1.28</v>
      </c>
      <c r="C197">
        <v>2</v>
      </c>
      <c r="D197" s="42">
        <f t="shared" si="3"/>
        <v>32</v>
      </c>
      <c r="E197" t="s">
        <v>1026</v>
      </c>
      <c r="F197" t="s">
        <v>442</v>
      </c>
    </row>
    <row r="198" spans="1:6">
      <c r="A198" t="s">
        <v>1027</v>
      </c>
      <c r="B198">
        <v>2.0699999999999998</v>
      </c>
      <c r="C198">
        <v>2.36</v>
      </c>
      <c r="D198" s="42">
        <f t="shared" si="3"/>
        <v>29.000000000000014</v>
      </c>
      <c r="E198" t="s">
        <v>1028</v>
      </c>
      <c r="F198" t="s">
        <v>442</v>
      </c>
    </row>
    <row r="199" spans="1:6">
      <c r="A199" t="s">
        <v>1027</v>
      </c>
      <c r="B199">
        <v>2.41</v>
      </c>
      <c r="C199">
        <v>3.19</v>
      </c>
      <c r="D199" s="42">
        <f t="shared" si="3"/>
        <v>38</v>
      </c>
      <c r="E199" t="s">
        <v>1029</v>
      </c>
      <c r="F199" t="s">
        <v>442</v>
      </c>
    </row>
    <row r="200" spans="1:6">
      <c r="A200" t="s">
        <v>1027</v>
      </c>
      <c r="B200">
        <v>3.26</v>
      </c>
      <c r="C200">
        <v>3.58</v>
      </c>
      <c r="D200" s="42">
        <f t="shared" si="3"/>
        <v>32.000000000000028</v>
      </c>
      <c r="E200" t="s">
        <v>1030</v>
      </c>
      <c r="F200" t="s">
        <v>440</v>
      </c>
    </row>
    <row r="201" spans="1:6">
      <c r="A201" t="s">
        <v>1027</v>
      </c>
      <c r="B201">
        <v>4.04</v>
      </c>
      <c r="C201">
        <v>4.38</v>
      </c>
      <c r="D201" s="42">
        <f t="shared" si="3"/>
        <v>34</v>
      </c>
      <c r="E201" t="s">
        <v>1031</v>
      </c>
      <c r="F201" t="s">
        <v>440</v>
      </c>
    </row>
    <row r="202" spans="1:6">
      <c r="A202" t="s">
        <v>1027</v>
      </c>
      <c r="B202">
        <v>4.47</v>
      </c>
      <c r="C202">
        <v>5.2</v>
      </c>
      <c r="D202" s="42">
        <f t="shared" si="3"/>
        <v>33</v>
      </c>
      <c r="E202" t="s">
        <v>1032</v>
      </c>
      <c r="F202" t="s">
        <v>442</v>
      </c>
    </row>
    <row r="203" spans="1:6">
      <c r="A203" t="s">
        <v>1027</v>
      </c>
      <c r="B203">
        <v>5.26</v>
      </c>
      <c r="C203">
        <v>5.58</v>
      </c>
      <c r="D203" s="42">
        <f t="shared" si="3"/>
        <v>32</v>
      </c>
      <c r="E203" t="s">
        <v>1033</v>
      </c>
      <c r="F203" t="s">
        <v>442</v>
      </c>
    </row>
    <row r="204" spans="1:6">
      <c r="A204" t="s">
        <v>1034</v>
      </c>
      <c r="B204">
        <v>6.02</v>
      </c>
      <c r="C204">
        <v>6.26</v>
      </c>
      <c r="D204" s="42">
        <f t="shared" si="3"/>
        <v>24.000000000000057</v>
      </c>
      <c r="E204" t="s">
        <v>1035</v>
      </c>
      <c r="F204" t="s">
        <v>818</v>
      </c>
    </row>
    <row r="205" spans="1:6">
      <c r="A205" t="s">
        <v>1034</v>
      </c>
      <c r="B205">
        <v>6.33</v>
      </c>
      <c r="C205">
        <v>7.03</v>
      </c>
      <c r="D205" s="42">
        <f t="shared" si="3"/>
        <v>30</v>
      </c>
      <c r="E205" t="s">
        <v>1036</v>
      </c>
      <c r="F205" t="s">
        <v>442</v>
      </c>
    </row>
    <row r="206" spans="1:6">
      <c r="A206" t="s">
        <v>1034</v>
      </c>
      <c r="B206">
        <v>7.14</v>
      </c>
      <c r="C206">
        <v>7.43</v>
      </c>
      <c r="D206" s="42">
        <f t="shared" si="3"/>
        <v>29.000000000000057</v>
      </c>
      <c r="E206" t="s">
        <v>1037</v>
      </c>
      <c r="F206" t="s">
        <v>440</v>
      </c>
    </row>
    <row r="207" spans="1:6">
      <c r="A207" t="s">
        <v>1034</v>
      </c>
      <c r="B207">
        <v>7.47</v>
      </c>
      <c r="C207">
        <v>8.35</v>
      </c>
      <c r="D207" s="42">
        <f t="shared" si="3"/>
        <v>48</v>
      </c>
      <c r="E207" t="s">
        <v>1038</v>
      </c>
      <c r="F207" t="s">
        <v>440</v>
      </c>
    </row>
    <row r="208" spans="1:6">
      <c r="A208" t="s">
        <v>1034</v>
      </c>
      <c r="B208">
        <v>0</v>
      </c>
      <c r="C208">
        <v>0.27</v>
      </c>
      <c r="D208" s="42">
        <f t="shared" si="3"/>
        <v>27</v>
      </c>
      <c r="E208" t="s">
        <v>1039</v>
      </c>
      <c r="F208" t="s">
        <v>440</v>
      </c>
    </row>
    <row r="209" spans="1:6">
      <c r="A209" t="s">
        <v>1034</v>
      </c>
      <c r="B209">
        <v>0.32</v>
      </c>
      <c r="C209">
        <v>0.56000000000000005</v>
      </c>
      <c r="D209" s="42">
        <f t="shared" si="3"/>
        <v>24.000000000000007</v>
      </c>
      <c r="E209" t="s">
        <v>1040</v>
      </c>
      <c r="F209" t="s">
        <v>440</v>
      </c>
    </row>
    <row r="210" spans="1:6">
      <c r="A210" t="s">
        <v>1041</v>
      </c>
      <c r="B210">
        <v>1</v>
      </c>
      <c r="C210">
        <v>1.25</v>
      </c>
      <c r="D210" s="42">
        <f t="shared" si="3"/>
        <v>25</v>
      </c>
      <c r="E210" t="s">
        <v>1042</v>
      </c>
      <c r="F210" t="s">
        <v>440</v>
      </c>
    </row>
    <row r="211" spans="1:6">
      <c r="A211" t="s">
        <v>1041</v>
      </c>
      <c r="B211">
        <v>1.3</v>
      </c>
      <c r="C211">
        <v>1.52</v>
      </c>
      <c r="D211" s="42">
        <f t="shared" si="3"/>
        <v>22</v>
      </c>
      <c r="E211" t="s">
        <v>1043</v>
      </c>
      <c r="F211" t="s">
        <v>440</v>
      </c>
    </row>
    <row r="212" spans="1:6">
      <c r="A212" t="s">
        <v>1041</v>
      </c>
      <c r="B212">
        <v>1.56</v>
      </c>
      <c r="C212">
        <v>2.13</v>
      </c>
      <c r="D212" s="42">
        <f t="shared" si="3"/>
        <v>17</v>
      </c>
      <c r="E212" t="s">
        <v>1044</v>
      </c>
      <c r="F212" t="s">
        <v>442</v>
      </c>
    </row>
    <row r="213" spans="1:6">
      <c r="A213" t="s">
        <v>1041</v>
      </c>
      <c r="B213">
        <v>2.17</v>
      </c>
      <c r="C213">
        <v>2.4</v>
      </c>
      <c r="D213" s="42">
        <f t="shared" si="3"/>
        <v>23</v>
      </c>
      <c r="E213" t="s">
        <v>1045</v>
      </c>
      <c r="F213" t="s">
        <v>440</v>
      </c>
    </row>
    <row r="214" spans="1:6">
      <c r="A214" t="s">
        <v>1041</v>
      </c>
      <c r="B214">
        <v>2.44</v>
      </c>
      <c r="C214">
        <v>3.05</v>
      </c>
      <c r="D214" s="42">
        <f t="shared" si="3"/>
        <v>20.999999999999972</v>
      </c>
      <c r="E214" t="s">
        <v>1046</v>
      </c>
      <c r="F214" t="s">
        <v>440</v>
      </c>
    </row>
    <row r="215" spans="1:6">
      <c r="A215" t="s">
        <v>1041</v>
      </c>
      <c r="B215">
        <v>3.09</v>
      </c>
      <c r="C215">
        <v>3.37</v>
      </c>
      <c r="D215" s="42">
        <f t="shared" si="3"/>
        <v>28</v>
      </c>
      <c r="E215" t="s">
        <v>1047</v>
      </c>
      <c r="F215" t="s">
        <v>440</v>
      </c>
    </row>
    <row r="216" spans="1:6">
      <c r="A216" t="s">
        <v>1048</v>
      </c>
      <c r="B216">
        <v>3.39</v>
      </c>
      <c r="C216">
        <v>3.59</v>
      </c>
      <c r="D216" s="42">
        <f t="shared" si="3"/>
        <v>20</v>
      </c>
      <c r="E216" t="s">
        <v>1049</v>
      </c>
      <c r="F216" t="s">
        <v>442</v>
      </c>
    </row>
    <row r="217" spans="1:6">
      <c r="A217" t="s">
        <v>1048</v>
      </c>
      <c r="B217">
        <v>4.0199999999999996</v>
      </c>
      <c r="C217">
        <v>4.26</v>
      </c>
      <c r="D217" s="42">
        <f t="shared" si="3"/>
        <v>24.000000000000057</v>
      </c>
      <c r="E217" t="s">
        <v>1050</v>
      </c>
      <c r="F217" t="s">
        <v>440</v>
      </c>
    </row>
    <row r="218" spans="1:6">
      <c r="A218" t="s">
        <v>1048</v>
      </c>
      <c r="B218">
        <v>4.3099999999999996</v>
      </c>
      <c r="C218">
        <v>4.5599999999999996</v>
      </c>
      <c r="D218" s="42">
        <f t="shared" si="3"/>
        <v>25</v>
      </c>
      <c r="E218" t="s">
        <v>1051</v>
      </c>
      <c r="F218" t="s">
        <v>440</v>
      </c>
    </row>
    <row r="219" spans="1:6">
      <c r="A219" t="s">
        <v>1048</v>
      </c>
      <c r="B219">
        <v>5.01</v>
      </c>
      <c r="C219">
        <v>5.22</v>
      </c>
      <c r="D219" s="42">
        <f t="shared" si="3"/>
        <v>21</v>
      </c>
      <c r="E219" t="s">
        <v>1052</v>
      </c>
      <c r="F219" t="s">
        <v>440</v>
      </c>
    </row>
    <row r="220" spans="1:6">
      <c r="A220" t="s">
        <v>1048</v>
      </c>
      <c r="B220">
        <v>5.25</v>
      </c>
      <c r="C220">
        <v>5.48</v>
      </c>
      <c r="D220" s="42">
        <f t="shared" si="3"/>
        <v>23.000000000000057</v>
      </c>
      <c r="E220" t="s">
        <v>1053</v>
      </c>
      <c r="F220" t="s">
        <v>440</v>
      </c>
    </row>
    <row r="221" spans="1:6">
      <c r="A221" t="s">
        <v>1048</v>
      </c>
      <c r="B221">
        <v>5.54</v>
      </c>
      <c r="C221">
        <v>6.14</v>
      </c>
      <c r="D221" s="42">
        <f t="shared" si="3"/>
        <v>19.999999999999943</v>
      </c>
      <c r="E221" t="s">
        <v>1054</v>
      </c>
      <c r="F221" t="s">
        <v>440</v>
      </c>
    </row>
    <row r="222" spans="1:6">
      <c r="A222" t="s">
        <v>1055</v>
      </c>
      <c r="B222">
        <v>6.18</v>
      </c>
      <c r="C222">
        <v>6.37</v>
      </c>
      <c r="D222" s="42">
        <f t="shared" si="3"/>
        <v>19</v>
      </c>
      <c r="E222" t="s">
        <v>1056</v>
      </c>
      <c r="F222" t="s">
        <v>440</v>
      </c>
    </row>
    <row r="223" spans="1:6">
      <c r="A223" t="s">
        <v>1055</v>
      </c>
      <c r="B223">
        <v>6.42</v>
      </c>
      <c r="C223">
        <v>7.04</v>
      </c>
      <c r="D223" s="42">
        <f t="shared" si="3"/>
        <v>22</v>
      </c>
      <c r="E223" t="s">
        <v>1057</v>
      </c>
      <c r="F223" t="s">
        <v>440</v>
      </c>
    </row>
    <row r="224" spans="1:6">
      <c r="A224" t="s">
        <v>1055</v>
      </c>
      <c r="B224">
        <v>7.08</v>
      </c>
      <c r="C224">
        <v>7.29</v>
      </c>
      <c r="D224" s="42">
        <f t="shared" si="3"/>
        <v>21</v>
      </c>
      <c r="E224" t="s">
        <v>1058</v>
      </c>
      <c r="F224" t="s">
        <v>440</v>
      </c>
    </row>
    <row r="225" spans="1:6">
      <c r="A225" t="s">
        <v>1055</v>
      </c>
      <c r="B225">
        <v>7.34</v>
      </c>
      <c r="C225">
        <v>7.56</v>
      </c>
      <c r="D225" s="42">
        <f t="shared" si="3"/>
        <v>21.999999999999943</v>
      </c>
      <c r="E225" t="s">
        <v>1059</v>
      </c>
      <c r="F225" t="s">
        <v>440</v>
      </c>
    </row>
    <row r="226" spans="1:6">
      <c r="A226" t="s">
        <v>1055</v>
      </c>
      <c r="B226">
        <v>7.59</v>
      </c>
      <c r="C226">
        <v>8.1999999999999993</v>
      </c>
      <c r="D226" s="42">
        <f t="shared" si="3"/>
        <v>20.999999999999943</v>
      </c>
      <c r="E226" t="s">
        <v>1060</v>
      </c>
      <c r="F226" t="s">
        <v>440</v>
      </c>
    </row>
    <row r="227" spans="1:6">
      <c r="A227" t="s">
        <v>1055</v>
      </c>
      <c r="B227">
        <v>0.03</v>
      </c>
      <c r="C227">
        <v>0.13</v>
      </c>
      <c r="D227" s="42">
        <f t="shared" si="3"/>
        <v>10</v>
      </c>
      <c r="E227" t="s">
        <v>1061</v>
      </c>
      <c r="F227" t="s">
        <v>440</v>
      </c>
    </row>
    <row r="228" spans="1:6">
      <c r="A228" t="s">
        <v>1062</v>
      </c>
      <c r="B228">
        <v>0.16</v>
      </c>
      <c r="C228">
        <v>0.28999999999999998</v>
      </c>
      <c r="D228" s="42">
        <f t="shared" si="3"/>
        <v>12.999999999999996</v>
      </c>
      <c r="E228" t="s">
        <v>1063</v>
      </c>
      <c r="F228" t="s">
        <v>440</v>
      </c>
    </row>
    <row r="229" spans="1:6">
      <c r="A229" t="s">
        <v>1062</v>
      </c>
      <c r="B229">
        <v>0.31</v>
      </c>
      <c r="C229">
        <v>0.42</v>
      </c>
      <c r="D229" s="42">
        <f t="shared" si="3"/>
        <v>11</v>
      </c>
      <c r="E229" t="s">
        <v>1064</v>
      </c>
      <c r="F229" t="s">
        <v>440</v>
      </c>
    </row>
    <row r="230" spans="1:6">
      <c r="A230" t="s">
        <v>1062</v>
      </c>
      <c r="B230">
        <v>0.45</v>
      </c>
      <c r="C230">
        <v>0.56999999999999995</v>
      </c>
      <c r="D230" s="42">
        <f t="shared" si="3"/>
        <v>11.999999999999993</v>
      </c>
      <c r="E230" t="s">
        <v>1065</v>
      </c>
      <c r="F230" t="s">
        <v>442</v>
      </c>
    </row>
    <row r="231" spans="1:6">
      <c r="A231" t="s">
        <v>1062</v>
      </c>
      <c r="B231">
        <v>0.59</v>
      </c>
      <c r="C231">
        <v>1.1399999999999999</v>
      </c>
      <c r="D231" s="42">
        <f t="shared" si="3"/>
        <v>14.999999999999986</v>
      </c>
      <c r="E231" t="s">
        <v>1066</v>
      </c>
      <c r="F231" t="s">
        <v>440</v>
      </c>
    </row>
    <row r="232" spans="1:6">
      <c r="A232" t="s">
        <v>1062</v>
      </c>
      <c r="B232">
        <v>1.1599999999999999</v>
      </c>
      <c r="C232">
        <v>1.29</v>
      </c>
      <c r="D232" s="42">
        <f t="shared" si="3"/>
        <v>13</v>
      </c>
      <c r="E232" t="s">
        <v>1067</v>
      </c>
      <c r="F232" t="s">
        <v>440</v>
      </c>
    </row>
    <row r="233" spans="1:6">
      <c r="A233" t="s">
        <v>1062</v>
      </c>
      <c r="B233">
        <v>1.31</v>
      </c>
      <c r="C233">
        <v>1.44</v>
      </c>
      <c r="D233" s="42">
        <f t="shared" si="3"/>
        <v>13</v>
      </c>
      <c r="E233" t="s">
        <v>1068</v>
      </c>
      <c r="F233" t="s">
        <v>440</v>
      </c>
    </row>
    <row r="234" spans="1:6">
      <c r="A234" t="s">
        <v>1069</v>
      </c>
      <c r="B234">
        <v>1.46</v>
      </c>
      <c r="C234">
        <v>1.57</v>
      </c>
      <c r="D234" s="42">
        <f t="shared" si="3"/>
        <v>11</v>
      </c>
      <c r="E234" t="s">
        <v>1070</v>
      </c>
      <c r="F234" t="s">
        <v>440</v>
      </c>
    </row>
    <row r="235" spans="1:6">
      <c r="A235" t="s">
        <v>1069</v>
      </c>
      <c r="B235">
        <v>2.0099999999999998</v>
      </c>
      <c r="C235">
        <v>2.14</v>
      </c>
      <c r="D235" s="42">
        <f t="shared" si="3"/>
        <v>13.000000000000028</v>
      </c>
      <c r="E235" t="s">
        <v>1071</v>
      </c>
      <c r="F235" t="s">
        <v>442</v>
      </c>
    </row>
    <row r="236" spans="1:6">
      <c r="A236" t="s">
        <v>1069</v>
      </c>
      <c r="B236">
        <v>2.16</v>
      </c>
      <c r="C236">
        <v>2.25</v>
      </c>
      <c r="D236" s="42">
        <f t="shared" si="3"/>
        <v>9</v>
      </c>
      <c r="E236" t="s">
        <v>1072</v>
      </c>
      <c r="F236" t="s">
        <v>440</v>
      </c>
    </row>
    <row r="237" spans="1:6">
      <c r="A237" t="s">
        <v>1069</v>
      </c>
      <c r="B237">
        <v>2.27</v>
      </c>
      <c r="C237">
        <v>2.37</v>
      </c>
      <c r="D237" s="42">
        <f t="shared" si="3"/>
        <v>10</v>
      </c>
      <c r="E237" t="s">
        <v>1073</v>
      </c>
      <c r="F237" t="s">
        <v>440</v>
      </c>
    </row>
    <row r="238" spans="1:6">
      <c r="A238" t="s">
        <v>1069</v>
      </c>
      <c r="B238">
        <v>2.4</v>
      </c>
      <c r="C238">
        <v>2.52</v>
      </c>
      <c r="D238" s="42">
        <f t="shared" si="3"/>
        <v>12</v>
      </c>
      <c r="E238" t="s">
        <v>1074</v>
      </c>
      <c r="F238" t="s">
        <v>442</v>
      </c>
    </row>
    <row r="239" spans="1:6">
      <c r="A239" t="s">
        <v>1069</v>
      </c>
      <c r="B239">
        <v>2.54</v>
      </c>
      <c r="C239">
        <v>3.06</v>
      </c>
      <c r="D239" s="42">
        <f t="shared" si="3"/>
        <v>12</v>
      </c>
      <c r="E239" t="s">
        <v>1075</v>
      </c>
      <c r="F239" t="s">
        <v>442</v>
      </c>
    </row>
    <row r="240" spans="1:6">
      <c r="A240" t="s">
        <v>1076</v>
      </c>
      <c r="B240">
        <v>3.08</v>
      </c>
      <c r="C240">
        <v>3.19</v>
      </c>
      <c r="D240" s="42">
        <f t="shared" si="3"/>
        <v>11</v>
      </c>
      <c r="E240" t="s">
        <v>1077</v>
      </c>
      <c r="F240" t="s">
        <v>442</v>
      </c>
    </row>
    <row r="241" spans="1:6">
      <c r="A241" t="s">
        <v>1076</v>
      </c>
      <c r="B241">
        <v>3.22</v>
      </c>
      <c r="C241">
        <v>3.33</v>
      </c>
      <c r="D241" s="42">
        <f t="shared" si="3"/>
        <v>10.999999999999972</v>
      </c>
      <c r="E241" t="s">
        <v>1078</v>
      </c>
      <c r="F241" t="s">
        <v>440</v>
      </c>
    </row>
    <row r="242" spans="1:6">
      <c r="A242" t="s">
        <v>1076</v>
      </c>
      <c r="B242">
        <v>3.36</v>
      </c>
      <c r="C242">
        <v>3.46</v>
      </c>
      <c r="D242" s="42">
        <f t="shared" si="3"/>
        <v>10</v>
      </c>
      <c r="E242" t="s">
        <v>1079</v>
      </c>
      <c r="F242" t="s">
        <v>440</v>
      </c>
    </row>
    <row r="243" spans="1:6">
      <c r="A243" t="s">
        <v>1076</v>
      </c>
      <c r="B243">
        <v>3.48</v>
      </c>
      <c r="C243">
        <v>4.09</v>
      </c>
      <c r="D243" s="42">
        <f t="shared" si="3"/>
        <v>21</v>
      </c>
      <c r="E243" t="s">
        <v>1080</v>
      </c>
      <c r="F243" t="s">
        <v>440</v>
      </c>
    </row>
    <row r="244" spans="1:6">
      <c r="A244" t="s">
        <v>1076</v>
      </c>
      <c r="B244">
        <v>0</v>
      </c>
      <c r="C244">
        <v>0.12</v>
      </c>
      <c r="D244" s="42">
        <f t="shared" si="3"/>
        <v>12</v>
      </c>
      <c r="E244" t="s">
        <v>1081</v>
      </c>
      <c r="F244" t="s">
        <v>440</v>
      </c>
    </row>
    <row r="245" spans="1:6">
      <c r="A245" t="s">
        <v>1076</v>
      </c>
      <c r="B245">
        <v>0.16</v>
      </c>
      <c r="C245">
        <v>0.32</v>
      </c>
      <c r="D245" s="42">
        <f t="shared" si="3"/>
        <v>16</v>
      </c>
      <c r="E245" t="s">
        <v>1082</v>
      </c>
      <c r="F245" t="s">
        <v>440</v>
      </c>
    </row>
    <row r="246" spans="1:6">
      <c r="A246" t="s">
        <v>1083</v>
      </c>
      <c r="B246">
        <v>0.34</v>
      </c>
      <c r="C246">
        <v>0.49</v>
      </c>
      <c r="D246" s="42">
        <f t="shared" si="3"/>
        <v>15</v>
      </c>
      <c r="E246" t="s">
        <v>1084</v>
      </c>
      <c r="F246" t="s">
        <v>442</v>
      </c>
    </row>
    <row r="247" spans="1:6">
      <c r="A247" t="s">
        <v>1083</v>
      </c>
      <c r="B247">
        <v>0.52</v>
      </c>
      <c r="C247">
        <v>1.05</v>
      </c>
      <c r="D247" s="42">
        <f t="shared" si="3"/>
        <v>13</v>
      </c>
      <c r="E247" t="s">
        <v>1085</v>
      </c>
      <c r="F247" t="s">
        <v>440</v>
      </c>
    </row>
    <row r="248" spans="1:6">
      <c r="A248" t="s">
        <v>1083</v>
      </c>
      <c r="B248">
        <v>1.08</v>
      </c>
      <c r="C248">
        <v>1.26</v>
      </c>
      <c r="D248" s="42">
        <f t="shared" si="3"/>
        <v>18</v>
      </c>
      <c r="E248" t="s">
        <v>1086</v>
      </c>
      <c r="F248" t="s">
        <v>440</v>
      </c>
    </row>
    <row r="249" spans="1:6">
      <c r="A249" t="s">
        <v>1083</v>
      </c>
      <c r="B249">
        <v>1.28</v>
      </c>
      <c r="C249">
        <v>1.41</v>
      </c>
      <c r="D249" s="42">
        <f t="shared" si="3"/>
        <v>13</v>
      </c>
      <c r="E249" t="s">
        <v>1087</v>
      </c>
      <c r="F249" t="s">
        <v>440</v>
      </c>
    </row>
    <row r="250" spans="1:6">
      <c r="A250" t="s">
        <v>1083</v>
      </c>
      <c r="B250">
        <v>1.44</v>
      </c>
      <c r="C250">
        <v>1.55</v>
      </c>
      <c r="D250" s="42">
        <f t="shared" si="3"/>
        <v>11</v>
      </c>
      <c r="E250" t="s">
        <v>1088</v>
      </c>
      <c r="F250" t="s">
        <v>440</v>
      </c>
    </row>
    <row r="251" spans="1:6">
      <c r="A251" t="s">
        <v>1083</v>
      </c>
      <c r="B251">
        <v>1.59</v>
      </c>
      <c r="C251">
        <v>2.12</v>
      </c>
      <c r="D251" s="42">
        <f t="shared" si="3"/>
        <v>13</v>
      </c>
      <c r="E251" t="s">
        <v>1089</v>
      </c>
      <c r="F251" t="s">
        <v>440</v>
      </c>
    </row>
    <row r="252" spans="1:6">
      <c r="A252" t="s">
        <v>1090</v>
      </c>
      <c r="B252">
        <v>2.13</v>
      </c>
      <c r="C252">
        <v>2.2799999999999998</v>
      </c>
      <c r="D252" s="42">
        <f t="shared" si="3"/>
        <v>14.999999999999972</v>
      </c>
      <c r="E252" t="s">
        <v>1091</v>
      </c>
      <c r="F252" t="s">
        <v>442</v>
      </c>
    </row>
    <row r="253" spans="1:6">
      <c r="A253" t="s">
        <v>1090</v>
      </c>
      <c r="B253">
        <v>2.31</v>
      </c>
      <c r="C253">
        <v>2.44</v>
      </c>
      <c r="D253" s="42">
        <f t="shared" si="3"/>
        <v>13</v>
      </c>
      <c r="E253" t="s">
        <v>1092</v>
      </c>
      <c r="F253" t="s">
        <v>440</v>
      </c>
    </row>
    <row r="254" spans="1:6">
      <c r="A254" t="s">
        <v>1090</v>
      </c>
      <c r="B254">
        <v>2.46</v>
      </c>
      <c r="C254">
        <v>2.58</v>
      </c>
      <c r="D254" s="42">
        <f t="shared" si="3"/>
        <v>12</v>
      </c>
      <c r="E254" t="s">
        <v>1093</v>
      </c>
      <c r="F254" t="s">
        <v>442</v>
      </c>
    </row>
    <row r="255" spans="1:6">
      <c r="A255" t="s">
        <v>1090</v>
      </c>
      <c r="B255">
        <v>3</v>
      </c>
      <c r="C255">
        <v>3.16</v>
      </c>
      <c r="D255" s="42">
        <f t="shared" si="3"/>
        <v>16</v>
      </c>
      <c r="E255" t="s">
        <v>1094</v>
      </c>
      <c r="F255" t="s">
        <v>440</v>
      </c>
    </row>
    <row r="256" spans="1:6">
      <c r="A256" t="s">
        <v>1090</v>
      </c>
      <c r="B256">
        <v>3.2</v>
      </c>
      <c r="C256">
        <v>3.34</v>
      </c>
      <c r="D256" s="42">
        <f t="shared" si="3"/>
        <v>13.999999999999972</v>
      </c>
      <c r="E256" t="s">
        <v>1095</v>
      </c>
      <c r="F256" t="s">
        <v>440</v>
      </c>
    </row>
    <row r="257" spans="1:6">
      <c r="A257" t="s">
        <v>1090</v>
      </c>
      <c r="B257">
        <v>3.37</v>
      </c>
      <c r="C257">
        <v>3.48</v>
      </c>
      <c r="D257" s="42">
        <f t="shared" si="3"/>
        <v>11</v>
      </c>
      <c r="E257" t="s">
        <v>1096</v>
      </c>
      <c r="F257" t="s">
        <v>440</v>
      </c>
    </row>
    <row r="258" spans="1:6">
      <c r="A258" t="s">
        <v>1097</v>
      </c>
      <c r="B258">
        <v>3.52</v>
      </c>
      <c r="C258">
        <v>4.09</v>
      </c>
      <c r="D258" s="42">
        <f t="shared" si="3"/>
        <v>17</v>
      </c>
      <c r="E258" t="s">
        <v>1098</v>
      </c>
      <c r="F258" t="s">
        <v>440</v>
      </c>
    </row>
    <row r="259" spans="1:6">
      <c r="A259" t="s">
        <v>1097</v>
      </c>
      <c r="B259">
        <v>4.1100000000000003</v>
      </c>
      <c r="C259">
        <v>4.25</v>
      </c>
      <c r="D259" s="42">
        <f t="shared" ref="D259:D322" si="4">(TRUNC(C259)*60)+((C259-TRUNC(C259))*100)-((TRUNC(B259)*60)+((B259-TRUNC(B259))*100))</f>
        <v>13.999999999999972</v>
      </c>
      <c r="E259" t="s">
        <v>1099</v>
      </c>
      <c r="F259" t="s">
        <v>440</v>
      </c>
    </row>
    <row r="260" spans="1:6">
      <c r="A260" t="s">
        <v>1097</v>
      </c>
      <c r="B260">
        <v>4.26</v>
      </c>
      <c r="C260">
        <v>4.42</v>
      </c>
      <c r="D260" s="42">
        <f t="shared" si="4"/>
        <v>16</v>
      </c>
      <c r="E260" t="s">
        <v>1100</v>
      </c>
      <c r="F260" t="s">
        <v>440</v>
      </c>
    </row>
    <row r="261" spans="1:6">
      <c r="A261" t="s">
        <v>1097</v>
      </c>
      <c r="B261">
        <v>4.4400000000000004</v>
      </c>
      <c r="C261">
        <v>4.57</v>
      </c>
      <c r="D261" s="42">
        <f t="shared" si="4"/>
        <v>12.999999999999943</v>
      </c>
      <c r="E261" t="s">
        <v>1101</v>
      </c>
      <c r="F261" t="s">
        <v>440</v>
      </c>
    </row>
    <row r="262" spans="1:6">
      <c r="A262" t="s">
        <v>1097</v>
      </c>
      <c r="B262">
        <v>5</v>
      </c>
      <c r="C262">
        <v>5.13</v>
      </c>
      <c r="D262" s="42">
        <f t="shared" si="4"/>
        <v>13</v>
      </c>
      <c r="E262" t="s">
        <v>1102</v>
      </c>
      <c r="F262" t="s">
        <v>440</v>
      </c>
    </row>
    <row r="263" spans="1:6">
      <c r="A263" t="s">
        <v>1097</v>
      </c>
      <c r="B263">
        <v>5.18</v>
      </c>
      <c r="C263">
        <v>5.3</v>
      </c>
      <c r="D263" s="42">
        <f t="shared" si="4"/>
        <v>12</v>
      </c>
      <c r="E263" t="s">
        <v>1103</v>
      </c>
      <c r="F263" t="s">
        <v>818</v>
      </c>
    </row>
    <row r="264" spans="1:6">
      <c r="A264" t="s">
        <v>1104</v>
      </c>
      <c r="B264">
        <v>5.32</v>
      </c>
      <c r="C264">
        <v>5.51</v>
      </c>
      <c r="D264" s="42">
        <f t="shared" si="4"/>
        <v>19</v>
      </c>
      <c r="E264" t="s">
        <v>1105</v>
      </c>
      <c r="F264" t="s">
        <v>440</v>
      </c>
    </row>
    <row r="265" spans="1:6">
      <c r="A265" t="s">
        <v>1104</v>
      </c>
      <c r="B265">
        <v>0.01</v>
      </c>
      <c r="C265">
        <v>0.15</v>
      </c>
      <c r="D265" s="42">
        <f t="shared" si="4"/>
        <v>14</v>
      </c>
      <c r="E265" t="s">
        <v>1106</v>
      </c>
      <c r="F265" t="s">
        <v>818</v>
      </c>
    </row>
    <row r="266" spans="1:6">
      <c r="A266" t="s">
        <v>1104</v>
      </c>
      <c r="B266">
        <v>0.18</v>
      </c>
      <c r="C266">
        <v>0.28999999999999998</v>
      </c>
      <c r="D266" s="42">
        <f t="shared" si="4"/>
        <v>10.999999999999996</v>
      </c>
      <c r="E266" t="s">
        <v>1107</v>
      </c>
      <c r="F266" t="s">
        <v>818</v>
      </c>
    </row>
    <row r="267" spans="1:6">
      <c r="A267" t="s">
        <v>1104</v>
      </c>
      <c r="B267">
        <v>0.32</v>
      </c>
      <c r="C267">
        <v>0.49</v>
      </c>
      <c r="D267" s="42">
        <f t="shared" si="4"/>
        <v>17</v>
      </c>
      <c r="E267" t="s">
        <v>1108</v>
      </c>
      <c r="F267" t="s">
        <v>440</v>
      </c>
    </row>
    <row r="268" spans="1:6">
      <c r="A268" t="s">
        <v>1104</v>
      </c>
      <c r="B268">
        <v>0.51</v>
      </c>
      <c r="C268">
        <v>1.02</v>
      </c>
      <c r="D268" s="42">
        <f t="shared" si="4"/>
        <v>11</v>
      </c>
      <c r="E268" t="s">
        <v>1109</v>
      </c>
      <c r="F268" t="s">
        <v>442</v>
      </c>
    </row>
    <row r="269" spans="1:6">
      <c r="A269" t="s">
        <v>1104</v>
      </c>
      <c r="B269">
        <v>1.03</v>
      </c>
      <c r="C269">
        <v>1.1200000000000001</v>
      </c>
      <c r="D269" s="42">
        <f t="shared" si="4"/>
        <v>9.0000000000000142</v>
      </c>
      <c r="E269" t="s">
        <v>1110</v>
      </c>
      <c r="F269" t="s">
        <v>440</v>
      </c>
    </row>
    <row r="270" spans="1:6">
      <c r="A270" t="s">
        <v>1111</v>
      </c>
      <c r="B270">
        <v>1.1499999999999999</v>
      </c>
      <c r="C270">
        <v>1.28</v>
      </c>
      <c r="D270" s="42">
        <f t="shared" si="4"/>
        <v>13.000000000000014</v>
      </c>
      <c r="E270" t="s">
        <v>1112</v>
      </c>
      <c r="F270" t="s">
        <v>440</v>
      </c>
    </row>
    <row r="271" spans="1:6">
      <c r="A271" t="s">
        <v>1111</v>
      </c>
      <c r="B271">
        <v>1.31</v>
      </c>
      <c r="C271">
        <v>1.4</v>
      </c>
      <c r="D271" s="42">
        <f t="shared" si="4"/>
        <v>9</v>
      </c>
      <c r="E271" t="s">
        <v>1113</v>
      </c>
      <c r="F271" t="s">
        <v>440</v>
      </c>
    </row>
    <row r="272" spans="1:6">
      <c r="A272" t="s">
        <v>1111</v>
      </c>
      <c r="B272">
        <v>1.43</v>
      </c>
      <c r="C272">
        <v>1.51</v>
      </c>
      <c r="D272" s="42">
        <f t="shared" si="4"/>
        <v>8</v>
      </c>
      <c r="E272" t="s">
        <v>1114</v>
      </c>
      <c r="F272" t="s">
        <v>440</v>
      </c>
    </row>
    <row r="273" spans="1:6">
      <c r="A273" t="s">
        <v>1111</v>
      </c>
      <c r="B273">
        <v>1.53</v>
      </c>
      <c r="C273">
        <v>2.0499999999999998</v>
      </c>
      <c r="D273" s="42">
        <f t="shared" si="4"/>
        <v>11.999999999999986</v>
      </c>
      <c r="E273" t="s">
        <v>1115</v>
      </c>
      <c r="F273" t="s">
        <v>440</v>
      </c>
    </row>
    <row r="274" spans="1:6">
      <c r="A274" t="s">
        <v>1111</v>
      </c>
      <c r="B274">
        <v>2.11</v>
      </c>
      <c r="C274">
        <v>2.19</v>
      </c>
      <c r="D274" s="42">
        <f t="shared" si="4"/>
        <v>8</v>
      </c>
      <c r="E274" t="s">
        <v>1116</v>
      </c>
      <c r="F274" t="s">
        <v>440</v>
      </c>
    </row>
    <row r="275" spans="1:6">
      <c r="A275" t="s">
        <v>1111</v>
      </c>
      <c r="B275">
        <v>2.2200000000000002</v>
      </c>
      <c r="C275">
        <v>2.35</v>
      </c>
      <c r="D275" s="42">
        <f t="shared" si="4"/>
        <v>12.999999999999972</v>
      </c>
      <c r="E275" t="s">
        <v>1117</v>
      </c>
      <c r="F275" t="s">
        <v>440</v>
      </c>
    </row>
    <row r="276" spans="1:6">
      <c r="A276" t="s">
        <v>1118</v>
      </c>
      <c r="B276">
        <v>2.37</v>
      </c>
      <c r="C276">
        <v>2.46</v>
      </c>
      <c r="D276" s="42">
        <f t="shared" si="4"/>
        <v>9</v>
      </c>
      <c r="E276" t="s">
        <v>1119</v>
      </c>
      <c r="F276" t="s">
        <v>440</v>
      </c>
    </row>
    <row r="277" spans="1:6">
      <c r="A277" t="s">
        <v>1118</v>
      </c>
      <c r="B277">
        <v>2.48</v>
      </c>
      <c r="C277">
        <v>2.59</v>
      </c>
      <c r="D277" s="42">
        <f t="shared" si="4"/>
        <v>11</v>
      </c>
      <c r="E277" t="s">
        <v>1120</v>
      </c>
      <c r="F277" t="s">
        <v>440</v>
      </c>
    </row>
    <row r="278" spans="1:6">
      <c r="A278" t="s">
        <v>1118</v>
      </c>
      <c r="B278">
        <v>3.01</v>
      </c>
      <c r="C278">
        <v>3.1</v>
      </c>
      <c r="D278" s="42">
        <f t="shared" si="4"/>
        <v>9.0000000000000284</v>
      </c>
      <c r="E278" t="s">
        <v>1121</v>
      </c>
      <c r="F278" t="s">
        <v>440</v>
      </c>
    </row>
    <row r="279" spans="1:6">
      <c r="A279" t="s">
        <v>1118</v>
      </c>
      <c r="B279">
        <v>3.13</v>
      </c>
      <c r="C279">
        <v>3.25</v>
      </c>
      <c r="D279" s="42">
        <f t="shared" si="4"/>
        <v>12</v>
      </c>
      <c r="E279" t="s">
        <v>1122</v>
      </c>
      <c r="F279" t="s">
        <v>442</v>
      </c>
    </row>
    <row r="280" spans="1:6">
      <c r="A280" t="s">
        <v>1118</v>
      </c>
      <c r="B280">
        <v>3.26</v>
      </c>
      <c r="C280">
        <v>3.38</v>
      </c>
      <c r="D280" s="42">
        <f t="shared" si="4"/>
        <v>12.000000000000028</v>
      </c>
      <c r="E280" t="s">
        <v>1123</v>
      </c>
      <c r="F280" t="s">
        <v>440</v>
      </c>
    </row>
    <row r="281" spans="1:6">
      <c r="A281" t="s">
        <v>1118</v>
      </c>
      <c r="B281">
        <v>3.4</v>
      </c>
      <c r="C281">
        <v>3.51</v>
      </c>
      <c r="D281" s="42">
        <f t="shared" si="4"/>
        <v>10.999999999999972</v>
      </c>
      <c r="E281" t="s">
        <v>1124</v>
      </c>
      <c r="F281" t="s">
        <v>440</v>
      </c>
    </row>
    <row r="282" spans="1:6">
      <c r="A282" t="s">
        <v>1125</v>
      </c>
      <c r="B282">
        <v>3.53</v>
      </c>
      <c r="C282">
        <v>4.07</v>
      </c>
      <c r="D282" s="42">
        <f t="shared" si="4"/>
        <v>14.000000000000057</v>
      </c>
      <c r="E282" t="s">
        <v>1126</v>
      </c>
      <c r="F282" t="s">
        <v>440</v>
      </c>
    </row>
    <row r="283" spans="1:6">
      <c r="A283" t="s">
        <v>1125</v>
      </c>
      <c r="B283">
        <v>0.03</v>
      </c>
      <c r="C283">
        <v>0.14000000000000001</v>
      </c>
      <c r="D283" s="42">
        <f t="shared" si="4"/>
        <v>11.000000000000002</v>
      </c>
      <c r="E283" t="s">
        <v>1127</v>
      </c>
      <c r="F283" t="s">
        <v>440</v>
      </c>
    </row>
    <row r="284" spans="1:6">
      <c r="A284" t="s">
        <v>1125</v>
      </c>
      <c r="B284">
        <v>0.17</v>
      </c>
      <c r="C284">
        <v>0.28000000000000003</v>
      </c>
      <c r="D284" s="42">
        <f t="shared" si="4"/>
        <v>11.000000000000004</v>
      </c>
      <c r="E284" t="s">
        <v>1128</v>
      </c>
      <c r="F284" t="s">
        <v>440</v>
      </c>
    </row>
    <row r="285" spans="1:6">
      <c r="A285" t="s">
        <v>1125</v>
      </c>
      <c r="B285">
        <v>0.32</v>
      </c>
      <c r="C285">
        <v>0.44</v>
      </c>
      <c r="D285" s="42">
        <f t="shared" si="4"/>
        <v>12</v>
      </c>
      <c r="E285" t="s">
        <v>1129</v>
      </c>
      <c r="F285" t="s">
        <v>442</v>
      </c>
    </row>
    <row r="286" spans="1:6">
      <c r="A286" t="s">
        <v>1125</v>
      </c>
      <c r="B286">
        <v>0.46</v>
      </c>
      <c r="C286">
        <v>0.56999999999999995</v>
      </c>
      <c r="D286" s="42">
        <f t="shared" si="4"/>
        <v>10.999999999999993</v>
      </c>
      <c r="E286" t="s">
        <v>1130</v>
      </c>
      <c r="F286" t="s">
        <v>440</v>
      </c>
    </row>
    <row r="287" spans="1:6">
      <c r="A287" t="s">
        <v>1125</v>
      </c>
      <c r="B287">
        <v>1</v>
      </c>
      <c r="C287">
        <v>1.1200000000000001</v>
      </c>
      <c r="D287" s="42">
        <f t="shared" si="4"/>
        <v>12.000000000000014</v>
      </c>
      <c r="E287" t="s">
        <v>1131</v>
      </c>
      <c r="F287" t="s">
        <v>442</v>
      </c>
    </row>
    <row r="288" spans="1:6">
      <c r="A288" t="s">
        <v>1132</v>
      </c>
      <c r="B288">
        <v>1.1499999999999999</v>
      </c>
      <c r="C288">
        <v>1.28</v>
      </c>
      <c r="D288" s="42">
        <f t="shared" si="4"/>
        <v>13.000000000000014</v>
      </c>
      <c r="E288" t="s">
        <v>1133</v>
      </c>
      <c r="F288" t="s">
        <v>440</v>
      </c>
    </row>
    <row r="289" spans="1:6">
      <c r="A289" t="s">
        <v>1132</v>
      </c>
      <c r="B289">
        <v>1.29</v>
      </c>
      <c r="C289">
        <v>1.4</v>
      </c>
      <c r="D289" s="42">
        <f t="shared" si="4"/>
        <v>11</v>
      </c>
      <c r="E289" t="s">
        <v>1134</v>
      </c>
      <c r="F289" t="s">
        <v>440</v>
      </c>
    </row>
    <row r="290" spans="1:6">
      <c r="A290" t="s">
        <v>1132</v>
      </c>
      <c r="B290">
        <v>1.42</v>
      </c>
      <c r="C290">
        <v>1.53</v>
      </c>
      <c r="D290" s="42">
        <f t="shared" si="4"/>
        <v>11</v>
      </c>
      <c r="E290" t="s">
        <v>1135</v>
      </c>
      <c r="F290" t="s">
        <v>440</v>
      </c>
    </row>
    <row r="291" spans="1:6">
      <c r="A291" t="s">
        <v>1132</v>
      </c>
      <c r="B291">
        <v>1.56</v>
      </c>
      <c r="C291">
        <v>2.08</v>
      </c>
      <c r="D291" s="42">
        <f t="shared" si="4"/>
        <v>12</v>
      </c>
      <c r="E291" t="s">
        <v>1136</v>
      </c>
      <c r="F291" t="s">
        <v>440</v>
      </c>
    </row>
    <row r="292" spans="1:6">
      <c r="A292" t="s">
        <v>1132</v>
      </c>
      <c r="B292">
        <v>2.1</v>
      </c>
      <c r="C292">
        <v>2.2200000000000002</v>
      </c>
      <c r="D292" s="42">
        <f t="shared" si="4"/>
        <v>12.000000000000028</v>
      </c>
      <c r="E292" t="s">
        <v>1137</v>
      </c>
      <c r="F292" t="s">
        <v>440</v>
      </c>
    </row>
    <row r="293" spans="1:6">
      <c r="A293" t="s">
        <v>1132</v>
      </c>
      <c r="B293">
        <v>2.2400000000000002</v>
      </c>
      <c r="C293">
        <v>2.34</v>
      </c>
      <c r="D293" s="42">
        <f t="shared" si="4"/>
        <v>9.9999999999999716</v>
      </c>
      <c r="E293" t="s">
        <v>1138</v>
      </c>
      <c r="F293" t="s">
        <v>442</v>
      </c>
    </row>
    <row r="294" spans="1:6">
      <c r="A294" t="s">
        <v>1132</v>
      </c>
      <c r="B294">
        <v>2.37</v>
      </c>
      <c r="C294">
        <v>2.4900000000000002</v>
      </c>
      <c r="D294" s="42">
        <f t="shared" si="4"/>
        <v>12.000000000000028</v>
      </c>
      <c r="E294" t="s">
        <v>1139</v>
      </c>
      <c r="F294" t="s">
        <v>440</v>
      </c>
    </row>
    <row r="295" spans="1:6">
      <c r="A295" t="s">
        <v>1132</v>
      </c>
      <c r="B295">
        <v>2.52</v>
      </c>
      <c r="C295">
        <v>3.08</v>
      </c>
      <c r="D295" s="42">
        <f t="shared" si="4"/>
        <v>16</v>
      </c>
      <c r="E295" t="s">
        <v>1140</v>
      </c>
      <c r="F295" t="s">
        <v>440</v>
      </c>
    </row>
    <row r="296" spans="1:6">
      <c r="A296" t="s">
        <v>1132</v>
      </c>
      <c r="B296">
        <v>0.05</v>
      </c>
      <c r="C296">
        <v>0.17</v>
      </c>
      <c r="D296" s="42">
        <f t="shared" si="4"/>
        <v>12</v>
      </c>
      <c r="E296" t="s">
        <v>1141</v>
      </c>
      <c r="F296" t="s">
        <v>440</v>
      </c>
    </row>
    <row r="297" spans="1:6">
      <c r="A297" t="s">
        <v>1142</v>
      </c>
      <c r="B297">
        <v>0.19</v>
      </c>
      <c r="C297">
        <v>0.3</v>
      </c>
      <c r="D297" s="42">
        <f t="shared" si="4"/>
        <v>11</v>
      </c>
      <c r="E297" t="s">
        <v>1143</v>
      </c>
      <c r="F297" t="s">
        <v>440</v>
      </c>
    </row>
    <row r="298" spans="1:6">
      <c r="A298" t="s">
        <v>1142</v>
      </c>
      <c r="B298">
        <v>0.34</v>
      </c>
      <c r="C298">
        <v>0.47</v>
      </c>
      <c r="D298" s="42">
        <f t="shared" si="4"/>
        <v>13</v>
      </c>
      <c r="E298" t="s">
        <v>1144</v>
      </c>
      <c r="F298" t="s">
        <v>440</v>
      </c>
    </row>
    <row r="299" spans="1:6">
      <c r="A299" t="s">
        <v>1142</v>
      </c>
      <c r="B299">
        <v>0.49</v>
      </c>
      <c r="C299">
        <v>1.01</v>
      </c>
      <c r="D299" s="42">
        <f t="shared" si="4"/>
        <v>12</v>
      </c>
      <c r="E299" t="s">
        <v>1145</v>
      </c>
      <c r="F299" t="s">
        <v>440</v>
      </c>
    </row>
    <row r="300" spans="1:6">
      <c r="A300" t="s">
        <v>1142</v>
      </c>
      <c r="B300">
        <v>1.04</v>
      </c>
      <c r="C300">
        <v>1.1299999999999999</v>
      </c>
      <c r="D300" s="42">
        <f t="shared" si="4"/>
        <v>8.9999999999999858</v>
      </c>
      <c r="E300" t="s">
        <v>1146</v>
      </c>
      <c r="F300" t="s">
        <v>440</v>
      </c>
    </row>
    <row r="301" spans="1:6">
      <c r="A301" t="s">
        <v>1142</v>
      </c>
      <c r="B301">
        <v>1.1499999999999999</v>
      </c>
      <c r="C301">
        <v>1.27</v>
      </c>
      <c r="D301" s="42">
        <f t="shared" si="4"/>
        <v>12.000000000000014</v>
      </c>
      <c r="E301" t="s">
        <v>1147</v>
      </c>
      <c r="F301" t="s">
        <v>442</v>
      </c>
    </row>
    <row r="302" spans="1:6">
      <c r="A302" t="s">
        <v>1142</v>
      </c>
      <c r="B302">
        <v>1.29</v>
      </c>
      <c r="C302">
        <v>1.41</v>
      </c>
      <c r="D302" s="42">
        <f t="shared" si="4"/>
        <v>12</v>
      </c>
      <c r="E302" t="s">
        <v>1148</v>
      </c>
      <c r="F302" t="s">
        <v>440</v>
      </c>
    </row>
    <row r="303" spans="1:6">
      <c r="A303" t="s">
        <v>1149</v>
      </c>
      <c r="B303">
        <v>1.43</v>
      </c>
      <c r="C303">
        <v>1.55</v>
      </c>
      <c r="D303" s="42">
        <f t="shared" si="4"/>
        <v>12</v>
      </c>
      <c r="E303" t="s">
        <v>1150</v>
      </c>
      <c r="F303" t="s">
        <v>440</v>
      </c>
    </row>
    <row r="304" spans="1:6">
      <c r="A304" t="s">
        <v>1149</v>
      </c>
      <c r="B304">
        <v>1.57</v>
      </c>
      <c r="C304">
        <v>2.08</v>
      </c>
      <c r="D304" s="42">
        <f t="shared" si="4"/>
        <v>11</v>
      </c>
      <c r="E304" t="s">
        <v>1151</v>
      </c>
      <c r="F304" t="s">
        <v>440</v>
      </c>
    </row>
    <row r="305" spans="1:6">
      <c r="A305" t="s">
        <v>1149</v>
      </c>
      <c r="B305">
        <v>2.11</v>
      </c>
      <c r="C305">
        <v>2.21</v>
      </c>
      <c r="D305" s="42">
        <f t="shared" si="4"/>
        <v>10</v>
      </c>
      <c r="E305" t="s">
        <v>1152</v>
      </c>
      <c r="F305" t="s">
        <v>440</v>
      </c>
    </row>
    <row r="306" spans="1:6">
      <c r="A306" t="s">
        <v>1149</v>
      </c>
      <c r="B306">
        <v>2.23</v>
      </c>
      <c r="C306">
        <v>2.38</v>
      </c>
      <c r="D306" s="42">
        <f t="shared" si="4"/>
        <v>15</v>
      </c>
      <c r="E306" t="s">
        <v>1153</v>
      </c>
      <c r="F306" t="s">
        <v>442</v>
      </c>
    </row>
    <row r="307" spans="1:6">
      <c r="A307" t="s">
        <v>1149</v>
      </c>
      <c r="B307">
        <v>2.4</v>
      </c>
      <c r="C307">
        <v>2.5</v>
      </c>
      <c r="D307" s="42">
        <f t="shared" si="4"/>
        <v>10</v>
      </c>
      <c r="E307" t="s">
        <v>1154</v>
      </c>
      <c r="F307" t="s">
        <v>440</v>
      </c>
    </row>
    <row r="308" spans="1:6">
      <c r="A308" t="s">
        <v>1149</v>
      </c>
      <c r="B308">
        <v>2.5299999999999998</v>
      </c>
      <c r="C308">
        <v>3.04</v>
      </c>
      <c r="D308" s="42">
        <f t="shared" si="4"/>
        <v>11.000000000000028</v>
      </c>
      <c r="E308" t="s">
        <v>1155</v>
      </c>
      <c r="F308" t="s">
        <v>440</v>
      </c>
    </row>
    <row r="309" spans="1:6">
      <c r="A309" t="s">
        <v>1156</v>
      </c>
      <c r="B309">
        <v>3.07</v>
      </c>
      <c r="C309">
        <v>3.17</v>
      </c>
      <c r="D309" s="42">
        <f t="shared" si="4"/>
        <v>10.000000000000028</v>
      </c>
      <c r="E309" t="s">
        <v>1157</v>
      </c>
      <c r="F309" t="s">
        <v>442</v>
      </c>
    </row>
    <row r="310" spans="1:6">
      <c r="A310" t="s">
        <v>1156</v>
      </c>
      <c r="B310">
        <v>3.19</v>
      </c>
      <c r="C310">
        <v>3.28</v>
      </c>
      <c r="D310" s="42">
        <f t="shared" si="4"/>
        <v>8.9999999999999716</v>
      </c>
      <c r="E310" t="s">
        <v>1158</v>
      </c>
      <c r="F310" t="s">
        <v>440</v>
      </c>
    </row>
    <row r="311" spans="1:6">
      <c r="A311" t="s">
        <v>1156</v>
      </c>
      <c r="B311">
        <v>3.31</v>
      </c>
      <c r="C311">
        <v>3.42</v>
      </c>
      <c r="D311" s="42">
        <f t="shared" si="4"/>
        <v>11</v>
      </c>
      <c r="E311" t="s">
        <v>1159</v>
      </c>
      <c r="F311" t="s">
        <v>440</v>
      </c>
    </row>
    <row r="312" spans="1:6">
      <c r="A312" t="s">
        <v>1156</v>
      </c>
      <c r="B312">
        <v>3.45</v>
      </c>
      <c r="C312">
        <v>3.56</v>
      </c>
      <c r="D312" s="42">
        <f t="shared" si="4"/>
        <v>11</v>
      </c>
      <c r="E312" t="s">
        <v>1160</v>
      </c>
      <c r="F312" t="s">
        <v>440</v>
      </c>
    </row>
    <row r="313" spans="1:6">
      <c r="A313" t="s">
        <v>1156</v>
      </c>
      <c r="B313">
        <v>3.57</v>
      </c>
      <c r="C313">
        <v>4.08</v>
      </c>
      <c r="D313" s="42">
        <f t="shared" si="4"/>
        <v>11</v>
      </c>
      <c r="E313" t="s">
        <v>1161</v>
      </c>
      <c r="F313" t="s">
        <v>442</v>
      </c>
    </row>
    <row r="314" spans="1:6">
      <c r="A314" t="s">
        <v>1156</v>
      </c>
      <c r="B314">
        <v>4.0999999999999996</v>
      </c>
      <c r="C314">
        <v>4.2</v>
      </c>
      <c r="D314" s="42">
        <f t="shared" si="4"/>
        <v>10.000000000000028</v>
      </c>
      <c r="E314" t="s">
        <v>1162</v>
      </c>
      <c r="F314" t="s">
        <v>440</v>
      </c>
    </row>
    <row r="315" spans="1:6">
      <c r="A315" t="s">
        <v>1163</v>
      </c>
      <c r="B315">
        <v>4.22</v>
      </c>
      <c r="C315">
        <v>4.32</v>
      </c>
      <c r="D315" s="42">
        <f t="shared" si="4"/>
        <v>10</v>
      </c>
      <c r="E315" t="s">
        <v>1164</v>
      </c>
      <c r="F315" t="s">
        <v>440</v>
      </c>
    </row>
    <row r="316" spans="1:6">
      <c r="A316" t="s">
        <v>1163</v>
      </c>
      <c r="B316">
        <v>4.34</v>
      </c>
      <c r="C316">
        <v>4.4400000000000004</v>
      </c>
      <c r="D316" s="42">
        <f t="shared" si="4"/>
        <v>10.000000000000057</v>
      </c>
      <c r="E316" t="s">
        <v>1165</v>
      </c>
      <c r="F316" t="s">
        <v>440</v>
      </c>
    </row>
    <row r="317" spans="1:6">
      <c r="A317" t="s">
        <v>1163</v>
      </c>
      <c r="B317">
        <v>4.46</v>
      </c>
      <c r="C317">
        <v>4.55</v>
      </c>
      <c r="D317" s="42">
        <f t="shared" si="4"/>
        <v>9</v>
      </c>
      <c r="E317" t="s">
        <v>1166</v>
      </c>
      <c r="F317" t="s">
        <v>440</v>
      </c>
    </row>
    <row r="318" spans="1:6">
      <c r="A318" t="s">
        <v>1163</v>
      </c>
      <c r="B318">
        <v>4.59</v>
      </c>
      <c r="C318">
        <v>5.0999999999999996</v>
      </c>
      <c r="D318" s="42">
        <f t="shared" si="4"/>
        <v>10.999999999999943</v>
      </c>
      <c r="E318" t="s">
        <v>1167</v>
      </c>
      <c r="F318" t="s">
        <v>440</v>
      </c>
    </row>
    <row r="319" spans="1:6">
      <c r="A319" t="s">
        <v>1163</v>
      </c>
      <c r="B319">
        <v>5.13</v>
      </c>
      <c r="C319">
        <v>5.25</v>
      </c>
      <c r="D319" s="42">
        <f t="shared" si="4"/>
        <v>12</v>
      </c>
      <c r="E319" t="s">
        <v>1168</v>
      </c>
      <c r="F319" t="s">
        <v>442</v>
      </c>
    </row>
    <row r="320" spans="1:6">
      <c r="A320" t="s">
        <v>1163</v>
      </c>
      <c r="B320">
        <v>5.27</v>
      </c>
      <c r="C320">
        <v>5.37</v>
      </c>
      <c r="D320" s="42">
        <f t="shared" si="4"/>
        <v>10.000000000000057</v>
      </c>
      <c r="E320" t="s">
        <v>1169</v>
      </c>
      <c r="F320" t="s">
        <v>440</v>
      </c>
    </row>
    <row r="321" spans="1:6">
      <c r="A321" t="s">
        <v>1170</v>
      </c>
      <c r="B321">
        <v>5.38</v>
      </c>
      <c r="C321">
        <v>5.49</v>
      </c>
      <c r="D321" s="42">
        <f t="shared" si="4"/>
        <v>11</v>
      </c>
      <c r="E321" t="s">
        <v>1171</v>
      </c>
      <c r="F321" t="s">
        <v>442</v>
      </c>
    </row>
    <row r="322" spans="1:6">
      <c r="A322" t="s">
        <v>1170</v>
      </c>
      <c r="B322">
        <v>5.51</v>
      </c>
      <c r="C322">
        <v>6.02</v>
      </c>
      <c r="D322" s="42">
        <f t="shared" si="4"/>
        <v>10.999999999999943</v>
      </c>
      <c r="E322" t="s">
        <v>1172</v>
      </c>
      <c r="F322" t="s">
        <v>440</v>
      </c>
    </row>
    <row r="323" spans="1:6">
      <c r="A323" t="s">
        <v>1170</v>
      </c>
      <c r="B323">
        <v>6.04</v>
      </c>
      <c r="C323">
        <v>6.15</v>
      </c>
      <c r="D323" s="42">
        <f t="shared" ref="D323:D386" si="5">(TRUNC(C323)*60)+((C323-TRUNC(C323))*100)-((TRUNC(B323)*60)+((B323-TRUNC(B323))*100))</f>
        <v>11.000000000000057</v>
      </c>
      <c r="E323" t="s">
        <v>1173</v>
      </c>
      <c r="F323" t="s">
        <v>442</v>
      </c>
    </row>
    <row r="324" spans="1:6">
      <c r="A324" t="s">
        <v>1170</v>
      </c>
      <c r="B324">
        <v>6.18</v>
      </c>
      <c r="C324">
        <v>6.26</v>
      </c>
      <c r="D324" s="42">
        <f t="shared" si="5"/>
        <v>8</v>
      </c>
      <c r="E324" t="s">
        <v>1174</v>
      </c>
      <c r="F324" t="s">
        <v>440</v>
      </c>
    </row>
    <row r="325" spans="1:6">
      <c r="A325" t="s">
        <v>1170</v>
      </c>
      <c r="B325">
        <v>6.28</v>
      </c>
      <c r="C325">
        <v>6.42</v>
      </c>
      <c r="D325" s="42">
        <f t="shared" si="5"/>
        <v>14</v>
      </c>
      <c r="E325" t="s">
        <v>1175</v>
      </c>
      <c r="F325" t="s">
        <v>440</v>
      </c>
    </row>
    <row r="326" spans="1:6">
      <c r="A326" t="s">
        <v>1170</v>
      </c>
      <c r="B326">
        <v>0.08</v>
      </c>
      <c r="C326">
        <v>0.23</v>
      </c>
      <c r="D326" s="42">
        <f t="shared" si="5"/>
        <v>15</v>
      </c>
      <c r="E326" t="s">
        <v>1176</v>
      </c>
      <c r="F326" t="s">
        <v>440</v>
      </c>
    </row>
    <row r="327" spans="1:6">
      <c r="A327" t="s">
        <v>1177</v>
      </c>
      <c r="B327">
        <v>0.27</v>
      </c>
      <c r="C327">
        <v>0.39</v>
      </c>
      <c r="D327" s="42">
        <f t="shared" si="5"/>
        <v>12</v>
      </c>
      <c r="E327" t="s">
        <v>1178</v>
      </c>
      <c r="F327" t="s">
        <v>440</v>
      </c>
    </row>
    <row r="328" spans="1:6">
      <c r="A328" t="s">
        <v>1177</v>
      </c>
      <c r="B328">
        <v>0.41</v>
      </c>
      <c r="C328">
        <v>0.53</v>
      </c>
      <c r="D328" s="42">
        <f t="shared" si="5"/>
        <v>12</v>
      </c>
      <c r="E328" t="s">
        <v>1179</v>
      </c>
      <c r="F328" t="s">
        <v>440</v>
      </c>
    </row>
    <row r="329" spans="1:6">
      <c r="A329" t="s">
        <v>1177</v>
      </c>
      <c r="B329">
        <v>0.55000000000000004</v>
      </c>
      <c r="C329">
        <v>1.0900000000000001</v>
      </c>
      <c r="D329" s="42">
        <f t="shared" si="5"/>
        <v>13.999999999999993</v>
      </c>
      <c r="E329" t="s">
        <v>1180</v>
      </c>
      <c r="F329" t="s">
        <v>440</v>
      </c>
    </row>
    <row r="330" spans="1:6">
      <c r="A330" t="s">
        <v>1177</v>
      </c>
      <c r="B330">
        <v>1.1100000000000001</v>
      </c>
      <c r="C330">
        <v>1.25</v>
      </c>
      <c r="D330" s="42">
        <f t="shared" si="5"/>
        <v>13.999999999999986</v>
      </c>
      <c r="E330" t="s">
        <v>1181</v>
      </c>
      <c r="F330" t="s">
        <v>440</v>
      </c>
    </row>
    <row r="331" spans="1:6">
      <c r="A331" t="s">
        <v>1177</v>
      </c>
      <c r="B331">
        <v>1.27</v>
      </c>
      <c r="C331">
        <v>1.41</v>
      </c>
      <c r="D331" s="42">
        <f t="shared" si="5"/>
        <v>14</v>
      </c>
      <c r="E331" t="s">
        <v>1182</v>
      </c>
      <c r="F331" t="s">
        <v>440</v>
      </c>
    </row>
    <row r="332" spans="1:6">
      <c r="A332" t="s">
        <v>1177</v>
      </c>
      <c r="B332">
        <v>1.43</v>
      </c>
      <c r="C332">
        <v>1.57</v>
      </c>
      <c r="D332" s="42">
        <f t="shared" si="5"/>
        <v>14</v>
      </c>
      <c r="E332" t="s">
        <v>1183</v>
      </c>
      <c r="F332" t="s">
        <v>440</v>
      </c>
    </row>
    <row r="333" spans="1:6">
      <c r="A333" t="s">
        <v>1184</v>
      </c>
      <c r="B333">
        <v>2</v>
      </c>
      <c r="C333">
        <v>2.12</v>
      </c>
      <c r="D333" s="42">
        <f t="shared" si="5"/>
        <v>12</v>
      </c>
      <c r="E333" t="s">
        <v>1185</v>
      </c>
      <c r="F333" t="s">
        <v>442</v>
      </c>
    </row>
    <row r="334" spans="1:6">
      <c r="A334" t="s">
        <v>1184</v>
      </c>
      <c r="B334">
        <v>2.15</v>
      </c>
      <c r="C334">
        <v>2.2999999999999998</v>
      </c>
      <c r="D334" s="42">
        <f t="shared" si="5"/>
        <v>14.999999999999972</v>
      </c>
      <c r="E334" t="s">
        <v>1186</v>
      </c>
      <c r="F334" t="s">
        <v>442</v>
      </c>
    </row>
    <row r="335" spans="1:6">
      <c r="A335" t="s">
        <v>1184</v>
      </c>
      <c r="B335">
        <v>2.3199999999999998</v>
      </c>
      <c r="C335">
        <v>2.4500000000000002</v>
      </c>
      <c r="D335" s="42">
        <f t="shared" si="5"/>
        <v>13</v>
      </c>
      <c r="E335" t="s">
        <v>1187</v>
      </c>
      <c r="F335" t="s">
        <v>440</v>
      </c>
    </row>
    <row r="336" spans="1:6">
      <c r="A336" t="s">
        <v>1184</v>
      </c>
      <c r="B336">
        <v>2.48</v>
      </c>
      <c r="C336">
        <v>3.01</v>
      </c>
      <c r="D336" s="42">
        <f t="shared" si="5"/>
        <v>12.999999999999972</v>
      </c>
      <c r="E336" t="s">
        <v>1188</v>
      </c>
      <c r="F336" t="s">
        <v>440</v>
      </c>
    </row>
    <row r="337" spans="1:6">
      <c r="A337" t="s">
        <v>1184</v>
      </c>
      <c r="B337">
        <v>3.02</v>
      </c>
      <c r="C337">
        <v>3.15</v>
      </c>
      <c r="D337" s="42">
        <f t="shared" si="5"/>
        <v>13</v>
      </c>
      <c r="E337" t="s">
        <v>1189</v>
      </c>
      <c r="F337" t="s">
        <v>440</v>
      </c>
    </row>
    <row r="338" spans="1:6">
      <c r="A338" t="s">
        <v>1184</v>
      </c>
      <c r="B338">
        <v>3.19</v>
      </c>
      <c r="C338">
        <v>3.32</v>
      </c>
      <c r="D338" s="42">
        <f t="shared" si="5"/>
        <v>13</v>
      </c>
      <c r="E338" t="s">
        <v>1190</v>
      </c>
      <c r="F338" t="s">
        <v>440</v>
      </c>
    </row>
    <row r="339" spans="1:6">
      <c r="A339" t="s">
        <v>1191</v>
      </c>
      <c r="B339">
        <v>3.34</v>
      </c>
      <c r="C339">
        <v>3.49</v>
      </c>
      <c r="D339" s="42">
        <f t="shared" si="5"/>
        <v>15.000000000000028</v>
      </c>
      <c r="E339" t="s">
        <v>1192</v>
      </c>
      <c r="F339" t="s">
        <v>440</v>
      </c>
    </row>
    <row r="340" spans="1:6">
      <c r="A340" t="s">
        <v>1191</v>
      </c>
      <c r="B340">
        <v>3.51</v>
      </c>
      <c r="C340">
        <v>4.05</v>
      </c>
      <c r="D340" s="42">
        <f t="shared" si="5"/>
        <v>14</v>
      </c>
      <c r="E340" t="s">
        <v>1193</v>
      </c>
      <c r="F340" t="s">
        <v>440</v>
      </c>
    </row>
    <row r="341" spans="1:6">
      <c r="A341" t="s">
        <v>1191</v>
      </c>
      <c r="B341">
        <v>4.08</v>
      </c>
      <c r="C341">
        <v>4.2300000000000004</v>
      </c>
      <c r="D341" s="42">
        <f t="shared" si="5"/>
        <v>15.000000000000057</v>
      </c>
      <c r="E341" t="s">
        <v>1194</v>
      </c>
      <c r="F341" t="s">
        <v>440</v>
      </c>
    </row>
    <row r="342" spans="1:6">
      <c r="A342" t="s">
        <v>1191</v>
      </c>
      <c r="B342">
        <v>4.26</v>
      </c>
      <c r="C342">
        <v>4.38</v>
      </c>
      <c r="D342" s="42">
        <f t="shared" si="5"/>
        <v>12</v>
      </c>
      <c r="E342" t="s">
        <v>1195</v>
      </c>
      <c r="F342" t="s">
        <v>440</v>
      </c>
    </row>
    <row r="343" spans="1:6">
      <c r="A343" t="s">
        <v>1191</v>
      </c>
      <c r="B343">
        <v>4.4000000000000004</v>
      </c>
      <c r="C343">
        <v>4.57</v>
      </c>
      <c r="D343" s="42">
        <f t="shared" si="5"/>
        <v>16.999999999999943</v>
      </c>
      <c r="E343" t="s">
        <v>1196</v>
      </c>
      <c r="F343" t="s">
        <v>440</v>
      </c>
    </row>
    <row r="344" spans="1:6">
      <c r="A344" t="s">
        <v>1191</v>
      </c>
      <c r="B344">
        <v>5</v>
      </c>
      <c r="C344">
        <v>5.18</v>
      </c>
      <c r="D344" s="42">
        <f t="shared" si="5"/>
        <v>18</v>
      </c>
      <c r="E344" t="s">
        <v>1197</v>
      </c>
      <c r="F344" t="s">
        <v>440</v>
      </c>
    </row>
    <row r="345" spans="1:6">
      <c r="A345" t="s">
        <v>1198</v>
      </c>
      <c r="B345">
        <v>5.2</v>
      </c>
      <c r="C345">
        <v>5.32</v>
      </c>
      <c r="D345" s="42">
        <f t="shared" si="5"/>
        <v>12</v>
      </c>
      <c r="E345" t="s">
        <v>1199</v>
      </c>
      <c r="F345" t="s">
        <v>440</v>
      </c>
    </row>
    <row r="346" spans="1:6">
      <c r="A346" t="s">
        <v>1198</v>
      </c>
      <c r="B346">
        <v>5.35</v>
      </c>
      <c r="C346">
        <v>5.48</v>
      </c>
      <c r="D346" s="42">
        <f t="shared" si="5"/>
        <v>13.000000000000114</v>
      </c>
      <c r="E346" t="s">
        <v>1200</v>
      </c>
      <c r="F346" t="s">
        <v>818</v>
      </c>
    </row>
    <row r="347" spans="1:6">
      <c r="A347" t="s">
        <v>1198</v>
      </c>
      <c r="B347">
        <v>5.49</v>
      </c>
      <c r="C347">
        <v>6.02</v>
      </c>
      <c r="D347" s="42">
        <f t="shared" si="5"/>
        <v>12.999999999999943</v>
      </c>
      <c r="E347" t="s">
        <v>1201</v>
      </c>
      <c r="F347" t="s">
        <v>440</v>
      </c>
    </row>
    <row r="348" spans="1:6">
      <c r="A348" t="s">
        <v>1198</v>
      </c>
      <c r="B348">
        <v>6.05</v>
      </c>
      <c r="C348">
        <v>6.17</v>
      </c>
      <c r="D348" s="42">
        <f t="shared" si="5"/>
        <v>12</v>
      </c>
      <c r="E348" t="s">
        <v>1202</v>
      </c>
      <c r="F348" t="s">
        <v>442</v>
      </c>
    </row>
    <row r="349" spans="1:6">
      <c r="A349" t="s">
        <v>1198</v>
      </c>
      <c r="B349">
        <v>6.2</v>
      </c>
      <c r="C349">
        <v>6.29</v>
      </c>
      <c r="D349" s="42">
        <f t="shared" si="5"/>
        <v>9</v>
      </c>
      <c r="E349" t="s">
        <v>1203</v>
      </c>
      <c r="F349" t="s">
        <v>440</v>
      </c>
    </row>
    <row r="350" spans="1:6">
      <c r="A350" t="s">
        <v>1198</v>
      </c>
      <c r="B350">
        <v>6.31</v>
      </c>
      <c r="C350">
        <v>6.47</v>
      </c>
      <c r="D350" s="42">
        <f t="shared" si="5"/>
        <v>16.000000000000057</v>
      </c>
      <c r="E350" t="s">
        <v>1204</v>
      </c>
      <c r="F350" t="s">
        <v>440</v>
      </c>
    </row>
    <row r="351" spans="1:6">
      <c r="A351" t="s">
        <v>1205</v>
      </c>
      <c r="B351">
        <v>6.49</v>
      </c>
      <c r="C351">
        <v>7.02</v>
      </c>
      <c r="D351" s="42">
        <f t="shared" si="5"/>
        <v>12.999999999999943</v>
      </c>
      <c r="E351" t="s">
        <v>1206</v>
      </c>
      <c r="F351" t="s">
        <v>440</v>
      </c>
    </row>
    <row r="352" spans="1:6">
      <c r="A352" t="s">
        <v>1205</v>
      </c>
      <c r="B352">
        <v>7.03</v>
      </c>
      <c r="C352">
        <v>7.14</v>
      </c>
      <c r="D352" s="42">
        <f t="shared" si="5"/>
        <v>10.999999999999943</v>
      </c>
      <c r="E352" t="s">
        <v>1207</v>
      </c>
      <c r="F352" t="s">
        <v>442</v>
      </c>
    </row>
    <row r="353" spans="1:6">
      <c r="A353" t="s">
        <v>1205</v>
      </c>
      <c r="B353">
        <v>7.16</v>
      </c>
      <c r="C353">
        <v>7.3</v>
      </c>
      <c r="D353" s="42">
        <f t="shared" si="5"/>
        <v>14</v>
      </c>
      <c r="E353" t="s">
        <v>1208</v>
      </c>
      <c r="F353" t="s">
        <v>440</v>
      </c>
    </row>
    <row r="354" spans="1:6">
      <c r="A354" t="s">
        <v>1205</v>
      </c>
      <c r="B354">
        <v>7.32</v>
      </c>
      <c r="C354">
        <v>7.47</v>
      </c>
      <c r="D354" s="42">
        <f t="shared" si="5"/>
        <v>15</v>
      </c>
      <c r="E354" t="s">
        <v>1209</v>
      </c>
      <c r="F354" t="s">
        <v>442</v>
      </c>
    </row>
    <row r="355" spans="1:6">
      <c r="A355" t="s">
        <v>1205</v>
      </c>
      <c r="B355">
        <v>7.5</v>
      </c>
      <c r="C355">
        <v>8.0399999999999991</v>
      </c>
      <c r="D355" s="42">
        <f t="shared" si="5"/>
        <v>13.999999999999886</v>
      </c>
      <c r="E355" t="s">
        <v>1210</v>
      </c>
      <c r="F355" t="s">
        <v>818</v>
      </c>
    </row>
    <row r="356" spans="1:6">
      <c r="A356" t="s">
        <v>1205</v>
      </c>
      <c r="B356">
        <v>8.07</v>
      </c>
      <c r="C356">
        <v>8.1999999999999993</v>
      </c>
      <c r="D356" s="42">
        <f t="shared" si="5"/>
        <v>12.999999999999943</v>
      </c>
      <c r="E356" t="s">
        <v>1211</v>
      </c>
      <c r="F356" t="s">
        <v>440</v>
      </c>
    </row>
    <row r="357" spans="1:6">
      <c r="A357" t="s">
        <v>1212</v>
      </c>
      <c r="B357">
        <v>8.2200000000000006</v>
      </c>
      <c r="C357">
        <v>8.35</v>
      </c>
      <c r="D357" s="42">
        <f t="shared" si="5"/>
        <v>12.999999999999943</v>
      </c>
      <c r="E357" t="s">
        <v>1213</v>
      </c>
      <c r="F357" t="s">
        <v>440</v>
      </c>
    </row>
    <row r="358" spans="1:6">
      <c r="A358" t="s">
        <v>1212</v>
      </c>
      <c r="B358">
        <v>8.3699999999999992</v>
      </c>
      <c r="C358">
        <v>8.51</v>
      </c>
      <c r="D358" s="42">
        <f t="shared" si="5"/>
        <v>14.000000000000114</v>
      </c>
      <c r="E358" t="s">
        <v>1214</v>
      </c>
      <c r="F358" t="s">
        <v>440</v>
      </c>
    </row>
    <row r="359" spans="1:6">
      <c r="A359" t="s">
        <v>1212</v>
      </c>
      <c r="B359">
        <v>8.52</v>
      </c>
      <c r="C359">
        <v>9.0299999999999994</v>
      </c>
      <c r="D359" s="42">
        <f t="shared" si="5"/>
        <v>10.999999999999886</v>
      </c>
      <c r="E359" t="s">
        <v>1215</v>
      </c>
      <c r="F359" t="s">
        <v>440</v>
      </c>
    </row>
    <row r="360" spans="1:6">
      <c r="A360" t="s">
        <v>1212</v>
      </c>
      <c r="B360">
        <v>9.08</v>
      </c>
      <c r="C360">
        <v>9.24</v>
      </c>
      <c r="D360" s="42">
        <f t="shared" si="5"/>
        <v>16</v>
      </c>
      <c r="E360" t="s">
        <v>1216</v>
      </c>
      <c r="F360" t="s">
        <v>440</v>
      </c>
    </row>
    <row r="361" spans="1:6">
      <c r="A361" t="s">
        <v>1212</v>
      </c>
      <c r="B361">
        <v>9.27</v>
      </c>
      <c r="C361">
        <v>9.43</v>
      </c>
      <c r="D361" s="42">
        <f t="shared" si="5"/>
        <v>16</v>
      </c>
      <c r="E361" t="s">
        <v>1217</v>
      </c>
      <c r="F361" t="s">
        <v>440</v>
      </c>
    </row>
    <row r="362" spans="1:6">
      <c r="A362" t="s">
        <v>1212</v>
      </c>
      <c r="B362">
        <v>9.4499999999999993</v>
      </c>
      <c r="C362">
        <v>9.56</v>
      </c>
      <c r="D362" s="42">
        <f t="shared" si="5"/>
        <v>11.000000000000114</v>
      </c>
      <c r="E362" t="s">
        <v>1218</v>
      </c>
      <c r="F362" t="s">
        <v>440</v>
      </c>
    </row>
    <row r="363" spans="1:6">
      <c r="A363" t="s">
        <v>1219</v>
      </c>
      <c r="B363">
        <v>9.58</v>
      </c>
      <c r="C363">
        <v>10.119999999999999</v>
      </c>
      <c r="D363" s="42">
        <f t="shared" si="5"/>
        <v>13.999999999999886</v>
      </c>
      <c r="E363" t="s">
        <v>1220</v>
      </c>
      <c r="F363" t="s">
        <v>440</v>
      </c>
    </row>
    <row r="364" spans="1:6">
      <c r="A364" t="s">
        <v>1219</v>
      </c>
      <c r="B364">
        <v>10.14</v>
      </c>
      <c r="C364">
        <v>10.27</v>
      </c>
      <c r="D364" s="42">
        <f t="shared" si="5"/>
        <v>13</v>
      </c>
      <c r="E364" t="s">
        <v>1221</v>
      </c>
      <c r="F364" t="s">
        <v>440</v>
      </c>
    </row>
    <row r="365" spans="1:6">
      <c r="A365" t="s">
        <v>1219</v>
      </c>
      <c r="B365">
        <v>10.3</v>
      </c>
      <c r="C365">
        <v>10.43</v>
      </c>
      <c r="D365" s="42">
        <f t="shared" si="5"/>
        <v>12.999999999999886</v>
      </c>
      <c r="E365" t="s">
        <v>1222</v>
      </c>
      <c r="F365" t="s">
        <v>440</v>
      </c>
    </row>
    <row r="366" spans="1:6">
      <c r="A366" t="s">
        <v>1219</v>
      </c>
      <c r="B366">
        <v>10.45</v>
      </c>
      <c r="C366">
        <v>11</v>
      </c>
      <c r="D366" s="42">
        <f t="shared" si="5"/>
        <v>15.000000000000114</v>
      </c>
      <c r="E366" t="s">
        <v>1223</v>
      </c>
      <c r="F366" t="s">
        <v>818</v>
      </c>
    </row>
    <row r="367" spans="1:6">
      <c r="A367" t="s">
        <v>1219</v>
      </c>
      <c r="B367">
        <v>11.04</v>
      </c>
      <c r="C367">
        <v>11.15</v>
      </c>
      <c r="D367" s="42">
        <f t="shared" si="5"/>
        <v>11.000000000000114</v>
      </c>
      <c r="E367" t="s">
        <v>1224</v>
      </c>
      <c r="F367" t="s">
        <v>440</v>
      </c>
    </row>
    <row r="368" spans="1:6">
      <c r="A368" t="s">
        <v>1219</v>
      </c>
      <c r="B368">
        <v>11.18</v>
      </c>
      <c r="C368">
        <v>11.31</v>
      </c>
      <c r="D368" s="42">
        <f t="shared" si="5"/>
        <v>13</v>
      </c>
      <c r="E368" t="s">
        <v>1225</v>
      </c>
      <c r="F368" t="s">
        <v>442</v>
      </c>
    </row>
    <row r="369" spans="1:6">
      <c r="A369" t="s">
        <v>1226</v>
      </c>
      <c r="B369">
        <v>11.32</v>
      </c>
      <c r="C369">
        <v>11.43</v>
      </c>
      <c r="D369" s="42">
        <f t="shared" si="5"/>
        <v>11</v>
      </c>
      <c r="E369" t="s">
        <v>1227</v>
      </c>
      <c r="F369" t="s">
        <v>442</v>
      </c>
    </row>
    <row r="370" spans="1:6">
      <c r="A370" t="s">
        <v>1226</v>
      </c>
      <c r="B370">
        <v>11.46</v>
      </c>
      <c r="C370">
        <v>12.02</v>
      </c>
      <c r="D370" s="42">
        <f t="shared" si="5"/>
        <v>15.999999999999886</v>
      </c>
      <c r="E370" t="s">
        <v>1228</v>
      </c>
      <c r="F370" t="s">
        <v>442</v>
      </c>
    </row>
    <row r="371" spans="1:6">
      <c r="A371" t="s">
        <v>1226</v>
      </c>
      <c r="B371">
        <v>12.04</v>
      </c>
      <c r="C371">
        <v>12.17</v>
      </c>
      <c r="D371" s="42">
        <f t="shared" si="5"/>
        <v>13.000000000000114</v>
      </c>
      <c r="E371" t="s">
        <v>1229</v>
      </c>
      <c r="F371" t="s">
        <v>440</v>
      </c>
    </row>
    <row r="372" spans="1:6">
      <c r="A372" t="s">
        <v>1226</v>
      </c>
      <c r="B372">
        <v>12.21</v>
      </c>
      <c r="C372">
        <v>12.31</v>
      </c>
      <c r="D372" s="42">
        <f t="shared" si="5"/>
        <v>9.9999999999998863</v>
      </c>
      <c r="E372" t="s">
        <v>1230</v>
      </c>
      <c r="F372" t="s">
        <v>442</v>
      </c>
    </row>
    <row r="373" spans="1:6">
      <c r="A373" t="s">
        <v>1226</v>
      </c>
      <c r="B373">
        <v>12.33</v>
      </c>
      <c r="C373">
        <v>12.45</v>
      </c>
      <c r="D373" s="42">
        <f t="shared" si="5"/>
        <v>11.999999999999886</v>
      </c>
      <c r="E373" t="s">
        <v>1231</v>
      </c>
      <c r="F373" t="s">
        <v>440</v>
      </c>
    </row>
    <row r="374" spans="1:6">
      <c r="A374" t="s">
        <v>1226</v>
      </c>
      <c r="B374">
        <v>12.47</v>
      </c>
      <c r="C374">
        <v>13</v>
      </c>
      <c r="D374" s="42">
        <f t="shared" si="5"/>
        <v>12.999999999999886</v>
      </c>
      <c r="E374" t="s">
        <v>1232</v>
      </c>
      <c r="F374" t="s">
        <v>440</v>
      </c>
    </row>
    <row r="375" spans="1:6">
      <c r="A375" t="s">
        <v>1233</v>
      </c>
      <c r="B375">
        <v>13.04</v>
      </c>
      <c r="C375">
        <v>13.18</v>
      </c>
      <c r="D375" s="42">
        <f t="shared" si="5"/>
        <v>14.000000000000114</v>
      </c>
      <c r="E375" t="s">
        <v>1234</v>
      </c>
      <c r="F375" t="s">
        <v>442</v>
      </c>
    </row>
    <row r="376" spans="1:6">
      <c r="A376" t="s">
        <v>1233</v>
      </c>
      <c r="B376">
        <v>13.2</v>
      </c>
      <c r="C376">
        <v>13.34</v>
      </c>
      <c r="D376" s="42">
        <f t="shared" si="5"/>
        <v>14.000000000000114</v>
      </c>
      <c r="E376" t="s">
        <v>1235</v>
      </c>
      <c r="F376" t="s">
        <v>440</v>
      </c>
    </row>
    <row r="377" spans="1:6">
      <c r="A377" t="s">
        <v>1233</v>
      </c>
      <c r="B377">
        <v>13.38</v>
      </c>
      <c r="C377">
        <v>13.53</v>
      </c>
      <c r="D377" s="42">
        <f t="shared" si="5"/>
        <v>14.999999999999773</v>
      </c>
      <c r="E377" t="s">
        <v>1236</v>
      </c>
      <c r="F377" t="s">
        <v>442</v>
      </c>
    </row>
    <row r="378" spans="1:6">
      <c r="A378" t="s">
        <v>1233</v>
      </c>
      <c r="B378">
        <v>13.54</v>
      </c>
      <c r="C378">
        <v>14.08</v>
      </c>
      <c r="D378" s="42">
        <f t="shared" si="5"/>
        <v>14.000000000000114</v>
      </c>
      <c r="E378" t="s">
        <v>1237</v>
      </c>
      <c r="F378" t="s">
        <v>440</v>
      </c>
    </row>
    <row r="379" spans="1:6">
      <c r="A379" t="s">
        <v>1233</v>
      </c>
      <c r="B379">
        <v>14.1</v>
      </c>
      <c r="C379">
        <v>14.23</v>
      </c>
      <c r="D379" s="42">
        <f t="shared" si="5"/>
        <v>13</v>
      </c>
      <c r="E379" t="s">
        <v>1238</v>
      </c>
      <c r="F379" t="s">
        <v>442</v>
      </c>
    </row>
    <row r="380" spans="1:6">
      <c r="A380" t="s">
        <v>1233</v>
      </c>
      <c r="B380">
        <v>14.25</v>
      </c>
      <c r="C380">
        <v>14.4</v>
      </c>
      <c r="D380" s="42">
        <f t="shared" si="5"/>
        <v>15</v>
      </c>
      <c r="E380" t="s">
        <v>1239</v>
      </c>
      <c r="F380" t="s">
        <v>818</v>
      </c>
    </row>
    <row r="381" spans="1:6">
      <c r="A381" t="s">
        <v>1240</v>
      </c>
      <c r="B381">
        <v>14.42</v>
      </c>
      <c r="C381">
        <v>14.54</v>
      </c>
      <c r="D381" s="42">
        <f t="shared" si="5"/>
        <v>11.999999999999886</v>
      </c>
      <c r="E381" t="s">
        <v>1241</v>
      </c>
      <c r="F381" t="s">
        <v>440</v>
      </c>
    </row>
    <row r="382" spans="1:6">
      <c r="A382" t="s">
        <v>1240</v>
      </c>
      <c r="B382">
        <v>14.58</v>
      </c>
      <c r="C382">
        <v>15.11</v>
      </c>
      <c r="D382" s="42">
        <f t="shared" si="5"/>
        <v>13</v>
      </c>
      <c r="E382" t="s">
        <v>1242</v>
      </c>
      <c r="F382" t="s">
        <v>440</v>
      </c>
    </row>
    <row r="383" spans="1:6">
      <c r="A383" t="s">
        <v>1240</v>
      </c>
      <c r="B383">
        <v>15.14</v>
      </c>
      <c r="C383">
        <v>15.27</v>
      </c>
      <c r="D383" s="42">
        <f t="shared" si="5"/>
        <v>13</v>
      </c>
      <c r="E383" t="s">
        <v>1243</v>
      </c>
      <c r="F383" t="s">
        <v>440</v>
      </c>
    </row>
    <row r="384" spans="1:6">
      <c r="A384" t="s">
        <v>1240</v>
      </c>
      <c r="B384">
        <v>15.28</v>
      </c>
      <c r="C384">
        <v>15.41</v>
      </c>
      <c r="D384" s="42">
        <f t="shared" si="5"/>
        <v>13.000000000000114</v>
      </c>
      <c r="E384" t="s">
        <v>1244</v>
      </c>
      <c r="F384" t="s">
        <v>818</v>
      </c>
    </row>
    <row r="385" spans="1:6">
      <c r="A385" t="s">
        <v>1240</v>
      </c>
      <c r="B385">
        <v>15.43</v>
      </c>
      <c r="C385">
        <v>15.56</v>
      </c>
      <c r="D385" s="42">
        <f t="shared" si="5"/>
        <v>13</v>
      </c>
      <c r="E385" t="s">
        <v>1245</v>
      </c>
      <c r="F385" t="s">
        <v>440</v>
      </c>
    </row>
    <row r="386" spans="1:6">
      <c r="A386" t="s">
        <v>1240</v>
      </c>
      <c r="B386">
        <v>15.57</v>
      </c>
      <c r="C386">
        <v>16.09</v>
      </c>
      <c r="D386" s="42">
        <f t="shared" si="5"/>
        <v>12</v>
      </c>
      <c r="E386" t="s">
        <v>1246</v>
      </c>
      <c r="F386" t="s">
        <v>818</v>
      </c>
    </row>
    <row r="387" spans="1:6">
      <c r="A387" t="s">
        <v>1247</v>
      </c>
      <c r="B387">
        <v>16.12</v>
      </c>
      <c r="C387">
        <v>16.22</v>
      </c>
      <c r="D387" s="42">
        <f t="shared" ref="D387:D450" si="6">(TRUNC(C387)*60)+((C387-TRUNC(C387))*100)-((TRUNC(B387)*60)+((B387-TRUNC(B387))*100))</f>
        <v>9.9999999999997726</v>
      </c>
      <c r="E387" t="s">
        <v>1248</v>
      </c>
      <c r="F387" t="s">
        <v>442</v>
      </c>
    </row>
    <row r="388" spans="1:6">
      <c r="A388" t="s">
        <v>1247</v>
      </c>
      <c r="B388">
        <v>16.25</v>
      </c>
      <c r="C388">
        <v>16.420000000000002</v>
      </c>
      <c r="D388" s="42">
        <f t="shared" si="6"/>
        <v>17.000000000000227</v>
      </c>
      <c r="E388" t="s">
        <v>1249</v>
      </c>
      <c r="F388" t="s">
        <v>442</v>
      </c>
    </row>
    <row r="389" spans="1:6">
      <c r="A389" t="s">
        <v>1247</v>
      </c>
      <c r="B389">
        <v>16.46</v>
      </c>
      <c r="C389">
        <v>17.02</v>
      </c>
      <c r="D389" s="42">
        <f t="shared" si="6"/>
        <v>15.999999999999886</v>
      </c>
      <c r="E389" t="s">
        <v>1250</v>
      </c>
      <c r="F389" t="s">
        <v>442</v>
      </c>
    </row>
    <row r="390" spans="1:6">
      <c r="A390" t="s">
        <v>1247</v>
      </c>
      <c r="B390">
        <v>17.04</v>
      </c>
      <c r="C390">
        <v>17.149999999999999</v>
      </c>
      <c r="D390" s="42">
        <f t="shared" si="6"/>
        <v>10.999999999999886</v>
      </c>
      <c r="E390" t="s">
        <v>1251</v>
      </c>
      <c r="F390" t="s">
        <v>440</v>
      </c>
    </row>
    <row r="391" spans="1:6">
      <c r="A391" t="s">
        <v>1247</v>
      </c>
      <c r="B391">
        <v>17.190000000000001</v>
      </c>
      <c r="C391">
        <v>17.329999999999998</v>
      </c>
      <c r="D391" s="42">
        <f t="shared" si="6"/>
        <v>13.999999999999545</v>
      </c>
      <c r="E391" t="s">
        <v>1252</v>
      </c>
      <c r="F391" t="s">
        <v>442</v>
      </c>
    </row>
    <row r="392" spans="1:6">
      <c r="A392" t="s">
        <v>1247</v>
      </c>
      <c r="B392">
        <v>17.350000000000001</v>
      </c>
      <c r="C392">
        <v>17.510000000000002</v>
      </c>
      <c r="D392" s="42">
        <f t="shared" si="6"/>
        <v>16</v>
      </c>
      <c r="E392" t="s">
        <v>1148</v>
      </c>
      <c r="F392" t="s">
        <v>440</v>
      </c>
    </row>
    <row r="393" spans="1:6">
      <c r="A393" t="s">
        <v>1253</v>
      </c>
      <c r="B393">
        <v>17.53</v>
      </c>
      <c r="C393">
        <v>18.03</v>
      </c>
      <c r="D393" s="42">
        <f t="shared" si="6"/>
        <v>10</v>
      </c>
      <c r="E393" t="s">
        <v>1254</v>
      </c>
      <c r="F393" t="s">
        <v>440</v>
      </c>
    </row>
    <row r="394" spans="1:6">
      <c r="A394" t="s">
        <v>1253</v>
      </c>
      <c r="B394">
        <v>18.05</v>
      </c>
      <c r="C394">
        <v>18.170000000000002</v>
      </c>
      <c r="D394" s="42">
        <f t="shared" si="6"/>
        <v>12.000000000000227</v>
      </c>
      <c r="E394" t="s">
        <v>1255</v>
      </c>
      <c r="F394" t="s">
        <v>442</v>
      </c>
    </row>
    <row r="395" spans="1:6">
      <c r="A395" t="s">
        <v>1253</v>
      </c>
      <c r="B395">
        <v>18.2</v>
      </c>
      <c r="C395">
        <v>18.329999999999998</v>
      </c>
      <c r="D395" s="42">
        <f t="shared" si="6"/>
        <v>12.999999999999773</v>
      </c>
      <c r="E395" t="s">
        <v>1256</v>
      </c>
      <c r="F395" t="s">
        <v>442</v>
      </c>
    </row>
    <row r="396" spans="1:6">
      <c r="A396" t="s">
        <v>1253</v>
      </c>
      <c r="B396">
        <v>18.350000000000001</v>
      </c>
      <c r="C396">
        <v>18.54</v>
      </c>
      <c r="D396" s="42">
        <f t="shared" si="6"/>
        <v>18.999999999999773</v>
      </c>
      <c r="E396" t="s">
        <v>1257</v>
      </c>
      <c r="F396" t="s">
        <v>440</v>
      </c>
    </row>
    <row r="397" spans="1:6">
      <c r="A397" t="s">
        <v>1253</v>
      </c>
      <c r="B397">
        <v>18.579999999999998</v>
      </c>
      <c r="C397">
        <v>19.16</v>
      </c>
      <c r="D397" s="42">
        <f t="shared" si="6"/>
        <v>18.000000000000227</v>
      </c>
      <c r="E397" t="s">
        <v>1258</v>
      </c>
      <c r="F397" t="s">
        <v>440</v>
      </c>
    </row>
    <row r="398" spans="1:6">
      <c r="A398" t="s">
        <v>1253</v>
      </c>
      <c r="B398">
        <v>19.190000000000001</v>
      </c>
      <c r="C398">
        <v>19.29</v>
      </c>
      <c r="D398" s="42">
        <f t="shared" si="6"/>
        <v>9.9999999999997726</v>
      </c>
      <c r="E398" t="s">
        <v>1259</v>
      </c>
      <c r="F398" t="s">
        <v>440</v>
      </c>
    </row>
    <row r="399" spans="1:6">
      <c r="A399" t="s">
        <v>1260</v>
      </c>
      <c r="B399">
        <v>19.309999999999999</v>
      </c>
      <c r="C399">
        <v>19.440000000000001</v>
      </c>
      <c r="D399" s="42">
        <f t="shared" si="6"/>
        <v>13.000000000000455</v>
      </c>
      <c r="E399" t="s">
        <v>1261</v>
      </c>
      <c r="F399" t="s">
        <v>440</v>
      </c>
    </row>
    <row r="400" spans="1:6">
      <c r="A400" t="s">
        <v>1260</v>
      </c>
      <c r="B400">
        <v>19.510000000000002</v>
      </c>
      <c r="C400">
        <v>20.03</v>
      </c>
      <c r="D400" s="42">
        <f t="shared" si="6"/>
        <v>11.999999999999773</v>
      </c>
      <c r="E400" t="s">
        <v>1262</v>
      </c>
      <c r="F400" t="s">
        <v>440</v>
      </c>
    </row>
    <row r="401" spans="1:6">
      <c r="A401" t="s">
        <v>1260</v>
      </c>
      <c r="B401">
        <v>20.05</v>
      </c>
      <c r="C401">
        <v>20.190000000000001</v>
      </c>
      <c r="D401" s="42">
        <f t="shared" si="6"/>
        <v>14.000000000000227</v>
      </c>
      <c r="E401" t="s">
        <v>1263</v>
      </c>
      <c r="F401" t="s">
        <v>440</v>
      </c>
    </row>
    <row r="402" spans="1:6">
      <c r="A402" t="s">
        <v>1260</v>
      </c>
      <c r="B402">
        <v>20.2</v>
      </c>
      <c r="C402">
        <v>20.36</v>
      </c>
      <c r="D402" s="42">
        <f t="shared" si="6"/>
        <v>16</v>
      </c>
      <c r="E402" t="s">
        <v>1264</v>
      </c>
      <c r="F402" t="s">
        <v>440</v>
      </c>
    </row>
    <row r="403" spans="1:6">
      <c r="A403" t="s">
        <v>1260</v>
      </c>
      <c r="B403">
        <v>20.420000000000002</v>
      </c>
      <c r="C403">
        <v>20.52</v>
      </c>
      <c r="D403" s="42">
        <f t="shared" si="6"/>
        <v>9.9999999999997726</v>
      </c>
      <c r="E403" t="s">
        <v>1265</v>
      </c>
      <c r="F403" t="s">
        <v>440</v>
      </c>
    </row>
    <row r="404" spans="1:6">
      <c r="A404" t="s">
        <v>1260</v>
      </c>
      <c r="B404">
        <v>20.54</v>
      </c>
      <c r="C404">
        <v>21.05</v>
      </c>
      <c r="D404" s="42">
        <f t="shared" si="6"/>
        <v>11</v>
      </c>
      <c r="E404" t="s">
        <v>1266</v>
      </c>
      <c r="F404" t="s">
        <v>440</v>
      </c>
    </row>
    <row r="405" spans="1:6">
      <c r="A405" t="s">
        <v>1267</v>
      </c>
      <c r="B405">
        <v>21.07</v>
      </c>
      <c r="C405">
        <v>21.26</v>
      </c>
      <c r="D405" s="42">
        <f t="shared" si="6"/>
        <v>19.000000000000227</v>
      </c>
      <c r="E405" t="s">
        <v>1268</v>
      </c>
      <c r="F405" t="s">
        <v>440</v>
      </c>
    </row>
    <row r="406" spans="1:6">
      <c r="A406" t="s">
        <v>1267</v>
      </c>
      <c r="B406">
        <v>21.28</v>
      </c>
      <c r="C406">
        <v>21.5</v>
      </c>
      <c r="D406" s="42">
        <f t="shared" si="6"/>
        <v>22</v>
      </c>
      <c r="E406" t="s">
        <v>1269</v>
      </c>
      <c r="F406" t="s">
        <v>440</v>
      </c>
    </row>
    <row r="407" spans="1:6">
      <c r="A407" t="s">
        <v>1267</v>
      </c>
      <c r="B407">
        <v>21.51</v>
      </c>
      <c r="C407">
        <v>22.02</v>
      </c>
      <c r="D407" s="42">
        <f t="shared" si="6"/>
        <v>10.999999999999773</v>
      </c>
      <c r="E407" t="s">
        <v>1143</v>
      </c>
      <c r="F407" t="s">
        <v>440</v>
      </c>
    </row>
    <row r="408" spans="1:6">
      <c r="A408" t="s">
        <v>1267</v>
      </c>
      <c r="B408">
        <v>22.04</v>
      </c>
      <c r="C408">
        <v>22.17</v>
      </c>
      <c r="D408" s="42">
        <f t="shared" si="6"/>
        <v>13.000000000000227</v>
      </c>
      <c r="E408" t="s">
        <v>1144</v>
      </c>
      <c r="F408" t="s">
        <v>440</v>
      </c>
    </row>
    <row r="409" spans="1:6">
      <c r="A409" t="s">
        <v>1267</v>
      </c>
      <c r="B409">
        <v>22.2</v>
      </c>
      <c r="C409">
        <v>22.31</v>
      </c>
      <c r="D409" s="42">
        <f t="shared" si="6"/>
        <v>10.999999999999773</v>
      </c>
      <c r="E409" t="s">
        <v>1145</v>
      </c>
      <c r="F409" t="s">
        <v>440</v>
      </c>
    </row>
    <row r="410" spans="1:6">
      <c r="A410" t="s">
        <v>1267</v>
      </c>
      <c r="B410">
        <v>22.34</v>
      </c>
      <c r="C410">
        <v>22.45</v>
      </c>
      <c r="D410" s="42">
        <f t="shared" si="6"/>
        <v>11</v>
      </c>
      <c r="E410" t="s">
        <v>1146</v>
      </c>
      <c r="F410" t="s">
        <v>440</v>
      </c>
    </row>
    <row r="411" spans="1:6">
      <c r="A411" t="s">
        <v>1270</v>
      </c>
      <c r="B411">
        <v>22.48</v>
      </c>
      <c r="C411">
        <v>23.04</v>
      </c>
      <c r="D411" s="42">
        <f t="shared" si="6"/>
        <v>16</v>
      </c>
      <c r="E411" t="s">
        <v>1147</v>
      </c>
      <c r="F411" t="s">
        <v>442</v>
      </c>
    </row>
    <row r="412" spans="1:6">
      <c r="A412" t="s">
        <v>1270</v>
      </c>
      <c r="B412">
        <v>23.07</v>
      </c>
      <c r="C412">
        <v>23.19</v>
      </c>
      <c r="D412" s="42">
        <f t="shared" si="6"/>
        <v>12.000000000000227</v>
      </c>
      <c r="E412" t="s">
        <v>1148</v>
      </c>
      <c r="F412" t="s">
        <v>440</v>
      </c>
    </row>
    <row r="413" spans="1:6">
      <c r="A413" t="s">
        <v>1270</v>
      </c>
      <c r="B413">
        <v>23.22</v>
      </c>
      <c r="C413">
        <v>23.34</v>
      </c>
      <c r="D413" s="42">
        <f t="shared" si="6"/>
        <v>12</v>
      </c>
      <c r="E413" t="s">
        <v>1271</v>
      </c>
      <c r="F413" t="s">
        <v>440</v>
      </c>
    </row>
    <row r="414" spans="1:6">
      <c r="A414" t="s">
        <v>1270</v>
      </c>
      <c r="B414">
        <v>23.38</v>
      </c>
      <c r="C414">
        <v>23.49</v>
      </c>
      <c r="D414" s="42">
        <f t="shared" si="6"/>
        <v>10.999999999999773</v>
      </c>
      <c r="E414" t="s">
        <v>1259</v>
      </c>
      <c r="F414" t="s">
        <v>440</v>
      </c>
    </row>
    <row r="415" spans="1:6">
      <c r="A415" t="s">
        <v>1270</v>
      </c>
      <c r="B415">
        <v>23.51</v>
      </c>
      <c r="C415">
        <v>24.03</v>
      </c>
      <c r="D415" s="42">
        <f t="shared" si="6"/>
        <v>11.999999999999773</v>
      </c>
      <c r="E415" t="s">
        <v>1261</v>
      </c>
      <c r="F415" t="s">
        <v>440</v>
      </c>
    </row>
    <row r="416" spans="1:6">
      <c r="A416" t="s">
        <v>1270</v>
      </c>
      <c r="B416">
        <v>24.06</v>
      </c>
      <c r="C416">
        <v>24.18</v>
      </c>
      <c r="D416" s="42">
        <f t="shared" si="6"/>
        <v>12.000000000000227</v>
      </c>
      <c r="E416" t="s">
        <v>1262</v>
      </c>
      <c r="F416" t="s">
        <v>440</v>
      </c>
    </row>
    <row r="417" spans="1:6">
      <c r="A417" t="s">
        <v>1272</v>
      </c>
      <c r="B417">
        <v>24.19</v>
      </c>
      <c r="C417">
        <v>24.32</v>
      </c>
      <c r="D417" s="42">
        <f t="shared" si="6"/>
        <v>12.999999999999773</v>
      </c>
      <c r="E417" t="s">
        <v>1273</v>
      </c>
      <c r="F417" t="s">
        <v>440</v>
      </c>
    </row>
    <row r="418" spans="1:6">
      <c r="A418" t="s">
        <v>1272</v>
      </c>
      <c r="B418">
        <v>24.34</v>
      </c>
      <c r="C418">
        <v>24.48</v>
      </c>
      <c r="D418" s="42">
        <f t="shared" si="6"/>
        <v>14</v>
      </c>
      <c r="E418" t="s">
        <v>1274</v>
      </c>
      <c r="F418" t="s">
        <v>440</v>
      </c>
    </row>
    <row r="419" spans="1:6">
      <c r="A419" t="s">
        <v>1272</v>
      </c>
      <c r="B419">
        <v>24.51</v>
      </c>
      <c r="C419">
        <v>25</v>
      </c>
      <c r="D419" s="42">
        <f t="shared" si="6"/>
        <v>8.9999999999997726</v>
      </c>
      <c r="E419" t="s">
        <v>1275</v>
      </c>
      <c r="F419" t="s">
        <v>442</v>
      </c>
    </row>
    <row r="420" spans="1:6">
      <c r="A420" t="s">
        <v>1272</v>
      </c>
      <c r="B420">
        <v>25.04</v>
      </c>
      <c r="C420">
        <v>25.21</v>
      </c>
      <c r="D420" s="42">
        <f t="shared" si="6"/>
        <v>17</v>
      </c>
      <c r="E420" t="s">
        <v>1276</v>
      </c>
      <c r="F420" t="s">
        <v>442</v>
      </c>
    </row>
    <row r="421" spans="1:6">
      <c r="A421" t="s">
        <v>1272</v>
      </c>
      <c r="B421">
        <v>25.24</v>
      </c>
      <c r="C421">
        <v>25.38</v>
      </c>
      <c r="D421" s="42">
        <f t="shared" si="6"/>
        <v>14.000000000000227</v>
      </c>
      <c r="E421" t="s">
        <v>1277</v>
      </c>
      <c r="F421" t="s">
        <v>442</v>
      </c>
    </row>
    <row r="422" spans="1:6">
      <c r="A422" t="s">
        <v>1272</v>
      </c>
      <c r="B422">
        <v>25.41</v>
      </c>
      <c r="C422">
        <v>25.54</v>
      </c>
      <c r="D422" s="42">
        <f t="shared" si="6"/>
        <v>13</v>
      </c>
      <c r="E422" t="s">
        <v>1278</v>
      </c>
      <c r="F422" t="s">
        <v>442</v>
      </c>
    </row>
    <row r="423" spans="1:6">
      <c r="A423" t="s">
        <v>1279</v>
      </c>
      <c r="B423">
        <v>25.55</v>
      </c>
      <c r="C423">
        <v>26.08</v>
      </c>
      <c r="D423" s="42">
        <f t="shared" si="6"/>
        <v>12.999999999999773</v>
      </c>
      <c r="E423" t="s">
        <v>1280</v>
      </c>
      <c r="F423" t="s">
        <v>440</v>
      </c>
    </row>
    <row r="424" spans="1:6">
      <c r="A424" t="s">
        <v>1279</v>
      </c>
      <c r="B424">
        <v>26.1</v>
      </c>
      <c r="C424">
        <v>26.23</v>
      </c>
      <c r="D424" s="42">
        <f t="shared" si="6"/>
        <v>12.999999999999773</v>
      </c>
      <c r="E424" t="s">
        <v>1281</v>
      </c>
      <c r="F424" t="s">
        <v>440</v>
      </c>
    </row>
    <row r="425" spans="1:6">
      <c r="A425" t="s">
        <v>1279</v>
      </c>
      <c r="B425">
        <v>26.26</v>
      </c>
      <c r="C425">
        <v>26.39</v>
      </c>
      <c r="D425" s="42">
        <f t="shared" si="6"/>
        <v>12.999999999999773</v>
      </c>
      <c r="E425" t="s">
        <v>1282</v>
      </c>
      <c r="F425" t="s">
        <v>440</v>
      </c>
    </row>
    <row r="426" spans="1:6">
      <c r="A426" t="s">
        <v>1279</v>
      </c>
      <c r="B426">
        <v>26.41</v>
      </c>
      <c r="C426">
        <v>26.52</v>
      </c>
      <c r="D426" s="42">
        <f t="shared" si="6"/>
        <v>11</v>
      </c>
      <c r="E426" t="s">
        <v>1283</v>
      </c>
      <c r="F426" t="s">
        <v>442</v>
      </c>
    </row>
    <row r="427" spans="1:6">
      <c r="A427" t="s">
        <v>1279</v>
      </c>
      <c r="B427">
        <v>26.56</v>
      </c>
      <c r="C427">
        <v>27.07</v>
      </c>
      <c r="D427" s="42">
        <f t="shared" si="6"/>
        <v>11.000000000000227</v>
      </c>
      <c r="E427" t="s">
        <v>1284</v>
      </c>
      <c r="F427" t="s">
        <v>442</v>
      </c>
    </row>
    <row r="428" spans="1:6">
      <c r="A428" t="s">
        <v>1279</v>
      </c>
      <c r="B428">
        <v>27.1</v>
      </c>
      <c r="C428">
        <v>27.21</v>
      </c>
      <c r="D428" s="42">
        <f t="shared" si="6"/>
        <v>10.999999999999773</v>
      </c>
      <c r="E428" t="s">
        <v>1285</v>
      </c>
      <c r="F428" t="s">
        <v>440</v>
      </c>
    </row>
    <row r="429" spans="1:6">
      <c r="A429" t="s">
        <v>1279</v>
      </c>
      <c r="B429">
        <v>27.23</v>
      </c>
      <c r="C429">
        <v>27.38</v>
      </c>
      <c r="D429" s="42">
        <f t="shared" si="6"/>
        <v>15</v>
      </c>
      <c r="E429" t="s">
        <v>1286</v>
      </c>
      <c r="F429" t="s">
        <v>818</v>
      </c>
    </row>
    <row r="430" spans="1:6">
      <c r="A430" t="s">
        <v>1279</v>
      </c>
      <c r="B430">
        <v>27.4</v>
      </c>
      <c r="C430">
        <v>27.54</v>
      </c>
      <c r="D430" s="42">
        <f t="shared" si="6"/>
        <v>14.000000000000227</v>
      </c>
      <c r="E430" t="s">
        <v>1287</v>
      </c>
      <c r="F430" t="s">
        <v>440</v>
      </c>
    </row>
    <row r="431" spans="1:6">
      <c r="A431" t="s">
        <v>1279</v>
      </c>
      <c r="B431">
        <v>27.57</v>
      </c>
      <c r="C431">
        <v>28.08</v>
      </c>
      <c r="D431" s="42">
        <f t="shared" si="6"/>
        <v>10.999999999999773</v>
      </c>
      <c r="E431" t="s">
        <v>1288</v>
      </c>
      <c r="F431" t="s">
        <v>440</v>
      </c>
    </row>
    <row r="432" spans="1:6">
      <c r="A432" t="s">
        <v>1289</v>
      </c>
      <c r="B432">
        <v>28.11</v>
      </c>
      <c r="C432">
        <v>28.24</v>
      </c>
      <c r="D432" s="42">
        <f t="shared" si="6"/>
        <v>12.999999999999773</v>
      </c>
      <c r="E432" t="s">
        <v>1290</v>
      </c>
      <c r="F432" t="s">
        <v>440</v>
      </c>
    </row>
    <row r="433" spans="1:6">
      <c r="A433" t="s">
        <v>1289</v>
      </c>
      <c r="B433">
        <v>28.27</v>
      </c>
      <c r="C433">
        <v>28.38</v>
      </c>
      <c r="D433" s="42">
        <f t="shared" si="6"/>
        <v>11</v>
      </c>
      <c r="E433" t="s">
        <v>1291</v>
      </c>
      <c r="F433" t="s">
        <v>440</v>
      </c>
    </row>
    <row r="434" spans="1:6">
      <c r="A434" t="s">
        <v>1289</v>
      </c>
      <c r="B434">
        <v>28.41</v>
      </c>
      <c r="C434">
        <v>28.54</v>
      </c>
      <c r="D434" s="42">
        <f t="shared" si="6"/>
        <v>13</v>
      </c>
      <c r="E434" t="s">
        <v>1292</v>
      </c>
      <c r="F434" t="s">
        <v>440</v>
      </c>
    </row>
    <row r="435" spans="1:6">
      <c r="A435" t="s">
        <v>1289</v>
      </c>
      <c r="B435">
        <v>28.56</v>
      </c>
      <c r="C435">
        <v>29.09</v>
      </c>
      <c r="D435" s="42">
        <f t="shared" si="6"/>
        <v>13.000000000000227</v>
      </c>
      <c r="E435" t="s">
        <v>1293</v>
      </c>
      <c r="F435" t="s">
        <v>440</v>
      </c>
    </row>
    <row r="436" spans="1:6">
      <c r="A436" t="s">
        <v>1289</v>
      </c>
      <c r="B436">
        <v>29.13</v>
      </c>
      <c r="C436">
        <v>29.29</v>
      </c>
      <c r="D436" s="42">
        <f t="shared" si="6"/>
        <v>16</v>
      </c>
      <c r="E436" t="s">
        <v>1294</v>
      </c>
      <c r="F436" t="s">
        <v>440</v>
      </c>
    </row>
    <row r="437" spans="1:6">
      <c r="A437" t="s">
        <v>1289</v>
      </c>
      <c r="B437">
        <v>29.32</v>
      </c>
      <c r="C437">
        <v>29.41</v>
      </c>
      <c r="D437" s="42">
        <f t="shared" si="6"/>
        <v>9</v>
      </c>
      <c r="E437" t="s">
        <v>1295</v>
      </c>
      <c r="F437" t="s">
        <v>440</v>
      </c>
    </row>
    <row r="438" spans="1:6">
      <c r="A438" t="s">
        <v>1296</v>
      </c>
      <c r="B438">
        <v>29.45</v>
      </c>
      <c r="C438">
        <v>29.58</v>
      </c>
      <c r="D438" s="42">
        <f t="shared" si="6"/>
        <v>12.999999999999773</v>
      </c>
      <c r="E438" t="s">
        <v>1297</v>
      </c>
      <c r="F438" t="s">
        <v>442</v>
      </c>
    </row>
    <row r="439" spans="1:6">
      <c r="A439" t="s">
        <v>1296</v>
      </c>
      <c r="B439">
        <v>30</v>
      </c>
      <c r="C439">
        <v>30.17</v>
      </c>
      <c r="D439" s="42">
        <f t="shared" si="6"/>
        <v>17.000000000000227</v>
      </c>
      <c r="E439" t="s">
        <v>1298</v>
      </c>
      <c r="F439" t="s">
        <v>440</v>
      </c>
    </row>
    <row r="440" spans="1:6">
      <c r="A440" t="s">
        <v>1296</v>
      </c>
      <c r="B440">
        <v>30.21</v>
      </c>
      <c r="C440">
        <v>30.33</v>
      </c>
      <c r="D440" s="42">
        <f t="shared" si="6"/>
        <v>11.999999999999773</v>
      </c>
      <c r="E440" t="s">
        <v>1299</v>
      </c>
      <c r="F440" t="s">
        <v>440</v>
      </c>
    </row>
    <row r="441" spans="1:6">
      <c r="A441" t="s">
        <v>1296</v>
      </c>
      <c r="B441">
        <v>30.39</v>
      </c>
      <c r="C441">
        <v>31.17</v>
      </c>
      <c r="D441" s="42">
        <f t="shared" si="6"/>
        <v>38.000000000000227</v>
      </c>
      <c r="E441" t="s">
        <v>1300</v>
      </c>
      <c r="F441" t="s">
        <v>440</v>
      </c>
    </row>
    <row r="442" spans="1:6">
      <c r="A442" t="s">
        <v>1296</v>
      </c>
      <c r="B442">
        <v>31.19</v>
      </c>
      <c r="C442">
        <v>31.41</v>
      </c>
      <c r="D442" s="42">
        <f t="shared" si="6"/>
        <v>21.999999999999773</v>
      </c>
      <c r="E442" t="s">
        <v>1301</v>
      </c>
      <c r="F442" t="s">
        <v>440</v>
      </c>
    </row>
    <row r="443" spans="1:6">
      <c r="A443" t="s">
        <v>1296</v>
      </c>
      <c r="B443">
        <v>31.43</v>
      </c>
      <c r="C443">
        <v>31.54</v>
      </c>
      <c r="D443" s="42">
        <f t="shared" si="6"/>
        <v>11</v>
      </c>
      <c r="E443" t="s">
        <v>1302</v>
      </c>
      <c r="F443" t="s">
        <v>440</v>
      </c>
    </row>
    <row r="444" spans="1:6">
      <c r="A444" t="s">
        <v>1303</v>
      </c>
      <c r="B444">
        <v>31.56</v>
      </c>
      <c r="C444">
        <v>32.07</v>
      </c>
      <c r="D444" s="42">
        <f t="shared" si="6"/>
        <v>11.000000000000227</v>
      </c>
      <c r="E444" t="s">
        <v>1304</v>
      </c>
      <c r="F444" t="s">
        <v>440</v>
      </c>
    </row>
    <row r="445" spans="1:6">
      <c r="A445" t="s">
        <v>1303</v>
      </c>
      <c r="B445">
        <v>32.1</v>
      </c>
      <c r="C445">
        <v>32.229999999999997</v>
      </c>
      <c r="D445" s="42">
        <f t="shared" si="6"/>
        <v>12.999999999999545</v>
      </c>
      <c r="E445" t="s">
        <v>1305</v>
      </c>
      <c r="F445" t="s">
        <v>440</v>
      </c>
    </row>
    <row r="446" spans="1:6">
      <c r="A446" t="s">
        <v>1303</v>
      </c>
      <c r="B446">
        <v>32.25</v>
      </c>
      <c r="C446">
        <v>32.39</v>
      </c>
      <c r="D446" s="42">
        <f t="shared" si="6"/>
        <v>14</v>
      </c>
      <c r="E446" t="s">
        <v>1306</v>
      </c>
      <c r="F446" t="s">
        <v>440</v>
      </c>
    </row>
    <row r="447" spans="1:6">
      <c r="A447" t="s">
        <v>1303</v>
      </c>
      <c r="B447">
        <v>32.4</v>
      </c>
      <c r="C447">
        <v>32.54</v>
      </c>
      <c r="D447" s="42">
        <f t="shared" si="6"/>
        <v>14.000000000000227</v>
      </c>
      <c r="E447" t="s">
        <v>1307</v>
      </c>
      <c r="F447" t="s">
        <v>440</v>
      </c>
    </row>
    <row r="448" spans="1:6">
      <c r="A448" t="s">
        <v>1303</v>
      </c>
      <c r="B448">
        <v>32.56</v>
      </c>
      <c r="C448">
        <v>33.11</v>
      </c>
      <c r="D448" s="42">
        <f t="shared" si="6"/>
        <v>14.999999999999773</v>
      </c>
      <c r="E448" t="s">
        <v>1308</v>
      </c>
      <c r="F448" t="s">
        <v>442</v>
      </c>
    </row>
    <row r="449" spans="1:6">
      <c r="A449" t="s">
        <v>1303</v>
      </c>
      <c r="B449">
        <v>33.15</v>
      </c>
      <c r="C449">
        <v>33.369999999999997</v>
      </c>
      <c r="D449" s="42">
        <f t="shared" si="6"/>
        <v>22</v>
      </c>
      <c r="E449" t="s">
        <v>1309</v>
      </c>
      <c r="F449" t="s">
        <v>442</v>
      </c>
    </row>
    <row r="450" spans="1:6">
      <c r="A450" t="s">
        <v>1310</v>
      </c>
      <c r="B450">
        <v>33.409999999999997</v>
      </c>
      <c r="C450">
        <v>33.56</v>
      </c>
      <c r="D450" s="42">
        <f t="shared" si="6"/>
        <v>15.000000000000682</v>
      </c>
      <c r="E450" t="s">
        <v>1311</v>
      </c>
      <c r="F450" t="s">
        <v>440</v>
      </c>
    </row>
    <row r="451" spans="1:6">
      <c r="A451" t="s">
        <v>1310</v>
      </c>
      <c r="B451">
        <v>33.57</v>
      </c>
      <c r="C451">
        <v>34.08</v>
      </c>
      <c r="D451" s="42">
        <f t="shared" ref="D451:D514" si="7">(TRUNC(C451)*60)+((C451-TRUNC(C451))*100)-((TRUNC(B451)*60)+((B451-TRUNC(B451))*100))</f>
        <v>10.999999999999773</v>
      </c>
      <c r="E451" t="s">
        <v>1312</v>
      </c>
      <c r="F451" t="s">
        <v>440</v>
      </c>
    </row>
    <row r="452" spans="1:6">
      <c r="A452" t="s">
        <v>1310</v>
      </c>
      <c r="B452">
        <v>34.090000000000003</v>
      </c>
      <c r="C452">
        <v>34.229999999999997</v>
      </c>
      <c r="D452" s="42">
        <f t="shared" si="7"/>
        <v>13.999999999999091</v>
      </c>
      <c r="E452" t="s">
        <v>1313</v>
      </c>
      <c r="F452" t="s">
        <v>440</v>
      </c>
    </row>
    <row r="453" spans="1:6">
      <c r="A453" t="s">
        <v>1310</v>
      </c>
      <c r="B453">
        <v>34.25</v>
      </c>
      <c r="C453">
        <v>34.380000000000003</v>
      </c>
      <c r="D453" s="42">
        <f t="shared" si="7"/>
        <v>13.000000000000455</v>
      </c>
      <c r="E453" t="s">
        <v>1314</v>
      </c>
      <c r="F453" t="s">
        <v>440</v>
      </c>
    </row>
    <row r="454" spans="1:6">
      <c r="A454" t="s">
        <v>1310</v>
      </c>
      <c r="B454">
        <v>34.4</v>
      </c>
      <c r="C454">
        <v>34.51</v>
      </c>
      <c r="D454" s="42">
        <f t="shared" si="7"/>
        <v>11</v>
      </c>
      <c r="E454" t="s">
        <v>1315</v>
      </c>
      <c r="F454" t="s">
        <v>440</v>
      </c>
    </row>
    <row r="455" spans="1:6">
      <c r="A455" t="s">
        <v>1310</v>
      </c>
      <c r="B455">
        <v>34.520000000000003</v>
      </c>
      <c r="C455">
        <v>35.03</v>
      </c>
      <c r="D455" s="42">
        <f t="shared" si="7"/>
        <v>10.999999999999545</v>
      </c>
      <c r="E455" t="s">
        <v>1316</v>
      </c>
      <c r="F455" t="s">
        <v>442</v>
      </c>
    </row>
    <row r="456" spans="1:6">
      <c r="A456" t="s">
        <v>1317</v>
      </c>
      <c r="B456">
        <v>35.049999999999997</v>
      </c>
      <c r="C456">
        <v>35.15</v>
      </c>
      <c r="D456" s="42">
        <f t="shared" si="7"/>
        <v>10.000000000000455</v>
      </c>
      <c r="E456" t="s">
        <v>1318</v>
      </c>
      <c r="F456" t="s">
        <v>440</v>
      </c>
    </row>
    <row r="457" spans="1:6">
      <c r="A457" t="s">
        <v>1317</v>
      </c>
      <c r="B457">
        <v>35.18</v>
      </c>
      <c r="C457">
        <v>35.33</v>
      </c>
      <c r="D457" s="42">
        <f t="shared" si="7"/>
        <v>15</v>
      </c>
      <c r="E457" t="s">
        <v>1319</v>
      </c>
      <c r="F457" t="s">
        <v>440</v>
      </c>
    </row>
    <row r="458" spans="1:6">
      <c r="A458" t="s">
        <v>1317</v>
      </c>
      <c r="B458">
        <v>35.36</v>
      </c>
      <c r="C458">
        <v>35.479999999999997</v>
      </c>
      <c r="D458" s="42">
        <f t="shared" si="7"/>
        <v>11.999999999999545</v>
      </c>
      <c r="E458" t="s">
        <v>1320</v>
      </c>
      <c r="F458" t="s">
        <v>442</v>
      </c>
    </row>
    <row r="459" spans="1:6">
      <c r="A459" t="s">
        <v>1317</v>
      </c>
      <c r="B459">
        <v>35.5</v>
      </c>
      <c r="C459">
        <v>36.03</v>
      </c>
      <c r="D459" s="42">
        <f t="shared" si="7"/>
        <v>13</v>
      </c>
      <c r="E459" t="s">
        <v>1321</v>
      </c>
      <c r="F459" t="s">
        <v>440</v>
      </c>
    </row>
    <row r="460" spans="1:6">
      <c r="A460" t="s">
        <v>1317</v>
      </c>
      <c r="B460">
        <v>36.06</v>
      </c>
      <c r="C460">
        <v>36.17</v>
      </c>
      <c r="D460" s="42">
        <f t="shared" si="7"/>
        <v>11</v>
      </c>
      <c r="E460" t="s">
        <v>1322</v>
      </c>
      <c r="F460" t="s">
        <v>440</v>
      </c>
    </row>
    <row r="461" spans="1:6">
      <c r="A461" t="s">
        <v>1317</v>
      </c>
      <c r="B461">
        <v>36.19</v>
      </c>
      <c r="C461">
        <v>36.29</v>
      </c>
      <c r="D461" s="42">
        <f t="shared" si="7"/>
        <v>10</v>
      </c>
      <c r="E461" t="s">
        <v>1323</v>
      </c>
      <c r="F461" t="s">
        <v>440</v>
      </c>
    </row>
    <row r="462" spans="1:6">
      <c r="A462" t="s">
        <v>1324</v>
      </c>
      <c r="B462">
        <v>36.33</v>
      </c>
      <c r="C462">
        <v>36.44</v>
      </c>
      <c r="D462" s="42">
        <f t="shared" si="7"/>
        <v>11</v>
      </c>
      <c r="E462" t="s">
        <v>1325</v>
      </c>
      <c r="F462" t="s">
        <v>442</v>
      </c>
    </row>
    <row r="463" spans="1:6">
      <c r="A463" t="s">
        <v>1324</v>
      </c>
      <c r="B463">
        <v>36.47</v>
      </c>
      <c r="C463">
        <v>37</v>
      </c>
      <c r="D463" s="42">
        <f t="shared" si="7"/>
        <v>13</v>
      </c>
      <c r="E463" t="s">
        <v>1326</v>
      </c>
      <c r="F463" t="s">
        <v>440</v>
      </c>
    </row>
    <row r="464" spans="1:6">
      <c r="A464" t="s">
        <v>1324</v>
      </c>
      <c r="B464">
        <v>37</v>
      </c>
      <c r="C464">
        <v>37.21</v>
      </c>
      <c r="D464" s="42">
        <f t="shared" si="7"/>
        <v>21</v>
      </c>
      <c r="E464" t="s">
        <v>1327</v>
      </c>
      <c r="F464" t="s">
        <v>440</v>
      </c>
    </row>
    <row r="465" spans="1:6">
      <c r="A465" t="s">
        <v>1324</v>
      </c>
      <c r="B465">
        <v>37.26</v>
      </c>
      <c r="C465">
        <v>37.39</v>
      </c>
      <c r="D465" s="42">
        <f t="shared" si="7"/>
        <v>13</v>
      </c>
      <c r="E465" t="s">
        <v>1328</v>
      </c>
      <c r="F465" t="s">
        <v>442</v>
      </c>
    </row>
    <row r="466" spans="1:6">
      <c r="A466" t="s">
        <v>1324</v>
      </c>
      <c r="B466">
        <v>37.409999999999997</v>
      </c>
      <c r="C466">
        <v>37.54</v>
      </c>
      <c r="D466" s="42">
        <f t="shared" si="7"/>
        <v>13.000000000000455</v>
      </c>
      <c r="E466" t="s">
        <v>1329</v>
      </c>
      <c r="F466" t="s">
        <v>440</v>
      </c>
    </row>
    <row r="467" spans="1:6">
      <c r="A467" t="s">
        <v>1324</v>
      </c>
      <c r="B467">
        <v>37.57</v>
      </c>
      <c r="C467">
        <v>38.1</v>
      </c>
      <c r="D467" s="42">
        <f t="shared" si="7"/>
        <v>13</v>
      </c>
      <c r="E467" t="s">
        <v>1330</v>
      </c>
      <c r="F467" t="s">
        <v>440</v>
      </c>
    </row>
    <row r="468" spans="1:6">
      <c r="A468" t="s">
        <v>1331</v>
      </c>
      <c r="B468">
        <v>38.14</v>
      </c>
      <c r="C468">
        <v>38.28</v>
      </c>
      <c r="D468" s="42">
        <f t="shared" si="7"/>
        <v>14</v>
      </c>
      <c r="E468" t="s">
        <v>1332</v>
      </c>
      <c r="F468" t="s">
        <v>440</v>
      </c>
    </row>
    <row r="469" spans="1:6">
      <c r="A469" t="s">
        <v>1331</v>
      </c>
      <c r="B469">
        <v>38.31</v>
      </c>
      <c r="C469">
        <v>38.409999999999997</v>
      </c>
      <c r="D469" s="42">
        <f t="shared" si="7"/>
        <v>9.9999999999995453</v>
      </c>
      <c r="E469" t="s">
        <v>1333</v>
      </c>
      <c r="F469" t="s">
        <v>440</v>
      </c>
    </row>
    <row r="470" spans="1:6">
      <c r="A470" t="s">
        <v>1331</v>
      </c>
      <c r="B470">
        <v>38.42</v>
      </c>
      <c r="C470">
        <v>38.58</v>
      </c>
      <c r="D470" s="42">
        <f t="shared" si="7"/>
        <v>16</v>
      </c>
      <c r="E470" t="s">
        <v>1334</v>
      </c>
      <c r="F470" t="s">
        <v>440</v>
      </c>
    </row>
    <row r="471" spans="1:6">
      <c r="A471" t="s">
        <v>1331</v>
      </c>
      <c r="B471">
        <v>39.01</v>
      </c>
      <c r="C471">
        <v>39.119999999999997</v>
      </c>
      <c r="D471" s="42">
        <f t="shared" si="7"/>
        <v>10.999999999999545</v>
      </c>
      <c r="E471" t="s">
        <v>1335</v>
      </c>
      <c r="F471" t="s">
        <v>818</v>
      </c>
    </row>
    <row r="472" spans="1:6">
      <c r="A472" t="s">
        <v>1331</v>
      </c>
      <c r="B472">
        <v>39.17</v>
      </c>
      <c r="C472">
        <v>39.28</v>
      </c>
      <c r="D472" s="42">
        <f t="shared" si="7"/>
        <v>11</v>
      </c>
      <c r="E472" t="s">
        <v>1336</v>
      </c>
      <c r="F472" t="s">
        <v>440</v>
      </c>
    </row>
    <row r="473" spans="1:6">
      <c r="A473" t="s">
        <v>1331</v>
      </c>
      <c r="B473">
        <v>39.29</v>
      </c>
      <c r="C473">
        <v>39.42</v>
      </c>
      <c r="D473" s="42">
        <f t="shared" si="7"/>
        <v>13</v>
      </c>
      <c r="E473" t="s">
        <v>1337</v>
      </c>
      <c r="F473" t="s">
        <v>440</v>
      </c>
    </row>
    <row r="474" spans="1:6">
      <c r="A474" t="s">
        <v>1338</v>
      </c>
      <c r="B474">
        <v>39.44</v>
      </c>
      <c r="C474">
        <v>40</v>
      </c>
      <c r="D474" s="42">
        <f t="shared" si="7"/>
        <v>16</v>
      </c>
      <c r="E474" t="s">
        <v>1339</v>
      </c>
      <c r="F474" t="s">
        <v>442</v>
      </c>
    </row>
    <row r="475" spans="1:6">
      <c r="A475" t="s">
        <v>1338</v>
      </c>
      <c r="B475">
        <v>40.020000000000003</v>
      </c>
      <c r="C475">
        <v>40.119999999999997</v>
      </c>
      <c r="D475" s="42">
        <f t="shared" si="7"/>
        <v>9.9999999999990905</v>
      </c>
      <c r="E475" t="s">
        <v>1340</v>
      </c>
      <c r="F475" t="s">
        <v>440</v>
      </c>
    </row>
    <row r="476" spans="1:6">
      <c r="A476" t="s">
        <v>1338</v>
      </c>
      <c r="B476">
        <v>40.14</v>
      </c>
      <c r="C476">
        <v>40.270000000000003</v>
      </c>
      <c r="D476" s="42">
        <f t="shared" si="7"/>
        <v>13.000000000000455</v>
      </c>
      <c r="E476" t="s">
        <v>1341</v>
      </c>
      <c r="F476" t="s">
        <v>440</v>
      </c>
    </row>
    <row r="477" spans="1:6">
      <c r="A477" t="s">
        <v>1338</v>
      </c>
      <c r="B477">
        <v>40.31</v>
      </c>
      <c r="C477">
        <v>40.43</v>
      </c>
      <c r="D477" s="42">
        <f t="shared" si="7"/>
        <v>12</v>
      </c>
      <c r="E477" t="s">
        <v>1342</v>
      </c>
      <c r="F477" t="s">
        <v>440</v>
      </c>
    </row>
    <row r="478" spans="1:6">
      <c r="A478" t="s">
        <v>1338</v>
      </c>
      <c r="B478">
        <v>40.46</v>
      </c>
      <c r="C478">
        <v>41</v>
      </c>
      <c r="D478" s="42">
        <f t="shared" si="7"/>
        <v>14</v>
      </c>
      <c r="E478" t="s">
        <v>1343</v>
      </c>
      <c r="F478" t="s">
        <v>440</v>
      </c>
    </row>
    <row r="479" spans="1:6">
      <c r="A479" t="s">
        <v>1338</v>
      </c>
      <c r="B479">
        <v>41.03</v>
      </c>
      <c r="C479">
        <v>41.17</v>
      </c>
      <c r="D479" s="42">
        <f t="shared" si="7"/>
        <v>14</v>
      </c>
      <c r="E479" t="s">
        <v>1344</v>
      </c>
      <c r="F479" t="s">
        <v>440</v>
      </c>
    </row>
    <row r="480" spans="1:6">
      <c r="A480" t="s">
        <v>1345</v>
      </c>
      <c r="B480">
        <v>41.21</v>
      </c>
      <c r="C480">
        <v>41.33</v>
      </c>
      <c r="D480" s="42">
        <f t="shared" si="7"/>
        <v>12</v>
      </c>
      <c r="E480" t="s">
        <v>1346</v>
      </c>
      <c r="F480" t="s">
        <v>440</v>
      </c>
    </row>
    <row r="481" spans="1:6">
      <c r="A481" t="s">
        <v>1345</v>
      </c>
      <c r="B481">
        <v>41.35</v>
      </c>
      <c r="C481">
        <v>41.47</v>
      </c>
      <c r="D481" s="42">
        <f t="shared" si="7"/>
        <v>12</v>
      </c>
      <c r="E481" t="s">
        <v>1347</v>
      </c>
      <c r="F481" t="s">
        <v>440</v>
      </c>
    </row>
    <row r="482" spans="1:6">
      <c r="A482" t="s">
        <v>1345</v>
      </c>
      <c r="B482">
        <v>41.49</v>
      </c>
      <c r="C482">
        <v>41.59</v>
      </c>
      <c r="D482" s="42">
        <f t="shared" si="7"/>
        <v>10.000000000000455</v>
      </c>
      <c r="E482" t="s">
        <v>1348</v>
      </c>
      <c r="F482" t="s">
        <v>442</v>
      </c>
    </row>
    <row r="483" spans="1:6">
      <c r="A483" t="s">
        <v>1345</v>
      </c>
      <c r="B483">
        <v>42.01</v>
      </c>
      <c r="C483">
        <v>42.12</v>
      </c>
      <c r="D483" s="42">
        <f t="shared" si="7"/>
        <v>10.999999999999545</v>
      </c>
      <c r="E483" t="s">
        <v>1349</v>
      </c>
      <c r="F483" t="s">
        <v>442</v>
      </c>
    </row>
    <row r="484" spans="1:6">
      <c r="A484" t="s">
        <v>1345</v>
      </c>
      <c r="B484">
        <v>42.15</v>
      </c>
      <c r="C484">
        <v>42.28</v>
      </c>
      <c r="D484" s="42">
        <f t="shared" si="7"/>
        <v>13</v>
      </c>
      <c r="E484" t="s">
        <v>1350</v>
      </c>
      <c r="F484" t="s">
        <v>440</v>
      </c>
    </row>
    <row r="485" spans="1:6">
      <c r="A485" t="s">
        <v>1345</v>
      </c>
      <c r="B485">
        <v>42.32</v>
      </c>
      <c r="C485">
        <v>42.49</v>
      </c>
      <c r="D485" s="42">
        <f t="shared" si="7"/>
        <v>17</v>
      </c>
      <c r="E485" t="s">
        <v>1351</v>
      </c>
      <c r="F485" t="s">
        <v>442</v>
      </c>
    </row>
    <row r="486" spans="1:6">
      <c r="A486" t="s">
        <v>1352</v>
      </c>
      <c r="B486">
        <v>42.52</v>
      </c>
      <c r="C486">
        <v>43.05</v>
      </c>
      <c r="D486" s="42">
        <f t="shared" si="7"/>
        <v>12.999999999999091</v>
      </c>
      <c r="E486" t="s">
        <v>1353</v>
      </c>
      <c r="F486" t="s">
        <v>442</v>
      </c>
    </row>
    <row r="487" spans="1:6">
      <c r="A487" t="s">
        <v>1352</v>
      </c>
      <c r="B487">
        <v>43.08</v>
      </c>
      <c r="C487">
        <v>43.19</v>
      </c>
      <c r="D487" s="42">
        <f t="shared" si="7"/>
        <v>11</v>
      </c>
      <c r="E487" t="s">
        <v>1354</v>
      </c>
      <c r="F487" t="s">
        <v>440</v>
      </c>
    </row>
    <row r="488" spans="1:6">
      <c r="A488" t="s">
        <v>1352</v>
      </c>
      <c r="B488">
        <v>43.21</v>
      </c>
      <c r="C488">
        <v>43.35</v>
      </c>
      <c r="D488" s="42">
        <f t="shared" si="7"/>
        <v>14</v>
      </c>
      <c r="E488" t="s">
        <v>1355</v>
      </c>
      <c r="F488" t="s">
        <v>440</v>
      </c>
    </row>
    <row r="489" spans="1:6">
      <c r="A489" t="s">
        <v>1352</v>
      </c>
      <c r="B489">
        <v>43.37</v>
      </c>
      <c r="C489">
        <v>43.5</v>
      </c>
      <c r="D489" s="42">
        <f t="shared" si="7"/>
        <v>13.000000000000455</v>
      </c>
      <c r="E489" t="s">
        <v>1356</v>
      </c>
      <c r="F489" t="s">
        <v>440</v>
      </c>
    </row>
    <row r="490" spans="1:6">
      <c r="A490" t="s">
        <v>1352</v>
      </c>
      <c r="B490">
        <v>43.52</v>
      </c>
      <c r="C490">
        <v>44.03</v>
      </c>
      <c r="D490" s="42">
        <f t="shared" si="7"/>
        <v>10.999999999999545</v>
      </c>
      <c r="E490" t="s">
        <v>1357</v>
      </c>
      <c r="F490" t="s">
        <v>440</v>
      </c>
    </row>
    <row r="491" spans="1:6">
      <c r="A491" t="s">
        <v>1352</v>
      </c>
      <c r="B491">
        <v>44.05</v>
      </c>
      <c r="C491">
        <v>44.16</v>
      </c>
      <c r="D491" s="42">
        <f t="shared" si="7"/>
        <v>11</v>
      </c>
      <c r="E491" t="s">
        <v>1358</v>
      </c>
      <c r="F491" t="s">
        <v>442</v>
      </c>
    </row>
    <row r="492" spans="1:6">
      <c r="A492" t="s">
        <v>1359</v>
      </c>
      <c r="B492">
        <v>44.18</v>
      </c>
      <c r="C492">
        <v>44.34</v>
      </c>
      <c r="D492" s="42">
        <f t="shared" si="7"/>
        <v>16.000000000000455</v>
      </c>
      <c r="E492" t="s">
        <v>1360</v>
      </c>
      <c r="F492" t="s">
        <v>442</v>
      </c>
    </row>
    <row r="493" spans="1:6">
      <c r="A493" t="s">
        <v>1359</v>
      </c>
      <c r="B493">
        <v>44.38</v>
      </c>
      <c r="C493">
        <v>44.51</v>
      </c>
      <c r="D493" s="42">
        <f t="shared" si="7"/>
        <v>12.999999999999545</v>
      </c>
      <c r="E493" t="s">
        <v>1361</v>
      </c>
      <c r="F493" t="s">
        <v>440</v>
      </c>
    </row>
    <row r="494" spans="1:6">
      <c r="A494" t="s">
        <v>1359</v>
      </c>
      <c r="B494">
        <v>44.54</v>
      </c>
      <c r="C494">
        <v>45.05</v>
      </c>
      <c r="D494" s="42">
        <f t="shared" si="7"/>
        <v>10.999999999999545</v>
      </c>
      <c r="E494" t="s">
        <v>1362</v>
      </c>
      <c r="F494" t="s">
        <v>442</v>
      </c>
    </row>
    <row r="495" spans="1:6">
      <c r="A495" t="s">
        <v>1359</v>
      </c>
      <c r="B495">
        <v>45.07</v>
      </c>
      <c r="C495">
        <v>45.19</v>
      </c>
      <c r="D495" s="42">
        <f t="shared" si="7"/>
        <v>12</v>
      </c>
      <c r="E495" t="s">
        <v>1363</v>
      </c>
      <c r="F495" t="s">
        <v>442</v>
      </c>
    </row>
    <row r="496" spans="1:6">
      <c r="A496" t="s">
        <v>1359</v>
      </c>
      <c r="B496">
        <v>45.23</v>
      </c>
      <c r="C496">
        <v>45.38</v>
      </c>
      <c r="D496" s="42">
        <f t="shared" si="7"/>
        <v>15.000000000000909</v>
      </c>
      <c r="E496" t="s">
        <v>1364</v>
      </c>
      <c r="F496" t="s">
        <v>440</v>
      </c>
    </row>
    <row r="497" spans="1:6">
      <c r="A497" t="s">
        <v>1359</v>
      </c>
      <c r="B497">
        <v>45.4</v>
      </c>
      <c r="C497">
        <v>45.57</v>
      </c>
      <c r="D497" s="42">
        <f t="shared" si="7"/>
        <v>17</v>
      </c>
      <c r="E497" t="s">
        <v>1365</v>
      </c>
      <c r="F497" t="s">
        <v>440</v>
      </c>
    </row>
    <row r="498" spans="1:6">
      <c r="A498" t="s">
        <v>1366</v>
      </c>
      <c r="B498">
        <v>45.58</v>
      </c>
      <c r="C498">
        <v>46.11</v>
      </c>
      <c r="D498" s="42">
        <f t="shared" si="7"/>
        <v>13</v>
      </c>
      <c r="E498" t="s">
        <v>1367</v>
      </c>
      <c r="F498" t="s">
        <v>440</v>
      </c>
    </row>
    <row r="499" spans="1:6">
      <c r="A499" t="s">
        <v>1366</v>
      </c>
      <c r="B499">
        <v>46.14</v>
      </c>
      <c r="C499">
        <v>46.27</v>
      </c>
      <c r="D499" s="42">
        <f t="shared" si="7"/>
        <v>13.000000000000455</v>
      </c>
      <c r="E499" t="s">
        <v>1368</v>
      </c>
      <c r="F499" t="s">
        <v>818</v>
      </c>
    </row>
    <row r="500" spans="1:6">
      <c r="A500" t="s">
        <v>1366</v>
      </c>
      <c r="B500">
        <v>46.3</v>
      </c>
      <c r="C500">
        <v>46.4</v>
      </c>
      <c r="D500" s="42">
        <f t="shared" si="7"/>
        <v>10.000000000000455</v>
      </c>
      <c r="E500" t="s">
        <v>1369</v>
      </c>
      <c r="F500" t="s">
        <v>440</v>
      </c>
    </row>
    <row r="501" spans="1:6">
      <c r="A501" t="s">
        <v>1366</v>
      </c>
      <c r="B501">
        <v>46.43</v>
      </c>
      <c r="C501">
        <v>46.56</v>
      </c>
      <c r="D501" s="42">
        <f t="shared" si="7"/>
        <v>13</v>
      </c>
      <c r="E501" t="s">
        <v>1370</v>
      </c>
      <c r="F501" t="s">
        <v>818</v>
      </c>
    </row>
    <row r="502" spans="1:6">
      <c r="A502" t="s">
        <v>1366</v>
      </c>
      <c r="B502">
        <v>46.58</v>
      </c>
      <c r="C502">
        <v>47.17</v>
      </c>
      <c r="D502" s="42">
        <f t="shared" si="7"/>
        <v>19</v>
      </c>
      <c r="E502" t="s">
        <v>1371</v>
      </c>
      <c r="F502" t="s">
        <v>818</v>
      </c>
    </row>
    <row r="503" spans="1:6">
      <c r="A503" t="s">
        <v>1366</v>
      </c>
      <c r="B503">
        <v>0</v>
      </c>
      <c r="C503">
        <v>0.17</v>
      </c>
      <c r="D503" s="42">
        <f t="shared" si="7"/>
        <v>17</v>
      </c>
      <c r="E503" t="s">
        <v>1372</v>
      </c>
      <c r="F503" t="s">
        <v>442</v>
      </c>
    </row>
    <row r="504" spans="1:6">
      <c r="A504" t="s">
        <v>1373</v>
      </c>
      <c r="B504">
        <v>0.21</v>
      </c>
      <c r="C504">
        <v>0.39</v>
      </c>
      <c r="D504" s="42">
        <f t="shared" si="7"/>
        <v>18</v>
      </c>
      <c r="E504" t="s">
        <v>1374</v>
      </c>
      <c r="F504" t="s">
        <v>440</v>
      </c>
    </row>
    <row r="505" spans="1:6">
      <c r="A505" t="s">
        <v>1373</v>
      </c>
      <c r="B505">
        <v>0.42</v>
      </c>
      <c r="C505">
        <v>1.04</v>
      </c>
      <c r="D505" s="42">
        <f t="shared" si="7"/>
        <v>22</v>
      </c>
      <c r="E505" t="s">
        <v>1375</v>
      </c>
      <c r="F505" t="s">
        <v>440</v>
      </c>
    </row>
    <row r="506" spans="1:6">
      <c r="A506" t="s">
        <v>1373</v>
      </c>
      <c r="B506">
        <v>1.08</v>
      </c>
      <c r="C506">
        <v>1.23</v>
      </c>
      <c r="D506" s="42">
        <f t="shared" si="7"/>
        <v>15</v>
      </c>
      <c r="E506" t="s">
        <v>1376</v>
      </c>
      <c r="F506" t="s">
        <v>440</v>
      </c>
    </row>
    <row r="507" spans="1:6">
      <c r="A507" t="s">
        <v>1373</v>
      </c>
      <c r="B507">
        <v>1.26</v>
      </c>
      <c r="C507">
        <v>1.46</v>
      </c>
      <c r="D507" s="42">
        <f t="shared" si="7"/>
        <v>20</v>
      </c>
      <c r="E507" t="s">
        <v>1377</v>
      </c>
      <c r="F507" t="s">
        <v>440</v>
      </c>
    </row>
    <row r="508" spans="1:6">
      <c r="A508" t="s">
        <v>1373</v>
      </c>
      <c r="B508">
        <v>1.5</v>
      </c>
      <c r="C508">
        <v>2.09</v>
      </c>
      <c r="D508" s="42">
        <f t="shared" si="7"/>
        <v>19</v>
      </c>
      <c r="E508" t="s">
        <v>1378</v>
      </c>
      <c r="F508" t="s">
        <v>440</v>
      </c>
    </row>
    <row r="509" spans="1:6">
      <c r="A509" t="s">
        <v>1373</v>
      </c>
      <c r="B509">
        <v>2.13</v>
      </c>
      <c r="C509">
        <v>2.2599999999999998</v>
      </c>
      <c r="D509" s="42">
        <f t="shared" si="7"/>
        <v>12.999999999999972</v>
      </c>
      <c r="E509" t="s">
        <v>1379</v>
      </c>
      <c r="F509" t="s">
        <v>818</v>
      </c>
    </row>
    <row r="510" spans="1:6">
      <c r="A510" t="s">
        <v>1380</v>
      </c>
      <c r="B510">
        <v>2.29</v>
      </c>
      <c r="C510">
        <v>2.4500000000000002</v>
      </c>
      <c r="D510" s="42">
        <f t="shared" si="7"/>
        <v>16</v>
      </c>
      <c r="E510" t="s">
        <v>1381</v>
      </c>
      <c r="F510" t="s">
        <v>818</v>
      </c>
    </row>
    <row r="511" spans="1:6">
      <c r="A511" t="s">
        <v>1380</v>
      </c>
      <c r="B511">
        <v>2.4900000000000002</v>
      </c>
      <c r="C511">
        <v>3.08</v>
      </c>
      <c r="D511" s="42">
        <f t="shared" si="7"/>
        <v>18.999999999999972</v>
      </c>
      <c r="E511" t="s">
        <v>1382</v>
      </c>
      <c r="F511" t="s">
        <v>440</v>
      </c>
    </row>
    <row r="512" spans="1:6">
      <c r="A512" t="s">
        <v>1380</v>
      </c>
      <c r="B512">
        <v>3.12</v>
      </c>
      <c r="C512">
        <v>3.26</v>
      </c>
      <c r="D512" s="42">
        <f t="shared" si="7"/>
        <v>13.999999999999972</v>
      </c>
      <c r="E512" t="s">
        <v>1383</v>
      </c>
      <c r="F512" t="s">
        <v>440</v>
      </c>
    </row>
    <row r="513" spans="1:6">
      <c r="A513" t="s">
        <v>1380</v>
      </c>
      <c r="B513">
        <v>3.29</v>
      </c>
      <c r="C513">
        <v>3.42</v>
      </c>
      <c r="D513" s="42">
        <f t="shared" si="7"/>
        <v>13</v>
      </c>
      <c r="E513" t="s">
        <v>1384</v>
      </c>
      <c r="F513" t="s">
        <v>818</v>
      </c>
    </row>
    <row r="514" spans="1:6">
      <c r="A514" t="s">
        <v>1380</v>
      </c>
      <c r="B514">
        <v>3.44</v>
      </c>
      <c r="C514">
        <v>3.58</v>
      </c>
      <c r="D514" s="42">
        <f t="shared" si="7"/>
        <v>14</v>
      </c>
      <c r="E514" t="s">
        <v>1385</v>
      </c>
      <c r="F514" t="s">
        <v>440</v>
      </c>
    </row>
    <row r="515" spans="1:6">
      <c r="A515" t="s">
        <v>1380</v>
      </c>
      <c r="B515">
        <v>4.01</v>
      </c>
      <c r="C515">
        <v>4.1399999999999997</v>
      </c>
      <c r="D515" s="42">
        <f t="shared" ref="D515:D578" si="8">(TRUNC(C515)*60)+((C515-TRUNC(C515))*100)-((TRUNC(B515)*60)+((B515-TRUNC(B515))*100))</f>
        <v>13</v>
      </c>
      <c r="E515" t="s">
        <v>1386</v>
      </c>
      <c r="F515" t="s">
        <v>818</v>
      </c>
    </row>
    <row r="516" spans="1:6">
      <c r="A516" t="s">
        <v>1387</v>
      </c>
      <c r="B516">
        <v>4.17</v>
      </c>
      <c r="C516">
        <v>4.29</v>
      </c>
      <c r="D516" s="42">
        <f t="shared" si="8"/>
        <v>12</v>
      </c>
      <c r="E516" t="s">
        <v>1388</v>
      </c>
      <c r="F516" t="s">
        <v>440</v>
      </c>
    </row>
    <row r="517" spans="1:6">
      <c r="A517" t="s">
        <v>1387</v>
      </c>
      <c r="B517">
        <v>4.3</v>
      </c>
      <c r="C517">
        <v>4.41</v>
      </c>
      <c r="D517" s="42">
        <f t="shared" si="8"/>
        <v>11</v>
      </c>
      <c r="E517" t="s">
        <v>1389</v>
      </c>
      <c r="F517" t="s">
        <v>442</v>
      </c>
    </row>
    <row r="518" spans="1:6">
      <c r="A518" t="s">
        <v>1387</v>
      </c>
      <c r="B518">
        <v>4.42</v>
      </c>
      <c r="C518">
        <v>4.57</v>
      </c>
      <c r="D518" s="42">
        <f t="shared" si="8"/>
        <v>15</v>
      </c>
      <c r="E518" t="s">
        <v>1390</v>
      </c>
      <c r="F518" t="s">
        <v>440</v>
      </c>
    </row>
    <row r="519" spans="1:6">
      <c r="A519" t="s">
        <v>1387</v>
      </c>
      <c r="B519">
        <v>5</v>
      </c>
      <c r="C519">
        <v>5.0999999999999996</v>
      </c>
      <c r="D519" s="42">
        <f t="shared" si="8"/>
        <v>9.9999999999999432</v>
      </c>
      <c r="E519" t="s">
        <v>1391</v>
      </c>
      <c r="F519" t="s">
        <v>440</v>
      </c>
    </row>
    <row r="520" spans="1:6">
      <c r="A520" t="s">
        <v>1387</v>
      </c>
      <c r="B520">
        <v>5.14</v>
      </c>
      <c r="C520">
        <v>5.25</v>
      </c>
      <c r="D520" s="42">
        <f t="shared" si="8"/>
        <v>11.000000000000057</v>
      </c>
      <c r="E520" t="s">
        <v>1392</v>
      </c>
      <c r="F520" t="s">
        <v>440</v>
      </c>
    </row>
    <row r="521" spans="1:6">
      <c r="A521" t="s">
        <v>1387</v>
      </c>
      <c r="B521">
        <v>5.27</v>
      </c>
      <c r="C521">
        <v>5.39</v>
      </c>
      <c r="D521" s="42">
        <f t="shared" si="8"/>
        <v>12.000000000000057</v>
      </c>
      <c r="E521" t="s">
        <v>1393</v>
      </c>
      <c r="F521" t="s">
        <v>440</v>
      </c>
    </row>
    <row r="522" spans="1:6">
      <c r="A522" t="s">
        <v>1394</v>
      </c>
      <c r="B522">
        <v>5.43</v>
      </c>
      <c r="C522">
        <v>6.02</v>
      </c>
      <c r="D522" s="42">
        <f t="shared" si="8"/>
        <v>18.999999999999943</v>
      </c>
      <c r="E522" t="s">
        <v>1395</v>
      </c>
      <c r="F522" t="s">
        <v>440</v>
      </c>
    </row>
    <row r="523" spans="1:6">
      <c r="A523" t="s">
        <v>1394</v>
      </c>
      <c r="B523">
        <v>6.03</v>
      </c>
      <c r="C523">
        <v>6.14</v>
      </c>
      <c r="D523" s="42">
        <f t="shared" si="8"/>
        <v>10.999999999999943</v>
      </c>
      <c r="E523" t="s">
        <v>1396</v>
      </c>
      <c r="F523" t="s">
        <v>440</v>
      </c>
    </row>
    <row r="524" spans="1:6">
      <c r="A524" t="s">
        <v>1394</v>
      </c>
      <c r="B524">
        <v>6.15</v>
      </c>
      <c r="C524">
        <v>6.31</v>
      </c>
      <c r="D524" s="42">
        <f t="shared" si="8"/>
        <v>15.999999999999886</v>
      </c>
      <c r="E524" t="s">
        <v>1397</v>
      </c>
      <c r="F524" t="s">
        <v>818</v>
      </c>
    </row>
    <row r="525" spans="1:6">
      <c r="A525" t="s">
        <v>1394</v>
      </c>
      <c r="B525">
        <v>6.34</v>
      </c>
      <c r="C525">
        <v>6.48</v>
      </c>
      <c r="D525" s="42">
        <f t="shared" si="8"/>
        <v>14.000000000000057</v>
      </c>
      <c r="E525" t="s">
        <v>1398</v>
      </c>
      <c r="F525" t="s">
        <v>818</v>
      </c>
    </row>
    <row r="526" spans="1:6">
      <c r="A526" t="s">
        <v>1394</v>
      </c>
      <c r="B526">
        <v>6.52</v>
      </c>
      <c r="C526">
        <v>7.03</v>
      </c>
      <c r="D526" s="42">
        <f t="shared" si="8"/>
        <v>11.000000000000057</v>
      </c>
      <c r="E526" t="s">
        <v>1399</v>
      </c>
      <c r="F526" t="s">
        <v>440</v>
      </c>
    </row>
    <row r="527" spans="1:6">
      <c r="A527" t="s">
        <v>1394</v>
      </c>
      <c r="B527">
        <v>7.05</v>
      </c>
      <c r="C527">
        <v>7.18</v>
      </c>
      <c r="D527" s="42">
        <f t="shared" si="8"/>
        <v>13</v>
      </c>
      <c r="E527" t="s">
        <v>1400</v>
      </c>
      <c r="F527" t="s">
        <v>818</v>
      </c>
    </row>
    <row r="528" spans="1:6">
      <c r="A528" t="s">
        <v>1401</v>
      </c>
      <c r="B528">
        <v>7.21</v>
      </c>
      <c r="C528">
        <v>7.38</v>
      </c>
      <c r="D528" s="42">
        <f t="shared" si="8"/>
        <v>17</v>
      </c>
      <c r="E528" t="s">
        <v>1402</v>
      </c>
      <c r="F528" t="s">
        <v>440</v>
      </c>
    </row>
    <row r="529" spans="1:6">
      <c r="A529" t="s">
        <v>1401</v>
      </c>
      <c r="B529">
        <v>7.41</v>
      </c>
      <c r="C529">
        <v>7.55</v>
      </c>
      <c r="D529" s="42">
        <f t="shared" si="8"/>
        <v>14</v>
      </c>
      <c r="E529" t="s">
        <v>1403</v>
      </c>
      <c r="F529" t="s">
        <v>442</v>
      </c>
    </row>
    <row r="530" spans="1:6">
      <c r="A530" t="s">
        <v>1401</v>
      </c>
      <c r="B530">
        <v>7.56</v>
      </c>
      <c r="C530">
        <v>8.06</v>
      </c>
      <c r="D530" s="42">
        <f t="shared" si="8"/>
        <v>10.000000000000114</v>
      </c>
      <c r="E530" t="s">
        <v>1404</v>
      </c>
      <c r="F530" t="s">
        <v>440</v>
      </c>
    </row>
    <row r="531" spans="1:6">
      <c r="A531" t="s">
        <v>1401</v>
      </c>
      <c r="B531">
        <v>8.1</v>
      </c>
      <c r="C531">
        <v>8.2100000000000009</v>
      </c>
      <c r="D531" s="42">
        <f t="shared" si="8"/>
        <v>11.000000000000171</v>
      </c>
      <c r="E531" t="s">
        <v>1405</v>
      </c>
      <c r="F531" t="s">
        <v>818</v>
      </c>
    </row>
    <row r="532" spans="1:6">
      <c r="A532" t="s">
        <v>1401</v>
      </c>
      <c r="B532">
        <v>8.24</v>
      </c>
      <c r="C532">
        <v>8.36</v>
      </c>
      <c r="D532" s="42">
        <f t="shared" si="8"/>
        <v>12</v>
      </c>
      <c r="E532" t="s">
        <v>1406</v>
      </c>
      <c r="F532" t="s">
        <v>440</v>
      </c>
    </row>
    <row r="533" spans="1:6">
      <c r="A533" t="s">
        <v>1401</v>
      </c>
      <c r="B533">
        <v>8.39</v>
      </c>
      <c r="C533">
        <v>8.5299999999999994</v>
      </c>
      <c r="D533" s="42">
        <f t="shared" si="8"/>
        <v>13.999999999999886</v>
      </c>
      <c r="E533" t="s">
        <v>1407</v>
      </c>
      <c r="F533" t="s">
        <v>442</v>
      </c>
    </row>
    <row r="534" spans="1:6">
      <c r="A534" t="s">
        <v>1408</v>
      </c>
      <c r="B534">
        <v>8.5500000000000007</v>
      </c>
      <c r="C534">
        <v>9.09</v>
      </c>
      <c r="D534" s="42">
        <f t="shared" si="8"/>
        <v>13.999999999999886</v>
      </c>
      <c r="E534" t="s">
        <v>1409</v>
      </c>
      <c r="F534" t="s">
        <v>442</v>
      </c>
    </row>
    <row r="535" spans="1:6">
      <c r="A535" t="s">
        <v>1408</v>
      </c>
      <c r="B535">
        <v>9.1199999999999992</v>
      </c>
      <c r="C535">
        <v>9.31</v>
      </c>
      <c r="D535" s="42">
        <f t="shared" si="8"/>
        <v>19.000000000000114</v>
      </c>
      <c r="E535" t="s">
        <v>1410</v>
      </c>
      <c r="F535" t="s">
        <v>440</v>
      </c>
    </row>
    <row r="536" spans="1:6">
      <c r="A536" t="s">
        <v>1408</v>
      </c>
      <c r="B536">
        <v>9.34</v>
      </c>
      <c r="C536">
        <v>9.4600000000000009</v>
      </c>
      <c r="D536" s="42">
        <f t="shared" si="8"/>
        <v>12.000000000000114</v>
      </c>
      <c r="E536" t="s">
        <v>1411</v>
      </c>
      <c r="F536" t="s">
        <v>440</v>
      </c>
    </row>
    <row r="537" spans="1:6">
      <c r="A537" t="s">
        <v>1408</v>
      </c>
      <c r="B537">
        <v>9.5</v>
      </c>
      <c r="C537">
        <v>10.06</v>
      </c>
      <c r="D537" s="42">
        <f t="shared" si="8"/>
        <v>16</v>
      </c>
      <c r="E537" t="s">
        <v>1412</v>
      </c>
      <c r="F537" t="s">
        <v>440</v>
      </c>
    </row>
    <row r="538" spans="1:6">
      <c r="A538" t="s">
        <v>1408</v>
      </c>
      <c r="B538">
        <v>10.09</v>
      </c>
      <c r="C538">
        <v>10.220000000000001</v>
      </c>
      <c r="D538" s="42">
        <f t="shared" si="8"/>
        <v>13.000000000000114</v>
      </c>
      <c r="E538" t="s">
        <v>1413</v>
      </c>
      <c r="F538" t="s">
        <v>442</v>
      </c>
    </row>
    <row r="539" spans="1:6">
      <c r="A539" t="s">
        <v>1408</v>
      </c>
      <c r="B539">
        <v>10.25</v>
      </c>
      <c r="C539">
        <v>10.38</v>
      </c>
      <c r="D539" s="42">
        <f t="shared" si="8"/>
        <v>13.000000000000114</v>
      </c>
      <c r="E539" t="s">
        <v>1414</v>
      </c>
      <c r="F539" t="s">
        <v>442</v>
      </c>
    </row>
    <row r="540" spans="1:6">
      <c r="A540" t="s">
        <v>1415</v>
      </c>
      <c r="B540">
        <v>10.41</v>
      </c>
      <c r="C540">
        <v>10.5</v>
      </c>
      <c r="D540" s="42">
        <f t="shared" si="8"/>
        <v>9</v>
      </c>
      <c r="E540" t="s">
        <v>1416</v>
      </c>
      <c r="F540" t="s">
        <v>442</v>
      </c>
    </row>
    <row r="541" spans="1:6">
      <c r="A541" t="s">
        <v>1415</v>
      </c>
      <c r="B541">
        <v>10.52</v>
      </c>
      <c r="C541">
        <v>11.04</v>
      </c>
      <c r="D541" s="42">
        <f t="shared" si="8"/>
        <v>11.999999999999886</v>
      </c>
      <c r="E541" t="s">
        <v>1417</v>
      </c>
      <c r="F541" t="s">
        <v>442</v>
      </c>
    </row>
    <row r="542" spans="1:6">
      <c r="A542" t="s">
        <v>1415</v>
      </c>
      <c r="B542">
        <v>11.07</v>
      </c>
      <c r="C542">
        <v>11.21</v>
      </c>
      <c r="D542" s="42">
        <f t="shared" si="8"/>
        <v>14.000000000000114</v>
      </c>
      <c r="E542" t="s">
        <v>1418</v>
      </c>
      <c r="F542" t="s">
        <v>818</v>
      </c>
    </row>
    <row r="543" spans="1:6">
      <c r="A543" t="s">
        <v>1415</v>
      </c>
      <c r="B543">
        <v>11.24</v>
      </c>
      <c r="C543">
        <v>11.38</v>
      </c>
      <c r="D543" s="42">
        <f t="shared" si="8"/>
        <v>14.000000000000114</v>
      </c>
      <c r="E543" t="s">
        <v>1419</v>
      </c>
      <c r="F543" t="s">
        <v>440</v>
      </c>
    </row>
    <row r="544" spans="1:6">
      <c r="A544" t="s">
        <v>1415</v>
      </c>
      <c r="B544">
        <v>11.42</v>
      </c>
      <c r="C544">
        <v>11.55</v>
      </c>
      <c r="D544" s="42">
        <f t="shared" si="8"/>
        <v>13.000000000000114</v>
      </c>
      <c r="E544" t="s">
        <v>1420</v>
      </c>
      <c r="F544" t="s">
        <v>442</v>
      </c>
    </row>
    <row r="545" spans="1:6">
      <c r="A545" t="s">
        <v>1415</v>
      </c>
      <c r="B545">
        <v>11.57</v>
      </c>
      <c r="C545">
        <v>12.13</v>
      </c>
      <c r="D545" s="42">
        <f t="shared" si="8"/>
        <v>16.000000000000114</v>
      </c>
      <c r="E545" t="s">
        <v>1421</v>
      </c>
      <c r="F545" t="s">
        <v>440</v>
      </c>
    </row>
    <row r="546" spans="1:6">
      <c r="A546" t="s">
        <v>1422</v>
      </c>
      <c r="B546">
        <v>12.16</v>
      </c>
      <c r="C546">
        <v>12.27</v>
      </c>
      <c r="D546" s="42">
        <f t="shared" si="8"/>
        <v>11</v>
      </c>
      <c r="E546" t="s">
        <v>1423</v>
      </c>
      <c r="F546" t="s">
        <v>440</v>
      </c>
    </row>
    <row r="547" spans="1:6">
      <c r="A547" t="s">
        <v>1422</v>
      </c>
      <c r="B547">
        <v>12.28</v>
      </c>
      <c r="C547">
        <v>12.4</v>
      </c>
      <c r="D547" s="42">
        <f t="shared" si="8"/>
        <v>12.000000000000114</v>
      </c>
      <c r="E547" t="s">
        <v>1424</v>
      </c>
      <c r="F547" t="s">
        <v>440</v>
      </c>
    </row>
    <row r="548" spans="1:6">
      <c r="A548" t="s">
        <v>1422</v>
      </c>
      <c r="B548">
        <v>12.44</v>
      </c>
      <c r="C548">
        <v>12.56</v>
      </c>
      <c r="D548" s="42">
        <f t="shared" si="8"/>
        <v>12</v>
      </c>
      <c r="E548" t="s">
        <v>1425</v>
      </c>
      <c r="F548" t="s">
        <v>442</v>
      </c>
    </row>
    <row r="549" spans="1:6">
      <c r="A549" t="s">
        <v>1422</v>
      </c>
      <c r="B549">
        <v>12.58</v>
      </c>
      <c r="C549">
        <v>13.12</v>
      </c>
      <c r="D549" s="42">
        <f t="shared" si="8"/>
        <v>13.999999999999886</v>
      </c>
      <c r="E549" t="s">
        <v>1426</v>
      </c>
      <c r="F549" t="s">
        <v>440</v>
      </c>
    </row>
    <row r="550" spans="1:6">
      <c r="A550" t="s">
        <v>1422</v>
      </c>
      <c r="B550">
        <v>13.15</v>
      </c>
      <c r="C550">
        <v>13.32</v>
      </c>
      <c r="D550" s="42">
        <f t="shared" si="8"/>
        <v>17</v>
      </c>
      <c r="E550" t="s">
        <v>1427</v>
      </c>
      <c r="F550" t="s">
        <v>440</v>
      </c>
    </row>
    <row r="551" spans="1:6">
      <c r="A551" t="s">
        <v>1422</v>
      </c>
      <c r="B551">
        <v>13.35</v>
      </c>
      <c r="C551">
        <v>13.47</v>
      </c>
      <c r="D551" s="42">
        <f t="shared" si="8"/>
        <v>12.000000000000114</v>
      </c>
      <c r="E551" t="s">
        <v>1428</v>
      </c>
      <c r="F551" t="s">
        <v>440</v>
      </c>
    </row>
    <row r="552" spans="1:6">
      <c r="A552" t="s">
        <v>1429</v>
      </c>
      <c r="B552">
        <v>13.51</v>
      </c>
      <c r="C552">
        <v>14.04</v>
      </c>
      <c r="D552" s="42">
        <f t="shared" si="8"/>
        <v>12.999999999999886</v>
      </c>
      <c r="E552" t="s">
        <v>1430</v>
      </c>
      <c r="F552" t="s">
        <v>440</v>
      </c>
    </row>
    <row r="553" spans="1:6">
      <c r="A553" t="s">
        <v>1429</v>
      </c>
      <c r="B553">
        <v>14.09</v>
      </c>
      <c r="C553">
        <v>14.22</v>
      </c>
      <c r="D553" s="42">
        <f t="shared" si="8"/>
        <v>13.000000000000114</v>
      </c>
      <c r="E553" t="s">
        <v>1431</v>
      </c>
      <c r="F553" t="s">
        <v>440</v>
      </c>
    </row>
    <row r="554" spans="1:6">
      <c r="A554" t="s">
        <v>1429</v>
      </c>
      <c r="B554">
        <v>14.23</v>
      </c>
      <c r="C554">
        <v>14.38</v>
      </c>
      <c r="D554" s="42">
        <f t="shared" si="8"/>
        <v>15.000000000000114</v>
      </c>
      <c r="E554" t="s">
        <v>1432</v>
      </c>
      <c r="F554" t="s">
        <v>440</v>
      </c>
    </row>
    <row r="555" spans="1:6">
      <c r="A555" t="s">
        <v>1429</v>
      </c>
      <c r="B555">
        <v>14.4</v>
      </c>
      <c r="C555">
        <v>14.55</v>
      </c>
      <c r="D555" s="42">
        <f t="shared" si="8"/>
        <v>15.000000000000114</v>
      </c>
      <c r="E555" t="s">
        <v>1433</v>
      </c>
      <c r="F555" t="s">
        <v>440</v>
      </c>
    </row>
    <row r="556" spans="1:6">
      <c r="A556" t="s">
        <v>1429</v>
      </c>
      <c r="B556">
        <v>14.58</v>
      </c>
      <c r="C556">
        <v>15.12</v>
      </c>
      <c r="D556" s="42">
        <f t="shared" si="8"/>
        <v>13.999999999999886</v>
      </c>
      <c r="E556" t="s">
        <v>1434</v>
      </c>
      <c r="F556" t="s">
        <v>440</v>
      </c>
    </row>
    <row r="557" spans="1:6">
      <c r="A557" t="s">
        <v>1429</v>
      </c>
      <c r="B557">
        <v>15.15</v>
      </c>
      <c r="C557">
        <v>15.29</v>
      </c>
      <c r="D557" s="42">
        <f t="shared" si="8"/>
        <v>13.999999999999886</v>
      </c>
      <c r="E557" t="s">
        <v>1435</v>
      </c>
      <c r="F557" t="s">
        <v>442</v>
      </c>
    </row>
    <row r="558" spans="1:6">
      <c r="A558" t="s">
        <v>1436</v>
      </c>
      <c r="B558">
        <v>15.3</v>
      </c>
      <c r="C558">
        <v>15.45</v>
      </c>
      <c r="D558" s="42">
        <f t="shared" si="8"/>
        <v>14.999999999999773</v>
      </c>
      <c r="E558" t="s">
        <v>1437</v>
      </c>
      <c r="F558" t="s">
        <v>440</v>
      </c>
    </row>
    <row r="559" spans="1:6">
      <c r="A559" t="s">
        <v>1436</v>
      </c>
      <c r="B559">
        <v>15.48</v>
      </c>
      <c r="C559">
        <v>16.02</v>
      </c>
      <c r="D559" s="42">
        <f t="shared" si="8"/>
        <v>14</v>
      </c>
      <c r="E559" t="s">
        <v>1438</v>
      </c>
      <c r="F559" t="s">
        <v>440</v>
      </c>
    </row>
    <row r="560" spans="1:6">
      <c r="A560" t="s">
        <v>1436</v>
      </c>
      <c r="B560">
        <v>16.03</v>
      </c>
      <c r="C560">
        <v>16.14</v>
      </c>
      <c r="D560" s="42">
        <f t="shared" si="8"/>
        <v>10.999999999999886</v>
      </c>
      <c r="E560" t="s">
        <v>1439</v>
      </c>
      <c r="F560" t="s">
        <v>440</v>
      </c>
    </row>
    <row r="561" spans="1:6">
      <c r="A561" t="s">
        <v>1436</v>
      </c>
      <c r="B561">
        <v>16.170000000000002</v>
      </c>
      <c r="C561">
        <v>16.3</v>
      </c>
      <c r="D561" s="42">
        <f t="shared" si="8"/>
        <v>12.999999999999886</v>
      </c>
      <c r="E561" t="s">
        <v>1440</v>
      </c>
      <c r="F561" t="s">
        <v>442</v>
      </c>
    </row>
    <row r="562" spans="1:6">
      <c r="A562" t="s">
        <v>1436</v>
      </c>
      <c r="B562">
        <v>16.32</v>
      </c>
      <c r="C562">
        <v>16.440000000000001</v>
      </c>
      <c r="D562" s="42">
        <f t="shared" si="8"/>
        <v>12.000000000000114</v>
      </c>
      <c r="E562" t="s">
        <v>1441</v>
      </c>
      <c r="F562" t="s">
        <v>442</v>
      </c>
    </row>
    <row r="563" spans="1:6">
      <c r="A563" t="s">
        <v>1436</v>
      </c>
      <c r="B563">
        <v>16.48</v>
      </c>
      <c r="C563">
        <v>17.010000000000002</v>
      </c>
      <c r="D563" s="42">
        <f t="shared" si="8"/>
        <v>13.000000000000114</v>
      </c>
      <c r="E563" t="s">
        <v>1442</v>
      </c>
      <c r="F563" t="s">
        <v>442</v>
      </c>
    </row>
    <row r="564" spans="1:6">
      <c r="A564" t="s">
        <v>1443</v>
      </c>
      <c r="B564">
        <v>17.03</v>
      </c>
      <c r="C564">
        <v>17.170000000000002</v>
      </c>
      <c r="D564" s="42">
        <f t="shared" si="8"/>
        <v>14.000000000000114</v>
      </c>
      <c r="E564" t="s">
        <v>1444</v>
      </c>
      <c r="F564" t="s">
        <v>440</v>
      </c>
    </row>
    <row r="565" spans="1:6">
      <c r="A565" t="s">
        <v>1443</v>
      </c>
      <c r="B565">
        <v>17.2</v>
      </c>
      <c r="C565">
        <v>17.3</v>
      </c>
      <c r="D565" s="42">
        <f t="shared" si="8"/>
        <v>10</v>
      </c>
      <c r="E565" t="s">
        <v>1445</v>
      </c>
      <c r="F565" t="s">
        <v>440</v>
      </c>
    </row>
    <row r="566" spans="1:6">
      <c r="A566" t="s">
        <v>1443</v>
      </c>
      <c r="B566">
        <v>17.32</v>
      </c>
      <c r="C566">
        <v>17.440000000000001</v>
      </c>
      <c r="D566" s="42">
        <f t="shared" si="8"/>
        <v>12.000000000000227</v>
      </c>
      <c r="E566" t="s">
        <v>1446</v>
      </c>
      <c r="F566" t="s">
        <v>442</v>
      </c>
    </row>
    <row r="567" spans="1:6">
      <c r="A567" t="s">
        <v>1443</v>
      </c>
      <c r="B567">
        <v>17.46</v>
      </c>
      <c r="C567">
        <v>17.57</v>
      </c>
      <c r="D567" s="42">
        <f t="shared" si="8"/>
        <v>11</v>
      </c>
      <c r="E567" t="s">
        <v>1447</v>
      </c>
      <c r="F567" t="s">
        <v>442</v>
      </c>
    </row>
    <row r="568" spans="1:6">
      <c r="A568" t="s">
        <v>1443</v>
      </c>
      <c r="B568">
        <v>18</v>
      </c>
      <c r="C568">
        <v>18.170000000000002</v>
      </c>
      <c r="D568" s="42">
        <f t="shared" si="8"/>
        <v>17.000000000000227</v>
      </c>
      <c r="E568" t="s">
        <v>1448</v>
      </c>
      <c r="F568" t="s">
        <v>442</v>
      </c>
    </row>
    <row r="569" spans="1:6">
      <c r="A569" t="s">
        <v>1443</v>
      </c>
      <c r="B569">
        <v>18.2</v>
      </c>
      <c r="C569">
        <v>18.350000000000001</v>
      </c>
      <c r="D569" s="42">
        <f t="shared" si="8"/>
        <v>15.000000000000227</v>
      </c>
      <c r="E569" t="s">
        <v>1449</v>
      </c>
      <c r="F569" t="s">
        <v>440</v>
      </c>
    </row>
    <row r="570" spans="1:6">
      <c r="A570" t="s">
        <v>1450</v>
      </c>
      <c r="B570">
        <v>18.36</v>
      </c>
      <c r="C570">
        <v>18.52</v>
      </c>
      <c r="D570" s="42">
        <f t="shared" si="8"/>
        <v>16</v>
      </c>
      <c r="E570" t="s">
        <v>1451</v>
      </c>
      <c r="F570" t="s">
        <v>442</v>
      </c>
    </row>
    <row r="571" spans="1:6">
      <c r="A571" t="s">
        <v>1450</v>
      </c>
      <c r="B571">
        <v>18.55</v>
      </c>
      <c r="C571">
        <v>19.04</v>
      </c>
      <c r="D571" s="42">
        <f t="shared" si="8"/>
        <v>9</v>
      </c>
      <c r="E571" t="s">
        <v>1452</v>
      </c>
      <c r="F571" t="s">
        <v>440</v>
      </c>
    </row>
    <row r="572" spans="1:6">
      <c r="A572" t="s">
        <v>1450</v>
      </c>
      <c r="B572">
        <v>19.059999999999999</v>
      </c>
      <c r="C572">
        <v>19.190000000000001</v>
      </c>
      <c r="D572" s="42">
        <f t="shared" si="8"/>
        <v>13.000000000000455</v>
      </c>
      <c r="E572" t="s">
        <v>1453</v>
      </c>
      <c r="F572" t="s">
        <v>440</v>
      </c>
    </row>
    <row r="573" spans="1:6">
      <c r="A573" t="s">
        <v>1450</v>
      </c>
      <c r="B573">
        <v>19.239999999999998</v>
      </c>
      <c r="C573">
        <v>19.34</v>
      </c>
      <c r="D573" s="42">
        <f t="shared" si="8"/>
        <v>10.000000000000227</v>
      </c>
      <c r="E573" t="s">
        <v>1454</v>
      </c>
      <c r="F573" t="s">
        <v>440</v>
      </c>
    </row>
    <row r="574" spans="1:6">
      <c r="A574" t="s">
        <v>1450</v>
      </c>
      <c r="B574">
        <v>19.38</v>
      </c>
      <c r="C574">
        <v>19.52</v>
      </c>
      <c r="D574" s="42">
        <f t="shared" si="8"/>
        <v>14</v>
      </c>
      <c r="E574" t="s">
        <v>1455</v>
      </c>
      <c r="F574" t="s">
        <v>440</v>
      </c>
    </row>
    <row r="575" spans="1:6">
      <c r="A575" t="s">
        <v>1450</v>
      </c>
      <c r="B575">
        <v>19.55</v>
      </c>
      <c r="C575">
        <v>20.07</v>
      </c>
      <c r="D575" s="42">
        <f t="shared" si="8"/>
        <v>12</v>
      </c>
      <c r="E575" t="s">
        <v>1456</v>
      </c>
      <c r="F575" t="s">
        <v>442</v>
      </c>
    </row>
    <row r="576" spans="1:6">
      <c r="A576" t="s">
        <v>1457</v>
      </c>
      <c r="B576">
        <v>20.11</v>
      </c>
      <c r="C576">
        <v>20.260000000000002</v>
      </c>
      <c r="D576" s="42">
        <f t="shared" si="8"/>
        <v>15.000000000000227</v>
      </c>
      <c r="E576" t="s">
        <v>1458</v>
      </c>
      <c r="F576" t="s">
        <v>440</v>
      </c>
    </row>
    <row r="577" spans="1:6">
      <c r="A577" t="s">
        <v>1457</v>
      </c>
      <c r="B577">
        <v>20.29</v>
      </c>
      <c r="C577">
        <v>20.45</v>
      </c>
      <c r="D577" s="42">
        <f t="shared" si="8"/>
        <v>16</v>
      </c>
      <c r="E577" t="s">
        <v>1459</v>
      </c>
      <c r="F577" t="s">
        <v>440</v>
      </c>
    </row>
    <row r="578" spans="1:6">
      <c r="A578" t="s">
        <v>1457</v>
      </c>
      <c r="B578">
        <v>20.48</v>
      </c>
      <c r="C578">
        <v>21.07</v>
      </c>
      <c r="D578" s="42">
        <f t="shared" si="8"/>
        <v>19</v>
      </c>
      <c r="E578" t="s">
        <v>1460</v>
      </c>
      <c r="F578" t="s">
        <v>440</v>
      </c>
    </row>
    <row r="579" spans="1:6">
      <c r="A579" t="s">
        <v>1457</v>
      </c>
      <c r="B579">
        <v>21.1</v>
      </c>
      <c r="C579">
        <v>21.23</v>
      </c>
      <c r="D579" s="42">
        <f t="shared" ref="D579:D642" si="9">(TRUNC(C579)*60)+((C579-TRUNC(C579))*100)-((TRUNC(B579)*60)+((B579-TRUNC(B579))*100))</f>
        <v>12.999999999999773</v>
      </c>
      <c r="E579" t="s">
        <v>1461</v>
      </c>
      <c r="F579" t="s">
        <v>440</v>
      </c>
    </row>
    <row r="580" spans="1:6">
      <c r="A580" t="s">
        <v>1457</v>
      </c>
      <c r="B580">
        <v>21.26</v>
      </c>
      <c r="C580">
        <v>21.35</v>
      </c>
      <c r="D580" s="42">
        <f t="shared" si="9"/>
        <v>9</v>
      </c>
      <c r="E580" t="s">
        <v>1462</v>
      </c>
      <c r="F580" t="s">
        <v>440</v>
      </c>
    </row>
    <row r="581" spans="1:6">
      <c r="A581" t="s">
        <v>1457</v>
      </c>
      <c r="B581">
        <v>21.38</v>
      </c>
      <c r="C581">
        <v>21.49</v>
      </c>
      <c r="D581" s="42">
        <f t="shared" si="9"/>
        <v>10.999999999999773</v>
      </c>
      <c r="E581" t="s">
        <v>1463</v>
      </c>
      <c r="F581" t="s">
        <v>440</v>
      </c>
    </row>
    <row r="582" spans="1:6">
      <c r="A582" t="s">
        <v>1464</v>
      </c>
      <c r="B582">
        <v>21.5</v>
      </c>
      <c r="C582">
        <v>22.02</v>
      </c>
      <c r="D582" s="42">
        <f t="shared" si="9"/>
        <v>12</v>
      </c>
      <c r="E582" t="s">
        <v>1465</v>
      </c>
      <c r="F582" t="s">
        <v>442</v>
      </c>
    </row>
    <row r="583" spans="1:6">
      <c r="A583" t="s">
        <v>1464</v>
      </c>
      <c r="B583">
        <v>22.03</v>
      </c>
      <c r="C583">
        <v>22.15</v>
      </c>
      <c r="D583" s="42">
        <f t="shared" si="9"/>
        <v>11.999999999999773</v>
      </c>
      <c r="E583" t="s">
        <v>1466</v>
      </c>
      <c r="F583" t="s">
        <v>440</v>
      </c>
    </row>
    <row r="584" spans="1:6">
      <c r="A584" t="s">
        <v>1464</v>
      </c>
      <c r="B584">
        <v>22.17</v>
      </c>
      <c r="C584">
        <v>22.29</v>
      </c>
      <c r="D584" s="42">
        <f t="shared" si="9"/>
        <v>11.999999999999773</v>
      </c>
      <c r="E584" t="s">
        <v>1467</v>
      </c>
      <c r="F584" t="s">
        <v>440</v>
      </c>
    </row>
    <row r="585" spans="1:6">
      <c r="A585" t="s">
        <v>1464</v>
      </c>
      <c r="B585">
        <v>22.32</v>
      </c>
      <c r="C585">
        <v>22.46</v>
      </c>
      <c r="D585" s="42">
        <f t="shared" si="9"/>
        <v>14</v>
      </c>
      <c r="E585" t="s">
        <v>1468</v>
      </c>
      <c r="F585" t="s">
        <v>442</v>
      </c>
    </row>
    <row r="586" spans="1:6">
      <c r="A586" t="s">
        <v>1464</v>
      </c>
      <c r="B586">
        <v>22.47</v>
      </c>
      <c r="C586">
        <v>22.58</v>
      </c>
      <c r="D586" s="42">
        <f t="shared" si="9"/>
        <v>10.999999999999773</v>
      </c>
      <c r="E586" t="s">
        <v>1469</v>
      </c>
      <c r="F586" t="s">
        <v>440</v>
      </c>
    </row>
    <row r="587" spans="1:6">
      <c r="A587" t="s">
        <v>1464</v>
      </c>
      <c r="B587">
        <v>23.01</v>
      </c>
      <c r="C587">
        <v>23.12</v>
      </c>
      <c r="D587" s="42">
        <f t="shared" si="9"/>
        <v>10.999999999999773</v>
      </c>
      <c r="E587" t="s">
        <v>1470</v>
      </c>
      <c r="F587" t="s">
        <v>440</v>
      </c>
    </row>
    <row r="588" spans="1:6">
      <c r="A588" t="s">
        <v>1471</v>
      </c>
      <c r="B588">
        <v>23.12</v>
      </c>
      <c r="C588">
        <v>23.22</v>
      </c>
      <c r="D588" s="42">
        <f t="shared" si="9"/>
        <v>10</v>
      </c>
      <c r="E588" t="s">
        <v>1472</v>
      </c>
      <c r="F588" t="s">
        <v>440</v>
      </c>
    </row>
    <row r="589" spans="1:6">
      <c r="A589" t="s">
        <v>1471</v>
      </c>
      <c r="B589">
        <v>23.24</v>
      </c>
      <c r="C589">
        <v>23.35</v>
      </c>
      <c r="D589" s="42">
        <f t="shared" si="9"/>
        <v>11.000000000000455</v>
      </c>
      <c r="E589" t="s">
        <v>1473</v>
      </c>
      <c r="F589" t="s">
        <v>442</v>
      </c>
    </row>
    <row r="590" spans="1:6">
      <c r="A590" t="s">
        <v>1471</v>
      </c>
      <c r="B590">
        <v>23.39</v>
      </c>
      <c r="C590">
        <v>23.54</v>
      </c>
      <c r="D590" s="42">
        <f t="shared" si="9"/>
        <v>15</v>
      </c>
      <c r="E590" t="s">
        <v>1474</v>
      </c>
      <c r="F590" t="s">
        <v>440</v>
      </c>
    </row>
    <row r="591" spans="1:6">
      <c r="A591" t="s">
        <v>1471</v>
      </c>
      <c r="B591">
        <v>23.58</v>
      </c>
      <c r="C591">
        <v>24.1</v>
      </c>
      <c r="D591" s="42">
        <f t="shared" si="9"/>
        <v>12.000000000000455</v>
      </c>
      <c r="E591" t="s">
        <v>1475</v>
      </c>
      <c r="F591" t="s">
        <v>442</v>
      </c>
    </row>
    <row r="592" spans="1:6">
      <c r="A592" t="s">
        <v>1471</v>
      </c>
      <c r="B592">
        <v>24.14</v>
      </c>
      <c r="C592">
        <v>24.25</v>
      </c>
      <c r="D592" s="42">
        <f t="shared" si="9"/>
        <v>11</v>
      </c>
      <c r="E592" t="s">
        <v>1476</v>
      </c>
      <c r="F592" t="s">
        <v>442</v>
      </c>
    </row>
    <row r="593" spans="1:6">
      <c r="A593" t="s">
        <v>1471</v>
      </c>
      <c r="B593">
        <v>24.29</v>
      </c>
      <c r="C593">
        <v>24.41</v>
      </c>
      <c r="D593" s="42">
        <f t="shared" si="9"/>
        <v>12</v>
      </c>
      <c r="E593" t="s">
        <v>1477</v>
      </c>
      <c r="F593" t="s">
        <v>440</v>
      </c>
    </row>
    <row r="594" spans="1:6">
      <c r="A594" t="s">
        <v>1478</v>
      </c>
      <c r="B594">
        <v>24.44</v>
      </c>
      <c r="C594">
        <v>24.54</v>
      </c>
      <c r="D594" s="42">
        <f t="shared" si="9"/>
        <v>9.9999999999997726</v>
      </c>
      <c r="E594" t="s">
        <v>1479</v>
      </c>
      <c r="F594" t="s">
        <v>440</v>
      </c>
    </row>
    <row r="595" spans="1:6">
      <c r="A595" t="s">
        <v>1478</v>
      </c>
      <c r="B595">
        <v>24.57</v>
      </c>
      <c r="C595">
        <v>25.09</v>
      </c>
      <c r="D595" s="42">
        <f t="shared" si="9"/>
        <v>12</v>
      </c>
      <c r="E595" t="s">
        <v>1480</v>
      </c>
      <c r="F595" t="s">
        <v>440</v>
      </c>
    </row>
    <row r="596" spans="1:6">
      <c r="A596" t="s">
        <v>1478</v>
      </c>
      <c r="B596">
        <v>25.12</v>
      </c>
      <c r="C596">
        <v>25.22</v>
      </c>
      <c r="D596" s="42">
        <f t="shared" si="9"/>
        <v>10</v>
      </c>
      <c r="E596" t="s">
        <v>1481</v>
      </c>
      <c r="F596" t="s">
        <v>442</v>
      </c>
    </row>
    <row r="597" spans="1:6">
      <c r="A597" t="s">
        <v>1478</v>
      </c>
      <c r="B597">
        <v>25.23</v>
      </c>
      <c r="C597">
        <v>25.34</v>
      </c>
      <c r="D597" s="42">
        <f t="shared" si="9"/>
        <v>11</v>
      </c>
      <c r="E597" t="s">
        <v>1482</v>
      </c>
      <c r="F597" t="s">
        <v>442</v>
      </c>
    </row>
    <row r="598" spans="1:6">
      <c r="A598" t="s">
        <v>1478</v>
      </c>
      <c r="B598">
        <v>25.36</v>
      </c>
      <c r="C598">
        <v>25.5</v>
      </c>
      <c r="D598" s="42">
        <f t="shared" si="9"/>
        <v>14</v>
      </c>
      <c r="E598" t="s">
        <v>1483</v>
      </c>
      <c r="F598" t="s">
        <v>440</v>
      </c>
    </row>
    <row r="599" spans="1:6">
      <c r="A599" t="s">
        <v>1478</v>
      </c>
      <c r="B599">
        <v>25.51</v>
      </c>
      <c r="C599">
        <v>26.04</v>
      </c>
      <c r="D599" s="42">
        <f t="shared" si="9"/>
        <v>12.999999999999773</v>
      </c>
      <c r="E599" t="s">
        <v>1484</v>
      </c>
      <c r="F599" t="s">
        <v>440</v>
      </c>
    </row>
    <row r="600" spans="1:6">
      <c r="A600" t="s">
        <v>1485</v>
      </c>
      <c r="B600">
        <v>26.08</v>
      </c>
      <c r="C600">
        <v>26.27</v>
      </c>
      <c r="D600" s="42">
        <f t="shared" si="9"/>
        <v>19.000000000000227</v>
      </c>
      <c r="E600" t="s">
        <v>1486</v>
      </c>
      <c r="F600" t="s">
        <v>440</v>
      </c>
    </row>
    <row r="601" spans="1:6">
      <c r="A601" t="s">
        <v>1485</v>
      </c>
      <c r="B601">
        <v>26.3</v>
      </c>
      <c r="C601">
        <v>26.48</v>
      </c>
      <c r="D601" s="42">
        <f t="shared" si="9"/>
        <v>18</v>
      </c>
      <c r="E601" t="s">
        <v>1487</v>
      </c>
      <c r="F601" t="s">
        <v>440</v>
      </c>
    </row>
    <row r="602" spans="1:6">
      <c r="A602" t="s">
        <v>1485</v>
      </c>
      <c r="B602">
        <v>26.51</v>
      </c>
      <c r="C602">
        <v>27.07</v>
      </c>
      <c r="D602" s="42">
        <f t="shared" si="9"/>
        <v>15.999999999999773</v>
      </c>
      <c r="E602" t="s">
        <v>1488</v>
      </c>
      <c r="F602" t="s">
        <v>440</v>
      </c>
    </row>
    <row r="603" spans="1:6">
      <c r="A603" t="s">
        <v>1485</v>
      </c>
      <c r="B603">
        <v>27.11</v>
      </c>
      <c r="C603">
        <v>27.23</v>
      </c>
      <c r="D603" s="42">
        <f t="shared" si="9"/>
        <v>12</v>
      </c>
      <c r="E603" t="s">
        <v>1489</v>
      </c>
      <c r="F603" t="s">
        <v>440</v>
      </c>
    </row>
    <row r="604" spans="1:6">
      <c r="A604" t="s">
        <v>1485</v>
      </c>
      <c r="B604">
        <v>27.24</v>
      </c>
      <c r="C604">
        <v>27.38</v>
      </c>
      <c r="D604" s="42">
        <f t="shared" si="9"/>
        <v>14.000000000000227</v>
      </c>
      <c r="E604" t="s">
        <v>1490</v>
      </c>
      <c r="F604" t="s">
        <v>442</v>
      </c>
    </row>
    <row r="605" spans="1:6">
      <c r="A605" t="s">
        <v>1485</v>
      </c>
      <c r="B605">
        <v>27.41</v>
      </c>
      <c r="C605">
        <v>27.52</v>
      </c>
      <c r="D605" s="42">
        <f t="shared" si="9"/>
        <v>11</v>
      </c>
      <c r="E605" t="s">
        <v>1491</v>
      </c>
      <c r="F605" t="s">
        <v>440</v>
      </c>
    </row>
    <row r="606" spans="1:6">
      <c r="A606" t="s">
        <v>1492</v>
      </c>
      <c r="B606">
        <v>27.55</v>
      </c>
      <c r="C606">
        <v>28.1</v>
      </c>
      <c r="D606" s="42">
        <f t="shared" si="9"/>
        <v>15.000000000000227</v>
      </c>
      <c r="E606" t="s">
        <v>1493</v>
      </c>
      <c r="F606" t="s">
        <v>440</v>
      </c>
    </row>
    <row r="607" spans="1:6">
      <c r="A607" t="s">
        <v>1492</v>
      </c>
      <c r="B607">
        <v>28.13</v>
      </c>
      <c r="C607">
        <v>28.29</v>
      </c>
      <c r="D607" s="42">
        <f t="shared" si="9"/>
        <v>16</v>
      </c>
      <c r="E607" t="s">
        <v>1494</v>
      </c>
      <c r="F607" t="s">
        <v>440</v>
      </c>
    </row>
    <row r="608" spans="1:6">
      <c r="A608" t="s">
        <v>1492</v>
      </c>
      <c r="B608">
        <v>28.31</v>
      </c>
      <c r="C608">
        <v>28.46</v>
      </c>
      <c r="D608" s="42">
        <f t="shared" si="9"/>
        <v>15.000000000000227</v>
      </c>
      <c r="E608" t="s">
        <v>1495</v>
      </c>
      <c r="F608" t="s">
        <v>440</v>
      </c>
    </row>
    <row r="609" spans="1:6">
      <c r="A609" t="s">
        <v>1492</v>
      </c>
      <c r="B609">
        <v>28.5</v>
      </c>
      <c r="C609">
        <v>29.04</v>
      </c>
      <c r="D609" s="42">
        <f t="shared" si="9"/>
        <v>14</v>
      </c>
      <c r="E609" t="s">
        <v>1496</v>
      </c>
      <c r="F609" t="s">
        <v>440</v>
      </c>
    </row>
    <row r="610" spans="1:6">
      <c r="A610" t="s">
        <v>1492</v>
      </c>
      <c r="B610">
        <v>29.07</v>
      </c>
      <c r="C610">
        <v>29.27</v>
      </c>
      <c r="D610" s="42">
        <f t="shared" si="9"/>
        <v>20</v>
      </c>
      <c r="E610" t="s">
        <v>1497</v>
      </c>
      <c r="F610" t="s">
        <v>818</v>
      </c>
    </row>
    <row r="611" spans="1:6">
      <c r="A611" t="s">
        <v>1492</v>
      </c>
      <c r="B611">
        <v>29.31</v>
      </c>
      <c r="C611">
        <v>29.44</v>
      </c>
      <c r="D611" s="42">
        <f t="shared" si="9"/>
        <v>13.000000000000455</v>
      </c>
      <c r="E611" t="s">
        <v>1498</v>
      </c>
      <c r="F611" t="s">
        <v>440</v>
      </c>
    </row>
    <row r="612" spans="1:6">
      <c r="A612" t="s">
        <v>1499</v>
      </c>
      <c r="B612">
        <v>29.46</v>
      </c>
      <c r="C612">
        <v>29.58</v>
      </c>
      <c r="D612" s="42">
        <f t="shared" si="9"/>
        <v>11.999999999999773</v>
      </c>
      <c r="E612" t="s">
        <v>1500</v>
      </c>
      <c r="F612" t="s">
        <v>440</v>
      </c>
    </row>
    <row r="613" spans="1:6">
      <c r="A613" t="s">
        <v>1499</v>
      </c>
      <c r="B613">
        <v>29.59</v>
      </c>
      <c r="C613">
        <v>30.1</v>
      </c>
      <c r="D613" s="42">
        <f t="shared" si="9"/>
        <v>11.000000000000227</v>
      </c>
      <c r="E613" t="s">
        <v>1501</v>
      </c>
      <c r="F613" t="s">
        <v>442</v>
      </c>
    </row>
    <row r="614" spans="1:6">
      <c r="A614" t="s">
        <v>1499</v>
      </c>
      <c r="B614">
        <v>30.13</v>
      </c>
      <c r="C614">
        <v>30.27</v>
      </c>
      <c r="D614" s="42">
        <f t="shared" si="9"/>
        <v>14</v>
      </c>
      <c r="E614" t="s">
        <v>1502</v>
      </c>
      <c r="F614" t="s">
        <v>442</v>
      </c>
    </row>
    <row r="615" spans="1:6">
      <c r="A615" t="s">
        <v>1499</v>
      </c>
      <c r="B615">
        <v>30.29</v>
      </c>
      <c r="C615">
        <v>30.46</v>
      </c>
      <c r="D615" s="42">
        <f t="shared" si="9"/>
        <v>17</v>
      </c>
      <c r="E615" t="s">
        <v>1503</v>
      </c>
      <c r="F615" t="s">
        <v>440</v>
      </c>
    </row>
    <row r="616" spans="1:6">
      <c r="A616" t="s">
        <v>1499</v>
      </c>
      <c r="B616">
        <v>30.5</v>
      </c>
      <c r="C616">
        <v>31.02</v>
      </c>
      <c r="D616" s="42">
        <f t="shared" si="9"/>
        <v>12</v>
      </c>
      <c r="E616" t="s">
        <v>1504</v>
      </c>
      <c r="F616" t="s">
        <v>440</v>
      </c>
    </row>
    <row r="617" spans="1:6">
      <c r="A617" t="s">
        <v>1499</v>
      </c>
      <c r="B617">
        <v>31.03</v>
      </c>
      <c r="C617">
        <v>31.14</v>
      </c>
      <c r="D617" s="42">
        <f t="shared" si="9"/>
        <v>11</v>
      </c>
      <c r="E617" t="s">
        <v>1505</v>
      </c>
      <c r="F617" t="s">
        <v>440</v>
      </c>
    </row>
    <row r="618" spans="1:6">
      <c r="A618" t="s">
        <v>1506</v>
      </c>
      <c r="B618">
        <v>31.18</v>
      </c>
      <c r="C618">
        <v>31.3</v>
      </c>
      <c r="D618" s="42">
        <f t="shared" si="9"/>
        <v>12</v>
      </c>
      <c r="E618" t="s">
        <v>1507</v>
      </c>
      <c r="F618" t="s">
        <v>440</v>
      </c>
    </row>
    <row r="619" spans="1:6">
      <c r="A619" t="s">
        <v>1506</v>
      </c>
      <c r="B619">
        <v>31.31</v>
      </c>
      <c r="C619">
        <v>31.44</v>
      </c>
      <c r="D619" s="42">
        <f t="shared" si="9"/>
        <v>13.000000000000455</v>
      </c>
      <c r="E619" t="s">
        <v>1508</v>
      </c>
      <c r="F619" t="s">
        <v>440</v>
      </c>
    </row>
    <row r="620" spans="1:6">
      <c r="A620" t="s">
        <v>1506</v>
      </c>
      <c r="B620">
        <v>31.47</v>
      </c>
      <c r="C620">
        <v>31.58</v>
      </c>
      <c r="D620" s="42">
        <f t="shared" si="9"/>
        <v>10.999999999999773</v>
      </c>
      <c r="E620" t="s">
        <v>1509</v>
      </c>
      <c r="F620" t="s">
        <v>440</v>
      </c>
    </row>
    <row r="621" spans="1:6">
      <c r="A621" t="s">
        <v>1506</v>
      </c>
      <c r="B621">
        <v>32</v>
      </c>
      <c r="C621">
        <v>32.200000000000003</v>
      </c>
      <c r="D621" s="42">
        <f t="shared" si="9"/>
        <v>20.000000000000227</v>
      </c>
      <c r="E621" t="s">
        <v>1510</v>
      </c>
      <c r="F621" t="s">
        <v>442</v>
      </c>
    </row>
    <row r="622" spans="1:6">
      <c r="A622" t="s">
        <v>1506</v>
      </c>
      <c r="B622">
        <v>0</v>
      </c>
      <c r="C622">
        <v>0.14000000000000001</v>
      </c>
      <c r="D622" s="42">
        <f t="shared" si="9"/>
        <v>14.000000000000002</v>
      </c>
      <c r="E622" t="s">
        <v>1511</v>
      </c>
      <c r="F622" t="s">
        <v>440</v>
      </c>
    </row>
    <row r="623" spans="1:6">
      <c r="A623" t="s">
        <v>1506</v>
      </c>
      <c r="B623">
        <v>0.17</v>
      </c>
      <c r="C623">
        <v>0.3</v>
      </c>
      <c r="D623" s="42">
        <f t="shared" si="9"/>
        <v>13</v>
      </c>
      <c r="E623" t="s">
        <v>1512</v>
      </c>
      <c r="F623" t="s">
        <v>440</v>
      </c>
    </row>
    <row r="624" spans="1:6">
      <c r="A624" t="s">
        <v>1513</v>
      </c>
      <c r="B624">
        <v>0.34</v>
      </c>
      <c r="C624">
        <v>0.46</v>
      </c>
      <c r="D624" s="42">
        <f t="shared" si="9"/>
        <v>12</v>
      </c>
      <c r="E624" t="s">
        <v>1514</v>
      </c>
      <c r="F624" t="s">
        <v>440</v>
      </c>
    </row>
    <row r="625" spans="1:6">
      <c r="A625" t="s">
        <v>1513</v>
      </c>
      <c r="B625">
        <v>0.48</v>
      </c>
      <c r="C625">
        <v>1</v>
      </c>
      <c r="D625" s="42">
        <f t="shared" si="9"/>
        <v>12</v>
      </c>
      <c r="E625" t="s">
        <v>1515</v>
      </c>
      <c r="F625" t="s">
        <v>440</v>
      </c>
    </row>
    <row r="626" spans="1:6">
      <c r="A626" t="s">
        <v>1513</v>
      </c>
      <c r="B626">
        <v>1.02</v>
      </c>
      <c r="C626">
        <v>1.1599999999999999</v>
      </c>
      <c r="D626" s="42">
        <f t="shared" si="9"/>
        <v>14</v>
      </c>
      <c r="E626" t="s">
        <v>1516</v>
      </c>
      <c r="F626" t="s">
        <v>440</v>
      </c>
    </row>
    <row r="627" spans="1:6">
      <c r="A627" t="s">
        <v>1513</v>
      </c>
      <c r="B627">
        <v>1.18</v>
      </c>
      <c r="C627">
        <v>1.33</v>
      </c>
      <c r="D627" s="42">
        <f t="shared" si="9"/>
        <v>15</v>
      </c>
      <c r="E627" t="s">
        <v>1517</v>
      </c>
      <c r="F627" t="s">
        <v>440</v>
      </c>
    </row>
    <row r="628" spans="1:6">
      <c r="A628" t="s">
        <v>1513</v>
      </c>
      <c r="B628">
        <v>1.35</v>
      </c>
      <c r="C628">
        <v>1.46</v>
      </c>
      <c r="D628" s="42">
        <f t="shared" si="9"/>
        <v>11</v>
      </c>
      <c r="E628" t="s">
        <v>1518</v>
      </c>
      <c r="F628" t="s">
        <v>440</v>
      </c>
    </row>
    <row r="629" spans="1:6">
      <c r="A629" t="s">
        <v>1513</v>
      </c>
      <c r="B629">
        <v>1.48</v>
      </c>
      <c r="C629">
        <v>2.0299999999999998</v>
      </c>
      <c r="D629" s="42">
        <f t="shared" si="9"/>
        <v>14.999999999999986</v>
      </c>
      <c r="E629" t="s">
        <v>1519</v>
      </c>
      <c r="F629" t="s">
        <v>440</v>
      </c>
    </row>
    <row r="630" spans="1:6">
      <c r="A630" t="s">
        <v>1520</v>
      </c>
      <c r="B630">
        <v>2.06</v>
      </c>
      <c r="C630">
        <v>2.1800000000000002</v>
      </c>
      <c r="D630" s="42">
        <f t="shared" si="9"/>
        <v>12</v>
      </c>
      <c r="E630" t="s">
        <v>1521</v>
      </c>
      <c r="F630" t="s">
        <v>440</v>
      </c>
    </row>
    <row r="631" spans="1:6">
      <c r="A631" t="s">
        <v>1520</v>
      </c>
      <c r="B631">
        <v>2.21</v>
      </c>
      <c r="C631">
        <v>2.34</v>
      </c>
      <c r="D631" s="42">
        <f t="shared" si="9"/>
        <v>13</v>
      </c>
      <c r="E631" t="s">
        <v>1522</v>
      </c>
      <c r="F631" t="s">
        <v>442</v>
      </c>
    </row>
    <row r="632" spans="1:6">
      <c r="A632" t="s">
        <v>1520</v>
      </c>
      <c r="B632">
        <v>2.35</v>
      </c>
      <c r="C632">
        <v>2.4900000000000002</v>
      </c>
      <c r="D632" s="42">
        <f t="shared" si="9"/>
        <v>14.000000000000028</v>
      </c>
      <c r="E632" t="s">
        <v>1523</v>
      </c>
      <c r="F632" t="s">
        <v>440</v>
      </c>
    </row>
    <row r="633" spans="1:6">
      <c r="A633" t="s">
        <v>1520</v>
      </c>
      <c r="B633">
        <v>2.52</v>
      </c>
      <c r="C633">
        <v>3.06</v>
      </c>
      <c r="D633" s="42">
        <f t="shared" si="9"/>
        <v>14</v>
      </c>
      <c r="E633" t="s">
        <v>1524</v>
      </c>
      <c r="F633" t="s">
        <v>440</v>
      </c>
    </row>
    <row r="634" spans="1:6">
      <c r="A634" t="s">
        <v>1520</v>
      </c>
      <c r="B634">
        <v>3.1</v>
      </c>
      <c r="C634">
        <v>3.27</v>
      </c>
      <c r="D634" s="42">
        <f t="shared" si="9"/>
        <v>17</v>
      </c>
      <c r="E634" t="s">
        <v>1525</v>
      </c>
      <c r="F634" t="s">
        <v>440</v>
      </c>
    </row>
    <row r="635" spans="1:6">
      <c r="A635" t="s">
        <v>1520</v>
      </c>
      <c r="B635">
        <v>3.3</v>
      </c>
      <c r="C635">
        <v>3.43</v>
      </c>
      <c r="D635" s="42">
        <f t="shared" si="9"/>
        <v>13.000000000000028</v>
      </c>
      <c r="E635" t="s">
        <v>1526</v>
      </c>
      <c r="F635" t="s">
        <v>442</v>
      </c>
    </row>
    <row r="636" spans="1:6">
      <c r="A636" t="s">
        <v>1527</v>
      </c>
      <c r="B636">
        <v>3.46</v>
      </c>
      <c r="C636">
        <v>3.58</v>
      </c>
      <c r="D636" s="42">
        <f t="shared" si="9"/>
        <v>12</v>
      </c>
      <c r="E636" t="s">
        <v>1528</v>
      </c>
      <c r="F636" t="s">
        <v>440</v>
      </c>
    </row>
    <row r="637" spans="1:6">
      <c r="A637" t="s">
        <v>1527</v>
      </c>
      <c r="B637">
        <v>4.01</v>
      </c>
      <c r="C637">
        <v>4.12</v>
      </c>
      <c r="D637" s="42">
        <f t="shared" si="9"/>
        <v>11.000000000000028</v>
      </c>
      <c r="E637" t="s">
        <v>1529</v>
      </c>
      <c r="F637" t="s">
        <v>440</v>
      </c>
    </row>
    <row r="638" spans="1:6">
      <c r="A638" t="s">
        <v>1527</v>
      </c>
      <c r="B638">
        <v>4.1399999999999997</v>
      </c>
      <c r="C638">
        <v>4.26</v>
      </c>
      <c r="D638" s="42">
        <f t="shared" si="9"/>
        <v>12.000000000000028</v>
      </c>
      <c r="E638" t="s">
        <v>1530</v>
      </c>
      <c r="F638" t="s">
        <v>440</v>
      </c>
    </row>
    <row r="639" spans="1:6">
      <c r="A639" t="s">
        <v>1527</v>
      </c>
      <c r="B639">
        <v>4.28</v>
      </c>
      <c r="C639">
        <v>4.42</v>
      </c>
      <c r="D639" s="42">
        <f t="shared" si="9"/>
        <v>14</v>
      </c>
      <c r="E639" t="s">
        <v>1531</v>
      </c>
      <c r="F639" t="s">
        <v>440</v>
      </c>
    </row>
    <row r="640" spans="1:6">
      <c r="A640" t="s">
        <v>1527</v>
      </c>
      <c r="B640">
        <v>4.45</v>
      </c>
      <c r="C640">
        <v>4.58</v>
      </c>
      <c r="D640" s="42">
        <f t="shared" si="9"/>
        <v>13</v>
      </c>
      <c r="E640" t="s">
        <v>1532</v>
      </c>
      <c r="F640" t="s">
        <v>440</v>
      </c>
    </row>
    <row r="641" spans="1:6">
      <c r="A641" t="s">
        <v>1527</v>
      </c>
      <c r="B641">
        <v>5</v>
      </c>
      <c r="C641">
        <v>5.14</v>
      </c>
      <c r="D641" s="42">
        <f t="shared" si="9"/>
        <v>13.999999999999943</v>
      </c>
      <c r="E641" t="s">
        <v>1533</v>
      </c>
      <c r="F641" t="s">
        <v>440</v>
      </c>
    </row>
    <row r="642" spans="1:6">
      <c r="A642" t="s">
        <v>1534</v>
      </c>
      <c r="B642">
        <v>5.16</v>
      </c>
      <c r="C642">
        <v>5.31</v>
      </c>
      <c r="D642" s="42">
        <f t="shared" si="9"/>
        <v>14.999999999999943</v>
      </c>
      <c r="E642" t="s">
        <v>1535</v>
      </c>
      <c r="F642" t="s">
        <v>440</v>
      </c>
    </row>
    <row r="643" spans="1:6">
      <c r="A643" t="s">
        <v>1534</v>
      </c>
      <c r="B643">
        <v>5.33</v>
      </c>
      <c r="C643">
        <v>5.48</v>
      </c>
      <c r="D643" s="42">
        <f t="shared" ref="D643:D706" si="10">(TRUNC(C643)*60)+((C643-TRUNC(C643))*100)-((TRUNC(B643)*60)+((B643-TRUNC(B643))*100))</f>
        <v>15.000000000000057</v>
      </c>
      <c r="E643" t="s">
        <v>1536</v>
      </c>
      <c r="F643" t="s">
        <v>440</v>
      </c>
    </row>
    <row r="644" spans="1:6">
      <c r="A644" t="s">
        <v>1534</v>
      </c>
      <c r="B644">
        <v>0</v>
      </c>
      <c r="C644">
        <v>0.1</v>
      </c>
      <c r="D644" s="42">
        <f t="shared" si="10"/>
        <v>10</v>
      </c>
      <c r="E644" t="s">
        <v>1537</v>
      </c>
      <c r="F644" t="s">
        <v>440</v>
      </c>
    </row>
    <row r="645" spans="1:6">
      <c r="A645" t="s">
        <v>1534</v>
      </c>
      <c r="B645">
        <v>0.13</v>
      </c>
      <c r="C645">
        <v>0.24</v>
      </c>
      <c r="D645" s="42">
        <f t="shared" si="10"/>
        <v>11</v>
      </c>
      <c r="E645" t="s">
        <v>1538</v>
      </c>
      <c r="F645" t="s">
        <v>818</v>
      </c>
    </row>
    <row r="646" spans="1:6">
      <c r="A646" t="s">
        <v>1534</v>
      </c>
      <c r="B646">
        <v>0.28000000000000003</v>
      </c>
      <c r="C646">
        <v>0.41</v>
      </c>
      <c r="D646" s="42">
        <f t="shared" si="10"/>
        <v>12.999999999999996</v>
      </c>
      <c r="E646" t="s">
        <v>1539</v>
      </c>
      <c r="F646" t="s">
        <v>818</v>
      </c>
    </row>
    <row r="647" spans="1:6">
      <c r="A647" t="s">
        <v>1534</v>
      </c>
      <c r="B647">
        <v>0.45</v>
      </c>
      <c r="C647">
        <v>1.01</v>
      </c>
      <c r="D647" s="42">
        <f t="shared" si="10"/>
        <v>16</v>
      </c>
      <c r="E647" t="s">
        <v>1540</v>
      </c>
      <c r="F647" t="s">
        <v>440</v>
      </c>
    </row>
    <row r="648" spans="1:6">
      <c r="A648" t="s">
        <v>1541</v>
      </c>
      <c r="B648">
        <v>1.03</v>
      </c>
      <c r="C648">
        <v>1.1499999999999999</v>
      </c>
      <c r="D648" s="42">
        <f t="shared" si="10"/>
        <v>11.999999999999986</v>
      </c>
      <c r="E648" t="s">
        <v>1542</v>
      </c>
      <c r="F648" t="s">
        <v>440</v>
      </c>
    </row>
    <row r="649" spans="1:6">
      <c r="A649" t="s">
        <v>1541</v>
      </c>
      <c r="B649">
        <v>1.17</v>
      </c>
      <c r="C649">
        <v>1.33</v>
      </c>
      <c r="D649" s="42">
        <f t="shared" si="10"/>
        <v>16</v>
      </c>
      <c r="E649" t="s">
        <v>1543</v>
      </c>
      <c r="F649" t="s">
        <v>440</v>
      </c>
    </row>
    <row r="650" spans="1:6">
      <c r="A650" t="s">
        <v>1541</v>
      </c>
      <c r="B650">
        <v>1.37</v>
      </c>
      <c r="C650">
        <v>1.48</v>
      </c>
      <c r="D650" s="42">
        <f t="shared" si="10"/>
        <v>10.999999999999986</v>
      </c>
      <c r="E650" t="s">
        <v>1544</v>
      </c>
      <c r="F650" t="s">
        <v>440</v>
      </c>
    </row>
    <row r="651" spans="1:6">
      <c r="A651" t="s">
        <v>1541</v>
      </c>
      <c r="B651">
        <v>1.5</v>
      </c>
      <c r="C651">
        <v>2.02</v>
      </c>
      <c r="D651" s="42">
        <f t="shared" si="10"/>
        <v>12</v>
      </c>
      <c r="E651" t="s">
        <v>1545</v>
      </c>
      <c r="F651" t="s">
        <v>442</v>
      </c>
    </row>
    <row r="652" spans="1:6">
      <c r="A652" t="s">
        <v>1541</v>
      </c>
      <c r="B652">
        <v>2.04</v>
      </c>
      <c r="C652">
        <v>2.13</v>
      </c>
      <c r="D652" s="42">
        <f t="shared" si="10"/>
        <v>9</v>
      </c>
      <c r="E652" t="s">
        <v>1546</v>
      </c>
      <c r="F652" t="s">
        <v>440</v>
      </c>
    </row>
    <row r="653" spans="1:6">
      <c r="A653" t="s">
        <v>1541</v>
      </c>
      <c r="B653">
        <v>2.14</v>
      </c>
      <c r="C653">
        <v>2.25</v>
      </c>
      <c r="D653" s="42">
        <f t="shared" si="10"/>
        <v>11</v>
      </c>
      <c r="E653" t="s">
        <v>1547</v>
      </c>
      <c r="F653" t="s">
        <v>440</v>
      </c>
    </row>
    <row r="654" spans="1:6">
      <c r="A654" t="s">
        <v>1548</v>
      </c>
      <c r="B654">
        <v>2.27</v>
      </c>
      <c r="C654">
        <v>2.36</v>
      </c>
      <c r="D654" s="42">
        <f t="shared" si="10"/>
        <v>9</v>
      </c>
      <c r="E654" t="s">
        <v>1549</v>
      </c>
      <c r="F654" t="s">
        <v>442</v>
      </c>
    </row>
    <row r="655" spans="1:6">
      <c r="A655" t="s">
        <v>1548</v>
      </c>
      <c r="B655">
        <v>2.38</v>
      </c>
      <c r="C655">
        <v>2.5</v>
      </c>
      <c r="D655" s="42">
        <f t="shared" si="10"/>
        <v>12</v>
      </c>
      <c r="E655" t="s">
        <v>1550</v>
      </c>
      <c r="F655" t="s">
        <v>440</v>
      </c>
    </row>
    <row r="656" spans="1:6">
      <c r="A656" t="s">
        <v>1548</v>
      </c>
      <c r="B656">
        <v>2.52</v>
      </c>
      <c r="C656">
        <v>3.03</v>
      </c>
      <c r="D656" s="42">
        <f t="shared" si="10"/>
        <v>10.999999999999972</v>
      </c>
      <c r="E656" t="s">
        <v>1551</v>
      </c>
      <c r="F656" t="s">
        <v>440</v>
      </c>
    </row>
    <row r="657" spans="1:6">
      <c r="A657" t="s">
        <v>1548</v>
      </c>
      <c r="B657">
        <v>3.06</v>
      </c>
      <c r="C657">
        <v>3.14</v>
      </c>
      <c r="D657" s="42">
        <f t="shared" si="10"/>
        <v>8</v>
      </c>
      <c r="E657" t="s">
        <v>1552</v>
      </c>
      <c r="F657" t="s">
        <v>440</v>
      </c>
    </row>
    <row r="658" spans="1:6">
      <c r="A658" t="s">
        <v>1548</v>
      </c>
      <c r="B658">
        <v>3.17</v>
      </c>
      <c r="C658">
        <v>3.32</v>
      </c>
      <c r="D658" s="42">
        <f t="shared" si="10"/>
        <v>15</v>
      </c>
      <c r="E658" t="s">
        <v>1553</v>
      </c>
      <c r="F658" t="s">
        <v>440</v>
      </c>
    </row>
    <row r="659" spans="1:6">
      <c r="A659" t="s">
        <v>1548</v>
      </c>
      <c r="B659">
        <v>3.35</v>
      </c>
      <c r="C659">
        <v>3.48</v>
      </c>
      <c r="D659" s="42">
        <f t="shared" si="10"/>
        <v>13</v>
      </c>
      <c r="E659" t="s">
        <v>1554</v>
      </c>
      <c r="F659" t="s">
        <v>440</v>
      </c>
    </row>
    <row r="660" spans="1:6">
      <c r="A660" t="s">
        <v>1555</v>
      </c>
      <c r="B660">
        <v>3.51</v>
      </c>
      <c r="C660">
        <v>3.59</v>
      </c>
      <c r="D660" s="42">
        <f t="shared" si="10"/>
        <v>8.0000000000000284</v>
      </c>
      <c r="E660" t="s">
        <v>1556</v>
      </c>
      <c r="F660" t="s">
        <v>440</v>
      </c>
    </row>
    <row r="661" spans="1:6">
      <c r="A661" t="s">
        <v>1555</v>
      </c>
      <c r="B661">
        <v>4.0199999999999996</v>
      </c>
      <c r="C661">
        <v>4.1100000000000003</v>
      </c>
      <c r="D661" s="42">
        <f t="shared" si="10"/>
        <v>9.0000000000000853</v>
      </c>
      <c r="E661" t="s">
        <v>1557</v>
      </c>
      <c r="F661" t="s">
        <v>440</v>
      </c>
    </row>
    <row r="662" spans="1:6">
      <c r="A662" t="s">
        <v>1555</v>
      </c>
      <c r="B662">
        <v>4.13</v>
      </c>
      <c r="C662">
        <v>4.24</v>
      </c>
      <c r="D662" s="42">
        <f t="shared" si="10"/>
        <v>11</v>
      </c>
      <c r="E662" t="s">
        <v>1558</v>
      </c>
      <c r="F662" t="s">
        <v>442</v>
      </c>
    </row>
    <row r="663" spans="1:6">
      <c r="A663" t="s">
        <v>1555</v>
      </c>
      <c r="B663">
        <v>4.2699999999999996</v>
      </c>
      <c r="C663">
        <v>4.3899999999999997</v>
      </c>
      <c r="D663" s="42">
        <f t="shared" si="10"/>
        <v>12.000000000000057</v>
      </c>
      <c r="E663" t="s">
        <v>1559</v>
      </c>
      <c r="F663" t="s">
        <v>440</v>
      </c>
    </row>
    <row r="664" spans="1:6">
      <c r="A664" t="s">
        <v>1555</v>
      </c>
      <c r="B664">
        <v>4.4000000000000004</v>
      </c>
      <c r="C664">
        <v>4.49</v>
      </c>
      <c r="D664" s="42">
        <f t="shared" si="10"/>
        <v>8.9999999999999432</v>
      </c>
      <c r="E664" t="s">
        <v>1560</v>
      </c>
      <c r="F664" t="s">
        <v>440</v>
      </c>
    </row>
    <row r="665" spans="1:6">
      <c r="A665" t="s">
        <v>1555</v>
      </c>
      <c r="B665">
        <v>4.5</v>
      </c>
      <c r="C665">
        <v>4.58</v>
      </c>
      <c r="D665" s="42">
        <f t="shared" si="10"/>
        <v>8</v>
      </c>
      <c r="E665" t="s">
        <v>1561</v>
      </c>
      <c r="F665" t="s">
        <v>440</v>
      </c>
    </row>
    <row r="666" spans="1:6">
      <c r="A666" t="s">
        <v>1562</v>
      </c>
      <c r="B666">
        <v>5</v>
      </c>
      <c r="C666">
        <v>5.09</v>
      </c>
      <c r="D666" s="42">
        <f t="shared" si="10"/>
        <v>9</v>
      </c>
      <c r="E666" t="s">
        <v>1563</v>
      </c>
      <c r="F666" t="s">
        <v>440</v>
      </c>
    </row>
    <row r="667" spans="1:6">
      <c r="A667" t="s">
        <v>1562</v>
      </c>
      <c r="B667">
        <v>5.1100000000000003</v>
      </c>
      <c r="C667">
        <v>5.2</v>
      </c>
      <c r="D667" s="42">
        <f t="shared" si="10"/>
        <v>8.9999999999999432</v>
      </c>
      <c r="E667" t="s">
        <v>1564</v>
      </c>
      <c r="F667" t="s">
        <v>440</v>
      </c>
    </row>
    <row r="668" spans="1:6">
      <c r="A668" t="s">
        <v>1562</v>
      </c>
      <c r="B668">
        <v>5.22</v>
      </c>
      <c r="C668">
        <v>5.3</v>
      </c>
      <c r="D668" s="42">
        <f t="shared" si="10"/>
        <v>8</v>
      </c>
      <c r="E668" t="s">
        <v>1565</v>
      </c>
      <c r="F668" t="s">
        <v>440</v>
      </c>
    </row>
    <row r="669" spans="1:6">
      <c r="A669" t="s">
        <v>1562</v>
      </c>
      <c r="B669">
        <v>5.33</v>
      </c>
      <c r="C669">
        <v>5.46</v>
      </c>
      <c r="D669" s="42">
        <f t="shared" si="10"/>
        <v>13</v>
      </c>
      <c r="E669" t="s">
        <v>1566</v>
      </c>
      <c r="F669" t="s">
        <v>440</v>
      </c>
    </row>
    <row r="670" spans="1:6">
      <c r="A670" t="s">
        <v>1562</v>
      </c>
      <c r="B670">
        <v>5.49</v>
      </c>
      <c r="C670">
        <v>5.59</v>
      </c>
      <c r="D670" s="42">
        <f t="shared" si="10"/>
        <v>10</v>
      </c>
      <c r="E670" t="s">
        <v>1567</v>
      </c>
      <c r="F670" t="s">
        <v>440</v>
      </c>
    </row>
    <row r="671" spans="1:6">
      <c r="A671" t="s">
        <v>1562</v>
      </c>
      <c r="B671">
        <v>6.02</v>
      </c>
      <c r="C671">
        <v>6.13</v>
      </c>
      <c r="D671" s="42">
        <f t="shared" si="10"/>
        <v>11.000000000000057</v>
      </c>
      <c r="E671" t="s">
        <v>1568</v>
      </c>
      <c r="F671" t="s">
        <v>440</v>
      </c>
    </row>
    <row r="672" spans="1:6">
      <c r="A672" t="s">
        <v>1562</v>
      </c>
      <c r="B672">
        <v>6.15</v>
      </c>
      <c r="C672">
        <v>6.22</v>
      </c>
      <c r="D672" s="42">
        <f t="shared" si="10"/>
        <v>6.9999999999999432</v>
      </c>
      <c r="E672" t="s">
        <v>1569</v>
      </c>
      <c r="F672" t="s">
        <v>440</v>
      </c>
    </row>
    <row r="673" spans="1:6">
      <c r="A673" t="s">
        <v>1562</v>
      </c>
      <c r="B673">
        <v>6.23</v>
      </c>
      <c r="C673">
        <v>6.33</v>
      </c>
      <c r="D673" s="42">
        <f t="shared" si="10"/>
        <v>9.9999999999999432</v>
      </c>
      <c r="E673" t="s">
        <v>1570</v>
      </c>
      <c r="F673" t="s">
        <v>440</v>
      </c>
    </row>
    <row r="674" spans="1:6">
      <c r="A674" t="s">
        <v>1562</v>
      </c>
      <c r="B674">
        <v>6.35</v>
      </c>
      <c r="C674">
        <v>6.47</v>
      </c>
      <c r="D674" s="42">
        <f t="shared" si="10"/>
        <v>12.000000000000057</v>
      </c>
      <c r="E674" t="s">
        <v>1571</v>
      </c>
      <c r="F674" t="s">
        <v>440</v>
      </c>
    </row>
    <row r="675" spans="1:6">
      <c r="A675" t="s">
        <v>1572</v>
      </c>
      <c r="B675">
        <v>6.49</v>
      </c>
      <c r="C675">
        <v>6.59</v>
      </c>
      <c r="D675" s="42">
        <f t="shared" si="10"/>
        <v>10</v>
      </c>
      <c r="E675" t="s">
        <v>1573</v>
      </c>
      <c r="F675" t="s">
        <v>442</v>
      </c>
    </row>
    <row r="676" spans="1:6">
      <c r="A676" t="s">
        <v>1572</v>
      </c>
      <c r="B676">
        <v>7.02</v>
      </c>
      <c r="C676">
        <v>7.14</v>
      </c>
      <c r="D676" s="42">
        <f t="shared" si="10"/>
        <v>12</v>
      </c>
      <c r="E676" t="s">
        <v>1574</v>
      </c>
      <c r="F676" t="s">
        <v>442</v>
      </c>
    </row>
    <row r="677" spans="1:6">
      <c r="A677" t="s">
        <v>1572</v>
      </c>
      <c r="B677">
        <v>7.17</v>
      </c>
      <c r="C677">
        <v>7.28</v>
      </c>
      <c r="D677" s="42">
        <f t="shared" si="10"/>
        <v>11</v>
      </c>
      <c r="E677" t="s">
        <v>1575</v>
      </c>
      <c r="F677" t="s">
        <v>440</v>
      </c>
    </row>
    <row r="678" spans="1:6">
      <c r="A678" t="s">
        <v>1572</v>
      </c>
      <c r="B678">
        <v>7.29</v>
      </c>
      <c r="C678">
        <v>7.39</v>
      </c>
      <c r="D678" s="42">
        <f t="shared" si="10"/>
        <v>10</v>
      </c>
      <c r="E678" t="s">
        <v>1576</v>
      </c>
      <c r="F678" t="s">
        <v>818</v>
      </c>
    </row>
    <row r="679" spans="1:6">
      <c r="A679" t="s">
        <v>1572</v>
      </c>
      <c r="B679">
        <v>7.41</v>
      </c>
      <c r="C679">
        <v>7.52</v>
      </c>
      <c r="D679" s="42">
        <f t="shared" si="10"/>
        <v>10.999999999999943</v>
      </c>
      <c r="E679" t="s">
        <v>1577</v>
      </c>
      <c r="F679" t="s">
        <v>440</v>
      </c>
    </row>
    <row r="680" spans="1:6">
      <c r="A680" t="s">
        <v>1572</v>
      </c>
      <c r="B680">
        <v>7.54</v>
      </c>
      <c r="C680">
        <v>8.07</v>
      </c>
      <c r="D680" s="42">
        <f t="shared" si="10"/>
        <v>13</v>
      </c>
      <c r="E680" t="s">
        <v>1578</v>
      </c>
      <c r="F680" t="s">
        <v>440</v>
      </c>
    </row>
    <row r="681" spans="1:6">
      <c r="A681" t="s">
        <v>1579</v>
      </c>
      <c r="B681">
        <v>8.09</v>
      </c>
      <c r="C681">
        <v>8.1999999999999993</v>
      </c>
      <c r="D681" s="42">
        <f t="shared" si="10"/>
        <v>10.999999999999943</v>
      </c>
      <c r="E681" t="s">
        <v>1580</v>
      </c>
      <c r="F681" t="s">
        <v>440</v>
      </c>
    </row>
    <row r="682" spans="1:6">
      <c r="A682" t="s">
        <v>1579</v>
      </c>
      <c r="B682">
        <v>0.04</v>
      </c>
      <c r="C682">
        <v>0.13</v>
      </c>
      <c r="D682" s="42">
        <f t="shared" si="10"/>
        <v>9</v>
      </c>
      <c r="E682" t="s">
        <v>1581</v>
      </c>
      <c r="F682" t="s">
        <v>440</v>
      </c>
    </row>
    <row r="683" spans="1:6">
      <c r="A683" t="s">
        <v>1579</v>
      </c>
      <c r="B683">
        <v>0.14000000000000001</v>
      </c>
      <c r="C683">
        <v>0.25</v>
      </c>
      <c r="D683" s="42">
        <f t="shared" si="10"/>
        <v>10.999999999999998</v>
      </c>
      <c r="E683" t="s">
        <v>1582</v>
      </c>
      <c r="F683" t="s">
        <v>440</v>
      </c>
    </row>
    <row r="684" spans="1:6">
      <c r="A684" t="s">
        <v>1579</v>
      </c>
      <c r="B684">
        <v>0.26</v>
      </c>
      <c r="C684">
        <v>0.35</v>
      </c>
      <c r="D684" s="42">
        <f t="shared" si="10"/>
        <v>9</v>
      </c>
      <c r="E684" t="s">
        <v>1583</v>
      </c>
      <c r="F684" t="s">
        <v>442</v>
      </c>
    </row>
    <row r="685" spans="1:6">
      <c r="A685" t="s">
        <v>1579</v>
      </c>
      <c r="B685">
        <v>0.37</v>
      </c>
      <c r="C685">
        <v>0.47</v>
      </c>
      <c r="D685" s="42">
        <f t="shared" si="10"/>
        <v>10</v>
      </c>
      <c r="E685" t="s">
        <v>1584</v>
      </c>
      <c r="F685" t="s">
        <v>440</v>
      </c>
    </row>
    <row r="686" spans="1:6">
      <c r="A686" t="s">
        <v>1579</v>
      </c>
      <c r="B686">
        <v>0.49</v>
      </c>
      <c r="C686">
        <v>0.57999999999999996</v>
      </c>
      <c r="D686" s="42">
        <f t="shared" si="10"/>
        <v>8.9999999999999929</v>
      </c>
      <c r="E686" t="s">
        <v>1585</v>
      </c>
      <c r="F686" t="s">
        <v>442</v>
      </c>
    </row>
    <row r="687" spans="1:6">
      <c r="A687" t="s">
        <v>1586</v>
      </c>
      <c r="B687">
        <v>1</v>
      </c>
      <c r="C687">
        <v>1.1100000000000001</v>
      </c>
      <c r="D687" s="42">
        <f t="shared" si="10"/>
        <v>11.000000000000014</v>
      </c>
      <c r="E687" t="s">
        <v>1587</v>
      </c>
      <c r="F687" t="s">
        <v>440</v>
      </c>
    </row>
    <row r="688" spans="1:6">
      <c r="A688" t="s">
        <v>1586</v>
      </c>
      <c r="B688">
        <v>1.1200000000000001</v>
      </c>
      <c r="C688">
        <v>1.21</v>
      </c>
      <c r="D688" s="42">
        <f t="shared" si="10"/>
        <v>8.9999999999999858</v>
      </c>
      <c r="E688" t="s">
        <v>1588</v>
      </c>
      <c r="F688" t="s">
        <v>440</v>
      </c>
    </row>
    <row r="689" spans="1:6">
      <c r="A689" t="s">
        <v>1586</v>
      </c>
      <c r="B689">
        <v>1.23</v>
      </c>
      <c r="C689">
        <v>1.33</v>
      </c>
      <c r="D689" s="42">
        <f t="shared" si="10"/>
        <v>10</v>
      </c>
      <c r="E689" t="s">
        <v>1589</v>
      </c>
      <c r="F689" t="s">
        <v>442</v>
      </c>
    </row>
    <row r="690" spans="1:6">
      <c r="A690" t="s">
        <v>1586</v>
      </c>
      <c r="B690">
        <v>1.35</v>
      </c>
      <c r="C690">
        <v>1.43</v>
      </c>
      <c r="D690" s="42">
        <f t="shared" si="10"/>
        <v>8</v>
      </c>
      <c r="E690" t="s">
        <v>1590</v>
      </c>
      <c r="F690" t="s">
        <v>440</v>
      </c>
    </row>
    <row r="691" spans="1:6">
      <c r="A691" t="s">
        <v>1586</v>
      </c>
      <c r="B691">
        <v>1.45</v>
      </c>
      <c r="C691">
        <v>1.53</v>
      </c>
      <c r="D691" s="42">
        <f t="shared" si="10"/>
        <v>8</v>
      </c>
      <c r="E691" t="s">
        <v>1591</v>
      </c>
      <c r="F691" t="s">
        <v>442</v>
      </c>
    </row>
    <row r="692" spans="1:6">
      <c r="A692" t="s">
        <v>1586</v>
      </c>
      <c r="B692">
        <v>1.55</v>
      </c>
      <c r="C692">
        <v>2.06</v>
      </c>
      <c r="D692" s="42">
        <f t="shared" si="10"/>
        <v>11</v>
      </c>
      <c r="E692" t="s">
        <v>1592</v>
      </c>
      <c r="F692" t="s">
        <v>442</v>
      </c>
    </row>
    <row r="693" spans="1:6">
      <c r="A693" t="s">
        <v>1593</v>
      </c>
      <c r="B693">
        <v>2.08</v>
      </c>
      <c r="C693">
        <v>2.16</v>
      </c>
      <c r="D693" s="42">
        <f t="shared" si="10"/>
        <v>8</v>
      </c>
      <c r="E693" t="s">
        <v>1594</v>
      </c>
      <c r="F693" t="s">
        <v>440</v>
      </c>
    </row>
    <row r="694" spans="1:6">
      <c r="A694" t="s">
        <v>1593</v>
      </c>
      <c r="B694">
        <v>2.1800000000000002</v>
      </c>
      <c r="C694">
        <v>2.2999999999999998</v>
      </c>
      <c r="D694" s="42">
        <f t="shared" si="10"/>
        <v>11.999999999999972</v>
      </c>
      <c r="E694" t="s">
        <v>1595</v>
      </c>
      <c r="F694" t="s">
        <v>818</v>
      </c>
    </row>
    <row r="695" spans="1:6">
      <c r="A695" t="s">
        <v>1593</v>
      </c>
      <c r="B695">
        <v>2.3199999999999998</v>
      </c>
      <c r="C695">
        <v>2.41</v>
      </c>
      <c r="D695" s="42">
        <f t="shared" si="10"/>
        <v>9</v>
      </c>
      <c r="E695" t="s">
        <v>1596</v>
      </c>
      <c r="F695" t="s">
        <v>440</v>
      </c>
    </row>
    <row r="696" spans="1:6">
      <c r="A696" t="s">
        <v>1593</v>
      </c>
      <c r="B696">
        <v>2.44</v>
      </c>
      <c r="C696">
        <v>2.5299999999999998</v>
      </c>
      <c r="D696" s="42">
        <f t="shared" si="10"/>
        <v>8.9999999999999716</v>
      </c>
      <c r="E696" t="s">
        <v>1597</v>
      </c>
      <c r="F696" t="s">
        <v>442</v>
      </c>
    </row>
    <row r="697" spans="1:6">
      <c r="A697" t="s">
        <v>1593</v>
      </c>
      <c r="B697">
        <v>2.5499999999999998</v>
      </c>
      <c r="C697">
        <v>3.04</v>
      </c>
      <c r="D697" s="42">
        <f t="shared" si="10"/>
        <v>9</v>
      </c>
      <c r="E697" t="s">
        <v>1598</v>
      </c>
      <c r="F697" t="s">
        <v>440</v>
      </c>
    </row>
    <row r="698" spans="1:6">
      <c r="A698" t="s">
        <v>1593</v>
      </c>
      <c r="B698">
        <v>3.07</v>
      </c>
      <c r="C698">
        <v>3.17</v>
      </c>
      <c r="D698" s="42">
        <f t="shared" si="10"/>
        <v>10.000000000000028</v>
      </c>
      <c r="E698" t="s">
        <v>1599</v>
      </c>
      <c r="F698" t="s">
        <v>442</v>
      </c>
    </row>
    <row r="699" spans="1:6">
      <c r="A699" t="s">
        <v>1600</v>
      </c>
      <c r="B699">
        <v>3.19</v>
      </c>
      <c r="C699">
        <v>3.28</v>
      </c>
      <c r="D699" s="42">
        <f t="shared" si="10"/>
        <v>8.9999999999999716</v>
      </c>
      <c r="E699" t="s">
        <v>1601</v>
      </c>
      <c r="F699" t="s">
        <v>440</v>
      </c>
    </row>
    <row r="700" spans="1:6">
      <c r="A700" t="s">
        <v>1600</v>
      </c>
      <c r="B700">
        <v>3.31</v>
      </c>
      <c r="C700">
        <v>3.42</v>
      </c>
      <c r="D700" s="42">
        <f t="shared" si="10"/>
        <v>11</v>
      </c>
      <c r="E700" t="s">
        <v>1602</v>
      </c>
      <c r="F700" t="s">
        <v>442</v>
      </c>
    </row>
    <row r="701" spans="1:6">
      <c r="A701" t="s">
        <v>1600</v>
      </c>
      <c r="B701">
        <v>3.43</v>
      </c>
      <c r="C701">
        <v>3.54</v>
      </c>
      <c r="D701" s="42">
        <f t="shared" si="10"/>
        <v>11</v>
      </c>
      <c r="E701" t="s">
        <v>1603</v>
      </c>
      <c r="F701" t="s">
        <v>442</v>
      </c>
    </row>
    <row r="702" spans="1:6">
      <c r="A702" t="s">
        <v>1600</v>
      </c>
      <c r="B702">
        <v>3.56</v>
      </c>
      <c r="C702">
        <v>4.04</v>
      </c>
      <c r="D702" s="42">
        <f t="shared" si="10"/>
        <v>8</v>
      </c>
      <c r="E702" t="s">
        <v>1604</v>
      </c>
      <c r="F702" t="s">
        <v>442</v>
      </c>
    </row>
    <row r="703" spans="1:6">
      <c r="A703" t="s">
        <v>1600</v>
      </c>
      <c r="B703">
        <v>4.0599999999999996</v>
      </c>
      <c r="C703">
        <v>4.1500000000000004</v>
      </c>
      <c r="D703" s="42">
        <f t="shared" si="10"/>
        <v>9.0000000000000568</v>
      </c>
      <c r="E703" t="s">
        <v>1605</v>
      </c>
      <c r="F703" t="s">
        <v>440</v>
      </c>
    </row>
    <row r="704" spans="1:6">
      <c r="A704" t="s">
        <v>1600</v>
      </c>
      <c r="B704">
        <v>4.17</v>
      </c>
      <c r="C704">
        <v>4.25</v>
      </c>
      <c r="D704" s="42">
        <f t="shared" si="10"/>
        <v>8</v>
      </c>
      <c r="E704" t="s">
        <v>1606</v>
      </c>
      <c r="F704" t="s">
        <v>440</v>
      </c>
    </row>
    <row r="705" spans="1:6">
      <c r="A705" t="s">
        <v>1607</v>
      </c>
      <c r="B705">
        <v>4.26</v>
      </c>
      <c r="C705">
        <v>4.38</v>
      </c>
      <c r="D705" s="42">
        <f t="shared" si="10"/>
        <v>12</v>
      </c>
      <c r="E705" t="s">
        <v>1608</v>
      </c>
      <c r="F705" t="s">
        <v>440</v>
      </c>
    </row>
    <row r="706" spans="1:6">
      <c r="A706" t="s">
        <v>1607</v>
      </c>
      <c r="B706">
        <v>4.3899999999999997</v>
      </c>
      <c r="C706">
        <v>4.49</v>
      </c>
      <c r="D706" s="42">
        <f t="shared" si="10"/>
        <v>10</v>
      </c>
      <c r="E706" t="s">
        <v>1609</v>
      </c>
      <c r="F706" t="s">
        <v>442</v>
      </c>
    </row>
    <row r="707" spans="1:6">
      <c r="A707" t="s">
        <v>1607</v>
      </c>
      <c r="B707">
        <v>4.5199999999999996</v>
      </c>
      <c r="C707">
        <v>5.01</v>
      </c>
      <c r="D707" s="42">
        <f t="shared" ref="D707:D770" si="11">(TRUNC(C707)*60)+((C707-TRUNC(C707))*100)-((TRUNC(B707)*60)+((B707-TRUNC(B707))*100))</f>
        <v>9.0000000000000568</v>
      </c>
      <c r="E707" t="s">
        <v>1610</v>
      </c>
      <c r="F707" t="s">
        <v>440</v>
      </c>
    </row>
    <row r="708" spans="1:6">
      <c r="A708" t="s">
        <v>1607</v>
      </c>
      <c r="B708">
        <v>5.03</v>
      </c>
      <c r="C708">
        <v>5.12</v>
      </c>
      <c r="D708" s="42">
        <f t="shared" si="11"/>
        <v>9</v>
      </c>
      <c r="E708" t="s">
        <v>1611</v>
      </c>
      <c r="F708" t="s">
        <v>442</v>
      </c>
    </row>
    <row r="709" spans="1:6">
      <c r="A709" t="s">
        <v>1607</v>
      </c>
      <c r="B709">
        <v>5.14</v>
      </c>
      <c r="C709">
        <v>5.41</v>
      </c>
      <c r="D709" s="42">
        <f t="shared" si="11"/>
        <v>27.000000000000057</v>
      </c>
      <c r="E709" t="s">
        <v>1612</v>
      </c>
      <c r="F709" t="s">
        <v>440</v>
      </c>
    </row>
    <row r="710" spans="1:6">
      <c r="A710" t="s">
        <v>1607</v>
      </c>
      <c r="B710">
        <v>0.06</v>
      </c>
      <c r="C710">
        <v>0.19</v>
      </c>
      <c r="D710" s="42">
        <f t="shared" si="11"/>
        <v>13</v>
      </c>
      <c r="E710" t="s">
        <v>1613</v>
      </c>
      <c r="F710" t="s">
        <v>440</v>
      </c>
    </row>
    <row r="711" spans="1:6">
      <c r="A711" t="s">
        <v>1614</v>
      </c>
      <c r="B711">
        <v>0.24</v>
      </c>
      <c r="C711">
        <v>0.42</v>
      </c>
      <c r="D711" s="42">
        <f t="shared" si="11"/>
        <v>18</v>
      </c>
      <c r="E711" t="s">
        <v>1615</v>
      </c>
      <c r="F711" t="s">
        <v>442</v>
      </c>
    </row>
    <row r="712" spans="1:6">
      <c r="A712" t="s">
        <v>1614</v>
      </c>
      <c r="B712">
        <v>0.43</v>
      </c>
      <c r="C712">
        <v>0.56999999999999995</v>
      </c>
      <c r="D712" s="42">
        <f t="shared" si="11"/>
        <v>13.999999999999993</v>
      </c>
      <c r="E712" t="s">
        <v>1616</v>
      </c>
      <c r="F712" t="s">
        <v>442</v>
      </c>
    </row>
    <row r="713" spans="1:6">
      <c r="A713" t="s">
        <v>1614</v>
      </c>
      <c r="B713">
        <v>1</v>
      </c>
      <c r="C713">
        <v>1.1399999999999999</v>
      </c>
      <c r="D713" s="42">
        <f t="shared" si="11"/>
        <v>13.999999999999986</v>
      </c>
      <c r="E713" t="s">
        <v>1617</v>
      </c>
      <c r="F713" t="s">
        <v>442</v>
      </c>
    </row>
    <row r="714" spans="1:6">
      <c r="A714" t="s">
        <v>1614</v>
      </c>
      <c r="B714">
        <v>1.17</v>
      </c>
      <c r="C714">
        <v>1.3</v>
      </c>
      <c r="D714" s="42">
        <f t="shared" si="11"/>
        <v>13</v>
      </c>
      <c r="E714" t="s">
        <v>1618</v>
      </c>
      <c r="F714" t="s">
        <v>442</v>
      </c>
    </row>
    <row r="715" spans="1:6">
      <c r="A715" t="s">
        <v>1614</v>
      </c>
      <c r="B715">
        <v>1.32</v>
      </c>
      <c r="C715">
        <v>1.46</v>
      </c>
      <c r="D715" s="42">
        <f t="shared" si="11"/>
        <v>14</v>
      </c>
      <c r="E715" t="s">
        <v>1619</v>
      </c>
      <c r="F715" t="s">
        <v>440</v>
      </c>
    </row>
    <row r="716" spans="1:6">
      <c r="A716" t="s">
        <v>1614</v>
      </c>
      <c r="B716">
        <v>1.49</v>
      </c>
      <c r="C716">
        <v>2.0699999999999998</v>
      </c>
      <c r="D716" s="42">
        <f t="shared" si="11"/>
        <v>17.999999999999986</v>
      </c>
      <c r="E716" t="s">
        <v>1620</v>
      </c>
      <c r="F716" t="s">
        <v>442</v>
      </c>
    </row>
    <row r="717" spans="1:6">
      <c r="A717" t="s">
        <v>1621</v>
      </c>
      <c r="B717">
        <v>2.1</v>
      </c>
      <c r="C717">
        <v>2.4300000000000002</v>
      </c>
      <c r="D717" s="42">
        <f t="shared" si="11"/>
        <v>33</v>
      </c>
      <c r="E717" t="s">
        <v>1622</v>
      </c>
      <c r="F717" t="s">
        <v>442</v>
      </c>
    </row>
    <row r="718" spans="1:6">
      <c r="A718" t="s">
        <v>1621</v>
      </c>
      <c r="B718">
        <v>2.46</v>
      </c>
      <c r="C718">
        <v>2.57</v>
      </c>
      <c r="D718" s="42">
        <f t="shared" si="11"/>
        <v>11</v>
      </c>
      <c r="E718" t="s">
        <v>1623</v>
      </c>
      <c r="F718" t="s">
        <v>442</v>
      </c>
    </row>
    <row r="719" spans="1:6">
      <c r="A719" t="s">
        <v>1621</v>
      </c>
      <c r="B719">
        <v>3</v>
      </c>
      <c r="C719">
        <v>3.24</v>
      </c>
      <c r="D719" s="42">
        <f t="shared" si="11"/>
        <v>24.000000000000028</v>
      </c>
      <c r="E719" t="s">
        <v>1624</v>
      </c>
      <c r="F719" t="s">
        <v>440</v>
      </c>
    </row>
    <row r="720" spans="1:6">
      <c r="A720" t="s">
        <v>1621</v>
      </c>
      <c r="B720">
        <v>0.02</v>
      </c>
      <c r="C720">
        <v>0.13</v>
      </c>
      <c r="D720" s="42">
        <f t="shared" si="11"/>
        <v>11</v>
      </c>
      <c r="E720" t="s">
        <v>1625</v>
      </c>
      <c r="F720" t="s">
        <v>440</v>
      </c>
    </row>
    <row r="721" spans="1:6">
      <c r="A721" t="s">
        <v>1621</v>
      </c>
      <c r="B721">
        <v>0.16</v>
      </c>
      <c r="C721">
        <v>0.26</v>
      </c>
      <c r="D721" s="42">
        <f t="shared" si="11"/>
        <v>10</v>
      </c>
      <c r="E721" t="s">
        <v>1626</v>
      </c>
      <c r="F721" t="s">
        <v>442</v>
      </c>
    </row>
    <row r="722" spans="1:6">
      <c r="A722" t="s">
        <v>1621</v>
      </c>
      <c r="B722">
        <v>0.28999999999999998</v>
      </c>
      <c r="C722">
        <v>0.41</v>
      </c>
      <c r="D722" s="42">
        <f t="shared" si="11"/>
        <v>12.000000000000004</v>
      </c>
      <c r="E722" t="s">
        <v>1627</v>
      </c>
      <c r="F722" t="s">
        <v>442</v>
      </c>
    </row>
    <row r="723" spans="1:6">
      <c r="A723" t="s">
        <v>1628</v>
      </c>
      <c r="B723">
        <v>0.43</v>
      </c>
      <c r="C723">
        <v>0.53</v>
      </c>
      <c r="D723" s="42">
        <f t="shared" si="11"/>
        <v>10</v>
      </c>
      <c r="E723" t="s">
        <v>1629</v>
      </c>
      <c r="F723" t="s">
        <v>440</v>
      </c>
    </row>
    <row r="724" spans="1:6">
      <c r="A724" t="s">
        <v>1628</v>
      </c>
      <c r="B724">
        <v>0.55000000000000004</v>
      </c>
      <c r="C724">
        <v>1.06</v>
      </c>
      <c r="D724" s="42">
        <f t="shared" si="11"/>
        <v>10.999999999999993</v>
      </c>
      <c r="E724" t="s">
        <v>1630</v>
      </c>
      <c r="F724" t="s">
        <v>442</v>
      </c>
    </row>
    <row r="725" spans="1:6">
      <c r="A725" t="s">
        <v>1628</v>
      </c>
      <c r="B725">
        <v>1.08</v>
      </c>
      <c r="C725">
        <v>1.18</v>
      </c>
      <c r="D725" s="42">
        <f t="shared" si="11"/>
        <v>10</v>
      </c>
      <c r="E725" t="s">
        <v>1631</v>
      </c>
      <c r="F725" t="s">
        <v>442</v>
      </c>
    </row>
    <row r="726" spans="1:6">
      <c r="A726" t="s">
        <v>1628</v>
      </c>
      <c r="B726">
        <v>1.2</v>
      </c>
      <c r="C726">
        <v>1.31</v>
      </c>
      <c r="D726" s="42">
        <f t="shared" si="11"/>
        <v>11</v>
      </c>
      <c r="E726" t="s">
        <v>1632</v>
      </c>
      <c r="F726" t="s">
        <v>442</v>
      </c>
    </row>
    <row r="727" spans="1:6">
      <c r="A727" t="s">
        <v>1628</v>
      </c>
      <c r="B727">
        <v>1.32</v>
      </c>
      <c r="C727">
        <v>1.44</v>
      </c>
      <c r="D727" s="42">
        <f t="shared" si="11"/>
        <v>12</v>
      </c>
      <c r="E727" t="s">
        <v>1633</v>
      </c>
      <c r="F727" t="s">
        <v>440</v>
      </c>
    </row>
    <row r="728" spans="1:6">
      <c r="A728" t="s">
        <v>1628</v>
      </c>
      <c r="B728">
        <v>1.47</v>
      </c>
      <c r="C728">
        <v>1.58</v>
      </c>
      <c r="D728" s="42">
        <f t="shared" si="11"/>
        <v>11</v>
      </c>
      <c r="E728" t="s">
        <v>1634</v>
      </c>
      <c r="F728" t="s">
        <v>442</v>
      </c>
    </row>
    <row r="729" spans="1:6">
      <c r="A729" t="s">
        <v>1635</v>
      </c>
      <c r="B729">
        <v>2.0099999999999998</v>
      </c>
      <c r="C729">
        <v>2.14</v>
      </c>
      <c r="D729" s="42">
        <f t="shared" si="11"/>
        <v>13.000000000000028</v>
      </c>
      <c r="E729" t="s">
        <v>1636</v>
      </c>
      <c r="F729" t="s">
        <v>442</v>
      </c>
    </row>
    <row r="730" spans="1:6">
      <c r="A730" t="s">
        <v>1635</v>
      </c>
      <c r="B730">
        <v>2.16</v>
      </c>
      <c r="C730">
        <v>2.2999999999999998</v>
      </c>
      <c r="D730" s="42">
        <f t="shared" si="11"/>
        <v>13.999999999999972</v>
      </c>
      <c r="E730" t="s">
        <v>1637</v>
      </c>
      <c r="F730" t="s">
        <v>440</v>
      </c>
    </row>
    <row r="731" spans="1:6">
      <c r="A731" t="s">
        <v>1635</v>
      </c>
      <c r="B731">
        <v>2.3199999999999998</v>
      </c>
      <c r="C731">
        <v>2.48</v>
      </c>
      <c r="D731" s="42">
        <f t="shared" si="11"/>
        <v>16</v>
      </c>
      <c r="E731" t="s">
        <v>1638</v>
      </c>
      <c r="F731" t="s">
        <v>440</v>
      </c>
    </row>
    <row r="732" spans="1:6">
      <c r="A732" t="s">
        <v>1635</v>
      </c>
      <c r="B732">
        <v>2.52</v>
      </c>
      <c r="C732">
        <v>3.07</v>
      </c>
      <c r="D732" s="42">
        <f t="shared" si="11"/>
        <v>14.999999999999972</v>
      </c>
      <c r="E732" t="s">
        <v>1639</v>
      </c>
      <c r="F732" t="s">
        <v>440</v>
      </c>
    </row>
    <row r="733" spans="1:6">
      <c r="A733" t="s">
        <v>1635</v>
      </c>
      <c r="B733">
        <v>3.09</v>
      </c>
      <c r="C733">
        <v>3.22</v>
      </c>
      <c r="D733" s="42">
        <f t="shared" si="11"/>
        <v>13.000000000000028</v>
      </c>
      <c r="E733" t="s">
        <v>1640</v>
      </c>
      <c r="F733" t="s">
        <v>442</v>
      </c>
    </row>
    <row r="734" spans="1:6">
      <c r="A734" t="s">
        <v>1635</v>
      </c>
      <c r="B734">
        <v>3.24</v>
      </c>
      <c r="C734">
        <v>3.37</v>
      </c>
      <c r="D734" s="42">
        <f t="shared" si="11"/>
        <v>12.999999999999972</v>
      </c>
      <c r="E734" t="s">
        <v>1641</v>
      </c>
      <c r="F734" t="s">
        <v>440</v>
      </c>
    </row>
    <row r="735" spans="1:6">
      <c r="A735" t="s">
        <v>1642</v>
      </c>
      <c r="B735">
        <v>3.42</v>
      </c>
      <c r="C735">
        <v>3.56</v>
      </c>
      <c r="D735" s="42">
        <f t="shared" si="11"/>
        <v>14</v>
      </c>
      <c r="E735" t="s">
        <v>1643</v>
      </c>
      <c r="F735" t="s">
        <v>440</v>
      </c>
    </row>
    <row r="736" spans="1:6">
      <c r="A736" t="s">
        <v>1642</v>
      </c>
      <c r="B736">
        <v>3.59</v>
      </c>
      <c r="C736">
        <v>4.1500000000000004</v>
      </c>
      <c r="D736" s="42">
        <f t="shared" si="11"/>
        <v>16.000000000000028</v>
      </c>
      <c r="E736" t="s">
        <v>1644</v>
      </c>
      <c r="F736" t="s">
        <v>442</v>
      </c>
    </row>
    <row r="737" spans="1:6">
      <c r="A737" t="s">
        <v>1642</v>
      </c>
      <c r="B737">
        <v>4.17</v>
      </c>
      <c r="C737">
        <v>4.32</v>
      </c>
      <c r="D737" s="42">
        <f t="shared" si="11"/>
        <v>15</v>
      </c>
      <c r="E737" t="s">
        <v>1645</v>
      </c>
      <c r="F737" t="s">
        <v>440</v>
      </c>
    </row>
    <row r="738" spans="1:6">
      <c r="A738" t="s">
        <v>1642</v>
      </c>
      <c r="B738">
        <v>4.3600000000000003</v>
      </c>
      <c r="C738">
        <v>4.51</v>
      </c>
      <c r="D738" s="42">
        <f t="shared" si="11"/>
        <v>15</v>
      </c>
      <c r="E738" t="s">
        <v>1646</v>
      </c>
      <c r="F738" t="s">
        <v>440</v>
      </c>
    </row>
    <row r="739" spans="1:6">
      <c r="A739" t="s">
        <v>1642</v>
      </c>
      <c r="B739">
        <v>4.54</v>
      </c>
      <c r="C739">
        <v>5.08</v>
      </c>
      <c r="D739" s="42">
        <f t="shared" si="11"/>
        <v>14</v>
      </c>
      <c r="E739" t="s">
        <v>1647</v>
      </c>
      <c r="F739" t="s">
        <v>442</v>
      </c>
    </row>
    <row r="740" spans="1:6">
      <c r="A740" t="s">
        <v>1642</v>
      </c>
      <c r="B740">
        <v>5.13</v>
      </c>
      <c r="C740">
        <v>5.26</v>
      </c>
      <c r="D740" s="42">
        <f t="shared" si="11"/>
        <v>13</v>
      </c>
      <c r="E740" t="s">
        <v>1648</v>
      </c>
      <c r="F740" t="s">
        <v>440</v>
      </c>
    </row>
    <row r="741" spans="1:6">
      <c r="A741" t="s">
        <v>1649</v>
      </c>
      <c r="B741">
        <v>5.28</v>
      </c>
      <c r="C741">
        <v>5.45</v>
      </c>
      <c r="D741" s="42">
        <f t="shared" si="11"/>
        <v>17</v>
      </c>
      <c r="E741" t="s">
        <v>1650</v>
      </c>
      <c r="F741" t="s">
        <v>442</v>
      </c>
    </row>
    <row r="742" spans="1:6">
      <c r="A742" t="s">
        <v>1649</v>
      </c>
      <c r="B742">
        <v>5.48</v>
      </c>
      <c r="C742">
        <v>6.04</v>
      </c>
      <c r="D742" s="42">
        <f t="shared" si="11"/>
        <v>15.999999999999943</v>
      </c>
      <c r="E742" t="s">
        <v>1651</v>
      </c>
      <c r="F742" t="s">
        <v>440</v>
      </c>
    </row>
    <row r="743" spans="1:6">
      <c r="A743" t="s">
        <v>1649</v>
      </c>
      <c r="B743">
        <v>6.06</v>
      </c>
      <c r="C743">
        <v>6.24</v>
      </c>
      <c r="D743" s="42">
        <f t="shared" si="11"/>
        <v>18.000000000000057</v>
      </c>
      <c r="E743" t="s">
        <v>1652</v>
      </c>
      <c r="F743" t="s">
        <v>442</v>
      </c>
    </row>
    <row r="744" spans="1:6">
      <c r="A744" t="s">
        <v>1649</v>
      </c>
      <c r="B744">
        <v>6.27</v>
      </c>
      <c r="C744">
        <v>6.42</v>
      </c>
      <c r="D744" s="42">
        <f t="shared" si="11"/>
        <v>15.000000000000057</v>
      </c>
      <c r="E744" t="s">
        <v>1653</v>
      </c>
      <c r="F744" t="s">
        <v>440</v>
      </c>
    </row>
    <row r="745" spans="1:6">
      <c r="A745" t="s">
        <v>1649</v>
      </c>
      <c r="B745">
        <v>6.46</v>
      </c>
      <c r="C745">
        <v>7.02</v>
      </c>
      <c r="D745" s="42">
        <f t="shared" si="11"/>
        <v>15.999999999999943</v>
      </c>
      <c r="E745" t="s">
        <v>1654</v>
      </c>
      <c r="F745" t="s">
        <v>440</v>
      </c>
    </row>
    <row r="746" spans="1:6">
      <c r="A746" t="s">
        <v>1649</v>
      </c>
      <c r="B746">
        <v>7.04</v>
      </c>
      <c r="C746">
        <v>7.16</v>
      </c>
      <c r="D746" s="42">
        <f t="shared" si="11"/>
        <v>12</v>
      </c>
      <c r="E746" t="s">
        <v>1655</v>
      </c>
      <c r="F746" t="s">
        <v>818</v>
      </c>
    </row>
    <row r="747" spans="1:6">
      <c r="A747" t="s">
        <v>1656</v>
      </c>
      <c r="B747">
        <v>7.19</v>
      </c>
      <c r="C747">
        <v>7.35</v>
      </c>
      <c r="D747" s="42">
        <f t="shared" si="11"/>
        <v>15.999999999999886</v>
      </c>
      <c r="E747" t="s">
        <v>1657</v>
      </c>
      <c r="F747" t="s">
        <v>818</v>
      </c>
    </row>
    <row r="748" spans="1:6">
      <c r="A748" t="s">
        <v>1656</v>
      </c>
      <c r="B748">
        <v>7.36</v>
      </c>
      <c r="C748">
        <v>7.5</v>
      </c>
      <c r="D748" s="42">
        <f t="shared" si="11"/>
        <v>14</v>
      </c>
      <c r="E748" t="s">
        <v>1658</v>
      </c>
      <c r="F748" t="s">
        <v>818</v>
      </c>
    </row>
    <row r="749" spans="1:6">
      <c r="A749" t="s">
        <v>1656</v>
      </c>
      <c r="B749">
        <v>7.52</v>
      </c>
      <c r="C749">
        <v>8.1</v>
      </c>
      <c r="D749" s="42">
        <f t="shared" si="11"/>
        <v>18</v>
      </c>
      <c r="E749" t="s">
        <v>1659</v>
      </c>
      <c r="F749" t="s">
        <v>440</v>
      </c>
    </row>
    <row r="750" spans="1:6">
      <c r="A750" t="s">
        <v>1656</v>
      </c>
      <c r="B750">
        <v>8.17</v>
      </c>
      <c r="C750">
        <v>8.31</v>
      </c>
      <c r="D750" s="42">
        <f t="shared" si="11"/>
        <v>14.000000000000057</v>
      </c>
      <c r="E750" t="s">
        <v>1660</v>
      </c>
      <c r="F750" t="s">
        <v>442</v>
      </c>
    </row>
    <row r="751" spans="1:6">
      <c r="A751" t="s">
        <v>1656</v>
      </c>
      <c r="B751">
        <v>8.33</v>
      </c>
      <c r="C751">
        <v>8.44</v>
      </c>
      <c r="D751" s="42">
        <f t="shared" si="11"/>
        <v>11</v>
      </c>
      <c r="E751" t="s">
        <v>1661</v>
      </c>
      <c r="F751" t="s">
        <v>442</v>
      </c>
    </row>
    <row r="752" spans="1:6">
      <c r="A752" t="s">
        <v>1656</v>
      </c>
      <c r="B752">
        <v>8.4700000000000006</v>
      </c>
      <c r="C752">
        <v>8.56</v>
      </c>
      <c r="D752" s="42">
        <f t="shared" si="11"/>
        <v>8.9999999999998863</v>
      </c>
      <c r="E752" t="s">
        <v>1662</v>
      </c>
      <c r="F752" t="s">
        <v>442</v>
      </c>
    </row>
    <row r="753" spans="1:6">
      <c r="A753" t="s">
        <v>1663</v>
      </c>
      <c r="B753">
        <v>9</v>
      </c>
      <c r="C753">
        <v>9.15</v>
      </c>
      <c r="D753" s="42">
        <f t="shared" si="11"/>
        <v>15</v>
      </c>
      <c r="E753" t="s">
        <v>1664</v>
      </c>
      <c r="F753" t="s">
        <v>442</v>
      </c>
    </row>
    <row r="754" spans="1:6">
      <c r="A754" t="s">
        <v>1663</v>
      </c>
      <c r="B754">
        <v>9.17</v>
      </c>
      <c r="C754">
        <v>9.32</v>
      </c>
      <c r="D754" s="42">
        <f t="shared" si="11"/>
        <v>15</v>
      </c>
      <c r="E754" t="s">
        <v>1665</v>
      </c>
      <c r="F754" t="s">
        <v>442</v>
      </c>
    </row>
    <row r="755" spans="1:6">
      <c r="A755" t="s">
        <v>1663</v>
      </c>
      <c r="B755">
        <v>9.35</v>
      </c>
      <c r="C755">
        <v>9.52</v>
      </c>
      <c r="D755" s="42">
        <f t="shared" si="11"/>
        <v>17</v>
      </c>
      <c r="E755" t="s">
        <v>1666</v>
      </c>
      <c r="F755" t="s">
        <v>440</v>
      </c>
    </row>
    <row r="756" spans="1:6">
      <c r="A756" t="s">
        <v>1663</v>
      </c>
      <c r="B756">
        <v>9.5399999999999991</v>
      </c>
      <c r="C756">
        <v>10.06</v>
      </c>
      <c r="D756" s="42">
        <f t="shared" si="11"/>
        <v>12.000000000000114</v>
      </c>
      <c r="E756" t="s">
        <v>1667</v>
      </c>
      <c r="F756" t="s">
        <v>442</v>
      </c>
    </row>
    <row r="757" spans="1:6">
      <c r="A757" t="s">
        <v>1663</v>
      </c>
      <c r="B757">
        <v>10.09</v>
      </c>
      <c r="C757">
        <v>10.25</v>
      </c>
      <c r="D757" s="42">
        <f t="shared" si="11"/>
        <v>16</v>
      </c>
      <c r="E757" t="s">
        <v>1668</v>
      </c>
      <c r="F757" t="s">
        <v>442</v>
      </c>
    </row>
    <row r="758" spans="1:6">
      <c r="A758" t="s">
        <v>1663</v>
      </c>
      <c r="B758">
        <v>10.29</v>
      </c>
      <c r="C758">
        <v>10.41</v>
      </c>
      <c r="D758" s="42">
        <f t="shared" si="11"/>
        <v>12.000000000000114</v>
      </c>
      <c r="E758" t="s">
        <v>1669</v>
      </c>
      <c r="F758" t="s">
        <v>442</v>
      </c>
    </row>
    <row r="759" spans="1:6">
      <c r="A759" t="s">
        <v>1670</v>
      </c>
      <c r="B759">
        <v>10.43</v>
      </c>
      <c r="C759">
        <v>11</v>
      </c>
      <c r="D759" s="42">
        <f t="shared" si="11"/>
        <v>17</v>
      </c>
      <c r="E759" t="s">
        <v>1671</v>
      </c>
      <c r="F759" t="s">
        <v>442</v>
      </c>
    </row>
    <row r="760" spans="1:6">
      <c r="A760" t="s">
        <v>1670</v>
      </c>
      <c r="B760">
        <v>11.02</v>
      </c>
      <c r="C760">
        <v>11.13</v>
      </c>
      <c r="D760" s="42">
        <f t="shared" si="11"/>
        <v>11.000000000000114</v>
      </c>
      <c r="E760" t="s">
        <v>1672</v>
      </c>
      <c r="F760" t="s">
        <v>440</v>
      </c>
    </row>
    <row r="761" spans="1:6">
      <c r="A761" t="s">
        <v>1670</v>
      </c>
      <c r="B761">
        <v>11.16</v>
      </c>
      <c r="C761">
        <v>11.32</v>
      </c>
      <c r="D761" s="42">
        <f t="shared" si="11"/>
        <v>16</v>
      </c>
      <c r="E761" t="s">
        <v>1673</v>
      </c>
      <c r="F761" t="s">
        <v>440</v>
      </c>
    </row>
    <row r="762" spans="1:6">
      <c r="A762" t="s">
        <v>1670</v>
      </c>
      <c r="B762">
        <v>11.34</v>
      </c>
      <c r="C762">
        <v>11.51</v>
      </c>
      <c r="D762" s="42">
        <f t="shared" si="11"/>
        <v>17</v>
      </c>
      <c r="E762" t="s">
        <v>1674</v>
      </c>
      <c r="F762" t="s">
        <v>442</v>
      </c>
    </row>
    <row r="763" spans="1:6">
      <c r="A763" t="s">
        <v>1670</v>
      </c>
      <c r="B763">
        <v>11.52</v>
      </c>
      <c r="C763">
        <v>12.1</v>
      </c>
      <c r="D763" s="42">
        <f t="shared" si="11"/>
        <v>18</v>
      </c>
      <c r="E763" t="s">
        <v>1675</v>
      </c>
      <c r="F763" t="s">
        <v>442</v>
      </c>
    </row>
    <row r="764" spans="1:6">
      <c r="A764" t="s">
        <v>1670</v>
      </c>
      <c r="B764">
        <v>12.12</v>
      </c>
      <c r="C764">
        <v>12.25</v>
      </c>
      <c r="D764" s="42">
        <f t="shared" si="11"/>
        <v>13.000000000000114</v>
      </c>
      <c r="E764" t="s">
        <v>1676</v>
      </c>
      <c r="F764" t="s">
        <v>442</v>
      </c>
    </row>
    <row r="765" spans="1:6">
      <c r="A765" t="s">
        <v>1677</v>
      </c>
      <c r="B765">
        <v>12.28</v>
      </c>
      <c r="C765">
        <v>12.41</v>
      </c>
      <c r="D765" s="42">
        <f t="shared" si="11"/>
        <v>13.000000000000114</v>
      </c>
      <c r="E765" t="s">
        <v>1678</v>
      </c>
      <c r="F765" t="s">
        <v>440</v>
      </c>
    </row>
    <row r="766" spans="1:6">
      <c r="A766" t="s">
        <v>1677</v>
      </c>
      <c r="B766">
        <v>12.46</v>
      </c>
      <c r="C766">
        <v>13.01</v>
      </c>
      <c r="D766" s="42">
        <f t="shared" si="11"/>
        <v>14.999999999999886</v>
      </c>
      <c r="E766" t="s">
        <v>1679</v>
      </c>
      <c r="F766" t="s">
        <v>442</v>
      </c>
    </row>
    <row r="767" spans="1:6">
      <c r="A767" t="s">
        <v>1677</v>
      </c>
      <c r="B767">
        <v>13.03</v>
      </c>
      <c r="C767">
        <v>13.18</v>
      </c>
      <c r="D767" s="42">
        <f t="shared" si="11"/>
        <v>15.000000000000114</v>
      </c>
      <c r="E767" t="s">
        <v>1680</v>
      </c>
      <c r="F767" t="s">
        <v>440</v>
      </c>
    </row>
    <row r="768" spans="1:6">
      <c r="A768" t="s">
        <v>1677</v>
      </c>
      <c r="B768">
        <v>13.21</v>
      </c>
      <c r="C768">
        <v>13.32</v>
      </c>
      <c r="D768" s="42">
        <f t="shared" si="11"/>
        <v>10.999999999999886</v>
      </c>
      <c r="E768" t="s">
        <v>1681</v>
      </c>
      <c r="F768" t="s">
        <v>440</v>
      </c>
    </row>
    <row r="769" spans="1:6">
      <c r="A769" t="s">
        <v>1677</v>
      </c>
      <c r="B769">
        <v>13.35</v>
      </c>
      <c r="C769">
        <v>13.47</v>
      </c>
      <c r="D769" s="42">
        <f t="shared" si="11"/>
        <v>12.000000000000114</v>
      </c>
      <c r="E769" t="s">
        <v>1682</v>
      </c>
      <c r="F769" t="s">
        <v>442</v>
      </c>
    </row>
    <row r="770" spans="1:6">
      <c r="A770" t="s">
        <v>1677</v>
      </c>
      <c r="B770">
        <v>13.49</v>
      </c>
      <c r="C770">
        <v>14.01</v>
      </c>
      <c r="D770" s="42">
        <f t="shared" si="11"/>
        <v>12</v>
      </c>
      <c r="E770" t="s">
        <v>1683</v>
      </c>
      <c r="F770" t="s">
        <v>440</v>
      </c>
    </row>
    <row r="771" spans="1:6">
      <c r="A771" t="s">
        <v>1684</v>
      </c>
      <c r="B771">
        <v>14.03</v>
      </c>
      <c r="C771">
        <v>14.13</v>
      </c>
      <c r="D771" s="42">
        <f t="shared" ref="D771:D834" si="12">(TRUNC(C771)*60)+((C771-TRUNC(C771))*100)-((TRUNC(B771)*60)+((B771-TRUNC(B771))*100))</f>
        <v>10.000000000000227</v>
      </c>
      <c r="E771" t="s">
        <v>1685</v>
      </c>
      <c r="F771" t="s">
        <v>440</v>
      </c>
    </row>
    <row r="772" spans="1:6">
      <c r="A772" t="s">
        <v>1684</v>
      </c>
      <c r="B772">
        <v>14.15</v>
      </c>
      <c r="C772">
        <v>14.34</v>
      </c>
      <c r="D772" s="42">
        <f t="shared" si="12"/>
        <v>19</v>
      </c>
      <c r="E772" t="s">
        <v>1686</v>
      </c>
      <c r="F772" t="s">
        <v>440</v>
      </c>
    </row>
    <row r="773" spans="1:6">
      <c r="A773" t="s">
        <v>1684</v>
      </c>
      <c r="B773">
        <v>14.37</v>
      </c>
      <c r="C773">
        <v>14.51</v>
      </c>
      <c r="D773" s="42">
        <f t="shared" si="12"/>
        <v>14.000000000000114</v>
      </c>
      <c r="E773" t="s">
        <v>1687</v>
      </c>
      <c r="F773" t="s">
        <v>440</v>
      </c>
    </row>
    <row r="774" spans="1:6">
      <c r="A774" t="s">
        <v>1684</v>
      </c>
      <c r="B774">
        <v>14.53</v>
      </c>
      <c r="C774">
        <v>15.04</v>
      </c>
      <c r="D774" s="42">
        <f t="shared" si="12"/>
        <v>11</v>
      </c>
      <c r="E774" t="s">
        <v>1688</v>
      </c>
      <c r="F774" t="s">
        <v>440</v>
      </c>
    </row>
    <row r="775" spans="1:6">
      <c r="A775" t="s">
        <v>1684</v>
      </c>
      <c r="B775">
        <v>15.06</v>
      </c>
      <c r="C775">
        <v>15.23</v>
      </c>
      <c r="D775" s="42">
        <f t="shared" si="12"/>
        <v>17</v>
      </c>
      <c r="E775" t="s">
        <v>1689</v>
      </c>
      <c r="F775" t="s">
        <v>440</v>
      </c>
    </row>
    <row r="776" spans="1:6">
      <c r="A776" t="s">
        <v>1684</v>
      </c>
      <c r="B776">
        <v>15.26</v>
      </c>
      <c r="C776">
        <v>15.4</v>
      </c>
      <c r="D776" s="42">
        <f t="shared" si="12"/>
        <v>14</v>
      </c>
      <c r="E776" t="s">
        <v>1690</v>
      </c>
      <c r="F776" t="s">
        <v>442</v>
      </c>
    </row>
    <row r="777" spans="1:6">
      <c r="A777" t="s">
        <v>1691</v>
      </c>
      <c r="B777">
        <v>15.46</v>
      </c>
      <c r="C777">
        <v>16.02</v>
      </c>
      <c r="D777" s="42">
        <f t="shared" si="12"/>
        <v>15.999999999999886</v>
      </c>
      <c r="E777" t="s">
        <v>1692</v>
      </c>
      <c r="F777" t="s">
        <v>442</v>
      </c>
    </row>
    <row r="778" spans="1:6">
      <c r="A778" t="s">
        <v>1691</v>
      </c>
      <c r="B778">
        <v>16.04</v>
      </c>
      <c r="C778">
        <v>16.18</v>
      </c>
      <c r="D778" s="42">
        <f t="shared" si="12"/>
        <v>14.000000000000114</v>
      </c>
      <c r="E778" t="s">
        <v>1693</v>
      </c>
      <c r="F778" t="s">
        <v>440</v>
      </c>
    </row>
    <row r="779" spans="1:6">
      <c r="A779" t="s">
        <v>1691</v>
      </c>
      <c r="B779">
        <v>16.21</v>
      </c>
      <c r="C779">
        <v>16.34</v>
      </c>
      <c r="D779" s="42">
        <f t="shared" si="12"/>
        <v>12.999999999999886</v>
      </c>
      <c r="E779" t="s">
        <v>1694</v>
      </c>
      <c r="F779" t="s">
        <v>442</v>
      </c>
    </row>
    <row r="780" spans="1:6">
      <c r="A780" t="s">
        <v>1691</v>
      </c>
      <c r="B780">
        <v>16.37</v>
      </c>
      <c r="C780">
        <v>16.510000000000002</v>
      </c>
      <c r="D780" s="42">
        <f t="shared" si="12"/>
        <v>14</v>
      </c>
      <c r="E780" t="s">
        <v>1695</v>
      </c>
      <c r="F780" t="s">
        <v>440</v>
      </c>
    </row>
    <row r="781" spans="1:6">
      <c r="A781" t="s">
        <v>1691</v>
      </c>
      <c r="B781">
        <v>16.54</v>
      </c>
      <c r="C781">
        <v>17.059999999999999</v>
      </c>
      <c r="D781" s="42">
        <f t="shared" si="12"/>
        <v>11.999999999999886</v>
      </c>
      <c r="E781" t="s">
        <v>1696</v>
      </c>
      <c r="F781" t="s">
        <v>440</v>
      </c>
    </row>
    <row r="782" spans="1:6">
      <c r="A782" t="s">
        <v>1691</v>
      </c>
      <c r="B782">
        <v>17.100000000000001</v>
      </c>
      <c r="C782">
        <v>17.22</v>
      </c>
      <c r="D782" s="42">
        <f t="shared" si="12"/>
        <v>11.999999999999773</v>
      </c>
      <c r="E782" t="s">
        <v>1697</v>
      </c>
      <c r="F782" t="s">
        <v>440</v>
      </c>
    </row>
    <row r="783" spans="1:6">
      <c r="A783" t="s">
        <v>1698</v>
      </c>
      <c r="B783">
        <v>17.28</v>
      </c>
      <c r="C783">
        <v>17.420000000000002</v>
      </c>
      <c r="D783" s="42">
        <f t="shared" si="12"/>
        <v>14.000000000000227</v>
      </c>
      <c r="E783" t="s">
        <v>1699</v>
      </c>
      <c r="F783" t="s">
        <v>440</v>
      </c>
    </row>
    <row r="784" spans="1:6">
      <c r="A784" t="s">
        <v>1698</v>
      </c>
      <c r="B784">
        <v>17.48</v>
      </c>
      <c r="C784">
        <v>18</v>
      </c>
      <c r="D784" s="42">
        <f t="shared" si="12"/>
        <v>12</v>
      </c>
      <c r="E784" t="s">
        <v>1700</v>
      </c>
      <c r="F784" t="s">
        <v>440</v>
      </c>
    </row>
    <row r="785" spans="1:6">
      <c r="A785" t="s">
        <v>1698</v>
      </c>
      <c r="B785">
        <v>18.03</v>
      </c>
      <c r="C785">
        <v>18.190000000000001</v>
      </c>
      <c r="D785" s="42">
        <f t="shared" si="12"/>
        <v>16.000000000000227</v>
      </c>
      <c r="E785" t="s">
        <v>1701</v>
      </c>
      <c r="F785" t="s">
        <v>440</v>
      </c>
    </row>
    <row r="786" spans="1:6">
      <c r="A786" t="s">
        <v>1698</v>
      </c>
      <c r="B786">
        <v>18.22</v>
      </c>
      <c r="C786">
        <v>18.39</v>
      </c>
      <c r="D786" s="42">
        <f t="shared" si="12"/>
        <v>17</v>
      </c>
      <c r="E786" t="s">
        <v>1702</v>
      </c>
      <c r="F786" t="s">
        <v>440</v>
      </c>
    </row>
    <row r="787" spans="1:6">
      <c r="A787" t="s">
        <v>1698</v>
      </c>
      <c r="B787">
        <v>18.41</v>
      </c>
      <c r="C787">
        <v>18.57</v>
      </c>
      <c r="D787" s="42">
        <f t="shared" si="12"/>
        <v>16</v>
      </c>
      <c r="E787" t="s">
        <v>1703</v>
      </c>
      <c r="F787" t="s">
        <v>440</v>
      </c>
    </row>
    <row r="788" spans="1:6">
      <c r="A788" t="s">
        <v>1698</v>
      </c>
      <c r="B788">
        <v>19.010000000000002</v>
      </c>
      <c r="C788">
        <v>19.170000000000002</v>
      </c>
      <c r="D788" s="42">
        <f t="shared" si="12"/>
        <v>16</v>
      </c>
      <c r="E788" t="s">
        <v>1704</v>
      </c>
      <c r="F788" t="s">
        <v>440</v>
      </c>
    </row>
    <row r="789" spans="1:6">
      <c r="A789" t="s">
        <v>1705</v>
      </c>
      <c r="B789">
        <v>19.18</v>
      </c>
      <c r="C789">
        <v>19.350000000000001</v>
      </c>
      <c r="D789" s="42">
        <f t="shared" si="12"/>
        <v>17.000000000000227</v>
      </c>
      <c r="E789" t="s">
        <v>1706</v>
      </c>
      <c r="F789" t="s">
        <v>440</v>
      </c>
    </row>
    <row r="790" spans="1:6">
      <c r="A790" t="s">
        <v>1705</v>
      </c>
      <c r="B790">
        <v>19.37</v>
      </c>
      <c r="C790">
        <v>19.55</v>
      </c>
      <c r="D790" s="42">
        <f t="shared" si="12"/>
        <v>18</v>
      </c>
      <c r="E790" t="s">
        <v>1707</v>
      </c>
      <c r="F790" t="s">
        <v>442</v>
      </c>
    </row>
    <row r="791" spans="1:6">
      <c r="A791" t="s">
        <v>1705</v>
      </c>
      <c r="B791">
        <v>19.57</v>
      </c>
      <c r="C791">
        <v>20.07</v>
      </c>
      <c r="D791" s="42">
        <f t="shared" si="12"/>
        <v>10</v>
      </c>
      <c r="E791" t="s">
        <v>1708</v>
      </c>
      <c r="F791" t="s">
        <v>440</v>
      </c>
    </row>
    <row r="792" spans="1:6">
      <c r="A792" t="s">
        <v>1705</v>
      </c>
      <c r="B792">
        <v>20.11</v>
      </c>
      <c r="C792">
        <v>20.239999999999998</v>
      </c>
      <c r="D792" s="42">
        <f t="shared" si="12"/>
        <v>12.999999999999773</v>
      </c>
      <c r="E792" t="s">
        <v>1709</v>
      </c>
      <c r="F792" t="s">
        <v>440</v>
      </c>
    </row>
    <row r="793" spans="1:6">
      <c r="A793" t="s">
        <v>1705</v>
      </c>
      <c r="B793">
        <v>20.27</v>
      </c>
      <c r="C793">
        <v>20.38</v>
      </c>
      <c r="D793" s="42">
        <f t="shared" si="12"/>
        <v>11</v>
      </c>
      <c r="E793" t="s">
        <v>1710</v>
      </c>
      <c r="F793" t="s">
        <v>440</v>
      </c>
    </row>
    <row r="794" spans="1:6">
      <c r="A794" t="s">
        <v>1705</v>
      </c>
      <c r="B794">
        <v>20.420000000000002</v>
      </c>
      <c r="C794">
        <v>21.1</v>
      </c>
      <c r="D794" s="42">
        <f t="shared" si="12"/>
        <v>28</v>
      </c>
      <c r="E794" t="s">
        <v>1711</v>
      </c>
      <c r="F794" t="s">
        <v>440</v>
      </c>
    </row>
    <row r="795" spans="1:6">
      <c r="A795" t="s">
        <v>1712</v>
      </c>
      <c r="B795">
        <v>21.13</v>
      </c>
      <c r="C795">
        <v>21.3</v>
      </c>
      <c r="D795" s="42">
        <f t="shared" si="12"/>
        <v>17</v>
      </c>
      <c r="E795" t="s">
        <v>1713</v>
      </c>
      <c r="F795" t="s">
        <v>440</v>
      </c>
    </row>
    <row r="796" spans="1:6">
      <c r="A796" t="s">
        <v>1712</v>
      </c>
      <c r="B796">
        <v>21.33</v>
      </c>
      <c r="C796">
        <v>21.45</v>
      </c>
      <c r="D796" s="42">
        <f t="shared" si="12"/>
        <v>12.000000000000227</v>
      </c>
      <c r="E796" t="s">
        <v>1714</v>
      </c>
      <c r="F796" t="s">
        <v>440</v>
      </c>
    </row>
    <row r="797" spans="1:6">
      <c r="A797" t="s">
        <v>1712</v>
      </c>
      <c r="B797">
        <v>21.47</v>
      </c>
      <c r="C797">
        <v>22</v>
      </c>
      <c r="D797" s="42">
        <f t="shared" si="12"/>
        <v>13</v>
      </c>
      <c r="E797" t="s">
        <v>1715</v>
      </c>
      <c r="F797" t="s">
        <v>442</v>
      </c>
    </row>
    <row r="798" spans="1:6">
      <c r="A798" t="s">
        <v>1712</v>
      </c>
      <c r="B798">
        <v>22.03</v>
      </c>
      <c r="C798">
        <v>22.22</v>
      </c>
      <c r="D798" s="42">
        <f t="shared" si="12"/>
        <v>19</v>
      </c>
      <c r="E798" t="s">
        <v>1716</v>
      </c>
      <c r="F798" t="s">
        <v>440</v>
      </c>
    </row>
    <row r="799" spans="1:6">
      <c r="A799" t="s">
        <v>1712</v>
      </c>
      <c r="B799">
        <v>22.26</v>
      </c>
      <c r="C799">
        <v>22.46</v>
      </c>
      <c r="D799" s="42">
        <f t="shared" si="12"/>
        <v>19.999999999999773</v>
      </c>
      <c r="E799" t="s">
        <v>1717</v>
      </c>
      <c r="F799" t="s">
        <v>440</v>
      </c>
    </row>
    <row r="800" spans="1:6">
      <c r="A800" t="s">
        <v>1712</v>
      </c>
      <c r="B800">
        <v>22.48</v>
      </c>
      <c r="C800">
        <v>23</v>
      </c>
      <c r="D800" s="42">
        <f t="shared" si="12"/>
        <v>12</v>
      </c>
      <c r="E800" t="s">
        <v>1718</v>
      </c>
      <c r="F800" t="s">
        <v>440</v>
      </c>
    </row>
    <row r="801" spans="1:6">
      <c r="A801" t="s">
        <v>1719</v>
      </c>
      <c r="B801">
        <v>23.06</v>
      </c>
      <c r="C801">
        <v>23.25</v>
      </c>
      <c r="D801" s="42">
        <f t="shared" si="12"/>
        <v>19.000000000000227</v>
      </c>
      <c r="E801" t="s">
        <v>1720</v>
      </c>
      <c r="F801" t="s">
        <v>440</v>
      </c>
    </row>
    <row r="802" spans="1:6">
      <c r="A802" t="s">
        <v>1719</v>
      </c>
      <c r="B802">
        <v>23.29</v>
      </c>
      <c r="C802">
        <v>23.42</v>
      </c>
      <c r="D802" s="42">
        <f t="shared" si="12"/>
        <v>13.000000000000227</v>
      </c>
      <c r="E802" t="s">
        <v>1721</v>
      </c>
      <c r="F802" t="s">
        <v>442</v>
      </c>
    </row>
    <row r="803" spans="1:6">
      <c r="A803" t="s">
        <v>1719</v>
      </c>
      <c r="B803">
        <v>23.44</v>
      </c>
      <c r="C803">
        <v>24.01</v>
      </c>
      <c r="D803" s="42">
        <f t="shared" si="12"/>
        <v>17</v>
      </c>
      <c r="E803" t="s">
        <v>1722</v>
      </c>
      <c r="F803" t="s">
        <v>440</v>
      </c>
    </row>
    <row r="804" spans="1:6">
      <c r="A804" t="s">
        <v>1719</v>
      </c>
      <c r="B804">
        <v>24.02</v>
      </c>
      <c r="C804">
        <v>24.17</v>
      </c>
      <c r="D804" s="42">
        <f t="shared" si="12"/>
        <v>15.000000000000227</v>
      </c>
      <c r="E804" t="s">
        <v>1723</v>
      </c>
      <c r="F804" t="s">
        <v>818</v>
      </c>
    </row>
    <row r="805" spans="1:6">
      <c r="A805" t="s">
        <v>1719</v>
      </c>
      <c r="B805">
        <v>24.21</v>
      </c>
      <c r="C805">
        <v>24.38</v>
      </c>
      <c r="D805" s="42">
        <f t="shared" si="12"/>
        <v>17</v>
      </c>
      <c r="E805" t="s">
        <v>1724</v>
      </c>
      <c r="F805" t="s">
        <v>442</v>
      </c>
    </row>
    <row r="806" spans="1:6">
      <c r="A806" t="s">
        <v>1719</v>
      </c>
      <c r="B806">
        <v>24.39</v>
      </c>
      <c r="C806">
        <v>24.55</v>
      </c>
      <c r="D806" s="42">
        <f t="shared" si="12"/>
        <v>16</v>
      </c>
      <c r="E806" t="s">
        <v>1725</v>
      </c>
      <c r="F806" t="s">
        <v>440</v>
      </c>
    </row>
    <row r="807" spans="1:6">
      <c r="A807" t="s">
        <v>1726</v>
      </c>
      <c r="B807">
        <v>24.57</v>
      </c>
      <c r="C807">
        <v>25.08</v>
      </c>
      <c r="D807" s="42">
        <f t="shared" si="12"/>
        <v>10.999999999999773</v>
      </c>
      <c r="E807" t="s">
        <v>1727</v>
      </c>
      <c r="F807" t="s">
        <v>440</v>
      </c>
    </row>
    <row r="808" spans="1:6">
      <c r="A808" t="s">
        <v>1726</v>
      </c>
      <c r="B808">
        <v>25.1</v>
      </c>
      <c r="C808">
        <v>25.22</v>
      </c>
      <c r="D808" s="42">
        <f t="shared" si="12"/>
        <v>11.999999999999773</v>
      </c>
      <c r="E808" t="s">
        <v>1728</v>
      </c>
      <c r="F808" t="s">
        <v>440</v>
      </c>
    </row>
    <row r="809" spans="1:6">
      <c r="A809" t="s">
        <v>1726</v>
      </c>
      <c r="B809">
        <v>25.24</v>
      </c>
      <c r="C809">
        <v>25.47</v>
      </c>
      <c r="D809" s="42">
        <f t="shared" si="12"/>
        <v>23.000000000000227</v>
      </c>
      <c r="E809" t="s">
        <v>1729</v>
      </c>
      <c r="F809" t="s">
        <v>440</v>
      </c>
    </row>
    <row r="810" spans="1:6">
      <c r="A810" t="s">
        <v>1726</v>
      </c>
      <c r="B810">
        <v>25.49</v>
      </c>
      <c r="C810">
        <v>26.08</v>
      </c>
      <c r="D810" s="42">
        <f t="shared" si="12"/>
        <v>19</v>
      </c>
      <c r="E810" t="s">
        <v>1730</v>
      </c>
      <c r="F810" t="s">
        <v>440</v>
      </c>
    </row>
    <row r="811" spans="1:6">
      <c r="A811" t="s">
        <v>1726</v>
      </c>
      <c r="B811">
        <v>26.11</v>
      </c>
      <c r="C811">
        <v>26.24</v>
      </c>
      <c r="D811" s="42">
        <f t="shared" si="12"/>
        <v>12.999999999999773</v>
      </c>
      <c r="E811" t="s">
        <v>1731</v>
      </c>
      <c r="F811" t="s">
        <v>440</v>
      </c>
    </row>
    <row r="812" spans="1:6">
      <c r="A812" t="s">
        <v>1726</v>
      </c>
      <c r="B812">
        <v>26.28</v>
      </c>
      <c r="C812">
        <v>26.41</v>
      </c>
      <c r="D812" s="42">
        <f t="shared" si="12"/>
        <v>13</v>
      </c>
      <c r="E812" t="s">
        <v>1732</v>
      </c>
      <c r="F812" t="s">
        <v>440</v>
      </c>
    </row>
    <row r="813" spans="1:6">
      <c r="A813" t="s">
        <v>1726</v>
      </c>
      <c r="B813">
        <v>26.44</v>
      </c>
      <c r="C813">
        <v>27.01</v>
      </c>
      <c r="D813" s="42">
        <f t="shared" si="12"/>
        <v>17</v>
      </c>
      <c r="E813" t="s">
        <v>1733</v>
      </c>
      <c r="F813" t="s">
        <v>442</v>
      </c>
    </row>
    <row r="814" spans="1:6">
      <c r="A814" t="s">
        <v>1726</v>
      </c>
      <c r="B814">
        <v>27.03</v>
      </c>
      <c r="C814">
        <v>27.2</v>
      </c>
      <c r="D814" s="42">
        <f t="shared" si="12"/>
        <v>17</v>
      </c>
      <c r="E814" t="s">
        <v>1734</v>
      </c>
      <c r="F814" t="s">
        <v>440</v>
      </c>
    </row>
    <row r="815" spans="1:6">
      <c r="A815" t="s">
        <v>1726</v>
      </c>
      <c r="B815">
        <v>27.24</v>
      </c>
      <c r="C815">
        <v>27.39</v>
      </c>
      <c r="D815" s="42">
        <f t="shared" si="12"/>
        <v>15.000000000000227</v>
      </c>
      <c r="E815" t="s">
        <v>1735</v>
      </c>
      <c r="F815" t="s">
        <v>440</v>
      </c>
    </row>
    <row r="816" spans="1:6">
      <c r="A816" t="s">
        <v>1726</v>
      </c>
      <c r="B816">
        <v>27.43</v>
      </c>
      <c r="C816">
        <v>28.04</v>
      </c>
      <c r="D816" s="42">
        <f t="shared" si="12"/>
        <v>21</v>
      </c>
      <c r="E816" t="s">
        <v>1736</v>
      </c>
      <c r="F816" t="s">
        <v>440</v>
      </c>
    </row>
    <row r="817" spans="1:6">
      <c r="A817" t="s">
        <v>1737</v>
      </c>
      <c r="B817">
        <v>28.07</v>
      </c>
      <c r="C817">
        <v>28.2</v>
      </c>
      <c r="D817" s="42">
        <f t="shared" si="12"/>
        <v>13</v>
      </c>
      <c r="E817" t="s">
        <v>1738</v>
      </c>
      <c r="F817" t="s">
        <v>440</v>
      </c>
    </row>
    <row r="818" spans="1:6">
      <c r="A818" t="s">
        <v>1737</v>
      </c>
      <c r="B818">
        <v>28.28</v>
      </c>
      <c r="C818">
        <v>28.46</v>
      </c>
      <c r="D818" s="42">
        <f t="shared" si="12"/>
        <v>18</v>
      </c>
      <c r="E818" t="s">
        <v>1739</v>
      </c>
      <c r="F818" t="s">
        <v>442</v>
      </c>
    </row>
    <row r="819" spans="1:6">
      <c r="A819" t="s">
        <v>1737</v>
      </c>
      <c r="B819">
        <v>28.47</v>
      </c>
      <c r="C819">
        <v>29</v>
      </c>
      <c r="D819" s="42">
        <f t="shared" si="12"/>
        <v>13</v>
      </c>
      <c r="E819" t="s">
        <v>1740</v>
      </c>
      <c r="F819" t="s">
        <v>440</v>
      </c>
    </row>
    <row r="820" spans="1:6">
      <c r="A820" t="s">
        <v>1737</v>
      </c>
      <c r="B820">
        <v>29.03</v>
      </c>
      <c r="C820">
        <v>29.19</v>
      </c>
      <c r="D820" s="42">
        <f t="shared" si="12"/>
        <v>16.000000000000227</v>
      </c>
      <c r="E820" t="s">
        <v>1741</v>
      </c>
      <c r="F820" t="s">
        <v>440</v>
      </c>
    </row>
    <row r="821" spans="1:6">
      <c r="A821" t="s">
        <v>1737</v>
      </c>
      <c r="B821">
        <v>29.21</v>
      </c>
      <c r="C821">
        <v>29.36</v>
      </c>
      <c r="D821" s="42">
        <f t="shared" si="12"/>
        <v>15</v>
      </c>
      <c r="E821" t="s">
        <v>1742</v>
      </c>
      <c r="F821" t="s">
        <v>442</v>
      </c>
    </row>
    <row r="822" spans="1:6">
      <c r="A822" t="s">
        <v>1737</v>
      </c>
      <c r="B822">
        <v>29.39</v>
      </c>
      <c r="C822">
        <v>29.51</v>
      </c>
      <c r="D822" s="42">
        <f t="shared" si="12"/>
        <v>12.000000000000227</v>
      </c>
      <c r="E822" t="s">
        <v>1743</v>
      </c>
      <c r="F822" t="s">
        <v>440</v>
      </c>
    </row>
    <row r="823" spans="1:6">
      <c r="A823" t="s">
        <v>1744</v>
      </c>
      <c r="B823">
        <v>29.54</v>
      </c>
      <c r="C823">
        <v>30.03</v>
      </c>
      <c r="D823" s="42">
        <f t="shared" si="12"/>
        <v>9</v>
      </c>
      <c r="E823" t="s">
        <v>1745</v>
      </c>
      <c r="F823" t="s">
        <v>440</v>
      </c>
    </row>
    <row r="824" spans="1:6">
      <c r="A824" t="s">
        <v>1744</v>
      </c>
      <c r="B824">
        <v>30.06</v>
      </c>
      <c r="C824">
        <v>30.16</v>
      </c>
      <c r="D824" s="42">
        <f t="shared" si="12"/>
        <v>10.000000000000227</v>
      </c>
      <c r="E824" t="s">
        <v>1746</v>
      </c>
      <c r="F824" t="s">
        <v>440</v>
      </c>
    </row>
    <row r="825" spans="1:6">
      <c r="A825" t="s">
        <v>1744</v>
      </c>
      <c r="B825">
        <v>30.18</v>
      </c>
      <c r="C825">
        <v>30.32</v>
      </c>
      <c r="D825" s="42">
        <f t="shared" si="12"/>
        <v>14</v>
      </c>
      <c r="E825" t="s">
        <v>1747</v>
      </c>
      <c r="F825" t="s">
        <v>440</v>
      </c>
    </row>
    <row r="826" spans="1:6">
      <c r="A826" t="s">
        <v>1744</v>
      </c>
      <c r="B826">
        <v>30.35</v>
      </c>
      <c r="C826">
        <v>30.52</v>
      </c>
      <c r="D826" s="42">
        <f t="shared" si="12"/>
        <v>16.999999999999773</v>
      </c>
      <c r="E826" t="s">
        <v>1748</v>
      </c>
      <c r="F826" t="s">
        <v>440</v>
      </c>
    </row>
    <row r="827" spans="1:6">
      <c r="A827" t="s">
        <v>1744</v>
      </c>
      <c r="B827">
        <v>30.54</v>
      </c>
      <c r="C827">
        <v>31.03</v>
      </c>
      <c r="D827" s="42">
        <f t="shared" si="12"/>
        <v>9</v>
      </c>
      <c r="E827" t="s">
        <v>1749</v>
      </c>
      <c r="F827" t="s">
        <v>442</v>
      </c>
    </row>
    <row r="828" spans="1:6">
      <c r="A828" t="s">
        <v>1744</v>
      </c>
      <c r="B828">
        <v>31.05</v>
      </c>
      <c r="C828">
        <v>31.17</v>
      </c>
      <c r="D828" s="42">
        <f t="shared" si="12"/>
        <v>12.000000000000227</v>
      </c>
      <c r="E828" t="s">
        <v>1750</v>
      </c>
      <c r="F828" t="s">
        <v>442</v>
      </c>
    </row>
    <row r="829" spans="1:6">
      <c r="A829" t="s">
        <v>1751</v>
      </c>
      <c r="B829">
        <v>31.19</v>
      </c>
      <c r="C829">
        <v>31.31</v>
      </c>
      <c r="D829" s="42">
        <f t="shared" si="12"/>
        <v>11.999999999999545</v>
      </c>
      <c r="E829" t="s">
        <v>1752</v>
      </c>
      <c r="F829" t="s">
        <v>440</v>
      </c>
    </row>
    <row r="830" spans="1:6">
      <c r="A830" t="s">
        <v>1751</v>
      </c>
      <c r="B830">
        <v>31.35</v>
      </c>
      <c r="C830">
        <v>31.55</v>
      </c>
      <c r="D830" s="42">
        <f t="shared" si="12"/>
        <v>19.999999999999773</v>
      </c>
      <c r="E830" t="s">
        <v>1753</v>
      </c>
      <c r="F830" t="s">
        <v>440</v>
      </c>
    </row>
    <row r="831" spans="1:6">
      <c r="A831" t="s">
        <v>1751</v>
      </c>
      <c r="B831">
        <v>31.57</v>
      </c>
      <c r="C831">
        <v>32.1</v>
      </c>
      <c r="D831" s="42">
        <f t="shared" si="12"/>
        <v>13.000000000000227</v>
      </c>
      <c r="E831" t="s">
        <v>1754</v>
      </c>
      <c r="F831" t="s">
        <v>442</v>
      </c>
    </row>
    <row r="832" spans="1:6">
      <c r="A832" t="s">
        <v>1751</v>
      </c>
      <c r="B832">
        <v>32.15</v>
      </c>
      <c r="C832">
        <v>32.32</v>
      </c>
      <c r="D832" s="42">
        <f t="shared" si="12"/>
        <v>17.000000000000227</v>
      </c>
      <c r="E832" t="s">
        <v>1755</v>
      </c>
      <c r="F832" t="s">
        <v>442</v>
      </c>
    </row>
    <row r="833" spans="1:6">
      <c r="A833" t="s">
        <v>1751</v>
      </c>
      <c r="B833">
        <v>32.340000000000003</v>
      </c>
      <c r="C833">
        <v>32.5</v>
      </c>
      <c r="D833" s="42">
        <f t="shared" si="12"/>
        <v>15.999999999999545</v>
      </c>
      <c r="E833" t="s">
        <v>1756</v>
      </c>
      <c r="F833" t="s">
        <v>440</v>
      </c>
    </row>
    <row r="834" spans="1:6">
      <c r="A834" t="s">
        <v>1751</v>
      </c>
      <c r="B834">
        <v>32.51</v>
      </c>
      <c r="C834">
        <v>33.03</v>
      </c>
      <c r="D834" s="42">
        <f t="shared" si="12"/>
        <v>12.000000000000227</v>
      </c>
      <c r="E834" t="s">
        <v>1757</v>
      </c>
      <c r="F834" t="s">
        <v>440</v>
      </c>
    </row>
    <row r="835" spans="1:6">
      <c r="A835" t="s">
        <v>1758</v>
      </c>
      <c r="B835">
        <v>33.049999999999997</v>
      </c>
      <c r="C835">
        <v>33.229999999999997</v>
      </c>
      <c r="D835" s="42">
        <f t="shared" ref="D835:D898" si="13">(TRUNC(C835)*60)+((C835-TRUNC(C835))*100)-((TRUNC(B835)*60)+((B835-TRUNC(B835))*100))</f>
        <v>18</v>
      </c>
      <c r="E835" t="s">
        <v>1759</v>
      </c>
      <c r="F835" t="s">
        <v>442</v>
      </c>
    </row>
    <row r="836" spans="1:6">
      <c r="A836" t="s">
        <v>1758</v>
      </c>
      <c r="B836">
        <v>33.25</v>
      </c>
      <c r="C836">
        <v>33.36</v>
      </c>
      <c r="D836" s="42">
        <f t="shared" si="13"/>
        <v>11</v>
      </c>
      <c r="E836" t="s">
        <v>1760</v>
      </c>
      <c r="F836" t="s">
        <v>440</v>
      </c>
    </row>
    <row r="837" spans="1:6">
      <c r="A837" t="s">
        <v>1758</v>
      </c>
      <c r="B837">
        <v>33.380000000000003</v>
      </c>
      <c r="C837">
        <v>33.54</v>
      </c>
      <c r="D837" s="42">
        <f t="shared" si="13"/>
        <v>15.999999999999773</v>
      </c>
      <c r="E837" t="s">
        <v>1761</v>
      </c>
      <c r="F837" t="s">
        <v>440</v>
      </c>
    </row>
    <row r="838" spans="1:6">
      <c r="A838" t="s">
        <v>1758</v>
      </c>
      <c r="B838">
        <v>33.56</v>
      </c>
      <c r="C838">
        <v>34.119999999999997</v>
      </c>
      <c r="D838" s="42">
        <f t="shared" si="13"/>
        <v>15.999999999999318</v>
      </c>
      <c r="E838" t="s">
        <v>1762</v>
      </c>
      <c r="F838" t="s">
        <v>440</v>
      </c>
    </row>
    <row r="839" spans="1:6">
      <c r="A839" t="s">
        <v>1758</v>
      </c>
      <c r="B839">
        <v>34.17</v>
      </c>
      <c r="C839">
        <v>34.33</v>
      </c>
      <c r="D839" s="42">
        <f t="shared" si="13"/>
        <v>16</v>
      </c>
      <c r="E839" t="s">
        <v>1763</v>
      </c>
      <c r="F839" t="s">
        <v>442</v>
      </c>
    </row>
    <row r="840" spans="1:6">
      <c r="A840" t="s">
        <v>1758</v>
      </c>
      <c r="B840">
        <v>34.36</v>
      </c>
      <c r="C840">
        <v>34.49</v>
      </c>
      <c r="D840" s="42">
        <f t="shared" si="13"/>
        <v>13</v>
      </c>
      <c r="E840" t="s">
        <v>1764</v>
      </c>
      <c r="F840" t="s">
        <v>440</v>
      </c>
    </row>
    <row r="841" spans="1:6">
      <c r="A841" t="s">
        <v>1765</v>
      </c>
      <c r="B841">
        <v>34.520000000000003</v>
      </c>
      <c r="C841">
        <v>35.08</v>
      </c>
      <c r="D841" s="42">
        <f t="shared" si="13"/>
        <v>15.999999999999545</v>
      </c>
      <c r="E841" t="s">
        <v>1766</v>
      </c>
      <c r="F841" t="s">
        <v>440</v>
      </c>
    </row>
    <row r="842" spans="1:6">
      <c r="A842" t="s">
        <v>1765</v>
      </c>
      <c r="B842">
        <v>35.1</v>
      </c>
      <c r="C842">
        <v>35.229999999999997</v>
      </c>
      <c r="D842" s="42">
        <f t="shared" si="13"/>
        <v>12.999999999999545</v>
      </c>
      <c r="E842" t="s">
        <v>1767</v>
      </c>
      <c r="F842" t="s">
        <v>440</v>
      </c>
    </row>
    <row r="843" spans="1:6">
      <c r="A843" t="s">
        <v>1765</v>
      </c>
      <c r="B843">
        <v>35.25</v>
      </c>
      <c r="C843">
        <v>35.39</v>
      </c>
      <c r="D843" s="42">
        <f t="shared" si="13"/>
        <v>14</v>
      </c>
      <c r="E843" t="s">
        <v>1768</v>
      </c>
      <c r="F843" t="s">
        <v>440</v>
      </c>
    </row>
    <row r="844" spans="1:6">
      <c r="A844" t="s">
        <v>1765</v>
      </c>
      <c r="B844">
        <v>35.42</v>
      </c>
      <c r="C844">
        <v>35.549999999999997</v>
      </c>
      <c r="D844" s="42">
        <f t="shared" si="13"/>
        <v>12.999999999999545</v>
      </c>
      <c r="E844" t="s">
        <v>1769</v>
      </c>
      <c r="F844" t="s">
        <v>440</v>
      </c>
    </row>
    <row r="845" spans="1:6">
      <c r="A845" t="s">
        <v>1765</v>
      </c>
      <c r="B845">
        <v>36.03</v>
      </c>
      <c r="C845">
        <v>36.159999999999997</v>
      </c>
      <c r="D845" s="42">
        <f t="shared" si="13"/>
        <v>12.999999999999545</v>
      </c>
      <c r="E845" t="s">
        <v>1770</v>
      </c>
      <c r="F845" t="s">
        <v>442</v>
      </c>
    </row>
    <row r="846" spans="1:6">
      <c r="A846" t="s">
        <v>1765</v>
      </c>
      <c r="B846">
        <v>36.19</v>
      </c>
      <c r="C846">
        <v>36.33</v>
      </c>
      <c r="D846" s="42">
        <f t="shared" si="13"/>
        <v>14</v>
      </c>
      <c r="E846" t="s">
        <v>1771</v>
      </c>
      <c r="F846" t="s">
        <v>442</v>
      </c>
    </row>
    <row r="847" spans="1:6">
      <c r="A847" t="s">
        <v>1772</v>
      </c>
      <c r="B847">
        <v>36.36</v>
      </c>
      <c r="C847">
        <v>36.53</v>
      </c>
      <c r="D847" s="42">
        <f t="shared" si="13"/>
        <v>17</v>
      </c>
      <c r="E847" t="s">
        <v>1773</v>
      </c>
      <c r="F847" t="s">
        <v>442</v>
      </c>
    </row>
    <row r="848" spans="1:6">
      <c r="A848" t="s">
        <v>1772</v>
      </c>
      <c r="B848">
        <v>36.56</v>
      </c>
      <c r="C848">
        <v>37.08</v>
      </c>
      <c r="D848" s="42">
        <f t="shared" si="13"/>
        <v>12</v>
      </c>
      <c r="E848" t="s">
        <v>1774</v>
      </c>
      <c r="F848" t="s">
        <v>442</v>
      </c>
    </row>
    <row r="849" spans="1:6">
      <c r="A849" t="s">
        <v>1772</v>
      </c>
      <c r="B849">
        <v>37.130000000000003</v>
      </c>
      <c r="C849">
        <v>37.270000000000003</v>
      </c>
      <c r="D849" s="42">
        <f t="shared" si="13"/>
        <v>14</v>
      </c>
      <c r="E849" t="s">
        <v>1775</v>
      </c>
      <c r="F849" t="s">
        <v>440</v>
      </c>
    </row>
    <row r="850" spans="1:6">
      <c r="A850" t="s">
        <v>1772</v>
      </c>
      <c r="B850">
        <v>37.29</v>
      </c>
      <c r="C850">
        <v>37.409999999999997</v>
      </c>
      <c r="D850" s="42">
        <f t="shared" si="13"/>
        <v>11.999999999999545</v>
      </c>
      <c r="E850" t="s">
        <v>1776</v>
      </c>
      <c r="F850" t="s">
        <v>442</v>
      </c>
    </row>
    <row r="851" spans="1:6">
      <c r="A851" t="s">
        <v>1772</v>
      </c>
      <c r="B851">
        <v>37.42</v>
      </c>
      <c r="C851">
        <v>37.53</v>
      </c>
      <c r="D851" s="42">
        <f t="shared" si="13"/>
        <v>11</v>
      </c>
      <c r="E851" t="s">
        <v>1777</v>
      </c>
      <c r="F851" t="s">
        <v>442</v>
      </c>
    </row>
    <row r="852" spans="1:6">
      <c r="A852" t="s">
        <v>1772</v>
      </c>
      <c r="B852">
        <v>37.56</v>
      </c>
      <c r="C852">
        <v>38.07</v>
      </c>
      <c r="D852" s="42">
        <f t="shared" si="13"/>
        <v>11</v>
      </c>
      <c r="E852" t="s">
        <v>1778</v>
      </c>
      <c r="F852" t="s">
        <v>442</v>
      </c>
    </row>
    <row r="853" spans="1:6">
      <c r="A853" t="s">
        <v>1779</v>
      </c>
      <c r="B853">
        <v>38.14</v>
      </c>
      <c r="C853">
        <v>38.26</v>
      </c>
      <c r="D853" s="42">
        <f t="shared" si="13"/>
        <v>12</v>
      </c>
      <c r="E853" t="s">
        <v>1780</v>
      </c>
      <c r="F853" t="s">
        <v>442</v>
      </c>
    </row>
    <row r="854" spans="1:6">
      <c r="A854" t="s">
        <v>1779</v>
      </c>
      <c r="B854">
        <v>38.28</v>
      </c>
      <c r="C854">
        <v>38.42</v>
      </c>
      <c r="D854" s="42">
        <f t="shared" si="13"/>
        <v>14</v>
      </c>
      <c r="E854" t="s">
        <v>1781</v>
      </c>
      <c r="F854" t="s">
        <v>440</v>
      </c>
    </row>
    <row r="855" spans="1:6">
      <c r="A855" t="s">
        <v>1779</v>
      </c>
      <c r="B855">
        <v>38.450000000000003</v>
      </c>
      <c r="C855">
        <v>38.590000000000003</v>
      </c>
      <c r="D855" s="42">
        <f t="shared" si="13"/>
        <v>14</v>
      </c>
      <c r="E855" t="s">
        <v>1782</v>
      </c>
      <c r="F855" t="s">
        <v>440</v>
      </c>
    </row>
    <row r="856" spans="1:6">
      <c r="A856" t="s">
        <v>1779</v>
      </c>
      <c r="B856">
        <v>39.01</v>
      </c>
      <c r="C856">
        <v>39.14</v>
      </c>
      <c r="D856" s="42">
        <f t="shared" si="13"/>
        <v>13</v>
      </c>
      <c r="E856" t="s">
        <v>1783</v>
      </c>
      <c r="F856" t="s">
        <v>440</v>
      </c>
    </row>
    <row r="857" spans="1:6">
      <c r="A857" t="s">
        <v>1779</v>
      </c>
      <c r="B857">
        <v>39.15</v>
      </c>
      <c r="C857">
        <v>39.26</v>
      </c>
      <c r="D857" s="42">
        <f t="shared" si="13"/>
        <v>11</v>
      </c>
      <c r="E857" t="s">
        <v>1784</v>
      </c>
      <c r="F857" t="s">
        <v>442</v>
      </c>
    </row>
    <row r="858" spans="1:6">
      <c r="A858" t="s">
        <v>1779</v>
      </c>
      <c r="B858">
        <v>39.28</v>
      </c>
      <c r="C858">
        <v>39.46</v>
      </c>
      <c r="D858" s="42">
        <f t="shared" si="13"/>
        <v>18</v>
      </c>
      <c r="E858" t="s">
        <v>1785</v>
      </c>
      <c r="F858" t="s">
        <v>442</v>
      </c>
    </row>
    <row r="859" spans="1:6">
      <c r="A859" t="s">
        <v>1786</v>
      </c>
      <c r="B859">
        <v>39.47</v>
      </c>
      <c r="C859">
        <v>40.020000000000003</v>
      </c>
      <c r="D859" s="42">
        <f t="shared" si="13"/>
        <v>15.000000000000455</v>
      </c>
      <c r="E859" t="s">
        <v>1787</v>
      </c>
      <c r="F859" t="s">
        <v>442</v>
      </c>
    </row>
    <row r="860" spans="1:6">
      <c r="A860" t="s">
        <v>1786</v>
      </c>
      <c r="B860">
        <v>40.049999999999997</v>
      </c>
      <c r="C860">
        <v>40.159999999999997</v>
      </c>
      <c r="D860" s="42">
        <f t="shared" si="13"/>
        <v>11</v>
      </c>
      <c r="E860" t="s">
        <v>1788</v>
      </c>
      <c r="F860" t="s">
        <v>442</v>
      </c>
    </row>
    <row r="861" spans="1:6">
      <c r="A861" t="s">
        <v>1786</v>
      </c>
      <c r="B861">
        <v>40.19</v>
      </c>
      <c r="C861">
        <v>40.32</v>
      </c>
      <c r="D861" s="42">
        <f t="shared" si="13"/>
        <v>13</v>
      </c>
      <c r="E861" t="s">
        <v>1789</v>
      </c>
      <c r="F861" t="s">
        <v>442</v>
      </c>
    </row>
    <row r="862" spans="1:6">
      <c r="A862" t="s">
        <v>1786</v>
      </c>
      <c r="B862">
        <v>40.340000000000003</v>
      </c>
      <c r="C862">
        <v>40.5</v>
      </c>
      <c r="D862" s="42">
        <f t="shared" si="13"/>
        <v>15.999999999999545</v>
      </c>
      <c r="E862" t="s">
        <v>1790</v>
      </c>
      <c r="F862" t="s">
        <v>440</v>
      </c>
    </row>
    <row r="863" spans="1:6">
      <c r="A863" t="s">
        <v>1786</v>
      </c>
      <c r="B863">
        <v>40.520000000000003</v>
      </c>
      <c r="C863">
        <v>41.14</v>
      </c>
      <c r="D863" s="42">
        <f t="shared" si="13"/>
        <v>21.999999999999545</v>
      </c>
      <c r="E863" t="s">
        <v>1791</v>
      </c>
      <c r="F863" t="s">
        <v>440</v>
      </c>
    </row>
    <row r="864" spans="1:6">
      <c r="A864" t="s">
        <v>1786</v>
      </c>
      <c r="B864">
        <v>41.17</v>
      </c>
      <c r="C864">
        <v>41.3</v>
      </c>
      <c r="D864" s="42">
        <f t="shared" si="13"/>
        <v>12.999999999999545</v>
      </c>
      <c r="E864" t="s">
        <v>1792</v>
      </c>
      <c r="F864" t="s">
        <v>440</v>
      </c>
    </row>
    <row r="865" spans="1:6">
      <c r="A865" t="s">
        <v>1793</v>
      </c>
      <c r="B865">
        <v>41.32</v>
      </c>
      <c r="C865">
        <v>41.47</v>
      </c>
      <c r="D865" s="42">
        <f t="shared" si="13"/>
        <v>15</v>
      </c>
      <c r="E865" t="s">
        <v>1794</v>
      </c>
      <c r="F865" t="s">
        <v>440</v>
      </c>
    </row>
    <row r="866" spans="1:6">
      <c r="A866" t="s">
        <v>1793</v>
      </c>
      <c r="B866">
        <v>41.49</v>
      </c>
      <c r="C866">
        <v>42.02</v>
      </c>
      <c r="D866" s="42">
        <f t="shared" si="13"/>
        <v>13.000000000000455</v>
      </c>
      <c r="E866" t="s">
        <v>1795</v>
      </c>
      <c r="F866" t="s">
        <v>442</v>
      </c>
    </row>
    <row r="867" spans="1:6">
      <c r="A867" t="s">
        <v>1793</v>
      </c>
      <c r="B867">
        <v>42.08</v>
      </c>
      <c r="C867">
        <v>42.19</v>
      </c>
      <c r="D867" s="42">
        <f t="shared" si="13"/>
        <v>11</v>
      </c>
      <c r="E867" t="s">
        <v>1796</v>
      </c>
      <c r="F867" t="s">
        <v>442</v>
      </c>
    </row>
    <row r="868" spans="1:6">
      <c r="A868" t="s">
        <v>1793</v>
      </c>
      <c r="B868">
        <v>42.21</v>
      </c>
      <c r="C868">
        <v>42.33</v>
      </c>
      <c r="D868" s="42">
        <f t="shared" si="13"/>
        <v>12</v>
      </c>
      <c r="E868" t="s">
        <v>1797</v>
      </c>
      <c r="F868" t="s">
        <v>442</v>
      </c>
    </row>
    <row r="869" spans="1:6">
      <c r="A869" t="s">
        <v>1793</v>
      </c>
      <c r="B869">
        <v>42.35</v>
      </c>
      <c r="C869">
        <v>42.49</v>
      </c>
      <c r="D869" s="42">
        <f t="shared" si="13"/>
        <v>14</v>
      </c>
      <c r="E869" t="s">
        <v>1798</v>
      </c>
      <c r="F869" t="s">
        <v>818</v>
      </c>
    </row>
    <row r="870" spans="1:6">
      <c r="A870" t="s">
        <v>1793</v>
      </c>
      <c r="B870">
        <v>42.53</v>
      </c>
      <c r="C870">
        <v>43.12</v>
      </c>
      <c r="D870" s="42">
        <f t="shared" si="13"/>
        <v>18.999999999999545</v>
      </c>
      <c r="E870" t="s">
        <v>1799</v>
      </c>
      <c r="F870" t="s">
        <v>442</v>
      </c>
    </row>
    <row r="871" spans="1:6">
      <c r="A871" t="s">
        <v>1800</v>
      </c>
      <c r="B871">
        <v>43.16</v>
      </c>
      <c r="C871">
        <v>43.32</v>
      </c>
      <c r="D871" s="42">
        <f t="shared" si="13"/>
        <v>16.000000000000455</v>
      </c>
      <c r="E871" t="s">
        <v>1801</v>
      </c>
      <c r="F871" t="s">
        <v>440</v>
      </c>
    </row>
    <row r="872" spans="1:6">
      <c r="A872" t="s">
        <v>1800</v>
      </c>
      <c r="B872">
        <v>43.34</v>
      </c>
      <c r="C872">
        <v>43.49</v>
      </c>
      <c r="D872" s="42">
        <f t="shared" si="13"/>
        <v>14.999999999999545</v>
      </c>
      <c r="E872" t="s">
        <v>1802</v>
      </c>
      <c r="F872" t="s">
        <v>440</v>
      </c>
    </row>
    <row r="873" spans="1:6">
      <c r="A873" t="s">
        <v>1800</v>
      </c>
      <c r="B873">
        <v>43.55</v>
      </c>
      <c r="C873">
        <v>44.06</v>
      </c>
      <c r="D873" s="42">
        <f t="shared" si="13"/>
        <v>11.000000000000455</v>
      </c>
      <c r="E873" t="s">
        <v>1803</v>
      </c>
      <c r="F873" t="s">
        <v>440</v>
      </c>
    </row>
    <row r="874" spans="1:6">
      <c r="A874" t="s">
        <v>1800</v>
      </c>
      <c r="B874">
        <v>44.09</v>
      </c>
      <c r="C874">
        <v>44.2</v>
      </c>
      <c r="D874" s="42">
        <f t="shared" si="13"/>
        <v>11</v>
      </c>
      <c r="E874" t="s">
        <v>1804</v>
      </c>
      <c r="F874" t="s">
        <v>440</v>
      </c>
    </row>
    <row r="875" spans="1:6">
      <c r="A875" t="s">
        <v>1800</v>
      </c>
      <c r="B875">
        <v>44.22</v>
      </c>
      <c r="C875">
        <v>44.35</v>
      </c>
      <c r="D875" s="42">
        <f t="shared" si="13"/>
        <v>13</v>
      </c>
      <c r="E875" t="s">
        <v>1805</v>
      </c>
      <c r="F875" t="s">
        <v>440</v>
      </c>
    </row>
    <row r="876" spans="1:6">
      <c r="A876" t="s">
        <v>1800</v>
      </c>
      <c r="B876">
        <v>44.37</v>
      </c>
      <c r="C876">
        <v>44.52</v>
      </c>
      <c r="D876" s="42">
        <f t="shared" si="13"/>
        <v>15.000000000000909</v>
      </c>
      <c r="E876" t="s">
        <v>1806</v>
      </c>
      <c r="F876" t="s">
        <v>440</v>
      </c>
    </row>
    <row r="877" spans="1:6">
      <c r="A877" t="s">
        <v>1807</v>
      </c>
      <c r="B877">
        <v>44.55</v>
      </c>
      <c r="C877">
        <v>45.05</v>
      </c>
      <c r="D877" s="42">
        <f t="shared" si="13"/>
        <v>10</v>
      </c>
      <c r="E877" t="s">
        <v>1808</v>
      </c>
      <c r="F877" t="s">
        <v>440</v>
      </c>
    </row>
    <row r="878" spans="1:6">
      <c r="A878" t="s">
        <v>1807</v>
      </c>
      <c r="B878">
        <v>45.07</v>
      </c>
      <c r="C878">
        <v>45.2</v>
      </c>
      <c r="D878" s="42">
        <f t="shared" si="13"/>
        <v>13.000000000000455</v>
      </c>
      <c r="E878" t="s">
        <v>1809</v>
      </c>
      <c r="F878" t="s">
        <v>440</v>
      </c>
    </row>
    <row r="879" spans="1:6">
      <c r="A879" t="s">
        <v>1807</v>
      </c>
      <c r="B879">
        <v>45.22</v>
      </c>
      <c r="C879">
        <v>45.34</v>
      </c>
      <c r="D879" s="42">
        <f t="shared" si="13"/>
        <v>12.000000000000455</v>
      </c>
      <c r="E879" t="s">
        <v>1810</v>
      </c>
      <c r="F879" t="s">
        <v>442</v>
      </c>
    </row>
    <row r="880" spans="1:6">
      <c r="A880" t="s">
        <v>1807</v>
      </c>
      <c r="B880">
        <v>45.37</v>
      </c>
      <c r="C880">
        <v>45.53</v>
      </c>
      <c r="D880" s="42">
        <f t="shared" si="13"/>
        <v>16.000000000000455</v>
      </c>
      <c r="E880" t="s">
        <v>1811</v>
      </c>
      <c r="F880" t="s">
        <v>440</v>
      </c>
    </row>
    <row r="881" spans="1:6">
      <c r="A881" t="s">
        <v>1807</v>
      </c>
      <c r="B881">
        <v>45.57</v>
      </c>
      <c r="C881">
        <v>46.16</v>
      </c>
      <c r="D881" s="42">
        <f t="shared" si="13"/>
        <v>18.999999999999545</v>
      </c>
      <c r="E881" t="s">
        <v>1812</v>
      </c>
      <c r="F881" t="s">
        <v>440</v>
      </c>
    </row>
    <row r="882" spans="1:6">
      <c r="A882" t="s">
        <v>1807</v>
      </c>
      <c r="B882">
        <v>46.2</v>
      </c>
      <c r="C882">
        <v>46.33</v>
      </c>
      <c r="D882" s="42">
        <f t="shared" si="13"/>
        <v>12.999999999999545</v>
      </c>
      <c r="E882" t="s">
        <v>1813</v>
      </c>
      <c r="F882" t="s">
        <v>440</v>
      </c>
    </row>
    <row r="883" spans="1:6">
      <c r="A883" t="s">
        <v>1814</v>
      </c>
      <c r="B883">
        <v>46.35</v>
      </c>
      <c r="C883">
        <v>46.48</v>
      </c>
      <c r="D883" s="42">
        <f t="shared" si="13"/>
        <v>12.999999999999545</v>
      </c>
      <c r="E883" t="s">
        <v>1815</v>
      </c>
      <c r="F883" t="s">
        <v>440</v>
      </c>
    </row>
    <row r="884" spans="1:6">
      <c r="A884" t="s">
        <v>1814</v>
      </c>
      <c r="B884">
        <v>46.53</v>
      </c>
      <c r="C884">
        <v>47.08</v>
      </c>
      <c r="D884" s="42">
        <f t="shared" si="13"/>
        <v>15</v>
      </c>
      <c r="E884" t="s">
        <v>1816</v>
      </c>
      <c r="F884" t="s">
        <v>440</v>
      </c>
    </row>
    <row r="885" spans="1:6">
      <c r="A885" t="s">
        <v>1814</v>
      </c>
      <c r="B885">
        <v>47.1</v>
      </c>
      <c r="C885">
        <v>47.3</v>
      </c>
      <c r="D885" s="42">
        <f t="shared" si="13"/>
        <v>19.999999999999545</v>
      </c>
      <c r="E885" t="s">
        <v>1817</v>
      </c>
      <c r="F885" t="s">
        <v>440</v>
      </c>
    </row>
    <row r="886" spans="1:6">
      <c r="A886" t="s">
        <v>1814</v>
      </c>
      <c r="B886">
        <v>47.32</v>
      </c>
      <c r="C886">
        <v>47.46</v>
      </c>
      <c r="D886" s="42">
        <f t="shared" si="13"/>
        <v>14</v>
      </c>
      <c r="E886" t="s">
        <v>1818</v>
      </c>
      <c r="F886" t="s">
        <v>440</v>
      </c>
    </row>
    <row r="887" spans="1:6">
      <c r="A887" t="s">
        <v>1814</v>
      </c>
      <c r="B887">
        <v>47.48</v>
      </c>
      <c r="C887">
        <v>48</v>
      </c>
      <c r="D887" s="42">
        <f t="shared" si="13"/>
        <v>12.000000000000455</v>
      </c>
      <c r="E887" t="s">
        <v>1819</v>
      </c>
      <c r="F887" t="s">
        <v>442</v>
      </c>
    </row>
    <row r="888" spans="1:6">
      <c r="A888" t="s">
        <v>1814</v>
      </c>
      <c r="B888">
        <v>48.02</v>
      </c>
      <c r="C888">
        <v>48.16</v>
      </c>
      <c r="D888" s="42">
        <f t="shared" si="13"/>
        <v>13.999999999999091</v>
      </c>
      <c r="E888" t="s">
        <v>1820</v>
      </c>
      <c r="F888" t="s">
        <v>442</v>
      </c>
    </row>
    <row r="889" spans="1:6">
      <c r="A889" t="s">
        <v>1821</v>
      </c>
      <c r="B889">
        <v>48.18</v>
      </c>
      <c r="C889">
        <v>48.32</v>
      </c>
      <c r="D889" s="42">
        <f t="shared" si="13"/>
        <v>14</v>
      </c>
      <c r="E889" t="s">
        <v>1822</v>
      </c>
      <c r="F889" t="s">
        <v>442</v>
      </c>
    </row>
    <row r="890" spans="1:6">
      <c r="A890" t="s">
        <v>1821</v>
      </c>
      <c r="B890">
        <v>48.35</v>
      </c>
      <c r="C890">
        <v>48.48</v>
      </c>
      <c r="D890" s="42">
        <f t="shared" si="13"/>
        <v>12.999999999999545</v>
      </c>
      <c r="E890" t="s">
        <v>1823</v>
      </c>
      <c r="F890" t="s">
        <v>440</v>
      </c>
    </row>
    <row r="891" spans="1:6">
      <c r="A891" t="s">
        <v>1821</v>
      </c>
      <c r="B891">
        <v>48.5</v>
      </c>
      <c r="C891">
        <v>49.03</v>
      </c>
      <c r="D891" s="42">
        <f t="shared" si="13"/>
        <v>13</v>
      </c>
      <c r="E891" t="s">
        <v>1824</v>
      </c>
      <c r="F891" t="s">
        <v>440</v>
      </c>
    </row>
    <row r="892" spans="1:6">
      <c r="A892" t="s">
        <v>1821</v>
      </c>
      <c r="B892">
        <v>49.06</v>
      </c>
      <c r="C892">
        <v>49.2</v>
      </c>
      <c r="D892" s="42">
        <f t="shared" si="13"/>
        <v>14.000000000000455</v>
      </c>
      <c r="E892" t="s">
        <v>1825</v>
      </c>
      <c r="F892" t="s">
        <v>440</v>
      </c>
    </row>
    <row r="893" spans="1:6">
      <c r="A893" t="s">
        <v>1821</v>
      </c>
      <c r="B893">
        <v>49.23</v>
      </c>
      <c r="C893">
        <v>49.36</v>
      </c>
      <c r="D893" s="42">
        <f t="shared" si="13"/>
        <v>13.000000000000455</v>
      </c>
      <c r="E893" t="s">
        <v>1826</v>
      </c>
      <c r="F893" t="s">
        <v>442</v>
      </c>
    </row>
    <row r="894" spans="1:6">
      <c r="A894" t="s">
        <v>1821</v>
      </c>
      <c r="B894">
        <v>49.38</v>
      </c>
      <c r="C894">
        <v>49.51</v>
      </c>
      <c r="D894" s="42">
        <f t="shared" si="13"/>
        <v>12.999999999999545</v>
      </c>
      <c r="E894" t="s">
        <v>1827</v>
      </c>
      <c r="F894" t="s">
        <v>440</v>
      </c>
    </row>
    <row r="895" spans="1:6">
      <c r="A895" t="s">
        <v>1828</v>
      </c>
      <c r="B895">
        <v>49.55</v>
      </c>
      <c r="C895">
        <v>50.1</v>
      </c>
      <c r="D895" s="42">
        <f t="shared" si="13"/>
        <v>15.000000000000455</v>
      </c>
      <c r="E895" t="s">
        <v>1829</v>
      </c>
      <c r="F895" t="s">
        <v>440</v>
      </c>
    </row>
    <row r="896" spans="1:6">
      <c r="A896" t="s">
        <v>1828</v>
      </c>
      <c r="B896">
        <v>50.14</v>
      </c>
      <c r="C896">
        <v>50.25</v>
      </c>
      <c r="D896" s="42">
        <f t="shared" si="13"/>
        <v>11</v>
      </c>
      <c r="E896" t="s">
        <v>1830</v>
      </c>
      <c r="F896" t="s">
        <v>440</v>
      </c>
    </row>
    <row r="897" spans="1:6">
      <c r="A897" t="s">
        <v>1828</v>
      </c>
      <c r="B897">
        <v>50.28</v>
      </c>
      <c r="C897">
        <v>50.41</v>
      </c>
      <c r="D897" s="42">
        <f t="shared" si="13"/>
        <v>12.999999999999545</v>
      </c>
      <c r="E897" t="s">
        <v>1831</v>
      </c>
      <c r="F897" t="s">
        <v>442</v>
      </c>
    </row>
    <row r="898" spans="1:6">
      <c r="A898" t="s">
        <v>1828</v>
      </c>
      <c r="B898">
        <v>50.44</v>
      </c>
      <c r="C898">
        <v>50.56</v>
      </c>
      <c r="D898" s="42">
        <f t="shared" si="13"/>
        <v>12</v>
      </c>
      <c r="E898" t="s">
        <v>1832</v>
      </c>
      <c r="F898" t="s">
        <v>440</v>
      </c>
    </row>
    <row r="899" spans="1:6">
      <c r="A899" t="s">
        <v>1828</v>
      </c>
      <c r="B899">
        <v>50.59</v>
      </c>
      <c r="C899">
        <v>51.1</v>
      </c>
      <c r="D899" s="42">
        <f t="shared" ref="D899:D962" si="14">(TRUNC(C899)*60)+((C899-TRUNC(C899))*100)-((TRUNC(B899)*60)+((B899-TRUNC(B899))*100))</f>
        <v>10.999999999999545</v>
      </c>
      <c r="E899" t="s">
        <v>1833</v>
      </c>
      <c r="F899" t="s">
        <v>442</v>
      </c>
    </row>
    <row r="900" spans="1:6">
      <c r="A900" t="s">
        <v>1828</v>
      </c>
      <c r="B900">
        <v>51.12</v>
      </c>
      <c r="C900">
        <v>51.24</v>
      </c>
      <c r="D900" s="42">
        <f t="shared" si="14"/>
        <v>12.000000000000455</v>
      </c>
      <c r="E900" t="s">
        <v>1834</v>
      </c>
      <c r="F900" t="s">
        <v>440</v>
      </c>
    </row>
    <row r="901" spans="1:6">
      <c r="A901" t="s">
        <v>1835</v>
      </c>
      <c r="B901">
        <v>51.26</v>
      </c>
      <c r="C901">
        <v>51.43</v>
      </c>
      <c r="D901" s="42">
        <f t="shared" si="14"/>
        <v>17</v>
      </c>
      <c r="E901" t="s">
        <v>1836</v>
      </c>
      <c r="F901" t="s">
        <v>440</v>
      </c>
    </row>
    <row r="902" spans="1:6">
      <c r="A902" t="s">
        <v>1835</v>
      </c>
      <c r="B902">
        <v>51.46</v>
      </c>
      <c r="C902">
        <v>51.59</v>
      </c>
      <c r="D902" s="42">
        <f t="shared" si="14"/>
        <v>13.000000000000455</v>
      </c>
      <c r="E902" t="s">
        <v>1837</v>
      </c>
      <c r="F902" t="s">
        <v>440</v>
      </c>
    </row>
    <row r="903" spans="1:6">
      <c r="A903" t="s">
        <v>1835</v>
      </c>
      <c r="B903">
        <v>52.01</v>
      </c>
      <c r="C903">
        <v>52.14</v>
      </c>
      <c r="D903" s="42">
        <f t="shared" si="14"/>
        <v>13</v>
      </c>
      <c r="E903" t="s">
        <v>1838</v>
      </c>
      <c r="F903" t="s">
        <v>440</v>
      </c>
    </row>
    <row r="904" spans="1:6">
      <c r="A904" t="s">
        <v>1835</v>
      </c>
      <c r="B904">
        <v>52.18</v>
      </c>
      <c r="C904">
        <v>52.33</v>
      </c>
      <c r="D904" s="42">
        <f t="shared" si="14"/>
        <v>15</v>
      </c>
      <c r="E904" t="s">
        <v>1839</v>
      </c>
      <c r="F904" t="s">
        <v>440</v>
      </c>
    </row>
    <row r="905" spans="1:6">
      <c r="A905" t="s">
        <v>1835</v>
      </c>
      <c r="B905">
        <v>52.35</v>
      </c>
      <c r="C905">
        <v>52.5</v>
      </c>
      <c r="D905" s="42">
        <f t="shared" si="14"/>
        <v>15</v>
      </c>
      <c r="E905" t="s">
        <v>1840</v>
      </c>
      <c r="F905" t="s">
        <v>442</v>
      </c>
    </row>
    <row r="906" spans="1:6">
      <c r="A906" t="s">
        <v>1835</v>
      </c>
      <c r="B906">
        <v>52.52</v>
      </c>
      <c r="C906">
        <v>53.04</v>
      </c>
      <c r="D906" s="42">
        <f t="shared" si="14"/>
        <v>11.999999999999545</v>
      </c>
      <c r="E906" t="s">
        <v>1841</v>
      </c>
      <c r="F906" t="s">
        <v>442</v>
      </c>
    </row>
    <row r="907" spans="1:6">
      <c r="A907" t="s">
        <v>1842</v>
      </c>
      <c r="B907">
        <v>53.06</v>
      </c>
      <c r="C907">
        <v>53.2</v>
      </c>
      <c r="D907" s="42">
        <f t="shared" si="14"/>
        <v>14.000000000000455</v>
      </c>
      <c r="E907" t="s">
        <v>1804</v>
      </c>
      <c r="F907" t="s">
        <v>440</v>
      </c>
    </row>
    <row r="908" spans="1:6">
      <c r="A908" t="s">
        <v>1842</v>
      </c>
      <c r="B908">
        <v>53.23</v>
      </c>
      <c r="C908">
        <v>53.35</v>
      </c>
      <c r="D908" s="42">
        <f t="shared" si="14"/>
        <v>12.000000000000455</v>
      </c>
      <c r="E908" t="s">
        <v>1843</v>
      </c>
      <c r="F908" t="s">
        <v>442</v>
      </c>
    </row>
    <row r="909" spans="1:6">
      <c r="A909" t="s">
        <v>1842</v>
      </c>
      <c r="B909">
        <v>53.39</v>
      </c>
      <c r="C909">
        <v>53.5</v>
      </c>
      <c r="D909" s="42">
        <f t="shared" si="14"/>
        <v>11</v>
      </c>
      <c r="E909" t="s">
        <v>1844</v>
      </c>
      <c r="F909" t="s">
        <v>818</v>
      </c>
    </row>
    <row r="910" spans="1:6">
      <c r="A910" t="s">
        <v>1842</v>
      </c>
      <c r="B910">
        <v>53.52</v>
      </c>
      <c r="C910">
        <v>54.05</v>
      </c>
      <c r="D910" s="42">
        <f t="shared" si="14"/>
        <v>12.999999999999091</v>
      </c>
      <c r="E910" t="s">
        <v>1845</v>
      </c>
      <c r="F910" t="s">
        <v>440</v>
      </c>
    </row>
    <row r="911" spans="1:6">
      <c r="A911" t="s">
        <v>1842</v>
      </c>
      <c r="B911">
        <v>0.06</v>
      </c>
      <c r="C911">
        <v>0.23</v>
      </c>
      <c r="D911" s="42">
        <f t="shared" si="14"/>
        <v>17</v>
      </c>
      <c r="E911" t="s">
        <v>1846</v>
      </c>
      <c r="F911" t="s">
        <v>440</v>
      </c>
    </row>
    <row r="912" spans="1:6">
      <c r="A912" t="s">
        <v>1842</v>
      </c>
      <c r="B912">
        <v>0.27</v>
      </c>
      <c r="C912">
        <v>0.47</v>
      </c>
      <c r="D912" s="42">
        <f t="shared" si="14"/>
        <v>20</v>
      </c>
      <c r="E912" t="s">
        <v>1847</v>
      </c>
      <c r="F912" t="s">
        <v>442</v>
      </c>
    </row>
    <row r="913" spans="1:6">
      <c r="A913" t="s">
        <v>1848</v>
      </c>
      <c r="B913">
        <v>0.52</v>
      </c>
      <c r="C913">
        <v>1.08</v>
      </c>
      <c r="D913" s="42">
        <f t="shared" si="14"/>
        <v>16</v>
      </c>
      <c r="E913" t="s">
        <v>1849</v>
      </c>
      <c r="F913" t="s">
        <v>440</v>
      </c>
    </row>
    <row r="914" spans="1:6">
      <c r="A914" t="s">
        <v>1848</v>
      </c>
      <c r="B914">
        <v>1.1200000000000001</v>
      </c>
      <c r="C914">
        <v>1.29</v>
      </c>
      <c r="D914" s="42">
        <f t="shared" si="14"/>
        <v>16.999999999999986</v>
      </c>
      <c r="E914" t="s">
        <v>1850</v>
      </c>
      <c r="F914" t="s">
        <v>442</v>
      </c>
    </row>
    <row r="915" spans="1:6">
      <c r="A915" t="s">
        <v>1848</v>
      </c>
      <c r="B915">
        <v>1.33</v>
      </c>
      <c r="C915">
        <v>1.49</v>
      </c>
      <c r="D915" s="42">
        <f t="shared" si="14"/>
        <v>16</v>
      </c>
      <c r="E915" t="s">
        <v>1851</v>
      </c>
      <c r="F915" t="s">
        <v>440</v>
      </c>
    </row>
    <row r="916" spans="1:6">
      <c r="A916" t="s">
        <v>1848</v>
      </c>
      <c r="B916">
        <v>1.54</v>
      </c>
      <c r="C916">
        <v>2.14</v>
      </c>
      <c r="D916" s="42">
        <f t="shared" si="14"/>
        <v>20</v>
      </c>
      <c r="E916" t="s">
        <v>1852</v>
      </c>
      <c r="F916" t="s">
        <v>440</v>
      </c>
    </row>
    <row r="917" spans="1:6">
      <c r="A917" t="s">
        <v>1848</v>
      </c>
      <c r="B917">
        <v>2.19</v>
      </c>
      <c r="C917">
        <v>2.38</v>
      </c>
      <c r="D917" s="42">
        <f t="shared" si="14"/>
        <v>19</v>
      </c>
      <c r="E917" t="s">
        <v>1853</v>
      </c>
      <c r="F917" t="s">
        <v>440</v>
      </c>
    </row>
    <row r="918" spans="1:6">
      <c r="A918" t="s">
        <v>1848</v>
      </c>
      <c r="B918">
        <v>2.42</v>
      </c>
      <c r="C918">
        <v>3</v>
      </c>
      <c r="D918" s="42">
        <f t="shared" si="14"/>
        <v>18</v>
      </c>
      <c r="E918" t="s">
        <v>1854</v>
      </c>
      <c r="F918" t="s">
        <v>440</v>
      </c>
    </row>
    <row r="919" spans="1:6">
      <c r="A919" t="s">
        <v>1855</v>
      </c>
      <c r="B919">
        <v>3.03</v>
      </c>
      <c r="C919">
        <v>3.24</v>
      </c>
      <c r="D919" s="42">
        <f t="shared" si="14"/>
        <v>21.000000000000057</v>
      </c>
      <c r="E919" t="s">
        <v>1856</v>
      </c>
      <c r="F919" t="s">
        <v>440</v>
      </c>
    </row>
    <row r="920" spans="1:6">
      <c r="A920" t="s">
        <v>1855</v>
      </c>
      <c r="B920">
        <v>3.29</v>
      </c>
      <c r="C920">
        <v>3.49</v>
      </c>
      <c r="D920" s="42">
        <f t="shared" si="14"/>
        <v>20.000000000000028</v>
      </c>
      <c r="E920" t="s">
        <v>1857</v>
      </c>
      <c r="F920" t="s">
        <v>442</v>
      </c>
    </row>
    <row r="921" spans="1:6">
      <c r="A921" t="s">
        <v>1855</v>
      </c>
      <c r="B921">
        <v>3.53</v>
      </c>
      <c r="C921">
        <v>4.1100000000000003</v>
      </c>
      <c r="D921" s="42">
        <f t="shared" si="14"/>
        <v>18.000000000000057</v>
      </c>
      <c r="E921" t="s">
        <v>1858</v>
      </c>
      <c r="F921" t="s">
        <v>442</v>
      </c>
    </row>
    <row r="922" spans="1:6">
      <c r="A922" t="s">
        <v>1855</v>
      </c>
      <c r="B922">
        <v>4.1399999999999997</v>
      </c>
      <c r="C922">
        <v>4.47</v>
      </c>
      <c r="D922" s="42">
        <f t="shared" si="14"/>
        <v>33.000000000000028</v>
      </c>
      <c r="E922" t="s">
        <v>1859</v>
      </c>
      <c r="F922" t="s">
        <v>442</v>
      </c>
    </row>
    <row r="923" spans="1:6">
      <c r="A923" t="s">
        <v>1855</v>
      </c>
      <c r="B923">
        <v>0.03</v>
      </c>
      <c r="C923">
        <v>0.19</v>
      </c>
      <c r="D923" s="42">
        <f t="shared" si="14"/>
        <v>16</v>
      </c>
      <c r="E923" t="s">
        <v>1860</v>
      </c>
      <c r="F923" t="s">
        <v>440</v>
      </c>
    </row>
    <row r="924" spans="1:6">
      <c r="A924" t="s">
        <v>1855</v>
      </c>
      <c r="B924">
        <v>0.24</v>
      </c>
      <c r="C924">
        <v>0.39</v>
      </c>
      <c r="D924" s="42">
        <f t="shared" si="14"/>
        <v>15</v>
      </c>
      <c r="E924" t="s">
        <v>1861</v>
      </c>
      <c r="F924" t="s">
        <v>440</v>
      </c>
    </row>
    <row r="925" spans="1:6">
      <c r="A925" t="s">
        <v>1862</v>
      </c>
      <c r="B925">
        <v>0.41</v>
      </c>
      <c r="C925">
        <v>0.56999999999999995</v>
      </c>
      <c r="D925" s="42">
        <f t="shared" si="14"/>
        <v>15.999999999999993</v>
      </c>
      <c r="E925" t="s">
        <v>1863</v>
      </c>
      <c r="F925" t="s">
        <v>440</v>
      </c>
    </row>
    <row r="926" spans="1:6">
      <c r="A926" t="s">
        <v>1862</v>
      </c>
      <c r="B926">
        <v>0.59</v>
      </c>
      <c r="C926">
        <v>1.1399999999999999</v>
      </c>
      <c r="D926" s="42">
        <f t="shared" si="14"/>
        <v>14.999999999999986</v>
      </c>
      <c r="E926" t="s">
        <v>1864</v>
      </c>
      <c r="F926" t="s">
        <v>440</v>
      </c>
    </row>
    <row r="927" spans="1:6">
      <c r="A927" t="s">
        <v>1862</v>
      </c>
      <c r="B927">
        <v>1.1599999999999999</v>
      </c>
      <c r="C927">
        <v>1.35</v>
      </c>
      <c r="D927" s="42">
        <f t="shared" si="14"/>
        <v>19</v>
      </c>
      <c r="E927" t="s">
        <v>1865</v>
      </c>
      <c r="F927" t="s">
        <v>442</v>
      </c>
    </row>
    <row r="928" spans="1:6">
      <c r="A928" t="s">
        <v>1862</v>
      </c>
      <c r="B928">
        <v>1.38</v>
      </c>
      <c r="C928">
        <v>1.53</v>
      </c>
      <c r="D928" s="42">
        <f t="shared" si="14"/>
        <v>15.000000000000014</v>
      </c>
      <c r="E928" t="s">
        <v>1866</v>
      </c>
      <c r="F928" t="s">
        <v>442</v>
      </c>
    </row>
    <row r="929" spans="1:6">
      <c r="A929" t="s">
        <v>1862</v>
      </c>
      <c r="B929">
        <v>1.58</v>
      </c>
      <c r="C929">
        <v>2.13</v>
      </c>
      <c r="D929" s="42">
        <f t="shared" si="14"/>
        <v>15</v>
      </c>
      <c r="E929" t="s">
        <v>1867</v>
      </c>
      <c r="F929" t="s">
        <v>440</v>
      </c>
    </row>
    <row r="930" spans="1:6">
      <c r="A930" t="s">
        <v>1862</v>
      </c>
      <c r="B930">
        <v>2.16</v>
      </c>
      <c r="C930">
        <v>2.42</v>
      </c>
      <c r="D930" s="42">
        <f t="shared" si="14"/>
        <v>26</v>
      </c>
      <c r="E930" t="s">
        <v>1868</v>
      </c>
      <c r="F930" t="s">
        <v>440</v>
      </c>
    </row>
    <row r="931" spans="1:6">
      <c r="A931" t="s">
        <v>1869</v>
      </c>
      <c r="B931">
        <v>2.44</v>
      </c>
      <c r="C931">
        <v>3.02</v>
      </c>
      <c r="D931" s="42">
        <f t="shared" si="14"/>
        <v>18</v>
      </c>
      <c r="E931" t="s">
        <v>1870</v>
      </c>
      <c r="F931" t="s">
        <v>442</v>
      </c>
    </row>
    <row r="932" spans="1:6">
      <c r="A932" t="s">
        <v>1869</v>
      </c>
      <c r="B932">
        <v>3.04</v>
      </c>
      <c r="C932">
        <v>3.18</v>
      </c>
      <c r="D932" s="42">
        <f t="shared" si="14"/>
        <v>14</v>
      </c>
      <c r="E932" t="s">
        <v>1871</v>
      </c>
      <c r="F932" t="s">
        <v>440</v>
      </c>
    </row>
    <row r="933" spans="1:6">
      <c r="A933" t="s">
        <v>1869</v>
      </c>
      <c r="B933">
        <v>3.2</v>
      </c>
      <c r="C933">
        <v>3.32</v>
      </c>
      <c r="D933" s="42">
        <f t="shared" si="14"/>
        <v>11.999999999999972</v>
      </c>
      <c r="E933" t="s">
        <v>1872</v>
      </c>
      <c r="F933" t="s">
        <v>442</v>
      </c>
    </row>
    <row r="934" spans="1:6">
      <c r="A934" t="s">
        <v>1869</v>
      </c>
      <c r="B934">
        <v>3.35</v>
      </c>
      <c r="C934">
        <v>3.51</v>
      </c>
      <c r="D934" s="42">
        <f t="shared" si="14"/>
        <v>15.999999999999972</v>
      </c>
      <c r="E934" t="s">
        <v>1873</v>
      </c>
      <c r="F934" t="s">
        <v>442</v>
      </c>
    </row>
    <row r="935" spans="1:6">
      <c r="A935" t="s">
        <v>1869</v>
      </c>
      <c r="B935">
        <v>3.56</v>
      </c>
      <c r="C935">
        <v>4.1399999999999997</v>
      </c>
      <c r="D935" s="42">
        <f t="shared" si="14"/>
        <v>17.999999999999972</v>
      </c>
      <c r="E935" t="s">
        <v>1874</v>
      </c>
      <c r="F935" t="s">
        <v>440</v>
      </c>
    </row>
    <row r="936" spans="1:6">
      <c r="A936" t="s">
        <v>1869</v>
      </c>
      <c r="B936">
        <v>4.1500000000000004</v>
      </c>
      <c r="C936">
        <v>4.33</v>
      </c>
      <c r="D936" s="42">
        <f t="shared" si="14"/>
        <v>17.999999999999972</v>
      </c>
      <c r="E936" t="s">
        <v>1875</v>
      </c>
      <c r="F936" t="s">
        <v>440</v>
      </c>
    </row>
    <row r="937" spans="1:6">
      <c r="A937" t="s">
        <v>1876</v>
      </c>
      <c r="B937">
        <v>4.34</v>
      </c>
      <c r="C937">
        <v>4.4800000000000004</v>
      </c>
      <c r="D937" s="42">
        <f t="shared" si="14"/>
        <v>14.000000000000057</v>
      </c>
      <c r="E937" t="s">
        <v>1877</v>
      </c>
      <c r="F937" t="s">
        <v>440</v>
      </c>
    </row>
    <row r="938" spans="1:6">
      <c r="A938" t="s">
        <v>1876</v>
      </c>
      <c r="B938">
        <v>4.59</v>
      </c>
      <c r="C938">
        <v>5.09</v>
      </c>
      <c r="D938" s="42">
        <f t="shared" si="14"/>
        <v>10</v>
      </c>
      <c r="E938" t="s">
        <v>1878</v>
      </c>
      <c r="F938" t="s">
        <v>818</v>
      </c>
    </row>
    <row r="939" spans="1:6">
      <c r="A939" t="s">
        <v>1876</v>
      </c>
      <c r="B939">
        <v>5.12</v>
      </c>
      <c r="C939">
        <v>5.3</v>
      </c>
      <c r="D939" s="42">
        <f t="shared" si="14"/>
        <v>18</v>
      </c>
      <c r="E939" t="s">
        <v>1879</v>
      </c>
      <c r="F939" t="s">
        <v>440</v>
      </c>
    </row>
    <row r="940" spans="1:6">
      <c r="A940" t="s">
        <v>1876</v>
      </c>
      <c r="B940">
        <v>5.33</v>
      </c>
      <c r="C940">
        <v>5.53</v>
      </c>
      <c r="D940" s="42">
        <f t="shared" si="14"/>
        <v>20</v>
      </c>
      <c r="E940" t="s">
        <v>1880</v>
      </c>
      <c r="F940" t="s">
        <v>440</v>
      </c>
    </row>
    <row r="941" spans="1:6">
      <c r="A941" t="s">
        <v>1876</v>
      </c>
      <c r="B941">
        <v>5.55</v>
      </c>
      <c r="C941">
        <v>6.07</v>
      </c>
      <c r="D941" s="42">
        <f t="shared" si="14"/>
        <v>12</v>
      </c>
      <c r="E941" t="s">
        <v>1881</v>
      </c>
      <c r="F941" t="s">
        <v>440</v>
      </c>
    </row>
    <row r="942" spans="1:6">
      <c r="A942" t="s">
        <v>1876</v>
      </c>
      <c r="B942">
        <v>6.1</v>
      </c>
      <c r="C942">
        <v>6.27</v>
      </c>
      <c r="D942" s="42">
        <f t="shared" si="14"/>
        <v>17</v>
      </c>
      <c r="E942" t="s">
        <v>1882</v>
      </c>
      <c r="F942" t="s">
        <v>440</v>
      </c>
    </row>
    <row r="943" spans="1:6">
      <c r="A943" t="s">
        <v>1883</v>
      </c>
      <c r="B943">
        <v>6.29</v>
      </c>
      <c r="C943">
        <v>6.45</v>
      </c>
      <c r="D943" s="42">
        <f t="shared" si="14"/>
        <v>16</v>
      </c>
      <c r="E943" t="s">
        <v>1884</v>
      </c>
      <c r="F943" t="s">
        <v>442</v>
      </c>
    </row>
    <row r="944" spans="1:6">
      <c r="A944" t="s">
        <v>1883</v>
      </c>
      <c r="B944">
        <v>6.47</v>
      </c>
      <c r="C944">
        <v>7.08</v>
      </c>
      <c r="D944" s="42">
        <f t="shared" si="14"/>
        <v>21</v>
      </c>
      <c r="E944" t="s">
        <v>1885</v>
      </c>
      <c r="F944" t="s">
        <v>440</v>
      </c>
    </row>
    <row r="945" spans="1:6">
      <c r="A945" t="s">
        <v>1883</v>
      </c>
      <c r="B945">
        <v>7.12</v>
      </c>
      <c r="C945">
        <v>7.26</v>
      </c>
      <c r="D945" s="42">
        <f t="shared" si="14"/>
        <v>14</v>
      </c>
      <c r="E945" t="s">
        <v>1886</v>
      </c>
      <c r="F945" t="s">
        <v>440</v>
      </c>
    </row>
    <row r="946" spans="1:6">
      <c r="A946" t="s">
        <v>1883</v>
      </c>
      <c r="B946">
        <v>7.27</v>
      </c>
      <c r="C946">
        <v>7.39</v>
      </c>
      <c r="D946" s="42">
        <f t="shared" si="14"/>
        <v>12.000000000000057</v>
      </c>
      <c r="E946" t="s">
        <v>1887</v>
      </c>
      <c r="F946" t="s">
        <v>442</v>
      </c>
    </row>
    <row r="947" spans="1:6">
      <c r="A947" t="s">
        <v>1883</v>
      </c>
      <c r="B947">
        <v>7.43</v>
      </c>
      <c r="C947">
        <v>7.59</v>
      </c>
      <c r="D947" s="42">
        <f t="shared" si="14"/>
        <v>16</v>
      </c>
      <c r="E947" t="s">
        <v>1888</v>
      </c>
      <c r="F947" t="s">
        <v>440</v>
      </c>
    </row>
    <row r="948" spans="1:6">
      <c r="A948" t="s">
        <v>1883</v>
      </c>
      <c r="B948">
        <v>8.02</v>
      </c>
      <c r="C948">
        <v>8.25</v>
      </c>
      <c r="D948" s="42">
        <f t="shared" si="14"/>
        <v>23.000000000000057</v>
      </c>
      <c r="E948" t="s">
        <v>1889</v>
      </c>
      <c r="F948" t="s">
        <v>440</v>
      </c>
    </row>
    <row r="949" spans="1:6">
      <c r="A949" t="s">
        <v>1890</v>
      </c>
      <c r="B949">
        <v>8.2799999999999994</v>
      </c>
      <c r="C949">
        <v>8.48</v>
      </c>
      <c r="D949" s="42">
        <f t="shared" si="14"/>
        <v>20.000000000000057</v>
      </c>
      <c r="E949" t="s">
        <v>1891</v>
      </c>
      <c r="F949" t="s">
        <v>440</v>
      </c>
    </row>
    <row r="950" spans="1:6">
      <c r="A950" t="s">
        <v>1890</v>
      </c>
      <c r="B950">
        <v>8.51</v>
      </c>
      <c r="C950">
        <v>9.0399999999999991</v>
      </c>
      <c r="D950" s="42">
        <f t="shared" si="14"/>
        <v>12.999999999999886</v>
      </c>
      <c r="E950" t="s">
        <v>1892</v>
      </c>
      <c r="F950" t="s">
        <v>442</v>
      </c>
    </row>
    <row r="951" spans="1:6">
      <c r="A951" t="s">
        <v>1890</v>
      </c>
      <c r="B951">
        <v>9.09</v>
      </c>
      <c r="C951">
        <v>9.1999999999999993</v>
      </c>
      <c r="D951" s="42">
        <f t="shared" si="14"/>
        <v>10.999999999999886</v>
      </c>
      <c r="E951" t="s">
        <v>1893</v>
      </c>
      <c r="F951" t="s">
        <v>440</v>
      </c>
    </row>
    <row r="952" spans="1:6">
      <c r="A952" t="s">
        <v>1890</v>
      </c>
      <c r="B952">
        <v>9.23</v>
      </c>
      <c r="C952">
        <v>9.41</v>
      </c>
      <c r="D952" s="42">
        <f t="shared" si="14"/>
        <v>18</v>
      </c>
      <c r="E952" t="s">
        <v>1894</v>
      </c>
      <c r="F952" t="s">
        <v>440</v>
      </c>
    </row>
    <row r="953" spans="1:6">
      <c r="A953" t="s">
        <v>1890</v>
      </c>
      <c r="B953">
        <v>9.42</v>
      </c>
      <c r="C953">
        <v>9.5399999999999991</v>
      </c>
      <c r="D953" s="42">
        <f t="shared" si="14"/>
        <v>11.999999999999886</v>
      </c>
      <c r="E953" t="s">
        <v>1895</v>
      </c>
      <c r="F953" t="s">
        <v>440</v>
      </c>
    </row>
    <row r="954" spans="1:6">
      <c r="A954" t="s">
        <v>1890</v>
      </c>
      <c r="B954">
        <v>9.58</v>
      </c>
      <c r="C954">
        <v>10.15</v>
      </c>
      <c r="D954" s="42">
        <f t="shared" si="14"/>
        <v>17</v>
      </c>
      <c r="E954" t="s">
        <v>1896</v>
      </c>
      <c r="F954" t="s">
        <v>818</v>
      </c>
    </row>
    <row r="955" spans="1:6">
      <c r="A955" t="s">
        <v>1897</v>
      </c>
      <c r="B955">
        <v>10.16</v>
      </c>
      <c r="C955">
        <v>10.29</v>
      </c>
      <c r="D955" s="42">
        <f t="shared" si="14"/>
        <v>12.999999999999886</v>
      </c>
      <c r="E955" t="s">
        <v>1898</v>
      </c>
      <c r="F955" t="s">
        <v>440</v>
      </c>
    </row>
    <row r="956" spans="1:6">
      <c r="A956" t="s">
        <v>1897</v>
      </c>
      <c r="B956">
        <v>10.32</v>
      </c>
      <c r="C956">
        <v>10.49</v>
      </c>
      <c r="D956" s="42">
        <f t="shared" si="14"/>
        <v>17</v>
      </c>
      <c r="E956" t="s">
        <v>1899</v>
      </c>
      <c r="F956" t="s">
        <v>818</v>
      </c>
    </row>
    <row r="957" spans="1:6">
      <c r="A957" t="s">
        <v>1897</v>
      </c>
      <c r="B957">
        <v>10.51</v>
      </c>
      <c r="C957">
        <v>11.08</v>
      </c>
      <c r="D957" s="42">
        <f t="shared" si="14"/>
        <v>17</v>
      </c>
      <c r="E957" t="s">
        <v>1900</v>
      </c>
      <c r="F957" t="s">
        <v>818</v>
      </c>
    </row>
    <row r="958" spans="1:6">
      <c r="A958" t="s">
        <v>1897</v>
      </c>
      <c r="B958">
        <v>11.11</v>
      </c>
      <c r="C958">
        <v>11.23</v>
      </c>
      <c r="D958" s="42">
        <f t="shared" si="14"/>
        <v>12</v>
      </c>
      <c r="E958" t="s">
        <v>1901</v>
      </c>
      <c r="F958" t="s">
        <v>440</v>
      </c>
    </row>
    <row r="959" spans="1:6">
      <c r="A959" t="s">
        <v>1897</v>
      </c>
      <c r="B959">
        <v>11.25</v>
      </c>
      <c r="C959">
        <v>11.39</v>
      </c>
      <c r="D959" s="42">
        <f t="shared" si="14"/>
        <v>14</v>
      </c>
      <c r="E959" t="s">
        <v>1902</v>
      </c>
      <c r="F959" t="s">
        <v>440</v>
      </c>
    </row>
    <row r="960" spans="1:6">
      <c r="A960" t="s">
        <v>1897</v>
      </c>
      <c r="B960">
        <v>11.44</v>
      </c>
      <c r="C960">
        <v>12.06</v>
      </c>
      <c r="D960" s="42">
        <f t="shared" si="14"/>
        <v>22</v>
      </c>
      <c r="E960" t="s">
        <v>1903</v>
      </c>
      <c r="F960" t="s">
        <v>440</v>
      </c>
    </row>
    <row r="961" spans="1:6">
      <c r="A961" t="s">
        <v>1904</v>
      </c>
      <c r="B961">
        <v>12.08</v>
      </c>
      <c r="C961">
        <v>12.18</v>
      </c>
      <c r="D961" s="42">
        <f t="shared" si="14"/>
        <v>10</v>
      </c>
      <c r="E961" t="s">
        <v>1905</v>
      </c>
      <c r="F961" t="s">
        <v>440</v>
      </c>
    </row>
    <row r="962" spans="1:6">
      <c r="A962" t="s">
        <v>1904</v>
      </c>
      <c r="B962">
        <v>12.22</v>
      </c>
      <c r="C962">
        <v>12.35</v>
      </c>
      <c r="D962" s="42">
        <f t="shared" si="14"/>
        <v>12.999999999999886</v>
      </c>
      <c r="E962" t="s">
        <v>1906</v>
      </c>
      <c r="F962" t="s">
        <v>442</v>
      </c>
    </row>
    <row r="963" spans="1:6">
      <c r="A963" t="s">
        <v>1904</v>
      </c>
      <c r="B963">
        <v>12.37</v>
      </c>
      <c r="C963">
        <v>12.51</v>
      </c>
      <c r="D963" s="42">
        <f t="shared" ref="D963:D1026" si="15">(TRUNC(C963)*60)+((C963-TRUNC(C963))*100)-((TRUNC(B963)*60)+((B963-TRUNC(B963))*100))</f>
        <v>14.000000000000114</v>
      </c>
      <c r="E963" t="s">
        <v>1907</v>
      </c>
      <c r="F963" t="s">
        <v>440</v>
      </c>
    </row>
    <row r="964" spans="1:6">
      <c r="A964" t="s">
        <v>1904</v>
      </c>
      <c r="B964">
        <v>12.54</v>
      </c>
      <c r="C964">
        <v>13.05</v>
      </c>
      <c r="D964" s="42">
        <f t="shared" si="15"/>
        <v>11.000000000000227</v>
      </c>
      <c r="E964" t="s">
        <v>1908</v>
      </c>
      <c r="F964" t="s">
        <v>440</v>
      </c>
    </row>
    <row r="965" spans="1:6">
      <c r="A965" t="s">
        <v>1904</v>
      </c>
      <c r="B965">
        <v>13.07</v>
      </c>
      <c r="C965">
        <v>13.19</v>
      </c>
      <c r="D965" s="42">
        <f t="shared" si="15"/>
        <v>12</v>
      </c>
      <c r="E965" t="s">
        <v>1909</v>
      </c>
      <c r="F965" t="s">
        <v>440</v>
      </c>
    </row>
    <row r="966" spans="1:6">
      <c r="A966" t="s">
        <v>1904</v>
      </c>
      <c r="B966">
        <v>13.23</v>
      </c>
      <c r="C966">
        <v>13.41</v>
      </c>
      <c r="D966" s="42">
        <f t="shared" si="15"/>
        <v>18</v>
      </c>
      <c r="E966" t="s">
        <v>1910</v>
      </c>
      <c r="F966" t="s">
        <v>440</v>
      </c>
    </row>
    <row r="967" spans="1:6">
      <c r="A967" t="s">
        <v>1911</v>
      </c>
      <c r="B967">
        <v>13.45</v>
      </c>
      <c r="C967">
        <v>14.03</v>
      </c>
      <c r="D967" s="42">
        <f t="shared" si="15"/>
        <v>18</v>
      </c>
      <c r="E967" t="s">
        <v>1912</v>
      </c>
      <c r="F967" t="s">
        <v>440</v>
      </c>
    </row>
    <row r="968" spans="1:6">
      <c r="A968" t="s">
        <v>1911</v>
      </c>
      <c r="B968">
        <v>14.05</v>
      </c>
      <c r="C968">
        <v>14.19</v>
      </c>
      <c r="D968" s="42">
        <f t="shared" si="15"/>
        <v>13.999999999999886</v>
      </c>
      <c r="E968" t="s">
        <v>1913</v>
      </c>
      <c r="F968" t="s">
        <v>440</v>
      </c>
    </row>
    <row r="969" spans="1:6">
      <c r="A969" t="s">
        <v>1911</v>
      </c>
      <c r="B969">
        <v>14.23</v>
      </c>
      <c r="C969">
        <v>14.35</v>
      </c>
      <c r="D969" s="42">
        <f t="shared" si="15"/>
        <v>12</v>
      </c>
      <c r="E969" t="s">
        <v>1914</v>
      </c>
      <c r="F969" t="s">
        <v>440</v>
      </c>
    </row>
    <row r="970" spans="1:6">
      <c r="A970" t="s">
        <v>1911</v>
      </c>
      <c r="B970">
        <v>14.37</v>
      </c>
      <c r="C970">
        <v>14.55</v>
      </c>
      <c r="D970" s="42">
        <f t="shared" si="15"/>
        <v>18.000000000000227</v>
      </c>
      <c r="E970" t="s">
        <v>1915</v>
      </c>
      <c r="F970" t="s">
        <v>818</v>
      </c>
    </row>
    <row r="971" spans="1:6">
      <c r="A971" t="s">
        <v>1911</v>
      </c>
      <c r="B971">
        <v>15</v>
      </c>
      <c r="C971">
        <v>15.12</v>
      </c>
      <c r="D971" s="42">
        <f t="shared" si="15"/>
        <v>11.999999999999886</v>
      </c>
      <c r="E971" t="s">
        <v>1916</v>
      </c>
      <c r="F971" t="s">
        <v>440</v>
      </c>
    </row>
    <row r="972" spans="1:6">
      <c r="A972" t="s">
        <v>1911</v>
      </c>
      <c r="B972">
        <v>15.14</v>
      </c>
      <c r="C972">
        <v>15.26</v>
      </c>
      <c r="D972" s="42">
        <f t="shared" si="15"/>
        <v>12</v>
      </c>
      <c r="E972" t="s">
        <v>1917</v>
      </c>
      <c r="F972" t="s">
        <v>818</v>
      </c>
    </row>
    <row r="973" spans="1:6">
      <c r="A973" t="s">
        <v>1918</v>
      </c>
      <c r="B973">
        <v>15.31</v>
      </c>
      <c r="C973">
        <v>15.45</v>
      </c>
      <c r="D973" s="42">
        <f t="shared" si="15"/>
        <v>13.999999999999886</v>
      </c>
      <c r="E973" t="s">
        <v>1919</v>
      </c>
      <c r="F973" t="s">
        <v>440</v>
      </c>
    </row>
    <row r="974" spans="1:6">
      <c r="A974" t="s">
        <v>1918</v>
      </c>
      <c r="B974">
        <v>15.49</v>
      </c>
      <c r="C974">
        <v>16.059999999999999</v>
      </c>
      <c r="D974" s="42">
        <f t="shared" si="15"/>
        <v>16.999999999999886</v>
      </c>
      <c r="E974" t="s">
        <v>1920</v>
      </c>
      <c r="F974" t="s">
        <v>440</v>
      </c>
    </row>
    <row r="975" spans="1:6">
      <c r="A975" t="s">
        <v>1918</v>
      </c>
      <c r="B975">
        <v>16.07</v>
      </c>
      <c r="C975">
        <v>16.22</v>
      </c>
      <c r="D975" s="42">
        <f t="shared" si="15"/>
        <v>14.999999999999886</v>
      </c>
      <c r="E975" t="s">
        <v>1921</v>
      </c>
      <c r="F975" t="s">
        <v>440</v>
      </c>
    </row>
    <row r="976" spans="1:6">
      <c r="A976" t="s">
        <v>1918</v>
      </c>
      <c r="B976">
        <v>16.23</v>
      </c>
      <c r="C976">
        <v>16.36</v>
      </c>
      <c r="D976" s="42">
        <f t="shared" si="15"/>
        <v>13</v>
      </c>
      <c r="E976" t="s">
        <v>1922</v>
      </c>
      <c r="F976" t="s">
        <v>442</v>
      </c>
    </row>
    <row r="977" spans="1:6">
      <c r="A977" t="s">
        <v>1918</v>
      </c>
      <c r="B977">
        <v>16.399999999999999</v>
      </c>
      <c r="C977">
        <v>16.5</v>
      </c>
      <c r="D977" s="42">
        <f t="shared" si="15"/>
        <v>10.000000000000114</v>
      </c>
      <c r="E977" t="s">
        <v>1923</v>
      </c>
      <c r="F977" t="s">
        <v>440</v>
      </c>
    </row>
    <row r="978" spans="1:6">
      <c r="A978" t="s">
        <v>1918</v>
      </c>
      <c r="B978">
        <v>16.53</v>
      </c>
      <c r="C978">
        <v>17.05</v>
      </c>
      <c r="D978" s="42">
        <f t="shared" si="15"/>
        <v>11.999999999999886</v>
      </c>
      <c r="E978" t="s">
        <v>1924</v>
      </c>
      <c r="F978" t="s">
        <v>818</v>
      </c>
    </row>
    <row r="979" spans="1:6">
      <c r="A979" t="s">
        <v>1925</v>
      </c>
      <c r="B979">
        <v>17.09</v>
      </c>
      <c r="C979">
        <v>17.21</v>
      </c>
      <c r="D979" s="42">
        <f t="shared" si="15"/>
        <v>12</v>
      </c>
      <c r="E979" t="s">
        <v>1926</v>
      </c>
      <c r="F979" t="s">
        <v>440</v>
      </c>
    </row>
    <row r="980" spans="1:6">
      <c r="A980" t="s">
        <v>1925</v>
      </c>
      <c r="B980">
        <v>17.260000000000002</v>
      </c>
      <c r="C980">
        <v>17.41</v>
      </c>
      <c r="D980" s="42">
        <f t="shared" si="15"/>
        <v>14.999999999999773</v>
      </c>
      <c r="E980" t="s">
        <v>1927</v>
      </c>
      <c r="F980" t="s">
        <v>440</v>
      </c>
    </row>
    <row r="981" spans="1:6">
      <c r="A981" t="s">
        <v>1925</v>
      </c>
      <c r="B981">
        <v>17.43</v>
      </c>
      <c r="C981">
        <v>17.55</v>
      </c>
      <c r="D981" s="42">
        <f t="shared" si="15"/>
        <v>12</v>
      </c>
      <c r="E981" t="s">
        <v>1928</v>
      </c>
      <c r="F981" t="s">
        <v>442</v>
      </c>
    </row>
    <row r="982" spans="1:6">
      <c r="A982" t="s">
        <v>1925</v>
      </c>
      <c r="B982">
        <v>17.59</v>
      </c>
      <c r="C982">
        <v>18.11</v>
      </c>
      <c r="D982" s="42">
        <f t="shared" si="15"/>
        <v>12</v>
      </c>
      <c r="E982" t="s">
        <v>1929</v>
      </c>
      <c r="F982" t="s">
        <v>442</v>
      </c>
    </row>
    <row r="983" spans="1:6">
      <c r="A983" t="s">
        <v>1925</v>
      </c>
      <c r="B983">
        <v>18.13</v>
      </c>
      <c r="C983">
        <v>18.29</v>
      </c>
      <c r="D983" s="42">
        <f t="shared" si="15"/>
        <v>16</v>
      </c>
      <c r="E983" t="s">
        <v>1930</v>
      </c>
      <c r="F983" t="s">
        <v>442</v>
      </c>
    </row>
    <row r="984" spans="1:6">
      <c r="A984" t="s">
        <v>1925</v>
      </c>
      <c r="B984">
        <v>18.309999999999999</v>
      </c>
      <c r="C984">
        <v>18.47</v>
      </c>
      <c r="D984" s="42">
        <f t="shared" si="15"/>
        <v>16.000000000000227</v>
      </c>
      <c r="E984" t="s">
        <v>1931</v>
      </c>
      <c r="F984" t="s">
        <v>442</v>
      </c>
    </row>
    <row r="985" spans="1:6">
      <c r="A985" t="s">
        <v>1932</v>
      </c>
      <c r="B985">
        <v>18.5</v>
      </c>
      <c r="C985">
        <v>19.010000000000002</v>
      </c>
      <c r="D985" s="42">
        <f t="shared" si="15"/>
        <v>11.000000000000227</v>
      </c>
      <c r="E985" t="s">
        <v>1933</v>
      </c>
      <c r="F985" t="s">
        <v>442</v>
      </c>
    </row>
    <row r="986" spans="1:6">
      <c r="A986" t="s">
        <v>1932</v>
      </c>
      <c r="B986">
        <v>19.04</v>
      </c>
      <c r="C986">
        <v>19.170000000000002</v>
      </c>
      <c r="D986" s="42">
        <f t="shared" si="15"/>
        <v>13.000000000000227</v>
      </c>
      <c r="E986" t="s">
        <v>1934</v>
      </c>
      <c r="F986" t="s">
        <v>440</v>
      </c>
    </row>
    <row r="987" spans="1:6">
      <c r="A987" t="s">
        <v>1932</v>
      </c>
      <c r="B987">
        <v>19.22</v>
      </c>
      <c r="C987">
        <v>19.350000000000001</v>
      </c>
      <c r="D987" s="42">
        <f t="shared" si="15"/>
        <v>13.000000000000227</v>
      </c>
      <c r="E987" t="s">
        <v>1935</v>
      </c>
      <c r="F987" t="s">
        <v>440</v>
      </c>
    </row>
    <row r="988" spans="1:6">
      <c r="A988" t="s">
        <v>1932</v>
      </c>
      <c r="B988">
        <v>19.37</v>
      </c>
      <c r="C988">
        <v>19.579999999999998</v>
      </c>
      <c r="D988" s="42">
        <f t="shared" si="15"/>
        <v>20.999999999999773</v>
      </c>
      <c r="E988" t="s">
        <v>1936</v>
      </c>
      <c r="F988" t="s">
        <v>440</v>
      </c>
    </row>
    <row r="989" spans="1:6">
      <c r="A989" t="s">
        <v>1932</v>
      </c>
      <c r="B989">
        <v>20</v>
      </c>
      <c r="C989">
        <v>20.13</v>
      </c>
      <c r="D989" s="42">
        <f t="shared" si="15"/>
        <v>13</v>
      </c>
      <c r="E989" t="s">
        <v>1937</v>
      </c>
      <c r="F989" t="s">
        <v>442</v>
      </c>
    </row>
    <row r="990" spans="1:6">
      <c r="A990" t="s">
        <v>1932</v>
      </c>
      <c r="B990">
        <v>20.16</v>
      </c>
      <c r="C990">
        <v>20.309999999999999</v>
      </c>
      <c r="D990" s="42">
        <f t="shared" si="15"/>
        <v>14.999999999999773</v>
      </c>
      <c r="E990" t="s">
        <v>1938</v>
      </c>
      <c r="F990" t="s">
        <v>442</v>
      </c>
    </row>
    <row r="991" spans="1:6">
      <c r="A991" t="s">
        <v>1939</v>
      </c>
      <c r="B991">
        <v>20.37</v>
      </c>
      <c r="C991">
        <v>20.5</v>
      </c>
      <c r="D991" s="42">
        <f t="shared" si="15"/>
        <v>13</v>
      </c>
      <c r="E991" t="s">
        <v>1940</v>
      </c>
      <c r="F991" t="s">
        <v>440</v>
      </c>
    </row>
    <row r="992" spans="1:6">
      <c r="A992" t="s">
        <v>1939</v>
      </c>
      <c r="B992">
        <v>20.53</v>
      </c>
      <c r="C992">
        <v>21.09</v>
      </c>
      <c r="D992" s="42">
        <f t="shared" si="15"/>
        <v>16</v>
      </c>
      <c r="E992" t="s">
        <v>1941</v>
      </c>
      <c r="F992" t="s">
        <v>442</v>
      </c>
    </row>
    <row r="993" spans="1:6">
      <c r="A993" t="s">
        <v>1939</v>
      </c>
      <c r="B993">
        <v>21.12</v>
      </c>
      <c r="C993">
        <v>21.27</v>
      </c>
      <c r="D993" s="42">
        <f t="shared" si="15"/>
        <v>15</v>
      </c>
      <c r="E993" t="s">
        <v>1942</v>
      </c>
      <c r="F993" t="s">
        <v>440</v>
      </c>
    </row>
    <row r="994" spans="1:6">
      <c r="A994" t="s">
        <v>1939</v>
      </c>
      <c r="B994">
        <v>21.3</v>
      </c>
      <c r="C994">
        <v>21.44</v>
      </c>
      <c r="D994" s="42">
        <f t="shared" si="15"/>
        <v>14.000000000000227</v>
      </c>
      <c r="E994" t="s">
        <v>1943</v>
      </c>
      <c r="F994" t="s">
        <v>440</v>
      </c>
    </row>
    <row r="995" spans="1:6">
      <c r="A995" t="s">
        <v>1939</v>
      </c>
      <c r="B995">
        <v>21.47</v>
      </c>
      <c r="C995">
        <v>22</v>
      </c>
      <c r="D995" s="42">
        <f t="shared" si="15"/>
        <v>13</v>
      </c>
      <c r="E995" t="s">
        <v>1944</v>
      </c>
      <c r="F995" t="s">
        <v>440</v>
      </c>
    </row>
    <row r="996" spans="1:6">
      <c r="A996" t="s">
        <v>1939</v>
      </c>
      <c r="B996">
        <v>22.03</v>
      </c>
      <c r="C996">
        <v>22.14</v>
      </c>
      <c r="D996" s="42">
        <f t="shared" si="15"/>
        <v>11</v>
      </c>
      <c r="E996" t="s">
        <v>1945</v>
      </c>
      <c r="F996" t="s">
        <v>440</v>
      </c>
    </row>
    <row r="997" spans="1:6">
      <c r="A997" t="s">
        <v>1946</v>
      </c>
      <c r="B997">
        <v>22.17</v>
      </c>
      <c r="C997">
        <v>22.32</v>
      </c>
      <c r="D997" s="42">
        <f t="shared" si="15"/>
        <v>14.999999999999773</v>
      </c>
      <c r="E997" t="s">
        <v>1947</v>
      </c>
      <c r="F997" t="s">
        <v>818</v>
      </c>
    </row>
    <row r="998" spans="1:6">
      <c r="A998" t="s">
        <v>1946</v>
      </c>
      <c r="B998">
        <v>22.35</v>
      </c>
      <c r="C998">
        <v>22.48</v>
      </c>
      <c r="D998" s="42">
        <f t="shared" si="15"/>
        <v>12.999999999999773</v>
      </c>
      <c r="E998" t="s">
        <v>1948</v>
      </c>
      <c r="F998" t="s">
        <v>440</v>
      </c>
    </row>
    <row r="999" spans="1:6">
      <c r="A999" t="s">
        <v>1946</v>
      </c>
      <c r="B999">
        <v>22.53</v>
      </c>
      <c r="C999">
        <v>23.07</v>
      </c>
      <c r="D999" s="42">
        <f t="shared" si="15"/>
        <v>14</v>
      </c>
      <c r="E999" t="s">
        <v>1949</v>
      </c>
      <c r="F999" t="s">
        <v>440</v>
      </c>
    </row>
    <row r="1000" spans="1:6">
      <c r="A1000" t="s">
        <v>1946</v>
      </c>
      <c r="B1000">
        <v>23.09</v>
      </c>
      <c r="C1000">
        <v>23.25</v>
      </c>
      <c r="D1000" s="42">
        <f t="shared" si="15"/>
        <v>16</v>
      </c>
      <c r="E1000" t="s">
        <v>1950</v>
      </c>
      <c r="F1000" t="s">
        <v>440</v>
      </c>
    </row>
    <row r="1001" spans="1:6">
      <c r="A1001" t="s">
        <v>1946</v>
      </c>
      <c r="B1001">
        <v>23.29</v>
      </c>
      <c r="C1001">
        <v>23.51</v>
      </c>
      <c r="D1001" s="42">
        <f t="shared" si="15"/>
        <v>22.000000000000227</v>
      </c>
      <c r="E1001" t="s">
        <v>1951</v>
      </c>
      <c r="F1001" t="s">
        <v>442</v>
      </c>
    </row>
    <row r="1002" spans="1:6">
      <c r="A1002" t="s">
        <v>1946</v>
      </c>
      <c r="B1002">
        <v>23.55</v>
      </c>
      <c r="C1002">
        <v>24.09</v>
      </c>
      <c r="D1002" s="42">
        <f t="shared" si="15"/>
        <v>14</v>
      </c>
      <c r="E1002" t="s">
        <v>1952</v>
      </c>
      <c r="F1002" t="s">
        <v>440</v>
      </c>
    </row>
    <row r="1003" spans="1:6">
      <c r="A1003" t="s">
        <v>1946</v>
      </c>
      <c r="B1003">
        <v>24.12</v>
      </c>
      <c r="C1003">
        <v>24.24</v>
      </c>
      <c r="D1003" s="42">
        <f t="shared" si="15"/>
        <v>11.999999999999773</v>
      </c>
      <c r="E1003" t="s">
        <v>1953</v>
      </c>
      <c r="F1003" t="s">
        <v>440</v>
      </c>
    </row>
    <row r="1004" spans="1:6">
      <c r="A1004" t="s">
        <v>1954</v>
      </c>
      <c r="B1004">
        <v>24.25</v>
      </c>
      <c r="C1004">
        <v>24.38</v>
      </c>
      <c r="D1004" s="42">
        <f t="shared" si="15"/>
        <v>13</v>
      </c>
      <c r="E1004" t="s">
        <v>1955</v>
      </c>
      <c r="F1004" t="s">
        <v>440</v>
      </c>
    </row>
    <row r="1005" spans="1:6">
      <c r="A1005" t="s">
        <v>1954</v>
      </c>
      <c r="B1005">
        <v>24.42</v>
      </c>
      <c r="C1005">
        <v>24.52</v>
      </c>
      <c r="D1005" s="42">
        <f t="shared" si="15"/>
        <v>9.9999999999997726</v>
      </c>
      <c r="E1005" t="s">
        <v>1956</v>
      </c>
      <c r="F1005" t="s">
        <v>440</v>
      </c>
    </row>
    <row r="1006" spans="1:6">
      <c r="A1006" t="s">
        <v>1954</v>
      </c>
      <c r="B1006">
        <v>24.56</v>
      </c>
      <c r="C1006">
        <v>25.14</v>
      </c>
      <c r="D1006" s="42">
        <f t="shared" si="15"/>
        <v>18.000000000000227</v>
      </c>
      <c r="E1006" t="s">
        <v>1957</v>
      </c>
      <c r="F1006" t="s">
        <v>440</v>
      </c>
    </row>
    <row r="1007" spans="1:6">
      <c r="A1007" t="s">
        <v>1954</v>
      </c>
      <c r="B1007">
        <v>25.18</v>
      </c>
      <c r="C1007">
        <v>25.35</v>
      </c>
      <c r="D1007" s="42">
        <f t="shared" si="15"/>
        <v>17.000000000000227</v>
      </c>
      <c r="E1007" t="s">
        <v>1958</v>
      </c>
      <c r="F1007" t="s">
        <v>440</v>
      </c>
    </row>
    <row r="1008" spans="1:6">
      <c r="A1008" t="s">
        <v>1954</v>
      </c>
      <c r="B1008">
        <v>25.36</v>
      </c>
      <c r="C1008">
        <v>25.49</v>
      </c>
      <c r="D1008" s="42">
        <f t="shared" si="15"/>
        <v>12.999999999999773</v>
      </c>
      <c r="E1008" t="s">
        <v>1959</v>
      </c>
      <c r="F1008" t="s">
        <v>440</v>
      </c>
    </row>
    <row r="1009" spans="1:6">
      <c r="A1009" t="s">
        <v>1954</v>
      </c>
      <c r="B1009">
        <v>25.53</v>
      </c>
      <c r="C1009">
        <v>26.04</v>
      </c>
      <c r="D1009" s="42">
        <f t="shared" si="15"/>
        <v>11</v>
      </c>
      <c r="E1009" t="s">
        <v>1960</v>
      </c>
      <c r="F1009" t="s">
        <v>440</v>
      </c>
    </row>
    <row r="1010" spans="1:6">
      <c r="A1010" t="s">
        <v>1961</v>
      </c>
      <c r="B1010">
        <v>26.07</v>
      </c>
      <c r="C1010">
        <v>26.18</v>
      </c>
      <c r="D1010" s="42">
        <f t="shared" si="15"/>
        <v>11</v>
      </c>
      <c r="E1010" t="s">
        <v>1962</v>
      </c>
      <c r="F1010" t="s">
        <v>818</v>
      </c>
    </row>
    <row r="1011" spans="1:6">
      <c r="A1011" t="s">
        <v>1961</v>
      </c>
      <c r="B1011">
        <v>26.21</v>
      </c>
      <c r="C1011">
        <v>26.39</v>
      </c>
      <c r="D1011" s="42">
        <f t="shared" si="15"/>
        <v>18</v>
      </c>
      <c r="E1011" t="s">
        <v>1963</v>
      </c>
      <c r="F1011" t="s">
        <v>442</v>
      </c>
    </row>
    <row r="1012" spans="1:6">
      <c r="A1012" t="s">
        <v>1961</v>
      </c>
      <c r="B1012">
        <v>26.42</v>
      </c>
      <c r="C1012">
        <v>26.56</v>
      </c>
      <c r="D1012" s="42">
        <f t="shared" si="15"/>
        <v>13.999999999999545</v>
      </c>
      <c r="E1012" t="s">
        <v>1964</v>
      </c>
      <c r="F1012" t="s">
        <v>442</v>
      </c>
    </row>
    <row r="1013" spans="1:6">
      <c r="A1013" t="s">
        <v>1961</v>
      </c>
      <c r="B1013">
        <v>26.58</v>
      </c>
      <c r="C1013">
        <v>27.14</v>
      </c>
      <c r="D1013" s="42">
        <f t="shared" si="15"/>
        <v>16.000000000000227</v>
      </c>
      <c r="E1013" t="s">
        <v>1965</v>
      </c>
      <c r="F1013" t="s">
        <v>440</v>
      </c>
    </row>
    <row r="1014" spans="1:6">
      <c r="A1014" t="s">
        <v>1961</v>
      </c>
      <c r="B1014">
        <v>27.18</v>
      </c>
      <c r="C1014">
        <v>27.31</v>
      </c>
      <c r="D1014" s="42">
        <f t="shared" si="15"/>
        <v>12.999999999999773</v>
      </c>
      <c r="E1014" t="s">
        <v>1966</v>
      </c>
      <c r="F1014" t="s">
        <v>440</v>
      </c>
    </row>
    <row r="1015" spans="1:6">
      <c r="A1015" t="s">
        <v>1961</v>
      </c>
      <c r="B1015">
        <v>27.35</v>
      </c>
      <c r="C1015">
        <v>27.49</v>
      </c>
      <c r="D1015" s="42">
        <f t="shared" si="15"/>
        <v>13.999999999999545</v>
      </c>
      <c r="E1015" t="s">
        <v>1967</v>
      </c>
      <c r="F1015" t="s">
        <v>440</v>
      </c>
    </row>
    <row r="1016" spans="1:6">
      <c r="A1016" t="s">
        <v>1968</v>
      </c>
      <c r="B1016">
        <v>27.53</v>
      </c>
      <c r="C1016">
        <v>28.08</v>
      </c>
      <c r="D1016" s="42">
        <f t="shared" si="15"/>
        <v>14.999999999999773</v>
      </c>
      <c r="E1016" t="s">
        <v>1969</v>
      </c>
      <c r="F1016" t="s">
        <v>440</v>
      </c>
    </row>
    <row r="1017" spans="1:6">
      <c r="A1017" t="s">
        <v>1968</v>
      </c>
      <c r="B1017">
        <v>28.1</v>
      </c>
      <c r="C1017">
        <v>28.27</v>
      </c>
      <c r="D1017" s="42">
        <f t="shared" si="15"/>
        <v>16.999999999999773</v>
      </c>
      <c r="E1017" t="s">
        <v>1970</v>
      </c>
      <c r="F1017" t="s">
        <v>440</v>
      </c>
    </row>
    <row r="1018" spans="1:6">
      <c r="A1018" t="s">
        <v>1968</v>
      </c>
      <c r="B1018">
        <v>28.28</v>
      </c>
      <c r="C1018">
        <v>28.44</v>
      </c>
      <c r="D1018" s="42">
        <f t="shared" si="15"/>
        <v>16.000000000000227</v>
      </c>
      <c r="E1018" t="s">
        <v>1971</v>
      </c>
      <c r="F1018" t="s">
        <v>440</v>
      </c>
    </row>
    <row r="1019" spans="1:6">
      <c r="A1019" t="s">
        <v>1968</v>
      </c>
      <c r="B1019">
        <v>28.46</v>
      </c>
      <c r="C1019">
        <v>29.03</v>
      </c>
      <c r="D1019" s="42">
        <f t="shared" si="15"/>
        <v>17</v>
      </c>
      <c r="E1019" t="s">
        <v>1972</v>
      </c>
      <c r="F1019" t="s">
        <v>818</v>
      </c>
    </row>
    <row r="1020" spans="1:6">
      <c r="A1020" t="s">
        <v>1968</v>
      </c>
      <c r="B1020">
        <v>29.09</v>
      </c>
      <c r="C1020">
        <v>29.19</v>
      </c>
      <c r="D1020" s="42">
        <f t="shared" si="15"/>
        <v>10.000000000000227</v>
      </c>
      <c r="E1020" t="s">
        <v>1973</v>
      </c>
      <c r="F1020" t="s">
        <v>440</v>
      </c>
    </row>
    <row r="1021" spans="1:6">
      <c r="A1021" t="s">
        <v>1968</v>
      </c>
      <c r="B1021">
        <v>29.24</v>
      </c>
      <c r="C1021">
        <v>29.38</v>
      </c>
      <c r="D1021" s="42">
        <f t="shared" si="15"/>
        <v>14.000000000000227</v>
      </c>
      <c r="E1021" t="s">
        <v>1974</v>
      </c>
      <c r="F1021" t="s">
        <v>440</v>
      </c>
    </row>
    <row r="1022" spans="1:6">
      <c r="A1022" t="s">
        <v>1975</v>
      </c>
      <c r="B1022">
        <v>29.4</v>
      </c>
      <c r="C1022">
        <v>29.55</v>
      </c>
      <c r="D1022" s="42">
        <f t="shared" si="15"/>
        <v>15.000000000000227</v>
      </c>
      <c r="E1022" t="s">
        <v>1976</v>
      </c>
      <c r="F1022" t="s">
        <v>818</v>
      </c>
    </row>
    <row r="1023" spans="1:6">
      <c r="A1023" t="s">
        <v>1975</v>
      </c>
      <c r="B1023">
        <v>29.56</v>
      </c>
      <c r="C1023">
        <v>30.11</v>
      </c>
      <c r="D1023" s="42">
        <f t="shared" si="15"/>
        <v>15.000000000000227</v>
      </c>
      <c r="E1023" t="s">
        <v>1977</v>
      </c>
      <c r="F1023" t="s">
        <v>440</v>
      </c>
    </row>
    <row r="1024" spans="1:6">
      <c r="A1024" t="s">
        <v>1975</v>
      </c>
      <c r="B1024">
        <v>30.14</v>
      </c>
      <c r="C1024">
        <v>30.26</v>
      </c>
      <c r="D1024" s="42">
        <f t="shared" si="15"/>
        <v>12.000000000000227</v>
      </c>
      <c r="E1024" t="s">
        <v>1978</v>
      </c>
      <c r="F1024" t="s">
        <v>440</v>
      </c>
    </row>
    <row r="1025" spans="1:6">
      <c r="A1025" t="s">
        <v>1975</v>
      </c>
      <c r="B1025">
        <v>30.28</v>
      </c>
      <c r="C1025">
        <v>30.42</v>
      </c>
      <c r="D1025" s="42">
        <f t="shared" si="15"/>
        <v>14.000000000000227</v>
      </c>
      <c r="E1025" t="s">
        <v>1979</v>
      </c>
      <c r="F1025" t="s">
        <v>818</v>
      </c>
    </row>
    <row r="1026" spans="1:6">
      <c r="A1026" t="s">
        <v>1975</v>
      </c>
      <c r="B1026">
        <v>30.46</v>
      </c>
      <c r="C1026">
        <v>31</v>
      </c>
      <c r="D1026" s="42">
        <f t="shared" si="15"/>
        <v>14</v>
      </c>
      <c r="E1026" t="s">
        <v>1980</v>
      </c>
      <c r="F1026" t="s">
        <v>442</v>
      </c>
    </row>
    <row r="1027" spans="1:6">
      <c r="A1027" t="s">
        <v>1975</v>
      </c>
      <c r="B1027">
        <v>31.02</v>
      </c>
      <c r="C1027">
        <v>31.16</v>
      </c>
      <c r="D1027" s="42">
        <f t="shared" ref="D1027:D1090" si="16">(TRUNC(C1027)*60)+((C1027-TRUNC(C1027))*100)-((TRUNC(B1027)*60)+((B1027-TRUNC(B1027))*100))</f>
        <v>14</v>
      </c>
      <c r="E1027" t="s">
        <v>1981</v>
      </c>
      <c r="F1027" t="s">
        <v>818</v>
      </c>
    </row>
    <row r="1028" spans="1:6">
      <c r="A1028" t="s">
        <v>1982</v>
      </c>
      <c r="B1028">
        <v>31.19</v>
      </c>
      <c r="C1028">
        <v>31.3</v>
      </c>
      <c r="D1028" s="42">
        <f t="shared" si="16"/>
        <v>10.999999999999773</v>
      </c>
      <c r="E1028" t="s">
        <v>1983</v>
      </c>
      <c r="F1028" t="s">
        <v>818</v>
      </c>
    </row>
    <row r="1029" spans="1:6">
      <c r="A1029" t="s">
        <v>1982</v>
      </c>
      <c r="B1029">
        <v>31.32</v>
      </c>
      <c r="C1029">
        <v>31.45</v>
      </c>
      <c r="D1029" s="42">
        <f t="shared" si="16"/>
        <v>13</v>
      </c>
      <c r="E1029" t="s">
        <v>1984</v>
      </c>
      <c r="F1029" t="s">
        <v>440</v>
      </c>
    </row>
    <row r="1030" spans="1:6">
      <c r="A1030" t="s">
        <v>1982</v>
      </c>
      <c r="B1030">
        <v>31.47</v>
      </c>
      <c r="C1030">
        <v>32</v>
      </c>
      <c r="D1030" s="42">
        <f t="shared" si="16"/>
        <v>13</v>
      </c>
      <c r="E1030" t="s">
        <v>1985</v>
      </c>
      <c r="F1030" t="s">
        <v>442</v>
      </c>
    </row>
    <row r="1031" spans="1:6">
      <c r="A1031" t="s">
        <v>1982</v>
      </c>
      <c r="B1031">
        <v>32.04</v>
      </c>
      <c r="C1031">
        <v>32.119999999999997</v>
      </c>
      <c r="D1031" s="42">
        <f t="shared" si="16"/>
        <v>7.9999999999997726</v>
      </c>
      <c r="E1031" t="s">
        <v>1986</v>
      </c>
      <c r="F1031" t="s">
        <v>440</v>
      </c>
    </row>
    <row r="1032" spans="1:6">
      <c r="A1032" t="s">
        <v>1982</v>
      </c>
      <c r="B1032">
        <v>32.159999999999997</v>
      </c>
      <c r="C1032">
        <v>32.299999999999997</v>
      </c>
      <c r="D1032" s="42">
        <f t="shared" si="16"/>
        <v>14.000000000000227</v>
      </c>
      <c r="E1032" t="s">
        <v>1987</v>
      </c>
      <c r="F1032" t="s">
        <v>440</v>
      </c>
    </row>
    <row r="1033" spans="1:6">
      <c r="A1033" t="s">
        <v>1982</v>
      </c>
      <c r="B1033">
        <v>32.32</v>
      </c>
      <c r="C1033">
        <v>32.42</v>
      </c>
      <c r="D1033" s="42">
        <f t="shared" si="16"/>
        <v>10.000000000000227</v>
      </c>
      <c r="E1033" t="s">
        <v>1988</v>
      </c>
      <c r="F1033" t="s">
        <v>818</v>
      </c>
    </row>
    <row r="1034" spans="1:6">
      <c r="A1034" t="s">
        <v>1989</v>
      </c>
      <c r="B1034">
        <v>32.44</v>
      </c>
      <c r="C1034">
        <v>33.01</v>
      </c>
      <c r="D1034" s="42">
        <f t="shared" si="16"/>
        <v>17</v>
      </c>
      <c r="E1034" t="s">
        <v>1990</v>
      </c>
      <c r="F1034" t="s">
        <v>442</v>
      </c>
    </row>
    <row r="1035" spans="1:6">
      <c r="A1035" t="s">
        <v>1989</v>
      </c>
      <c r="B1035">
        <v>33.04</v>
      </c>
      <c r="C1035">
        <v>33.19</v>
      </c>
      <c r="D1035" s="42">
        <f t="shared" si="16"/>
        <v>14.999999999999773</v>
      </c>
      <c r="E1035" t="s">
        <v>1991</v>
      </c>
      <c r="F1035" t="s">
        <v>440</v>
      </c>
    </row>
    <row r="1036" spans="1:6">
      <c r="A1036" t="s">
        <v>1989</v>
      </c>
      <c r="B1036">
        <v>33.22</v>
      </c>
      <c r="C1036">
        <v>33.369999999999997</v>
      </c>
      <c r="D1036" s="42">
        <f t="shared" si="16"/>
        <v>14.999999999999773</v>
      </c>
      <c r="E1036" t="s">
        <v>1992</v>
      </c>
      <c r="F1036" t="s">
        <v>440</v>
      </c>
    </row>
    <row r="1037" spans="1:6">
      <c r="A1037" t="s">
        <v>1989</v>
      </c>
      <c r="B1037">
        <v>33.409999999999997</v>
      </c>
      <c r="C1037">
        <v>33.54</v>
      </c>
      <c r="D1037" s="42">
        <f t="shared" si="16"/>
        <v>13.000000000000455</v>
      </c>
      <c r="E1037" t="s">
        <v>1993</v>
      </c>
      <c r="F1037" t="s">
        <v>440</v>
      </c>
    </row>
    <row r="1038" spans="1:6">
      <c r="A1038" t="s">
        <v>1989</v>
      </c>
      <c r="B1038">
        <v>34.01</v>
      </c>
      <c r="C1038">
        <v>34.15</v>
      </c>
      <c r="D1038" s="42">
        <f t="shared" si="16"/>
        <v>14.000000000000227</v>
      </c>
      <c r="E1038" t="s">
        <v>1994</v>
      </c>
      <c r="F1038" t="s">
        <v>440</v>
      </c>
    </row>
    <row r="1039" spans="1:6">
      <c r="A1039" t="s">
        <v>1989</v>
      </c>
      <c r="B1039">
        <v>34.200000000000003</v>
      </c>
      <c r="C1039">
        <v>34.36</v>
      </c>
      <c r="D1039" s="42">
        <f t="shared" si="16"/>
        <v>15.999999999999545</v>
      </c>
      <c r="E1039" t="s">
        <v>1995</v>
      </c>
      <c r="F1039" t="s">
        <v>440</v>
      </c>
    </row>
    <row r="1040" spans="1:6">
      <c r="A1040" t="s">
        <v>1996</v>
      </c>
      <c r="B1040">
        <v>34.380000000000003</v>
      </c>
      <c r="C1040">
        <v>34.5</v>
      </c>
      <c r="D1040" s="42">
        <f t="shared" si="16"/>
        <v>11.999999999999545</v>
      </c>
      <c r="E1040" t="s">
        <v>1997</v>
      </c>
      <c r="F1040" t="s">
        <v>440</v>
      </c>
    </row>
    <row r="1041" spans="1:6">
      <c r="A1041" t="s">
        <v>1996</v>
      </c>
      <c r="B1041">
        <v>34.54</v>
      </c>
      <c r="C1041">
        <v>35.11</v>
      </c>
      <c r="D1041" s="42">
        <f t="shared" si="16"/>
        <v>17</v>
      </c>
      <c r="E1041" t="s">
        <v>1998</v>
      </c>
      <c r="F1041" t="s">
        <v>818</v>
      </c>
    </row>
    <row r="1042" spans="1:6">
      <c r="A1042" t="s">
        <v>1996</v>
      </c>
      <c r="B1042">
        <v>35.130000000000003</v>
      </c>
      <c r="C1042">
        <v>35.25</v>
      </c>
      <c r="D1042" s="42">
        <f t="shared" si="16"/>
        <v>11.999999999999545</v>
      </c>
      <c r="E1042" t="s">
        <v>1999</v>
      </c>
      <c r="F1042" t="s">
        <v>440</v>
      </c>
    </row>
    <row r="1043" spans="1:6">
      <c r="A1043" t="s">
        <v>1996</v>
      </c>
      <c r="B1043">
        <v>35.29</v>
      </c>
      <c r="C1043">
        <v>35.44</v>
      </c>
      <c r="D1043" s="42">
        <f t="shared" si="16"/>
        <v>15</v>
      </c>
      <c r="E1043" t="s">
        <v>2000</v>
      </c>
      <c r="F1043" t="s">
        <v>442</v>
      </c>
    </row>
    <row r="1044" spans="1:6">
      <c r="A1044" t="s">
        <v>1996</v>
      </c>
      <c r="B1044">
        <v>35.450000000000003</v>
      </c>
      <c r="C1044">
        <v>35.590000000000003</v>
      </c>
      <c r="D1044" s="42">
        <f t="shared" si="16"/>
        <v>14</v>
      </c>
      <c r="E1044" t="s">
        <v>2001</v>
      </c>
      <c r="F1044" t="s">
        <v>440</v>
      </c>
    </row>
    <row r="1045" spans="1:6">
      <c r="A1045" t="s">
        <v>1996</v>
      </c>
      <c r="B1045">
        <v>36.01</v>
      </c>
      <c r="C1045">
        <v>36.119999999999997</v>
      </c>
      <c r="D1045" s="42">
        <f t="shared" si="16"/>
        <v>10.999999999999545</v>
      </c>
      <c r="E1045" t="s">
        <v>2002</v>
      </c>
      <c r="F1045" t="s">
        <v>818</v>
      </c>
    </row>
    <row r="1046" spans="1:6">
      <c r="A1046" t="s">
        <v>2003</v>
      </c>
      <c r="B1046">
        <v>36.17</v>
      </c>
      <c r="C1046">
        <v>36.340000000000003</v>
      </c>
      <c r="D1046" s="42">
        <f t="shared" si="16"/>
        <v>17.000000000000455</v>
      </c>
      <c r="E1046" t="s">
        <v>2004</v>
      </c>
      <c r="F1046" t="s">
        <v>440</v>
      </c>
    </row>
    <row r="1047" spans="1:6">
      <c r="A1047" t="s">
        <v>2003</v>
      </c>
      <c r="B1047">
        <v>36.380000000000003</v>
      </c>
      <c r="C1047">
        <v>36.5</v>
      </c>
      <c r="D1047" s="42">
        <f t="shared" si="16"/>
        <v>11.999999999999545</v>
      </c>
      <c r="E1047" t="s">
        <v>2005</v>
      </c>
      <c r="F1047" t="s">
        <v>440</v>
      </c>
    </row>
    <row r="1048" spans="1:6">
      <c r="A1048" t="s">
        <v>2003</v>
      </c>
      <c r="B1048">
        <v>36.51</v>
      </c>
      <c r="C1048">
        <v>37</v>
      </c>
      <c r="D1048" s="42">
        <f t="shared" si="16"/>
        <v>9</v>
      </c>
      <c r="E1048" t="s">
        <v>2006</v>
      </c>
      <c r="F1048" t="s">
        <v>440</v>
      </c>
    </row>
    <row r="1049" spans="1:6">
      <c r="A1049" t="s">
        <v>2003</v>
      </c>
      <c r="B1049">
        <v>37.020000000000003</v>
      </c>
      <c r="C1049">
        <v>37.369999999999997</v>
      </c>
      <c r="D1049" s="42">
        <f t="shared" si="16"/>
        <v>34.999999999999091</v>
      </c>
      <c r="E1049" t="s">
        <v>2007</v>
      </c>
      <c r="F1049" t="s">
        <v>440</v>
      </c>
    </row>
    <row r="1050" spans="1:6">
      <c r="A1050" t="s">
        <v>2003</v>
      </c>
      <c r="B1050">
        <v>0</v>
      </c>
      <c r="C1050">
        <v>0.2</v>
      </c>
      <c r="D1050" s="42">
        <f t="shared" si="16"/>
        <v>20</v>
      </c>
      <c r="E1050" t="s">
        <v>2008</v>
      </c>
      <c r="F1050" t="s">
        <v>440</v>
      </c>
    </row>
    <row r="1051" spans="1:6">
      <c r="A1051" t="s">
        <v>2003</v>
      </c>
      <c r="B1051">
        <v>0.24</v>
      </c>
      <c r="C1051">
        <v>0.41</v>
      </c>
      <c r="D1051" s="42">
        <f t="shared" si="16"/>
        <v>17</v>
      </c>
      <c r="E1051" t="s">
        <v>2009</v>
      </c>
      <c r="F1051" t="s">
        <v>440</v>
      </c>
    </row>
    <row r="1052" spans="1:6">
      <c r="A1052" t="s">
        <v>2010</v>
      </c>
      <c r="B1052">
        <v>0.45</v>
      </c>
      <c r="C1052">
        <v>1.06</v>
      </c>
      <c r="D1052" s="42">
        <f t="shared" si="16"/>
        <v>21</v>
      </c>
      <c r="E1052" t="s">
        <v>2011</v>
      </c>
      <c r="F1052" t="s">
        <v>442</v>
      </c>
    </row>
    <row r="1053" spans="1:6">
      <c r="A1053" t="s">
        <v>2010</v>
      </c>
      <c r="B1053">
        <v>1.0900000000000001</v>
      </c>
      <c r="C1053">
        <v>1.31</v>
      </c>
      <c r="D1053" s="42">
        <f t="shared" si="16"/>
        <v>22</v>
      </c>
      <c r="E1053" t="s">
        <v>2012</v>
      </c>
      <c r="F1053" t="s">
        <v>440</v>
      </c>
    </row>
    <row r="1054" spans="1:6">
      <c r="A1054" t="s">
        <v>2010</v>
      </c>
      <c r="B1054">
        <v>1.36</v>
      </c>
      <c r="C1054">
        <v>1.56</v>
      </c>
      <c r="D1054" s="42">
        <f t="shared" si="16"/>
        <v>20</v>
      </c>
      <c r="E1054" t="s">
        <v>2013</v>
      </c>
      <c r="F1054" t="s">
        <v>440</v>
      </c>
    </row>
    <row r="1055" spans="1:6">
      <c r="A1055" t="s">
        <v>2010</v>
      </c>
      <c r="B1055">
        <v>1.59</v>
      </c>
      <c r="C1055">
        <v>2.1800000000000002</v>
      </c>
      <c r="D1055" s="42">
        <f t="shared" si="16"/>
        <v>19</v>
      </c>
      <c r="E1055" t="s">
        <v>2014</v>
      </c>
      <c r="F1055" t="s">
        <v>440</v>
      </c>
    </row>
    <row r="1056" spans="1:6">
      <c r="A1056" t="s">
        <v>2010</v>
      </c>
      <c r="B1056">
        <v>2.2200000000000002</v>
      </c>
      <c r="C1056">
        <v>2.4</v>
      </c>
      <c r="D1056" s="42">
        <f t="shared" si="16"/>
        <v>17.999999999999972</v>
      </c>
      <c r="E1056" t="s">
        <v>2015</v>
      </c>
      <c r="F1056" t="s">
        <v>440</v>
      </c>
    </row>
    <row r="1057" spans="1:6">
      <c r="A1057" t="s">
        <v>2010</v>
      </c>
      <c r="B1057">
        <v>2.41</v>
      </c>
      <c r="C1057">
        <v>2.59</v>
      </c>
      <c r="D1057" s="42">
        <f t="shared" si="16"/>
        <v>18</v>
      </c>
      <c r="E1057" t="s">
        <v>2016</v>
      </c>
      <c r="F1057" t="s">
        <v>440</v>
      </c>
    </row>
    <row r="1058" spans="1:6">
      <c r="A1058" t="s">
        <v>2017</v>
      </c>
      <c r="B1058">
        <v>3.03</v>
      </c>
      <c r="C1058">
        <v>3.21</v>
      </c>
      <c r="D1058" s="42">
        <f t="shared" si="16"/>
        <v>18.000000000000028</v>
      </c>
      <c r="E1058" t="s">
        <v>2018</v>
      </c>
      <c r="F1058" t="s">
        <v>442</v>
      </c>
    </row>
    <row r="1059" spans="1:6">
      <c r="A1059" t="s">
        <v>2017</v>
      </c>
      <c r="B1059">
        <v>3.25</v>
      </c>
      <c r="C1059">
        <v>3.43</v>
      </c>
      <c r="D1059" s="42">
        <f t="shared" si="16"/>
        <v>18</v>
      </c>
      <c r="E1059" t="s">
        <v>2019</v>
      </c>
      <c r="F1059" t="s">
        <v>440</v>
      </c>
    </row>
    <row r="1060" spans="1:6">
      <c r="A1060" t="s">
        <v>2017</v>
      </c>
      <c r="B1060">
        <v>3.46</v>
      </c>
      <c r="C1060">
        <v>4.0599999999999996</v>
      </c>
      <c r="D1060" s="42">
        <f t="shared" si="16"/>
        <v>19.999999999999972</v>
      </c>
      <c r="E1060" t="s">
        <v>2020</v>
      </c>
      <c r="F1060" t="s">
        <v>440</v>
      </c>
    </row>
    <row r="1061" spans="1:6">
      <c r="A1061" t="s">
        <v>2017</v>
      </c>
      <c r="B1061">
        <v>4.1100000000000003</v>
      </c>
      <c r="C1061">
        <v>4.3</v>
      </c>
      <c r="D1061" s="42">
        <f t="shared" si="16"/>
        <v>18.999999999999972</v>
      </c>
      <c r="E1061" t="s">
        <v>2021</v>
      </c>
      <c r="F1061" t="s">
        <v>440</v>
      </c>
    </row>
    <row r="1062" spans="1:6">
      <c r="A1062" t="s">
        <v>2017</v>
      </c>
      <c r="B1062">
        <v>4.34</v>
      </c>
      <c r="C1062">
        <v>4.55</v>
      </c>
      <c r="D1062" s="42">
        <f t="shared" si="16"/>
        <v>21</v>
      </c>
      <c r="E1062" t="s">
        <v>2022</v>
      </c>
      <c r="F1062" t="s">
        <v>442</v>
      </c>
    </row>
    <row r="1063" spans="1:6">
      <c r="A1063" t="s">
        <v>2017</v>
      </c>
      <c r="B1063">
        <v>4.58</v>
      </c>
      <c r="C1063">
        <v>5.2</v>
      </c>
      <c r="D1063" s="42">
        <f t="shared" si="16"/>
        <v>22</v>
      </c>
      <c r="E1063" t="s">
        <v>2023</v>
      </c>
      <c r="F1063" t="s">
        <v>440</v>
      </c>
    </row>
    <row r="1064" spans="1:6">
      <c r="A1064" t="s">
        <v>2024</v>
      </c>
      <c r="B1064">
        <v>5.24</v>
      </c>
      <c r="C1064">
        <v>5.38</v>
      </c>
      <c r="D1064" s="42">
        <f t="shared" si="16"/>
        <v>14</v>
      </c>
      <c r="E1064" t="s">
        <v>2025</v>
      </c>
      <c r="F1064" t="s">
        <v>440</v>
      </c>
    </row>
    <row r="1065" spans="1:6">
      <c r="A1065" t="s">
        <v>2024</v>
      </c>
      <c r="B1065">
        <v>5.42</v>
      </c>
      <c r="C1065">
        <v>5.58</v>
      </c>
      <c r="D1065" s="42">
        <f t="shared" si="16"/>
        <v>16</v>
      </c>
      <c r="E1065" t="s">
        <v>2026</v>
      </c>
      <c r="F1065" t="s">
        <v>440</v>
      </c>
    </row>
    <row r="1066" spans="1:6">
      <c r="A1066" t="s">
        <v>2024</v>
      </c>
      <c r="B1066">
        <v>0</v>
      </c>
      <c r="C1066">
        <v>0.21</v>
      </c>
      <c r="D1066" s="42">
        <f t="shared" si="16"/>
        <v>21</v>
      </c>
      <c r="E1066" t="s">
        <v>2027</v>
      </c>
      <c r="F1066" t="s">
        <v>440</v>
      </c>
    </row>
    <row r="1067" spans="1:6">
      <c r="A1067" t="s">
        <v>2024</v>
      </c>
      <c r="B1067">
        <v>0.24</v>
      </c>
      <c r="C1067">
        <v>0.53</v>
      </c>
      <c r="D1067" s="42">
        <f t="shared" si="16"/>
        <v>29</v>
      </c>
      <c r="E1067" t="s">
        <v>2028</v>
      </c>
      <c r="F1067" t="s">
        <v>440</v>
      </c>
    </row>
    <row r="1068" spans="1:6">
      <c r="A1068" t="s">
        <v>2024</v>
      </c>
      <c r="B1068">
        <v>0.57999999999999996</v>
      </c>
      <c r="C1068">
        <v>1.17</v>
      </c>
      <c r="D1068" s="42">
        <f t="shared" si="16"/>
        <v>19.000000000000007</v>
      </c>
      <c r="E1068" t="s">
        <v>2029</v>
      </c>
      <c r="F1068" t="s">
        <v>440</v>
      </c>
    </row>
    <row r="1069" spans="1:6">
      <c r="A1069" t="s">
        <v>2024</v>
      </c>
      <c r="B1069">
        <v>1.21</v>
      </c>
      <c r="C1069">
        <v>1.45</v>
      </c>
      <c r="D1069" s="42">
        <f t="shared" si="16"/>
        <v>24</v>
      </c>
      <c r="E1069" t="s">
        <v>2030</v>
      </c>
      <c r="F1069" t="s">
        <v>440</v>
      </c>
    </row>
    <row r="1070" spans="1:6">
      <c r="A1070" t="s">
        <v>2031</v>
      </c>
      <c r="B1070">
        <v>1.5</v>
      </c>
      <c r="C1070">
        <v>2.09</v>
      </c>
      <c r="D1070" s="42">
        <f t="shared" si="16"/>
        <v>19</v>
      </c>
      <c r="E1070" t="s">
        <v>2032</v>
      </c>
      <c r="F1070" t="s">
        <v>440</v>
      </c>
    </row>
    <row r="1071" spans="1:6">
      <c r="A1071" t="s">
        <v>2031</v>
      </c>
      <c r="B1071">
        <v>2.14</v>
      </c>
      <c r="C1071">
        <v>2.36</v>
      </c>
      <c r="D1071" s="42">
        <f t="shared" si="16"/>
        <v>22</v>
      </c>
      <c r="E1071" t="s">
        <v>2033</v>
      </c>
      <c r="F1071" t="s">
        <v>440</v>
      </c>
    </row>
    <row r="1072" spans="1:6">
      <c r="A1072" t="s">
        <v>2031</v>
      </c>
      <c r="B1072">
        <v>2.4</v>
      </c>
      <c r="C1072">
        <v>3.03</v>
      </c>
      <c r="D1072" s="42">
        <f t="shared" si="16"/>
        <v>22.999999999999972</v>
      </c>
      <c r="E1072" t="s">
        <v>2034</v>
      </c>
      <c r="F1072" t="s">
        <v>440</v>
      </c>
    </row>
    <row r="1073" spans="1:6">
      <c r="A1073" t="s">
        <v>2031</v>
      </c>
      <c r="B1073">
        <v>3.07</v>
      </c>
      <c r="C1073">
        <v>3.28</v>
      </c>
      <c r="D1073" s="42">
        <f t="shared" si="16"/>
        <v>21</v>
      </c>
      <c r="E1073" t="s">
        <v>2035</v>
      </c>
      <c r="F1073" t="s">
        <v>440</v>
      </c>
    </row>
    <row r="1074" spans="1:6">
      <c r="A1074" t="s">
        <v>2031</v>
      </c>
      <c r="B1074">
        <v>3.38</v>
      </c>
      <c r="C1074">
        <v>4.0199999999999996</v>
      </c>
      <c r="D1074" s="42">
        <f t="shared" si="16"/>
        <v>23.999999999999943</v>
      </c>
      <c r="E1074" t="s">
        <v>2036</v>
      </c>
      <c r="F1074" t="s">
        <v>440</v>
      </c>
    </row>
    <row r="1075" spans="1:6">
      <c r="A1075" t="s">
        <v>2031</v>
      </c>
      <c r="B1075">
        <v>4.08</v>
      </c>
      <c r="C1075">
        <v>4.34</v>
      </c>
      <c r="D1075" s="42">
        <f t="shared" si="16"/>
        <v>26</v>
      </c>
      <c r="E1075" t="s">
        <v>2037</v>
      </c>
      <c r="F1075" t="s">
        <v>440</v>
      </c>
    </row>
    <row r="1076" spans="1:6">
      <c r="A1076" t="s">
        <v>2031</v>
      </c>
      <c r="B1076">
        <v>4.38</v>
      </c>
      <c r="C1076">
        <v>5.03</v>
      </c>
      <c r="D1076" s="42">
        <f t="shared" si="16"/>
        <v>25</v>
      </c>
      <c r="E1076" t="s">
        <v>2038</v>
      </c>
      <c r="F1076" t="s">
        <v>440</v>
      </c>
    </row>
    <row r="1077" spans="1:6">
      <c r="A1077" t="s">
        <v>2039</v>
      </c>
      <c r="B1077">
        <v>5.07</v>
      </c>
      <c r="C1077">
        <v>5.42</v>
      </c>
      <c r="D1077" s="42">
        <f t="shared" si="16"/>
        <v>35</v>
      </c>
      <c r="E1077" t="s">
        <v>2040</v>
      </c>
      <c r="F1077" t="s">
        <v>440</v>
      </c>
    </row>
    <row r="1078" spans="1:6">
      <c r="A1078" t="s">
        <v>2039</v>
      </c>
      <c r="B1078">
        <v>0.02</v>
      </c>
      <c r="C1078">
        <v>0.2</v>
      </c>
      <c r="D1078" s="42">
        <f t="shared" si="16"/>
        <v>18</v>
      </c>
      <c r="E1078" t="s">
        <v>2041</v>
      </c>
      <c r="F1078" t="s">
        <v>440</v>
      </c>
    </row>
    <row r="1079" spans="1:6">
      <c r="A1079" t="s">
        <v>2039</v>
      </c>
      <c r="B1079">
        <v>0.25</v>
      </c>
      <c r="C1079">
        <v>0.44</v>
      </c>
      <c r="D1079" s="42">
        <f t="shared" si="16"/>
        <v>19</v>
      </c>
      <c r="E1079" t="s">
        <v>2042</v>
      </c>
      <c r="F1079" t="s">
        <v>440</v>
      </c>
    </row>
    <row r="1080" spans="1:6">
      <c r="A1080" t="s">
        <v>2039</v>
      </c>
      <c r="B1080">
        <v>0.45</v>
      </c>
      <c r="C1080">
        <v>1.1000000000000001</v>
      </c>
      <c r="D1080" s="42">
        <f t="shared" si="16"/>
        <v>25.000000000000014</v>
      </c>
      <c r="E1080" t="s">
        <v>2043</v>
      </c>
      <c r="F1080" t="s">
        <v>440</v>
      </c>
    </row>
    <row r="1081" spans="1:6">
      <c r="A1081" t="s">
        <v>2039</v>
      </c>
      <c r="B1081">
        <v>1.1200000000000001</v>
      </c>
      <c r="C1081">
        <v>1.36</v>
      </c>
      <c r="D1081" s="42">
        <f t="shared" si="16"/>
        <v>23.999999999999986</v>
      </c>
      <c r="E1081" t="s">
        <v>2044</v>
      </c>
      <c r="F1081" t="s">
        <v>440</v>
      </c>
    </row>
    <row r="1082" spans="1:6">
      <c r="A1082" t="s">
        <v>2045</v>
      </c>
      <c r="B1082">
        <v>1.41</v>
      </c>
      <c r="C1082">
        <v>2.02</v>
      </c>
      <c r="D1082" s="42">
        <f t="shared" si="16"/>
        <v>21</v>
      </c>
      <c r="E1082" t="s">
        <v>2046</v>
      </c>
      <c r="F1082" t="s">
        <v>440</v>
      </c>
    </row>
    <row r="1083" spans="1:6">
      <c r="A1083" t="s">
        <v>2045</v>
      </c>
      <c r="B1083">
        <v>2.0699999999999998</v>
      </c>
      <c r="C1083">
        <v>2.2599999999999998</v>
      </c>
      <c r="D1083" s="42">
        <f t="shared" si="16"/>
        <v>18.999999999999986</v>
      </c>
      <c r="E1083" t="s">
        <v>2047</v>
      </c>
      <c r="F1083" t="s">
        <v>440</v>
      </c>
    </row>
    <row r="1084" spans="1:6">
      <c r="A1084" t="s">
        <v>2045</v>
      </c>
      <c r="B1084">
        <v>2.2999999999999998</v>
      </c>
      <c r="C1084">
        <v>2.57</v>
      </c>
      <c r="D1084" s="42">
        <f t="shared" si="16"/>
        <v>27.000000000000028</v>
      </c>
      <c r="E1084" t="s">
        <v>2046</v>
      </c>
      <c r="F1084" t="s">
        <v>440</v>
      </c>
    </row>
    <row r="1085" spans="1:6">
      <c r="A1085" t="s">
        <v>2045</v>
      </c>
      <c r="B1085">
        <v>3.02</v>
      </c>
      <c r="C1085">
        <v>3.24</v>
      </c>
      <c r="D1085" s="42">
        <f t="shared" si="16"/>
        <v>22.000000000000028</v>
      </c>
      <c r="E1085" t="s">
        <v>2048</v>
      </c>
      <c r="F1085" t="s">
        <v>440</v>
      </c>
    </row>
    <row r="1086" spans="1:6">
      <c r="A1086" t="s">
        <v>2045</v>
      </c>
      <c r="B1086">
        <v>3.29</v>
      </c>
      <c r="C1086">
        <v>3.49</v>
      </c>
      <c r="D1086" s="42">
        <f t="shared" si="16"/>
        <v>20.000000000000028</v>
      </c>
      <c r="E1086" t="s">
        <v>2049</v>
      </c>
      <c r="F1086" t="s">
        <v>440</v>
      </c>
    </row>
    <row r="1087" spans="1:6">
      <c r="A1087" t="s">
        <v>2045</v>
      </c>
      <c r="B1087">
        <v>3.54</v>
      </c>
      <c r="C1087">
        <v>4.17</v>
      </c>
      <c r="D1087" s="42">
        <f t="shared" si="16"/>
        <v>23</v>
      </c>
      <c r="E1087" t="s">
        <v>2050</v>
      </c>
      <c r="F1087" t="s">
        <v>440</v>
      </c>
    </row>
    <row r="1088" spans="1:6">
      <c r="A1088" t="s">
        <v>2051</v>
      </c>
      <c r="B1088">
        <v>4.26</v>
      </c>
      <c r="C1088">
        <v>4.55</v>
      </c>
      <c r="D1088" s="42">
        <f t="shared" si="16"/>
        <v>29</v>
      </c>
      <c r="E1088" t="s">
        <v>2052</v>
      </c>
      <c r="F1088" t="s">
        <v>440</v>
      </c>
    </row>
    <row r="1089" spans="1:6">
      <c r="A1089" t="s">
        <v>2051</v>
      </c>
      <c r="B1089">
        <v>0.05</v>
      </c>
      <c r="C1089">
        <v>0.16</v>
      </c>
      <c r="D1089" s="42">
        <f t="shared" si="16"/>
        <v>11</v>
      </c>
      <c r="E1089" t="s">
        <v>2053</v>
      </c>
      <c r="F1089" t="s">
        <v>442</v>
      </c>
    </row>
    <row r="1090" spans="1:6">
      <c r="A1090" t="s">
        <v>2051</v>
      </c>
      <c r="B1090">
        <v>0.18</v>
      </c>
      <c r="C1090">
        <v>0.28999999999999998</v>
      </c>
      <c r="D1090" s="42">
        <f t="shared" si="16"/>
        <v>10.999999999999996</v>
      </c>
      <c r="E1090" t="s">
        <v>2054</v>
      </c>
      <c r="F1090" t="s">
        <v>440</v>
      </c>
    </row>
    <row r="1091" spans="1:6">
      <c r="A1091" t="s">
        <v>2051</v>
      </c>
      <c r="B1091">
        <v>0.31</v>
      </c>
      <c r="C1091">
        <v>0.41</v>
      </c>
      <c r="D1091" s="42">
        <f t="shared" ref="D1091:D1154" si="17">(TRUNC(C1091)*60)+((C1091-TRUNC(C1091))*100)-((TRUNC(B1091)*60)+((B1091-TRUNC(B1091))*100))</f>
        <v>10</v>
      </c>
      <c r="E1091" t="s">
        <v>2055</v>
      </c>
      <c r="F1091" t="s">
        <v>442</v>
      </c>
    </row>
    <row r="1092" spans="1:6">
      <c r="A1092" t="s">
        <v>2051</v>
      </c>
      <c r="B1092">
        <v>0.43</v>
      </c>
      <c r="C1092">
        <v>0.53</v>
      </c>
      <c r="D1092" s="42">
        <f t="shared" si="17"/>
        <v>10</v>
      </c>
      <c r="E1092" t="s">
        <v>2056</v>
      </c>
      <c r="F1092" t="s">
        <v>440</v>
      </c>
    </row>
    <row r="1093" spans="1:6">
      <c r="A1093" t="s">
        <v>2051</v>
      </c>
      <c r="B1093">
        <v>0.55000000000000004</v>
      </c>
      <c r="C1093">
        <v>1.08</v>
      </c>
      <c r="D1093" s="42">
        <f t="shared" si="17"/>
        <v>12.999999999999993</v>
      </c>
      <c r="E1093" t="s">
        <v>2057</v>
      </c>
      <c r="F1093" t="s">
        <v>440</v>
      </c>
    </row>
    <row r="1094" spans="1:6">
      <c r="A1094" t="s">
        <v>2058</v>
      </c>
      <c r="B1094">
        <v>1.0900000000000001</v>
      </c>
      <c r="C1094">
        <v>1.2</v>
      </c>
      <c r="D1094" s="42">
        <f t="shared" si="17"/>
        <v>11</v>
      </c>
      <c r="E1094" t="s">
        <v>2059</v>
      </c>
      <c r="F1094" t="s">
        <v>440</v>
      </c>
    </row>
    <row r="1095" spans="1:6">
      <c r="A1095" t="s">
        <v>2058</v>
      </c>
      <c r="B1095">
        <v>1.22</v>
      </c>
      <c r="C1095">
        <v>1.33</v>
      </c>
      <c r="D1095" s="42">
        <f t="shared" si="17"/>
        <v>11</v>
      </c>
      <c r="E1095" t="s">
        <v>2060</v>
      </c>
      <c r="F1095" t="s">
        <v>440</v>
      </c>
    </row>
    <row r="1096" spans="1:6">
      <c r="A1096" t="s">
        <v>2058</v>
      </c>
      <c r="B1096">
        <v>1.35</v>
      </c>
      <c r="C1096">
        <v>1.45</v>
      </c>
      <c r="D1096" s="42">
        <f t="shared" si="17"/>
        <v>10</v>
      </c>
      <c r="E1096" t="s">
        <v>2061</v>
      </c>
      <c r="F1096" t="s">
        <v>442</v>
      </c>
    </row>
    <row r="1097" spans="1:6">
      <c r="A1097" t="s">
        <v>2058</v>
      </c>
      <c r="B1097">
        <v>1.47</v>
      </c>
      <c r="C1097">
        <v>1.57</v>
      </c>
      <c r="D1097" s="42">
        <f t="shared" si="17"/>
        <v>10</v>
      </c>
      <c r="E1097" t="s">
        <v>2062</v>
      </c>
      <c r="F1097" t="s">
        <v>440</v>
      </c>
    </row>
    <row r="1098" spans="1:6">
      <c r="A1098" t="s">
        <v>2058</v>
      </c>
      <c r="B1098">
        <v>1.58</v>
      </c>
      <c r="C1098">
        <v>2.0699999999999998</v>
      </c>
      <c r="D1098" s="42">
        <f t="shared" si="17"/>
        <v>8.9999999999999858</v>
      </c>
      <c r="E1098" t="s">
        <v>2063</v>
      </c>
      <c r="F1098" t="s">
        <v>440</v>
      </c>
    </row>
    <row r="1099" spans="1:6">
      <c r="A1099" t="s">
        <v>2058</v>
      </c>
      <c r="B1099">
        <v>2.1</v>
      </c>
      <c r="C1099">
        <v>2.1800000000000002</v>
      </c>
      <c r="D1099" s="42">
        <f t="shared" si="17"/>
        <v>8</v>
      </c>
      <c r="E1099" t="s">
        <v>2064</v>
      </c>
      <c r="F1099" t="s">
        <v>440</v>
      </c>
    </row>
    <row r="1100" spans="1:6">
      <c r="A1100" t="s">
        <v>2065</v>
      </c>
      <c r="B1100">
        <v>2.2000000000000002</v>
      </c>
      <c r="C1100">
        <v>2.31</v>
      </c>
      <c r="D1100" s="42">
        <f t="shared" si="17"/>
        <v>10.999999999999972</v>
      </c>
      <c r="E1100" t="s">
        <v>2066</v>
      </c>
      <c r="F1100" t="s">
        <v>440</v>
      </c>
    </row>
    <row r="1101" spans="1:6">
      <c r="A1101" t="s">
        <v>2065</v>
      </c>
      <c r="B1101">
        <v>2.37</v>
      </c>
      <c r="C1101">
        <v>2.5499999999999998</v>
      </c>
      <c r="D1101" s="42">
        <f t="shared" si="17"/>
        <v>18</v>
      </c>
      <c r="E1101" t="s">
        <v>2067</v>
      </c>
      <c r="F1101" t="s">
        <v>440</v>
      </c>
    </row>
    <row r="1102" spans="1:6">
      <c r="A1102" t="s">
        <v>2065</v>
      </c>
      <c r="B1102">
        <v>2.57</v>
      </c>
      <c r="C1102">
        <v>3.06</v>
      </c>
      <c r="D1102" s="42">
        <f t="shared" si="17"/>
        <v>9</v>
      </c>
      <c r="E1102" t="s">
        <v>2068</v>
      </c>
      <c r="F1102" t="s">
        <v>440</v>
      </c>
    </row>
    <row r="1103" spans="1:6">
      <c r="A1103" t="s">
        <v>2065</v>
      </c>
      <c r="B1103">
        <v>3.09</v>
      </c>
      <c r="C1103">
        <v>3.2</v>
      </c>
      <c r="D1103" s="42">
        <f t="shared" si="17"/>
        <v>11.000000000000028</v>
      </c>
      <c r="E1103" t="s">
        <v>2069</v>
      </c>
      <c r="F1103" t="s">
        <v>440</v>
      </c>
    </row>
    <row r="1104" spans="1:6">
      <c r="A1104" t="s">
        <v>2065</v>
      </c>
      <c r="B1104">
        <v>3.22</v>
      </c>
      <c r="C1104">
        <v>3.33</v>
      </c>
      <c r="D1104" s="42">
        <f t="shared" si="17"/>
        <v>10.999999999999972</v>
      </c>
      <c r="E1104" t="s">
        <v>2070</v>
      </c>
      <c r="F1104" t="s">
        <v>440</v>
      </c>
    </row>
    <row r="1105" spans="1:6">
      <c r="A1105" t="s">
        <v>2065</v>
      </c>
      <c r="B1105">
        <v>3.36</v>
      </c>
      <c r="C1105">
        <v>3.45</v>
      </c>
      <c r="D1105" s="42">
        <f t="shared" si="17"/>
        <v>9</v>
      </c>
      <c r="E1105" t="s">
        <v>2071</v>
      </c>
      <c r="F1105" t="s">
        <v>440</v>
      </c>
    </row>
    <row r="1106" spans="1:6">
      <c r="A1106" t="s">
        <v>2072</v>
      </c>
      <c r="B1106">
        <v>3.47</v>
      </c>
      <c r="C1106">
        <v>3.57</v>
      </c>
      <c r="D1106" s="42">
        <f t="shared" si="17"/>
        <v>9.9999999999999716</v>
      </c>
      <c r="E1106" t="s">
        <v>2073</v>
      </c>
      <c r="F1106" t="s">
        <v>440</v>
      </c>
    </row>
    <row r="1107" spans="1:6">
      <c r="A1107" t="s">
        <v>2072</v>
      </c>
      <c r="B1107">
        <v>3.58</v>
      </c>
      <c r="C1107">
        <v>4.07</v>
      </c>
      <c r="D1107" s="42">
        <f t="shared" si="17"/>
        <v>9.0000000000000284</v>
      </c>
      <c r="E1107" t="s">
        <v>2074</v>
      </c>
      <c r="F1107" t="s">
        <v>440</v>
      </c>
    </row>
    <row r="1108" spans="1:6">
      <c r="A1108" t="s">
        <v>2072</v>
      </c>
      <c r="B1108">
        <v>4.0999999999999996</v>
      </c>
      <c r="C1108">
        <v>4.1900000000000004</v>
      </c>
      <c r="D1108" s="42">
        <f t="shared" si="17"/>
        <v>9.0000000000000853</v>
      </c>
      <c r="E1108" t="s">
        <v>2075</v>
      </c>
      <c r="F1108" t="s">
        <v>440</v>
      </c>
    </row>
    <row r="1109" spans="1:6">
      <c r="A1109" t="s">
        <v>2072</v>
      </c>
      <c r="B1109">
        <v>4.22</v>
      </c>
      <c r="C1109">
        <v>4.3099999999999996</v>
      </c>
      <c r="D1109" s="42">
        <f t="shared" si="17"/>
        <v>8.9999999999999432</v>
      </c>
      <c r="E1109" t="s">
        <v>2076</v>
      </c>
      <c r="F1109" t="s">
        <v>442</v>
      </c>
    </row>
    <row r="1110" spans="1:6">
      <c r="A1110" t="s">
        <v>2072</v>
      </c>
      <c r="B1110">
        <v>4.33</v>
      </c>
      <c r="C1110">
        <v>4.43</v>
      </c>
      <c r="D1110" s="42">
        <f t="shared" si="17"/>
        <v>10</v>
      </c>
      <c r="E1110" t="s">
        <v>2077</v>
      </c>
      <c r="F1110" t="s">
        <v>440</v>
      </c>
    </row>
    <row r="1111" spans="1:6">
      <c r="A1111" t="s">
        <v>2072</v>
      </c>
      <c r="B1111">
        <v>4.45</v>
      </c>
      <c r="C1111">
        <v>4.55</v>
      </c>
      <c r="D1111" s="42">
        <f t="shared" si="17"/>
        <v>10</v>
      </c>
      <c r="E1111" t="s">
        <v>2078</v>
      </c>
      <c r="F1111" t="s">
        <v>440</v>
      </c>
    </row>
    <row r="1112" spans="1:6">
      <c r="A1112" t="s">
        <v>2079</v>
      </c>
      <c r="B1112">
        <v>4.57</v>
      </c>
      <c r="C1112">
        <v>5.04</v>
      </c>
      <c r="D1112" s="42">
        <f t="shared" si="17"/>
        <v>7</v>
      </c>
      <c r="E1112" t="s">
        <v>2080</v>
      </c>
      <c r="F1112" t="s">
        <v>442</v>
      </c>
    </row>
    <row r="1113" spans="1:6">
      <c r="A1113" t="s">
        <v>2079</v>
      </c>
      <c r="B1113">
        <v>5.0599999999999996</v>
      </c>
      <c r="C1113">
        <v>5.24</v>
      </c>
      <c r="D1113" s="42">
        <f t="shared" si="17"/>
        <v>18.000000000000057</v>
      </c>
      <c r="E1113" t="s">
        <v>2081</v>
      </c>
      <c r="F1113" t="s">
        <v>442</v>
      </c>
    </row>
    <row r="1114" spans="1:6">
      <c r="A1114" t="s">
        <v>2079</v>
      </c>
      <c r="B1114">
        <v>0.05</v>
      </c>
      <c r="C1114">
        <v>0.23</v>
      </c>
      <c r="D1114" s="42">
        <f t="shared" si="17"/>
        <v>18</v>
      </c>
      <c r="E1114" t="s">
        <v>2082</v>
      </c>
      <c r="F1114" t="s">
        <v>440</v>
      </c>
    </row>
    <row r="1115" spans="1:6">
      <c r="A1115" t="s">
        <v>2079</v>
      </c>
      <c r="B1115">
        <v>0.25</v>
      </c>
      <c r="C1115">
        <v>0.41</v>
      </c>
      <c r="D1115" s="42">
        <f t="shared" si="17"/>
        <v>16</v>
      </c>
      <c r="E1115" t="s">
        <v>2083</v>
      </c>
      <c r="F1115" t="s">
        <v>440</v>
      </c>
    </row>
    <row r="1116" spans="1:6">
      <c r="A1116" t="s">
        <v>2079</v>
      </c>
      <c r="B1116">
        <v>0.45</v>
      </c>
      <c r="C1116">
        <v>1.03</v>
      </c>
      <c r="D1116" s="42">
        <f t="shared" si="17"/>
        <v>18</v>
      </c>
      <c r="E1116" t="s">
        <v>2084</v>
      </c>
      <c r="F1116" t="s">
        <v>440</v>
      </c>
    </row>
    <row r="1117" spans="1:6">
      <c r="A1117" t="s">
        <v>2079</v>
      </c>
      <c r="B1117">
        <v>1.08</v>
      </c>
      <c r="C1117">
        <v>1.26</v>
      </c>
      <c r="D1117" s="42">
        <f t="shared" si="17"/>
        <v>18</v>
      </c>
      <c r="E1117" t="s">
        <v>2085</v>
      </c>
      <c r="F1117" t="s">
        <v>440</v>
      </c>
    </row>
    <row r="1118" spans="1:6">
      <c r="A1118" t="s">
        <v>2086</v>
      </c>
      <c r="B1118">
        <v>1.29</v>
      </c>
      <c r="C1118">
        <v>1.47</v>
      </c>
      <c r="D1118" s="42">
        <f t="shared" si="17"/>
        <v>18</v>
      </c>
      <c r="E1118" t="s">
        <v>2087</v>
      </c>
      <c r="F1118" t="s">
        <v>440</v>
      </c>
    </row>
    <row r="1119" spans="1:6">
      <c r="A1119" t="s">
        <v>2086</v>
      </c>
      <c r="B1119">
        <v>1.5</v>
      </c>
      <c r="C1119">
        <v>2.11</v>
      </c>
      <c r="D1119" s="42">
        <f t="shared" si="17"/>
        <v>21</v>
      </c>
      <c r="E1119" t="s">
        <v>2088</v>
      </c>
      <c r="F1119" t="s">
        <v>440</v>
      </c>
    </row>
    <row r="1120" spans="1:6">
      <c r="A1120" t="s">
        <v>2086</v>
      </c>
      <c r="B1120">
        <v>2.14</v>
      </c>
      <c r="C1120">
        <v>2.27</v>
      </c>
      <c r="D1120" s="42">
        <f t="shared" si="17"/>
        <v>13</v>
      </c>
      <c r="E1120" t="s">
        <v>2089</v>
      </c>
      <c r="F1120" t="s">
        <v>440</v>
      </c>
    </row>
    <row r="1121" spans="1:6">
      <c r="A1121" t="s">
        <v>2086</v>
      </c>
      <c r="B1121">
        <v>2.3199999999999998</v>
      </c>
      <c r="C1121">
        <v>2.44</v>
      </c>
      <c r="D1121" s="42">
        <f t="shared" si="17"/>
        <v>12</v>
      </c>
      <c r="E1121" t="s">
        <v>2090</v>
      </c>
      <c r="F1121" t="s">
        <v>442</v>
      </c>
    </row>
    <row r="1122" spans="1:6">
      <c r="A1122" t="s">
        <v>2086</v>
      </c>
      <c r="B1122">
        <v>2.4900000000000002</v>
      </c>
      <c r="C1122">
        <v>3.07</v>
      </c>
      <c r="D1122" s="42">
        <f t="shared" si="17"/>
        <v>17.999999999999943</v>
      </c>
      <c r="E1122" t="s">
        <v>2091</v>
      </c>
      <c r="F1122" t="s">
        <v>440</v>
      </c>
    </row>
    <row r="1123" spans="1:6">
      <c r="A1123" t="s">
        <v>2086</v>
      </c>
      <c r="B1123">
        <v>3.11</v>
      </c>
      <c r="C1123">
        <v>3.29</v>
      </c>
      <c r="D1123" s="42">
        <f t="shared" si="17"/>
        <v>18</v>
      </c>
      <c r="E1123" t="s">
        <v>2092</v>
      </c>
      <c r="F1123" t="s">
        <v>442</v>
      </c>
    </row>
    <row r="1124" spans="1:6">
      <c r="A1124" t="s">
        <v>2093</v>
      </c>
      <c r="B1124">
        <v>3.33</v>
      </c>
      <c r="C1124">
        <v>3.49</v>
      </c>
      <c r="D1124" s="42">
        <f t="shared" si="17"/>
        <v>16.000000000000028</v>
      </c>
      <c r="E1124" t="s">
        <v>2094</v>
      </c>
      <c r="F1124" t="s">
        <v>440</v>
      </c>
    </row>
    <row r="1125" spans="1:6">
      <c r="A1125" t="s">
        <v>2093</v>
      </c>
      <c r="B1125">
        <v>3.5</v>
      </c>
      <c r="C1125">
        <v>4.08</v>
      </c>
      <c r="D1125" s="42">
        <f t="shared" si="17"/>
        <v>18</v>
      </c>
      <c r="E1125" t="s">
        <v>2095</v>
      </c>
      <c r="F1125" t="s">
        <v>440</v>
      </c>
    </row>
    <row r="1126" spans="1:6">
      <c r="A1126" t="s">
        <v>2093</v>
      </c>
      <c r="B1126">
        <v>4.12</v>
      </c>
      <c r="C1126">
        <v>4.3499999999999996</v>
      </c>
      <c r="D1126" s="42">
        <f t="shared" si="17"/>
        <v>22.999999999999943</v>
      </c>
      <c r="E1126" t="s">
        <v>2096</v>
      </c>
      <c r="F1126" t="s">
        <v>440</v>
      </c>
    </row>
    <row r="1127" spans="1:6">
      <c r="A1127" t="s">
        <v>2093</v>
      </c>
      <c r="B1127">
        <v>4.38</v>
      </c>
      <c r="C1127">
        <v>5</v>
      </c>
      <c r="D1127" s="42">
        <f t="shared" si="17"/>
        <v>22</v>
      </c>
      <c r="E1127" t="s">
        <v>2097</v>
      </c>
      <c r="F1127" t="s">
        <v>440</v>
      </c>
    </row>
    <row r="1128" spans="1:6">
      <c r="A1128" t="s">
        <v>2093</v>
      </c>
      <c r="B1128">
        <v>5.04</v>
      </c>
      <c r="C1128">
        <v>5.2</v>
      </c>
      <c r="D1128" s="42">
        <f t="shared" si="17"/>
        <v>16</v>
      </c>
      <c r="E1128" t="s">
        <v>2098</v>
      </c>
      <c r="F1128" t="s">
        <v>440</v>
      </c>
    </row>
    <row r="1129" spans="1:6">
      <c r="A1129" t="s">
        <v>2093</v>
      </c>
      <c r="B1129">
        <v>5.24</v>
      </c>
      <c r="C1129">
        <v>5.49</v>
      </c>
      <c r="D1129" s="42">
        <f t="shared" si="17"/>
        <v>25</v>
      </c>
      <c r="E1129" t="s">
        <v>2099</v>
      </c>
      <c r="F1129" t="s">
        <v>440</v>
      </c>
    </row>
    <row r="1130" spans="1:6">
      <c r="A1130" t="s">
        <v>2100</v>
      </c>
      <c r="B1130">
        <v>0</v>
      </c>
      <c r="C1130">
        <v>0.15</v>
      </c>
      <c r="D1130" s="42">
        <f t="shared" si="17"/>
        <v>15</v>
      </c>
      <c r="E1130" t="s">
        <v>2101</v>
      </c>
      <c r="F1130" t="s">
        <v>440</v>
      </c>
    </row>
    <row r="1131" spans="1:6">
      <c r="A1131" t="s">
        <v>2100</v>
      </c>
      <c r="B1131">
        <v>0.19</v>
      </c>
      <c r="C1131">
        <v>0.33</v>
      </c>
      <c r="D1131" s="42">
        <f t="shared" si="17"/>
        <v>14</v>
      </c>
      <c r="E1131" t="s">
        <v>2102</v>
      </c>
      <c r="F1131" t="s">
        <v>442</v>
      </c>
    </row>
    <row r="1132" spans="1:6">
      <c r="A1132" t="s">
        <v>2100</v>
      </c>
      <c r="B1132">
        <v>0.36</v>
      </c>
      <c r="C1132">
        <v>0.51</v>
      </c>
      <c r="D1132" s="42">
        <f t="shared" si="17"/>
        <v>15</v>
      </c>
      <c r="E1132" t="s">
        <v>2103</v>
      </c>
      <c r="F1132" t="s">
        <v>440</v>
      </c>
    </row>
    <row r="1133" spans="1:6">
      <c r="A1133" t="s">
        <v>2100</v>
      </c>
      <c r="B1133">
        <v>0.55000000000000004</v>
      </c>
      <c r="C1133">
        <v>1.1399999999999999</v>
      </c>
      <c r="D1133" s="42">
        <f t="shared" si="17"/>
        <v>18.999999999999979</v>
      </c>
      <c r="E1133" t="s">
        <v>2104</v>
      </c>
      <c r="F1133" t="s">
        <v>442</v>
      </c>
    </row>
    <row r="1134" spans="1:6">
      <c r="A1134" t="s">
        <v>2100</v>
      </c>
      <c r="B1134">
        <v>1.17</v>
      </c>
      <c r="C1134">
        <v>1.31</v>
      </c>
      <c r="D1134" s="42">
        <f t="shared" si="17"/>
        <v>14</v>
      </c>
      <c r="E1134" t="s">
        <v>2105</v>
      </c>
      <c r="F1134" t="s">
        <v>442</v>
      </c>
    </row>
    <row r="1135" spans="1:6">
      <c r="A1135" t="s">
        <v>2100</v>
      </c>
      <c r="B1135">
        <v>1.34</v>
      </c>
      <c r="C1135">
        <v>1.52</v>
      </c>
      <c r="D1135" s="42">
        <f t="shared" si="17"/>
        <v>18</v>
      </c>
      <c r="E1135" t="s">
        <v>2106</v>
      </c>
      <c r="F1135" t="s">
        <v>440</v>
      </c>
    </row>
    <row r="1136" spans="1:6">
      <c r="A1136" t="s">
        <v>2107</v>
      </c>
      <c r="B1136">
        <v>1.54</v>
      </c>
      <c r="C1136">
        <v>2.11</v>
      </c>
      <c r="D1136" s="42">
        <f t="shared" si="17"/>
        <v>17</v>
      </c>
      <c r="E1136" t="s">
        <v>2108</v>
      </c>
      <c r="F1136" t="s">
        <v>440</v>
      </c>
    </row>
    <row r="1137" spans="1:6">
      <c r="A1137" t="s">
        <v>2107</v>
      </c>
      <c r="B1137">
        <v>2.14</v>
      </c>
      <c r="C1137">
        <v>2.3199999999999998</v>
      </c>
      <c r="D1137" s="42">
        <f t="shared" si="17"/>
        <v>18</v>
      </c>
      <c r="E1137" t="s">
        <v>2109</v>
      </c>
      <c r="F1137" t="s">
        <v>440</v>
      </c>
    </row>
    <row r="1138" spans="1:6">
      <c r="A1138" t="s">
        <v>2107</v>
      </c>
      <c r="B1138">
        <v>2.35</v>
      </c>
      <c r="C1138">
        <v>2.52</v>
      </c>
      <c r="D1138" s="42">
        <f t="shared" si="17"/>
        <v>17</v>
      </c>
      <c r="E1138" t="s">
        <v>2110</v>
      </c>
      <c r="F1138" t="s">
        <v>440</v>
      </c>
    </row>
    <row r="1139" spans="1:6">
      <c r="A1139" t="s">
        <v>2107</v>
      </c>
      <c r="B1139">
        <v>2.54</v>
      </c>
      <c r="C1139">
        <v>3.11</v>
      </c>
      <c r="D1139" s="42">
        <f t="shared" si="17"/>
        <v>17</v>
      </c>
      <c r="E1139" t="s">
        <v>2111</v>
      </c>
      <c r="F1139" t="s">
        <v>440</v>
      </c>
    </row>
    <row r="1140" spans="1:6">
      <c r="A1140" t="s">
        <v>2107</v>
      </c>
      <c r="B1140">
        <v>3.13</v>
      </c>
      <c r="C1140">
        <v>3.28</v>
      </c>
      <c r="D1140" s="42">
        <f t="shared" si="17"/>
        <v>14.999999999999972</v>
      </c>
      <c r="E1140" t="s">
        <v>2112</v>
      </c>
      <c r="F1140" t="s">
        <v>440</v>
      </c>
    </row>
    <row r="1141" spans="1:6">
      <c r="A1141" t="s">
        <v>2107</v>
      </c>
      <c r="B1141">
        <v>3.32</v>
      </c>
      <c r="C1141">
        <v>3.44</v>
      </c>
      <c r="D1141" s="42">
        <f t="shared" si="17"/>
        <v>12</v>
      </c>
      <c r="E1141" t="s">
        <v>2113</v>
      </c>
      <c r="F1141" t="s">
        <v>440</v>
      </c>
    </row>
    <row r="1142" spans="1:6">
      <c r="A1142" t="s">
        <v>2114</v>
      </c>
      <c r="B1142">
        <v>3.46</v>
      </c>
      <c r="C1142">
        <v>4.01</v>
      </c>
      <c r="D1142" s="42">
        <f t="shared" si="17"/>
        <v>14.999999999999972</v>
      </c>
      <c r="E1142" t="s">
        <v>2115</v>
      </c>
      <c r="F1142" t="s">
        <v>440</v>
      </c>
    </row>
    <row r="1143" spans="1:6">
      <c r="A1143" t="s">
        <v>2114</v>
      </c>
      <c r="B1143">
        <v>4.04</v>
      </c>
      <c r="C1143">
        <v>4.21</v>
      </c>
      <c r="D1143" s="42">
        <f t="shared" si="17"/>
        <v>17</v>
      </c>
      <c r="E1143" t="s">
        <v>2116</v>
      </c>
      <c r="F1143" t="s">
        <v>440</v>
      </c>
    </row>
    <row r="1144" spans="1:6">
      <c r="A1144" t="s">
        <v>2114</v>
      </c>
      <c r="B1144">
        <v>4.24</v>
      </c>
      <c r="C1144">
        <v>4.38</v>
      </c>
      <c r="D1144" s="42">
        <f t="shared" si="17"/>
        <v>14</v>
      </c>
      <c r="E1144" t="s">
        <v>2117</v>
      </c>
      <c r="F1144" t="s">
        <v>440</v>
      </c>
    </row>
    <row r="1145" spans="1:6">
      <c r="A1145" t="s">
        <v>2114</v>
      </c>
      <c r="B1145">
        <v>4.4000000000000004</v>
      </c>
      <c r="C1145">
        <v>4.57</v>
      </c>
      <c r="D1145" s="42">
        <f t="shared" si="17"/>
        <v>16.999999999999943</v>
      </c>
      <c r="E1145" t="s">
        <v>2118</v>
      </c>
      <c r="F1145" t="s">
        <v>442</v>
      </c>
    </row>
    <row r="1146" spans="1:6">
      <c r="A1146" t="s">
        <v>2114</v>
      </c>
      <c r="B1146">
        <v>4.59</v>
      </c>
      <c r="C1146">
        <v>5.13</v>
      </c>
      <c r="D1146" s="42">
        <f t="shared" si="17"/>
        <v>14</v>
      </c>
      <c r="E1146" t="s">
        <v>2119</v>
      </c>
      <c r="F1146" t="s">
        <v>440</v>
      </c>
    </row>
    <row r="1147" spans="1:6">
      <c r="A1147" t="s">
        <v>2114</v>
      </c>
      <c r="B1147">
        <v>5.18</v>
      </c>
      <c r="C1147">
        <v>5.35</v>
      </c>
      <c r="D1147" s="42">
        <f t="shared" si="17"/>
        <v>16.999999999999943</v>
      </c>
      <c r="E1147" t="s">
        <v>2120</v>
      </c>
      <c r="F1147" t="s">
        <v>440</v>
      </c>
    </row>
    <row r="1148" spans="1:6">
      <c r="A1148" t="s">
        <v>2121</v>
      </c>
      <c r="B1148">
        <v>5.39</v>
      </c>
      <c r="C1148">
        <v>5.54</v>
      </c>
      <c r="D1148" s="42">
        <f t="shared" si="17"/>
        <v>15</v>
      </c>
      <c r="E1148" t="s">
        <v>2122</v>
      </c>
      <c r="F1148" t="s">
        <v>440</v>
      </c>
    </row>
    <row r="1149" spans="1:6">
      <c r="A1149" t="s">
        <v>2121</v>
      </c>
      <c r="B1149">
        <v>5.56</v>
      </c>
      <c r="C1149">
        <v>6.18</v>
      </c>
      <c r="D1149" s="42">
        <f t="shared" si="17"/>
        <v>22.000000000000057</v>
      </c>
      <c r="E1149" t="s">
        <v>2123</v>
      </c>
      <c r="F1149" t="s">
        <v>440</v>
      </c>
    </row>
    <row r="1150" spans="1:6">
      <c r="A1150" t="s">
        <v>2121</v>
      </c>
      <c r="B1150">
        <v>0.04</v>
      </c>
      <c r="C1150">
        <v>0.2</v>
      </c>
      <c r="D1150" s="42">
        <f t="shared" si="17"/>
        <v>16</v>
      </c>
      <c r="E1150" t="s">
        <v>2124</v>
      </c>
      <c r="F1150" t="s">
        <v>442</v>
      </c>
    </row>
    <row r="1151" spans="1:6">
      <c r="A1151" t="s">
        <v>2121</v>
      </c>
      <c r="B1151">
        <v>0.23</v>
      </c>
      <c r="C1151">
        <v>0.42</v>
      </c>
      <c r="D1151" s="42">
        <f t="shared" si="17"/>
        <v>19</v>
      </c>
      <c r="E1151" t="s">
        <v>2125</v>
      </c>
      <c r="F1151" t="s">
        <v>440</v>
      </c>
    </row>
    <row r="1152" spans="1:6">
      <c r="A1152" t="s">
        <v>2121</v>
      </c>
      <c r="B1152">
        <v>0.46</v>
      </c>
      <c r="C1152">
        <v>1.07</v>
      </c>
      <c r="D1152" s="42">
        <f t="shared" si="17"/>
        <v>21</v>
      </c>
      <c r="E1152" t="s">
        <v>2126</v>
      </c>
      <c r="F1152" t="s">
        <v>440</v>
      </c>
    </row>
    <row r="1153" spans="1:6">
      <c r="A1153" t="s">
        <v>2121</v>
      </c>
      <c r="B1153">
        <v>1.1000000000000001</v>
      </c>
      <c r="C1153">
        <v>1.27</v>
      </c>
      <c r="D1153" s="42">
        <f t="shared" si="17"/>
        <v>16.999999999999986</v>
      </c>
      <c r="E1153" t="s">
        <v>2127</v>
      </c>
      <c r="F1153" t="s">
        <v>442</v>
      </c>
    </row>
    <row r="1154" spans="1:6">
      <c r="A1154" t="s">
        <v>2128</v>
      </c>
      <c r="B1154">
        <v>1.32</v>
      </c>
      <c r="C1154">
        <v>1.46</v>
      </c>
      <c r="D1154" s="42">
        <f t="shared" si="17"/>
        <v>14</v>
      </c>
      <c r="E1154" t="s">
        <v>2129</v>
      </c>
      <c r="F1154" t="s">
        <v>442</v>
      </c>
    </row>
    <row r="1155" spans="1:6">
      <c r="A1155" t="s">
        <v>2128</v>
      </c>
      <c r="B1155">
        <v>1.5</v>
      </c>
      <c r="C1155">
        <v>2.11</v>
      </c>
      <c r="D1155" s="42">
        <f t="shared" ref="D1155:D1218" si="18">(TRUNC(C1155)*60)+((C1155-TRUNC(C1155))*100)-((TRUNC(B1155)*60)+((B1155-TRUNC(B1155))*100))</f>
        <v>21</v>
      </c>
      <c r="E1155" t="s">
        <v>2130</v>
      </c>
      <c r="F1155" t="s">
        <v>440</v>
      </c>
    </row>
    <row r="1156" spans="1:6">
      <c r="A1156" t="s">
        <v>2128</v>
      </c>
      <c r="B1156">
        <v>2.14</v>
      </c>
      <c r="C1156">
        <v>2.2599999999999998</v>
      </c>
      <c r="D1156" s="42">
        <f t="shared" si="18"/>
        <v>11.999999999999972</v>
      </c>
      <c r="E1156" t="s">
        <v>2131</v>
      </c>
      <c r="F1156" t="s">
        <v>440</v>
      </c>
    </row>
    <row r="1157" spans="1:6">
      <c r="A1157" t="s">
        <v>2128</v>
      </c>
      <c r="B1157">
        <v>2.2999999999999998</v>
      </c>
      <c r="C1157">
        <v>2.46</v>
      </c>
      <c r="D1157" s="42">
        <f t="shared" si="18"/>
        <v>16.000000000000028</v>
      </c>
      <c r="E1157" t="s">
        <v>2132</v>
      </c>
      <c r="F1157" t="s">
        <v>440</v>
      </c>
    </row>
    <row r="1158" spans="1:6">
      <c r="A1158" t="s">
        <v>2128</v>
      </c>
      <c r="B1158">
        <v>2.4900000000000002</v>
      </c>
      <c r="C1158">
        <v>3.02</v>
      </c>
      <c r="D1158" s="42">
        <f t="shared" si="18"/>
        <v>12.999999999999972</v>
      </c>
      <c r="E1158" t="s">
        <v>2133</v>
      </c>
      <c r="F1158" t="s">
        <v>440</v>
      </c>
    </row>
    <row r="1159" spans="1:6">
      <c r="A1159" t="s">
        <v>2128</v>
      </c>
      <c r="B1159">
        <v>3.05</v>
      </c>
      <c r="C1159">
        <v>3.18</v>
      </c>
      <c r="D1159" s="42">
        <f t="shared" si="18"/>
        <v>13.000000000000028</v>
      </c>
      <c r="E1159" t="s">
        <v>2134</v>
      </c>
      <c r="F1159" t="s">
        <v>442</v>
      </c>
    </row>
    <row r="1160" spans="1:6">
      <c r="A1160" t="s">
        <v>2135</v>
      </c>
      <c r="B1160">
        <v>3.21</v>
      </c>
      <c r="C1160">
        <v>3.36</v>
      </c>
      <c r="D1160" s="42">
        <f t="shared" si="18"/>
        <v>15</v>
      </c>
      <c r="E1160" t="s">
        <v>2136</v>
      </c>
      <c r="F1160" t="s">
        <v>440</v>
      </c>
    </row>
    <row r="1161" spans="1:6">
      <c r="A1161" t="s">
        <v>2135</v>
      </c>
      <c r="B1161">
        <v>3.39</v>
      </c>
      <c r="C1161">
        <v>4.01</v>
      </c>
      <c r="D1161" s="42">
        <f t="shared" si="18"/>
        <v>21.999999999999972</v>
      </c>
      <c r="E1161" t="s">
        <v>2137</v>
      </c>
      <c r="F1161" t="s">
        <v>440</v>
      </c>
    </row>
    <row r="1162" spans="1:6">
      <c r="A1162" t="s">
        <v>2135</v>
      </c>
      <c r="B1162">
        <v>4.03</v>
      </c>
      <c r="C1162">
        <v>4.2300000000000004</v>
      </c>
      <c r="D1162" s="42">
        <f t="shared" si="18"/>
        <v>20.000000000000028</v>
      </c>
      <c r="E1162" t="s">
        <v>2138</v>
      </c>
      <c r="F1162" t="s">
        <v>442</v>
      </c>
    </row>
    <row r="1163" spans="1:6">
      <c r="A1163" t="s">
        <v>2135</v>
      </c>
      <c r="B1163">
        <v>4.25</v>
      </c>
      <c r="C1163">
        <v>4.43</v>
      </c>
      <c r="D1163" s="42">
        <f t="shared" si="18"/>
        <v>18</v>
      </c>
      <c r="E1163" t="s">
        <v>2139</v>
      </c>
      <c r="F1163" t="s">
        <v>440</v>
      </c>
    </row>
    <row r="1164" spans="1:6">
      <c r="A1164" t="s">
        <v>2135</v>
      </c>
      <c r="B1164">
        <v>4.46</v>
      </c>
      <c r="C1164">
        <v>5.0199999999999996</v>
      </c>
      <c r="D1164" s="42">
        <f t="shared" si="18"/>
        <v>15.999999999999943</v>
      </c>
      <c r="E1164" t="s">
        <v>2140</v>
      </c>
      <c r="F1164" t="s">
        <v>440</v>
      </c>
    </row>
    <row r="1165" spans="1:6">
      <c r="A1165" t="s">
        <v>2135</v>
      </c>
      <c r="B1165">
        <v>5.03</v>
      </c>
      <c r="C1165">
        <v>5.14</v>
      </c>
      <c r="D1165" s="42">
        <f t="shared" si="18"/>
        <v>10.999999999999943</v>
      </c>
      <c r="E1165" t="s">
        <v>2141</v>
      </c>
      <c r="F1165" t="s">
        <v>442</v>
      </c>
    </row>
    <row r="1166" spans="1:6">
      <c r="A1166" t="s">
        <v>2142</v>
      </c>
      <c r="B1166">
        <v>5.17</v>
      </c>
      <c r="C1166">
        <v>5.33</v>
      </c>
      <c r="D1166" s="42">
        <f t="shared" si="18"/>
        <v>16</v>
      </c>
      <c r="E1166" t="s">
        <v>2143</v>
      </c>
      <c r="F1166" t="s">
        <v>442</v>
      </c>
    </row>
    <row r="1167" spans="1:6">
      <c r="A1167" t="s">
        <v>2142</v>
      </c>
      <c r="B1167">
        <v>5.35</v>
      </c>
      <c r="C1167">
        <v>5.49</v>
      </c>
      <c r="D1167" s="42">
        <f t="shared" si="18"/>
        <v>14.000000000000057</v>
      </c>
      <c r="E1167" t="s">
        <v>2144</v>
      </c>
      <c r="F1167" t="s">
        <v>440</v>
      </c>
    </row>
    <row r="1168" spans="1:6">
      <c r="A1168" t="s">
        <v>2142</v>
      </c>
      <c r="B1168">
        <v>5.5</v>
      </c>
      <c r="C1168">
        <v>6.04</v>
      </c>
      <c r="D1168" s="42">
        <f t="shared" si="18"/>
        <v>14</v>
      </c>
      <c r="E1168" t="s">
        <v>2145</v>
      </c>
      <c r="F1168" t="s">
        <v>440</v>
      </c>
    </row>
    <row r="1169" spans="1:6">
      <c r="A1169" t="s">
        <v>2142</v>
      </c>
      <c r="B1169">
        <v>6.06</v>
      </c>
      <c r="C1169">
        <v>6.25</v>
      </c>
      <c r="D1169" s="42">
        <f t="shared" si="18"/>
        <v>19.000000000000057</v>
      </c>
      <c r="E1169" t="s">
        <v>2146</v>
      </c>
      <c r="F1169" t="s">
        <v>442</v>
      </c>
    </row>
    <row r="1170" spans="1:6">
      <c r="A1170" t="s">
        <v>2142</v>
      </c>
      <c r="B1170">
        <v>6.26</v>
      </c>
      <c r="C1170">
        <v>6.39</v>
      </c>
      <c r="D1170" s="42">
        <f t="shared" si="18"/>
        <v>13</v>
      </c>
      <c r="E1170" t="s">
        <v>2147</v>
      </c>
      <c r="F1170" t="s">
        <v>818</v>
      </c>
    </row>
    <row r="1171" spans="1:6">
      <c r="A1171" t="s">
        <v>2142</v>
      </c>
      <c r="B1171">
        <v>6.41</v>
      </c>
      <c r="C1171">
        <v>6.57</v>
      </c>
      <c r="D1171" s="42">
        <f t="shared" si="18"/>
        <v>16</v>
      </c>
      <c r="E1171" t="s">
        <v>2148</v>
      </c>
      <c r="F1171" t="s">
        <v>440</v>
      </c>
    </row>
    <row r="1172" spans="1:6">
      <c r="A1172" t="s">
        <v>2149</v>
      </c>
      <c r="B1172">
        <v>6.59</v>
      </c>
      <c r="C1172">
        <v>7.17</v>
      </c>
      <c r="D1172" s="42">
        <f t="shared" si="18"/>
        <v>18</v>
      </c>
      <c r="E1172" t="s">
        <v>2150</v>
      </c>
      <c r="F1172" t="s">
        <v>440</v>
      </c>
    </row>
    <row r="1173" spans="1:6">
      <c r="A1173" t="s">
        <v>2149</v>
      </c>
      <c r="B1173">
        <v>0</v>
      </c>
      <c r="C1173">
        <v>0.11</v>
      </c>
      <c r="D1173" s="42">
        <f t="shared" si="18"/>
        <v>11</v>
      </c>
      <c r="E1173" t="s">
        <v>2151</v>
      </c>
      <c r="F1173" t="s">
        <v>440</v>
      </c>
    </row>
    <row r="1174" spans="1:6">
      <c r="A1174" t="s">
        <v>2149</v>
      </c>
      <c r="B1174">
        <v>0.13</v>
      </c>
      <c r="C1174">
        <v>0.28999999999999998</v>
      </c>
      <c r="D1174" s="42">
        <f t="shared" si="18"/>
        <v>15.999999999999996</v>
      </c>
      <c r="E1174" t="s">
        <v>2152</v>
      </c>
      <c r="F1174" t="s">
        <v>440</v>
      </c>
    </row>
    <row r="1175" spans="1:6">
      <c r="A1175" t="s">
        <v>2149</v>
      </c>
      <c r="B1175">
        <v>0.3</v>
      </c>
      <c r="C1175">
        <v>0.41</v>
      </c>
      <c r="D1175" s="42">
        <f t="shared" si="18"/>
        <v>11</v>
      </c>
      <c r="E1175" t="s">
        <v>2153</v>
      </c>
      <c r="F1175" t="s">
        <v>440</v>
      </c>
    </row>
    <row r="1176" spans="1:6">
      <c r="A1176" t="s">
        <v>2149</v>
      </c>
      <c r="B1176">
        <v>0.43</v>
      </c>
      <c r="C1176">
        <v>0.52</v>
      </c>
      <c r="D1176" s="42">
        <f t="shared" si="18"/>
        <v>9</v>
      </c>
      <c r="E1176" t="s">
        <v>2154</v>
      </c>
      <c r="F1176" t="s">
        <v>440</v>
      </c>
    </row>
    <row r="1177" spans="1:6">
      <c r="A1177" t="s">
        <v>2149</v>
      </c>
      <c r="B1177">
        <v>0.55000000000000004</v>
      </c>
      <c r="C1177">
        <v>1.07</v>
      </c>
      <c r="D1177" s="42">
        <f t="shared" si="18"/>
        <v>11.999999999999993</v>
      </c>
      <c r="E1177" t="s">
        <v>2155</v>
      </c>
      <c r="F1177" t="s">
        <v>440</v>
      </c>
    </row>
    <row r="1178" spans="1:6">
      <c r="A1178" t="s">
        <v>2149</v>
      </c>
      <c r="B1178">
        <v>1.0900000000000001</v>
      </c>
      <c r="C1178">
        <v>1.21</v>
      </c>
      <c r="D1178" s="42">
        <f t="shared" si="18"/>
        <v>12</v>
      </c>
      <c r="E1178" t="s">
        <v>2156</v>
      </c>
      <c r="F1178" t="s">
        <v>440</v>
      </c>
    </row>
    <row r="1179" spans="1:6">
      <c r="A1179" t="s">
        <v>2149</v>
      </c>
      <c r="B1179">
        <v>1.22</v>
      </c>
      <c r="C1179">
        <v>1.33</v>
      </c>
      <c r="D1179" s="42">
        <f t="shared" si="18"/>
        <v>11</v>
      </c>
      <c r="E1179" t="s">
        <v>2157</v>
      </c>
      <c r="F1179" t="s">
        <v>440</v>
      </c>
    </row>
    <row r="1180" spans="1:6">
      <c r="A1180" t="s">
        <v>2149</v>
      </c>
      <c r="B1180">
        <v>1.35</v>
      </c>
      <c r="C1180">
        <v>1.47</v>
      </c>
      <c r="D1180" s="42">
        <f t="shared" si="18"/>
        <v>12</v>
      </c>
      <c r="E1180" t="s">
        <v>2158</v>
      </c>
      <c r="F1180" t="s">
        <v>440</v>
      </c>
    </row>
    <row r="1181" spans="1:6">
      <c r="A1181" t="s">
        <v>2159</v>
      </c>
      <c r="B1181">
        <v>1.49</v>
      </c>
      <c r="C1181">
        <v>1.58</v>
      </c>
      <c r="D1181" s="42">
        <f t="shared" si="18"/>
        <v>9</v>
      </c>
      <c r="E1181" t="s">
        <v>2160</v>
      </c>
      <c r="F1181" t="s">
        <v>440</v>
      </c>
    </row>
    <row r="1182" spans="1:6">
      <c r="A1182" t="s">
        <v>2159</v>
      </c>
      <c r="B1182">
        <v>2</v>
      </c>
      <c r="C1182">
        <v>2.1</v>
      </c>
      <c r="D1182" s="42">
        <f t="shared" si="18"/>
        <v>10</v>
      </c>
      <c r="E1182" t="s">
        <v>2161</v>
      </c>
      <c r="F1182" t="s">
        <v>440</v>
      </c>
    </row>
    <row r="1183" spans="1:6">
      <c r="A1183" t="s">
        <v>2159</v>
      </c>
      <c r="B1183">
        <v>2.12</v>
      </c>
      <c r="C1183">
        <v>2.2200000000000002</v>
      </c>
      <c r="D1183" s="42">
        <f t="shared" si="18"/>
        <v>10.000000000000028</v>
      </c>
      <c r="E1183" t="s">
        <v>2162</v>
      </c>
      <c r="F1183" t="s">
        <v>818</v>
      </c>
    </row>
    <row r="1184" spans="1:6">
      <c r="A1184" t="s">
        <v>2159</v>
      </c>
      <c r="B1184">
        <v>2.2400000000000002</v>
      </c>
      <c r="C1184">
        <v>2.34</v>
      </c>
      <c r="D1184" s="42">
        <f t="shared" si="18"/>
        <v>9.9999999999999716</v>
      </c>
      <c r="E1184" t="s">
        <v>2163</v>
      </c>
      <c r="F1184" t="s">
        <v>818</v>
      </c>
    </row>
    <row r="1185" spans="1:6">
      <c r="A1185" t="s">
        <v>2159</v>
      </c>
      <c r="B1185">
        <v>2.37</v>
      </c>
      <c r="C1185">
        <v>2.5</v>
      </c>
      <c r="D1185" s="42">
        <f t="shared" si="18"/>
        <v>13</v>
      </c>
      <c r="E1185" t="s">
        <v>2164</v>
      </c>
      <c r="F1185" t="s">
        <v>440</v>
      </c>
    </row>
    <row r="1186" spans="1:6">
      <c r="A1186" t="s">
        <v>2159</v>
      </c>
      <c r="B1186">
        <v>2.52</v>
      </c>
      <c r="C1186">
        <v>3.02</v>
      </c>
      <c r="D1186" s="42">
        <f t="shared" si="18"/>
        <v>10</v>
      </c>
      <c r="E1186" t="s">
        <v>2165</v>
      </c>
      <c r="F1186" t="s">
        <v>440</v>
      </c>
    </row>
    <row r="1187" spans="1:6">
      <c r="A1187" t="s">
        <v>2166</v>
      </c>
      <c r="B1187">
        <v>3.04</v>
      </c>
      <c r="C1187">
        <v>3.18</v>
      </c>
      <c r="D1187" s="42">
        <f t="shared" si="18"/>
        <v>14</v>
      </c>
      <c r="E1187" t="s">
        <v>2167</v>
      </c>
      <c r="F1187" t="s">
        <v>818</v>
      </c>
    </row>
    <row r="1188" spans="1:6">
      <c r="A1188" t="s">
        <v>2166</v>
      </c>
      <c r="B1188">
        <v>3.2</v>
      </c>
      <c r="C1188">
        <v>3.31</v>
      </c>
      <c r="D1188" s="42">
        <f t="shared" si="18"/>
        <v>10.999999999999972</v>
      </c>
      <c r="E1188" t="s">
        <v>2168</v>
      </c>
      <c r="F1188" t="s">
        <v>818</v>
      </c>
    </row>
    <row r="1189" spans="1:6">
      <c r="A1189" t="s">
        <v>2166</v>
      </c>
      <c r="B1189">
        <v>3.33</v>
      </c>
      <c r="C1189">
        <v>3.44</v>
      </c>
      <c r="D1189" s="42">
        <f t="shared" si="18"/>
        <v>11</v>
      </c>
      <c r="E1189" t="s">
        <v>2169</v>
      </c>
      <c r="F1189" t="s">
        <v>818</v>
      </c>
    </row>
    <row r="1190" spans="1:6">
      <c r="A1190" t="s">
        <v>2166</v>
      </c>
      <c r="B1190">
        <v>3.46</v>
      </c>
      <c r="C1190">
        <v>3.58</v>
      </c>
      <c r="D1190" s="42">
        <f t="shared" si="18"/>
        <v>12</v>
      </c>
      <c r="E1190" t="s">
        <v>2170</v>
      </c>
      <c r="F1190" t="s">
        <v>440</v>
      </c>
    </row>
    <row r="1191" spans="1:6">
      <c r="A1191" t="s">
        <v>2166</v>
      </c>
      <c r="B1191">
        <v>4</v>
      </c>
      <c r="C1191">
        <v>4.09</v>
      </c>
      <c r="D1191" s="42">
        <f t="shared" si="18"/>
        <v>9</v>
      </c>
      <c r="E1191" t="s">
        <v>2171</v>
      </c>
      <c r="F1191" t="s">
        <v>442</v>
      </c>
    </row>
    <row r="1192" spans="1:6">
      <c r="A1192" t="s">
        <v>2166</v>
      </c>
      <c r="B1192">
        <v>4.1100000000000003</v>
      </c>
      <c r="C1192">
        <v>4.22</v>
      </c>
      <c r="D1192" s="42">
        <f t="shared" si="18"/>
        <v>10.999999999999972</v>
      </c>
      <c r="E1192" t="s">
        <v>2172</v>
      </c>
      <c r="F1192" t="s">
        <v>440</v>
      </c>
    </row>
    <row r="1193" spans="1:6">
      <c r="A1193" t="s">
        <v>2173</v>
      </c>
      <c r="B1193">
        <v>4.24</v>
      </c>
      <c r="C1193">
        <v>4.34</v>
      </c>
      <c r="D1193" s="42">
        <f t="shared" si="18"/>
        <v>10</v>
      </c>
      <c r="E1193" t="s">
        <v>2174</v>
      </c>
      <c r="F1193" t="s">
        <v>818</v>
      </c>
    </row>
    <row r="1194" spans="1:6">
      <c r="A1194" t="s">
        <v>2173</v>
      </c>
      <c r="B1194">
        <v>4.3600000000000003</v>
      </c>
      <c r="C1194">
        <v>4.4800000000000004</v>
      </c>
      <c r="D1194" s="42">
        <f t="shared" si="18"/>
        <v>12.000000000000057</v>
      </c>
      <c r="E1194" t="s">
        <v>2175</v>
      </c>
      <c r="F1194" t="s">
        <v>818</v>
      </c>
    </row>
    <row r="1195" spans="1:6">
      <c r="A1195" t="s">
        <v>2173</v>
      </c>
      <c r="B1195">
        <v>4.5</v>
      </c>
      <c r="C1195">
        <v>5</v>
      </c>
      <c r="D1195" s="42">
        <f t="shared" si="18"/>
        <v>10</v>
      </c>
      <c r="E1195" t="s">
        <v>2176</v>
      </c>
      <c r="F1195" t="s">
        <v>818</v>
      </c>
    </row>
    <row r="1196" spans="1:6">
      <c r="A1196" t="s">
        <v>2173</v>
      </c>
      <c r="B1196">
        <v>5.03</v>
      </c>
      <c r="C1196">
        <v>5.12</v>
      </c>
      <c r="D1196" s="42">
        <f t="shared" si="18"/>
        <v>9</v>
      </c>
      <c r="E1196" t="s">
        <v>2177</v>
      </c>
      <c r="F1196" t="s">
        <v>442</v>
      </c>
    </row>
    <row r="1197" spans="1:6">
      <c r="A1197" t="s">
        <v>2173</v>
      </c>
      <c r="B1197">
        <v>5.15</v>
      </c>
      <c r="C1197">
        <v>5.27</v>
      </c>
      <c r="D1197" s="42">
        <f t="shared" si="18"/>
        <v>11.999999999999886</v>
      </c>
      <c r="E1197" t="s">
        <v>2178</v>
      </c>
      <c r="F1197" t="s">
        <v>818</v>
      </c>
    </row>
    <row r="1198" spans="1:6">
      <c r="A1198" t="s">
        <v>2173</v>
      </c>
      <c r="B1198">
        <v>5.29</v>
      </c>
      <c r="C1198">
        <v>5.39</v>
      </c>
      <c r="D1198" s="42">
        <f t="shared" si="18"/>
        <v>10</v>
      </c>
      <c r="E1198" t="s">
        <v>2179</v>
      </c>
      <c r="F1198" t="s">
        <v>440</v>
      </c>
    </row>
    <row r="1199" spans="1:6">
      <c r="A1199" t="s">
        <v>2180</v>
      </c>
      <c r="B1199">
        <v>5.41</v>
      </c>
      <c r="C1199">
        <v>5.53</v>
      </c>
      <c r="D1199" s="42">
        <f t="shared" si="18"/>
        <v>12</v>
      </c>
      <c r="E1199" t="s">
        <v>2181</v>
      </c>
      <c r="F1199" t="s">
        <v>818</v>
      </c>
    </row>
    <row r="1200" spans="1:6">
      <c r="A1200" t="s">
        <v>2180</v>
      </c>
      <c r="B1200">
        <v>5.56</v>
      </c>
      <c r="C1200">
        <v>6.04</v>
      </c>
      <c r="D1200" s="42">
        <f t="shared" si="18"/>
        <v>8.0000000000000568</v>
      </c>
      <c r="E1200" t="s">
        <v>2182</v>
      </c>
      <c r="F1200" t="s">
        <v>818</v>
      </c>
    </row>
    <row r="1201" spans="1:6">
      <c r="A1201" t="s">
        <v>2180</v>
      </c>
      <c r="B1201">
        <v>6.06</v>
      </c>
      <c r="C1201">
        <v>6.31</v>
      </c>
      <c r="D1201" s="42">
        <f t="shared" si="18"/>
        <v>25</v>
      </c>
      <c r="E1201" t="s">
        <v>2183</v>
      </c>
      <c r="F1201" t="s">
        <v>818</v>
      </c>
    </row>
    <row r="1202" spans="1:6">
      <c r="A1202" t="s">
        <v>2180</v>
      </c>
      <c r="B1202">
        <v>0.04</v>
      </c>
      <c r="C1202">
        <v>0.14000000000000001</v>
      </c>
      <c r="D1202" s="42">
        <f t="shared" si="18"/>
        <v>10.000000000000002</v>
      </c>
      <c r="E1202" t="s">
        <v>2184</v>
      </c>
      <c r="F1202" t="s">
        <v>440</v>
      </c>
    </row>
    <row r="1203" spans="1:6">
      <c r="A1203" t="s">
        <v>2180</v>
      </c>
      <c r="B1203">
        <v>0.16</v>
      </c>
      <c r="C1203">
        <v>0.28999999999999998</v>
      </c>
      <c r="D1203" s="42">
        <f t="shared" si="18"/>
        <v>12.999999999999996</v>
      </c>
      <c r="E1203" t="s">
        <v>2185</v>
      </c>
      <c r="F1203" t="s">
        <v>818</v>
      </c>
    </row>
    <row r="1204" spans="1:6">
      <c r="A1204" t="s">
        <v>2180</v>
      </c>
      <c r="B1204">
        <v>0.31</v>
      </c>
      <c r="C1204">
        <v>0.43</v>
      </c>
      <c r="D1204" s="42">
        <f t="shared" si="18"/>
        <v>12</v>
      </c>
      <c r="E1204" t="s">
        <v>2186</v>
      </c>
      <c r="F1204" t="s">
        <v>818</v>
      </c>
    </row>
    <row r="1205" spans="1:6">
      <c r="A1205" t="s">
        <v>2187</v>
      </c>
      <c r="B1205">
        <v>0.45</v>
      </c>
      <c r="C1205">
        <v>0.56999999999999995</v>
      </c>
      <c r="D1205" s="42">
        <f t="shared" si="18"/>
        <v>11.999999999999993</v>
      </c>
      <c r="E1205" t="s">
        <v>2188</v>
      </c>
      <c r="F1205" t="s">
        <v>818</v>
      </c>
    </row>
    <row r="1206" spans="1:6">
      <c r="A1206" t="s">
        <v>2187</v>
      </c>
      <c r="B1206">
        <v>0.59</v>
      </c>
      <c r="C1206">
        <v>1.1299999999999999</v>
      </c>
      <c r="D1206" s="42">
        <f t="shared" si="18"/>
        <v>13.999999999999986</v>
      </c>
      <c r="E1206" t="s">
        <v>2189</v>
      </c>
      <c r="F1206" t="s">
        <v>818</v>
      </c>
    </row>
    <row r="1207" spans="1:6">
      <c r="A1207" t="s">
        <v>2187</v>
      </c>
      <c r="B1207">
        <v>1.1499999999999999</v>
      </c>
      <c r="C1207">
        <v>1.26</v>
      </c>
      <c r="D1207" s="42">
        <f t="shared" si="18"/>
        <v>11.000000000000014</v>
      </c>
      <c r="E1207" t="s">
        <v>2190</v>
      </c>
      <c r="F1207" t="s">
        <v>440</v>
      </c>
    </row>
    <row r="1208" spans="1:6">
      <c r="A1208" t="s">
        <v>2187</v>
      </c>
      <c r="B1208">
        <v>1.28</v>
      </c>
      <c r="C1208">
        <v>1.4</v>
      </c>
      <c r="D1208" s="42">
        <f t="shared" si="18"/>
        <v>12</v>
      </c>
      <c r="E1208" t="s">
        <v>2191</v>
      </c>
      <c r="F1208" t="s">
        <v>440</v>
      </c>
    </row>
    <row r="1209" spans="1:6">
      <c r="A1209" t="s">
        <v>2187</v>
      </c>
      <c r="B1209">
        <v>1.41</v>
      </c>
      <c r="C1209">
        <v>1.55</v>
      </c>
      <c r="D1209" s="42">
        <f t="shared" si="18"/>
        <v>14</v>
      </c>
      <c r="E1209" t="s">
        <v>2192</v>
      </c>
      <c r="F1209" t="s">
        <v>440</v>
      </c>
    </row>
    <row r="1210" spans="1:6">
      <c r="A1210" t="s">
        <v>2187</v>
      </c>
      <c r="B1210">
        <v>1.58</v>
      </c>
      <c r="C1210">
        <v>2.11</v>
      </c>
      <c r="D1210" s="42">
        <f t="shared" si="18"/>
        <v>13</v>
      </c>
      <c r="E1210" t="s">
        <v>2193</v>
      </c>
      <c r="F1210" t="s">
        <v>818</v>
      </c>
    </row>
    <row r="1211" spans="1:6">
      <c r="A1211" t="s">
        <v>2194</v>
      </c>
      <c r="B1211">
        <v>2.14</v>
      </c>
      <c r="C1211">
        <v>2.25</v>
      </c>
      <c r="D1211" s="42">
        <f t="shared" si="18"/>
        <v>11</v>
      </c>
      <c r="E1211" t="s">
        <v>2195</v>
      </c>
      <c r="F1211" t="s">
        <v>440</v>
      </c>
    </row>
    <row r="1212" spans="1:6">
      <c r="A1212" t="s">
        <v>2194</v>
      </c>
      <c r="B1212">
        <v>2.2799999999999998</v>
      </c>
      <c r="C1212">
        <v>2.42</v>
      </c>
      <c r="D1212" s="42">
        <f t="shared" si="18"/>
        <v>14.000000000000028</v>
      </c>
      <c r="E1212" t="s">
        <v>2196</v>
      </c>
      <c r="F1212" t="s">
        <v>442</v>
      </c>
    </row>
    <row r="1213" spans="1:6">
      <c r="A1213" t="s">
        <v>2194</v>
      </c>
      <c r="B1213">
        <v>2.44</v>
      </c>
      <c r="C1213">
        <v>3</v>
      </c>
      <c r="D1213" s="42">
        <f t="shared" si="18"/>
        <v>16</v>
      </c>
      <c r="E1213" t="s">
        <v>2197</v>
      </c>
      <c r="F1213" t="s">
        <v>440</v>
      </c>
    </row>
    <row r="1214" spans="1:6">
      <c r="A1214" t="s">
        <v>2194</v>
      </c>
      <c r="B1214">
        <v>0</v>
      </c>
      <c r="C1214">
        <v>0.12</v>
      </c>
      <c r="D1214" s="42">
        <f t="shared" si="18"/>
        <v>12</v>
      </c>
      <c r="E1214" t="s">
        <v>2198</v>
      </c>
      <c r="F1214" t="s">
        <v>818</v>
      </c>
    </row>
    <row r="1215" spans="1:6">
      <c r="A1215" t="s">
        <v>2194</v>
      </c>
      <c r="B1215">
        <v>0.15</v>
      </c>
      <c r="C1215">
        <v>0.28000000000000003</v>
      </c>
      <c r="D1215" s="42">
        <f t="shared" si="18"/>
        <v>13.000000000000004</v>
      </c>
      <c r="E1215" t="s">
        <v>2199</v>
      </c>
      <c r="F1215" t="s">
        <v>818</v>
      </c>
    </row>
    <row r="1216" spans="1:6">
      <c r="A1216" t="s">
        <v>2194</v>
      </c>
      <c r="B1216">
        <v>0.3</v>
      </c>
      <c r="C1216">
        <v>0.47</v>
      </c>
      <c r="D1216" s="42">
        <f t="shared" si="18"/>
        <v>17</v>
      </c>
      <c r="E1216" t="s">
        <v>2200</v>
      </c>
      <c r="F1216" t="s">
        <v>440</v>
      </c>
    </row>
    <row r="1217" spans="1:6">
      <c r="A1217" t="s">
        <v>2201</v>
      </c>
      <c r="B1217">
        <v>0.49</v>
      </c>
      <c r="C1217">
        <v>1.08</v>
      </c>
      <c r="D1217" s="42">
        <f t="shared" si="18"/>
        <v>19</v>
      </c>
      <c r="E1217" t="s">
        <v>2202</v>
      </c>
      <c r="F1217" t="s">
        <v>440</v>
      </c>
    </row>
    <row r="1218" spans="1:6">
      <c r="A1218" t="s">
        <v>2201</v>
      </c>
      <c r="B1218">
        <v>1.1200000000000001</v>
      </c>
      <c r="C1218">
        <v>1.28</v>
      </c>
      <c r="D1218" s="42">
        <f t="shared" si="18"/>
        <v>15.999999999999986</v>
      </c>
      <c r="E1218" t="s">
        <v>2203</v>
      </c>
      <c r="F1218" t="s">
        <v>818</v>
      </c>
    </row>
    <row r="1219" spans="1:6">
      <c r="A1219" t="s">
        <v>2201</v>
      </c>
      <c r="B1219">
        <v>1.32</v>
      </c>
      <c r="C1219">
        <v>1.48</v>
      </c>
      <c r="D1219" s="42">
        <f t="shared" ref="D1219:D1282" si="19">(TRUNC(C1219)*60)+((C1219-TRUNC(C1219))*100)-((TRUNC(B1219)*60)+((B1219-TRUNC(B1219))*100))</f>
        <v>16</v>
      </c>
      <c r="E1219" t="s">
        <v>2204</v>
      </c>
      <c r="F1219" t="s">
        <v>818</v>
      </c>
    </row>
    <row r="1220" spans="1:6">
      <c r="A1220" t="s">
        <v>2201</v>
      </c>
      <c r="B1220">
        <v>1.5</v>
      </c>
      <c r="C1220">
        <v>2.0299999999999998</v>
      </c>
      <c r="D1220" s="42">
        <f t="shared" si="19"/>
        <v>12.999999999999986</v>
      </c>
      <c r="E1220" t="s">
        <v>2205</v>
      </c>
      <c r="F1220" t="s">
        <v>442</v>
      </c>
    </row>
    <row r="1221" spans="1:6">
      <c r="A1221" t="s">
        <v>2201</v>
      </c>
      <c r="B1221">
        <v>2.06</v>
      </c>
      <c r="C1221">
        <v>2.19</v>
      </c>
      <c r="D1221" s="42">
        <f t="shared" si="19"/>
        <v>13</v>
      </c>
      <c r="E1221" t="s">
        <v>2206</v>
      </c>
      <c r="F1221" t="s">
        <v>440</v>
      </c>
    </row>
    <row r="1222" spans="1:6">
      <c r="A1222" t="s">
        <v>2201</v>
      </c>
      <c r="B1222">
        <v>2.21</v>
      </c>
      <c r="C1222">
        <v>2.37</v>
      </c>
      <c r="D1222" s="42">
        <f t="shared" si="19"/>
        <v>16</v>
      </c>
      <c r="E1222" t="s">
        <v>2207</v>
      </c>
      <c r="F1222" t="s">
        <v>818</v>
      </c>
    </row>
    <row r="1223" spans="1:6">
      <c r="A1223" t="s">
        <v>2208</v>
      </c>
      <c r="B1223">
        <v>2.39</v>
      </c>
      <c r="C1223">
        <v>2.52</v>
      </c>
      <c r="D1223" s="42">
        <f t="shared" si="19"/>
        <v>13</v>
      </c>
      <c r="E1223" t="s">
        <v>2209</v>
      </c>
      <c r="F1223" t="s">
        <v>818</v>
      </c>
    </row>
    <row r="1224" spans="1:6">
      <c r="A1224" t="s">
        <v>2208</v>
      </c>
      <c r="B1224">
        <v>2.5499999999999998</v>
      </c>
      <c r="C1224">
        <v>3.08</v>
      </c>
      <c r="D1224" s="42">
        <f t="shared" si="19"/>
        <v>13</v>
      </c>
      <c r="E1224" t="s">
        <v>2210</v>
      </c>
      <c r="F1224" t="s">
        <v>440</v>
      </c>
    </row>
    <row r="1225" spans="1:6">
      <c r="A1225" t="s">
        <v>2208</v>
      </c>
      <c r="B1225">
        <v>3.11</v>
      </c>
      <c r="C1225">
        <v>3.29</v>
      </c>
      <c r="D1225" s="42">
        <f t="shared" si="19"/>
        <v>18</v>
      </c>
      <c r="E1225" t="s">
        <v>2211</v>
      </c>
      <c r="F1225" t="s">
        <v>440</v>
      </c>
    </row>
    <row r="1226" spans="1:6">
      <c r="A1226" t="s">
        <v>2208</v>
      </c>
      <c r="B1226">
        <v>3.31</v>
      </c>
      <c r="C1226">
        <v>3.44</v>
      </c>
      <c r="D1226" s="42">
        <f t="shared" si="19"/>
        <v>13</v>
      </c>
      <c r="E1226" t="s">
        <v>2212</v>
      </c>
      <c r="F1226" t="s">
        <v>440</v>
      </c>
    </row>
    <row r="1227" spans="1:6">
      <c r="A1227" t="s">
        <v>2208</v>
      </c>
      <c r="B1227">
        <v>3.46</v>
      </c>
      <c r="C1227">
        <v>4.0199999999999996</v>
      </c>
      <c r="D1227" s="42">
        <f t="shared" si="19"/>
        <v>15.999999999999943</v>
      </c>
      <c r="E1227" t="s">
        <v>2213</v>
      </c>
      <c r="F1227" t="s">
        <v>440</v>
      </c>
    </row>
    <row r="1228" spans="1:6">
      <c r="A1228" t="s">
        <v>2208</v>
      </c>
      <c r="B1228">
        <v>4.04</v>
      </c>
      <c r="C1228">
        <v>4.1900000000000004</v>
      </c>
      <c r="D1228" s="42">
        <f t="shared" si="19"/>
        <v>15.000000000000057</v>
      </c>
      <c r="E1228" t="s">
        <v>2214</v>
      </c>
      <c r="F1228" t="s">
        <v>818</v>
      </c>
    </row>
    <row r="1229" spans="1:6">
      <c r="A1229" t="s">
        <v>2215</v>
      </c>
      <c r="B1229">
        <v>4.22</v>
      </c>
      <c r="C1229">
        <v>4.3499999999999996</v>
      </c>
      <c r="D1229" s="42">
        <f t="shared" si="19"/>
        <v>12.999999999999943</v>
      </c>
      <c r="E1229" t="s">
        <v>2216</v>
      </c>
      <c r="F1229" t="s">
        <v>818</v>
      </c>
    </row>
    <row r="1230" spans="1:6">
      <c r="A1230" t="s">
        <v>2215</v>
      </c>
      <c r="B1230">
        <v>4.38</v>
      </c>
      <c r="C1230">
        <v>4.54</v>
      </c>
      <c r="D1230" s="42">
        <f t="shared" si="19"/>
        <v>16</v>
      </c>
      <c r="E1230" t="s">
        <v>2217</v>
      </c>
      <c r="F1230" t="s">
        <v>440</v>
      </c>
    </row>
    <row r="1231" spans="1:6">
      <c r="A1231" t="s">
        <v>2215</v>
      </c>
      <c r="B1231">
        <v>4.57</v>
      </c>
      <c r="C1231">
        <v>5.1100000000000003</v>
      </c>
      <c r="D1231" s="42">
        <f t="shared" si="19"/>
        <v>14.000000000000057</v>
      </c>
      <c r="E1231" t="s">
        <v>2218</v>
      </c>
      <c r="F1231" t="s">
        <v>818</v>
      </c>
    </row>
    <row r="1232" spans="1:6">
      <c r="A1232" t="s">
        <v>2215</v>
      </c>
      <c r="B1232">
        <v>5.14</v>
      </c>
      <c r="C1232">
        <v>5.27</v>
      </c>
      <c r="D1232" s="42">
        <f t="shared" si="19"/>
        <v>13</v>
      </c>
      <c r="E1232" t="s">
        <v>2219</v>
      </c>
      <c r="F1232" t="s">
        <v>440</v>
      </c>
    </row>
    <row r="1233" spans="1:6">
      <c r="A1233" t="s">
        <v>2215</v>
      </c>
      <c r="B1233">
        <v>5.29</v>
      </c>
      <c r="C1233">
        <v>5.45</v>
      </c>
      <c r="D1233" s="42">
        <f t="shared" si="19"/>
        <v>16</v>
      </c>
      <c r="E1233" t="s">
        <v>2220</v>
      </c>
      <c r="F1233" t="s">
        <v>440</v>
      </c>
    </row>
    <row r="1234" spans="1:6">
      <c r="A1234" t="s">
        <v>2215</v>
      </c>
      <c r="B1234">
        <v>5.48</v>
      </c>
      <c r="C1234">
        <v>6.03</v>
      </c>
      <c r="D1234" s="42">
        <f t="shared" si="19"/>
        <v>14.999999999999943</v>
      </c>
      <c r="E1234" t="s">
        <v>2221</v>
      </c>
      <c r="F1234" t="s">
        <v>818</v>
      </c>
    </row>
    <row r="1235" spans="1:6">
      <c r="A1235" t="s">
        <v>2222</v>
      </c>
      <c r="B1235">
        <v>6.05</v>
      </c>
      <c r="C1235">
        <v>6.18</v>
      </c>
      <c r="D1235" s="42">
        <f t="shared" si="19"/>
        <v>13</v>
      </c>
      <c r="E1235" t="s">
        <v>2223</v>
      </c>
      <c r="F1235" t="s">
        <v>442</v>
      </c>
    </row>
    <row r="1236" spans="1:6">
      <c r="A1236" t="s">
        <v>2222</v>
      </c>
      <c r="B1236">
        <v>6.2</v>
      </c>
      <c r="C1236">
        <v>6.34</v>
      </c>
      <c r="D1236" s="42">
        <f t="shared" si="19"/>
        <v>14</v>
      </c>
      <c r="E1236" t="s">
        <v>2224</v>
      </c>
      <c r="F1236" t="s">
        <v>440</v>
      </c>
    </row>
    <row r="1237" spans="1:6">
      <c r="A1237" t="s">
        <v>2222</v>
      </c>
      <c r="B1237">
        <v>6.37</v>
      </c>
      <c r="C1237">
        <v>7.06</v>
      </c>
      <c r="D1237" s="42">
        <f t="shared" si="19"/>
        <v>28.999999999999943</v>
      </c>
      <c r="E1237" t="s">
        <v>2225</v>
      </c>
      <c r="F1237" t="s">
        <v>440</v>
      </c>
    </row>
    <row r="1238" spans="1:6">
      <c r="A1238" t="s">
        <v>2222</v>
      </c>
      <c r="B1238">
        <v>0.01</v>
      </c>
      <c r="C1238">
        <v>0.11</v>
      </c>
      <c r="D1238" s="42">
        <f t="shared" si="19"/>
        <v>10</v>
      </c>
      <c r="E1238" t="s">
        <v>2226</v>
      </c>
      <c r="F1238" t="s">
        <v>440</v>
      </c>
    </row>
    <row r="1239" spans="1:6">
      <c r="A1239" t="s">
        <v>2222</v>
      </c>
      <c r="B1239">
        <v>0.15</v>
      </c>
      <c r="C1239">
        <v>0.26</v>
      </c>
      <c r="D1239" s="42">
        <f t="shared" si="19"/>
        <v>11</v>
      </c>
      <c r="E1239" t="s">
        <v>2227</v>
      </c>
      <c r="F1239" t="s">
        <v>440</v>
      </c>
    </row>
    <row r="1240" spans="1:6">
      <c r="A1240" t="s">
        <v>2222</v>
      </c>
      <c r="B1240">
        <v>0.28000000000000003</v>
      </c>
      <c r="C1240">
        <v>0.4</v>
      </c>
      <c r="D1240" s="42">
        <f t="shared" si="19"/>
        <v>11.999999999999996</v>
      </c>
      <c r="E1240" t="s">
        <v>2228</v>
      </c>
      <c r="F1240" t="s">
        <v>818</v>
      </c>
    </row>
    <row r="1241" spans="1:6">
      <c r="A1241" t="s">
        <v>2229</v>
      </c>
      <c r="B1241">
        <v>0.43</v>
      </c>
      <c r="C1241">
        <v>0.56999999999999995</v>
      </c>
      <c r="D1241" s="42">
        <f t="shared" si="19"/>
        <v>13.999999999999993</v>
      </c>
      <c r="E1241" t="s">
        <v>2230</v>
      </c>
      <c r="F1241" t="s">
        <v>440</v>
      </c>
    </row>
    <row r="1242" spans="1:6">
      <c r="A1242" t="s">
        <v>2229</v>
      </c>
      <c r="B1242">
        <v>1</v>
      </c>
      <c r="C1242">
        <v>1.1599999999999999</v>
      </c>
      <c r="D1242" s="42">
        <f t="shared" si="19"/>
        <v>16</v>
      </c>
      <c r="E1242" t="s">
        <v>2231</v>
      </c>
      <c r="F1242" t="s">
        <v>818</v>
      </c>
    </row>
    <row r="1243" spans="1:6">
      <c r="A1243" t="s">
        <v>2229</v>
      </c>
      <c r="B1243">
        <v>1.19</v>
      </c>
      <c r="C1243">
        <v>1.3</v>
      </c>
      <c r="D1243" s="42">
        <f t="shared" si="19"/>
        <v>11</v>
      </c>
      <c r="E1243" t="s">
        <v>2232</v>
      </c>
      <c r="F1243" t="s">
        <v>818</v>
      </c>
    </row>
    <row r="1244" spans="1:6">
      <c r="A1244" t="s">
        <v>2229</v>
      </c>
      <c r="B1244">
        <v>1.34</v>
      </c>
      <c r="C1244">
        <v>1.5</v>
      </c>
      <c r="D1244" s="42">
        <f t="shared" si="19"/>
        <v>16</v>
      </c>
      <c r="E1244" t="s">
        <v>2233</v>
      </c>
      <c r="F1244" t="s">
        <v>440</v>
      </c>
    </row>
    <row r="1245" spans="1:6">
      <c r="A1245" t="s">
        <v>2229</v>
      </c>
      <c r="B1245">
        <v>1.52</v>
      </c>
      <c r="C1245">
        <v>2.08</v>
      </c>
      <c r="D1245" s="42">
        <f t="shared" si="19"/>
        <v>16</v>
      </c>
      <c r="E1245" t="s">
        <v>2234</v>
      </c>
      <c r="F1245" t="s">
        <v>818</v>
      </c>
    </row>
    <row r="1246" spans="1:6">
      <c r="A1246" t="s">
        <v>2229</v>
      </c>
      <c r="B1246">
        <v>2.1</v>
      </c>
      <c r="C1246">
        <v>2.2200000000000002</v>
      </c>
      <c r="D1246" s="42">
        <f t="shared" si="19"/>
        <v>12.000000000000028</v>
      </c>
      <c r="E1246" t="s">
        <v>2235</v>
      </c>
      <c r="F1246" t="s">
        <v>818</v>
      </c>
    </row>
    <row r="1247" spans="1:6">
      <c r="A1247" t="s">
        <v>2236</v>
      </c>
      <c r="B1247">
        <v>2.23</v>
      </c>
      <c r="C1247">
        <v>2.37</v>
      </c>
      <c r="D1247" s="42">
        <f t="shared" si="19"/>
        <v>14</v>
      </c>
      <c r="E1247" t="s">
        <v>2237</v>
      </c>
      <c r="F1247" t="s">
        <v>440</v>
      </c>
    </row>
    <row r="1248" spans="1:6">
      <c r="A1248" t="s">
        <v>2236</v>
      </c>
      <c r="B1248">
        <v>2.4</v>
      </c>
      <c r="C1248">
        <v>2.58</v>
      </c>
      <c r="D1248" s="42">
        <f t="shared" si="19"/>
        <v>18</v>
      </c>
      <c r="E1248" t="s">
        <v>2238</v>
      </c>
      <c r="F1248" t="s">
        <v>442</v>
      </c>
    </row>
    <row r="1249" spans="1:6">
      <c r="A1249" t="s">
        <v>2236</v>
      </c>
      <c r="B1249">
        <v>2.58</v>
      </c>
      <c r="C1249">
        <v>3.13</v>
      </c>
      <c r="D1249" s="42">
        <f t="shared" si="19"/>
        <v>15</v>
      </c>
      <c r="E1249" t="s">
        <v>2239</v>
      </c>
      <c r="F1249" t="s">
        <v>818</v>
      </c>
    </row>
    <row r="1250" spans="1:6">
      <c r="A1250" t="s">
        <v>2236</v>
      </c>
      <c r="B1250">
        <v>3.16</v>
      </c>
      <c r="C1250">
        <v>3.29</v>
      </c>
      <c r="D1250" s="42">
        <f t="shared" si="19"/>
        <v>13</v>
      </c>
      <c r="E1250" t="s">
        <v>2240</v>
      </c>
      <c r="F1250" t="s">
        <v>818</v>
      </c>
    </row>
    <row r="1251" spans="1:6">
      <c r="A1251" t="s">
        <v>2236</v>
      </c>
      <c r="B1251">
        <v>3.33</v>
      </c>
      <c r="C1251">
        <v>3.46</v>
      </c>
      <c r="D1251" s="42">
        <f t="shared" si="19"/>
        <v>13</v>
      </c>
      <c r="E1251" t="s">
        <v>2241</v>
      </c>
      <c r="F1251" t="s">
        <v>818</v>
      </c>
    </row>
    <row r="1252" spans="1:6">
      <c r="A1252" t="s">
        <v>2236</v>
      </c>
      <c r="B1252">
        <v>3.5</v>
      </c>
      <c r="C1252">
        <v>4.0199999999999996</v>
      </c>
      <c r="D1252" s="42">
        <f t="shared" si="19"/>
        <v>11.999999999999943</v>
      </c>
      <c r="E1252" t="s">
        <v>2242</v>
      </c>
      <c r="F1252" t="s">
        <v>818</v>
      </c>
    </row>
    <row r="1253" spans="1:6">
      <c r="A1253" t="s">
        <v>2243</v>
      </c>
      <c r="B1253">
        <v>4.0599999999999996</v>
      </c>
      <c r="C1253">
        <v>4.1900000000000004</v>
      </c>
      <c r="D1253" s="42">
        <f t="shared" si="19"/>
        <v>13.000000000000085</v>
      </c>
      <c r="E1253" t="s">
        <v>2244</v>
      </c>
      <c r="F1253" t="s">
        <v>442</v>
      </c>
    </row>
    <row r="1254" spans="1:6">
      <c r="A1254" t="s">
        <v>2243</v>
      </c>
      <c r="B1254">
        <v>4.22</v>
      </c>
      <c r="C1254">
        <v>4.3899999999999997</v>
      </c>
      <c r="D1254" s="42">
        <f t="shared" si="19"/>
        <v>17</v>
      </c>
      <c r="E1254" t="s">
        <v>2245</v>
      </c>
      <c r="F1254" t="s">
        <v>818</v>
      </c>
    </row>
    <row r="1255" spans="1:6">
      <c r="A1255" t="s">
        <v>2243</v>
      </c>
      <c r="B1255">
        <v>4.42</v>
      </c>
      <c r="C1255">
        <v>4.57</v>
      </c>
      <c r="D1255" s="42">
        <f t="shared" si="19"/>
        <v>15</v>
      </c>
      <c r="E1255" t="s">
        <v>2246</v>
      </c>
      <c r="F1255" t="s">
        <v>442</v>
      </c>
    </row>
    <row r="1256" spans="1:6">
      <c r="A1256" t="s">
        <v>2243</v>
      </c>
      <c r="B1256">
        <v>5.01</v>
      </c>
      <c r="C1256">
        <v>5.1100000000000003</v>
      </c>
      <c r="D1256" s="42">
        <f t="shared" si="19"/>
        <v>10.000000000000057</v>
      </c>
      <c r="E1256" t="s">
        <v>2247</v>
      </c>
      <c r="F1256" t="s">
        <v>442</v>
      </c>
    </row>
    <row r="1257" spans="1:6">
      <c r="A1257" t="s">
        <v>2243</v>
      </c>
      <c r="B1257">
        <v>5.13</v>
      </c>
      <c r="C1257">
        <v>5.33</v>
      </c>
      <c r="D1257" s="42">
        <f t="shared" si="19"/>
        <v>20</v>
      </c>
      <c r="E1257" t="s">
        <v>2248</v>
      </c>
      <c r="F1257" t="s">
        <v>818</v>
      </c>
    </row>
    <row r="1258" spans="1:6">
      <c r="A1258" t="s">
        <v>2243</v>
      </c>
      <c r="B1258">
        <v>5.36</v>
      </c>
      <c r="C1258">
        <v>5.48</v>
      </c>
      <c r="D1258" s="42">
        <f t="shared" si="19"/>
        <v>12.000000000000057</v>
      </c>
      <c r="E1258" t="s">
        <v>2249</v>
      </c>
      <c r="F1258" t="s">
        <v>440</v>
      </c>
    </row>
    <row r="1259" spans="1:6">
      <c r="A1259" t="s">
        <v>2243</v>
      </c>
      <c r="B1259">
        <v>5.51</v>
      </c>
      <c r="C1259">
        <v>6.04</v>
      </c>
      <c r="D1259" s="42">
        <f t="shared" si="19"/>
        <v>13</v>
      </c>
      <c r="E1259" t="s">
        <v>2250</v>
      </c>
      <c r="F1259" t="s">
        <v>818</v>
      </c>
    </row>
    <row r="1260" spans="1:6">
      <c r="A1260" t="s">
        <v>2243</v>
      </c>
      <c r="B1260">
        <v>6.05</v>
      </c>
      <c r="C1260">
        <v>6.2</v>
      </c>
      <c r="D1260" s="42">
        <f t="shared" si="19"/>
        <v>15</v>
      </c>
      <c r="E1260" t="s">
        <v>2251</v>
      </c>
      <c r="F1260" t="s">
        <v>440</v>
      </c>
    </row>
    <row r="1261" spans="1:6">
      <c r="A1261" t="s">
        <v>2243</v>
      </c>
      <c r="B1261">
        <v>6.21</v>
      </c>
      <c r="C1261">
        <v>6.4</v>
      </c>
      <c r="D1261" s="42">
        <f t="shared" si="19"/>
        <v>19.000000000000057</v>
      </c>
      <c r="E1261" t="s">
        <v>2252</v>
      </c>
      <c r="F1261" t="s">
        <v>818</v>
      </c>
    </row>
    <row r="1262" spans="1:6">
      <c r="A1262" t="s">
        <v>2243</v>
      </c>
      <c r="B1262">
        <v>6.42</v>
      </c>
      <c r="C1262">
        <v>6.54</v>
      </c>
      <c r="D1262" s="42">
        <f t="shared" si="19"/>
        <v>12</v>
      </c>
      <c r="E1262" t="s">
        <v>2253</v>
      </c>
      <c r="F1262" t="s">
        <v>440</v>
      </c>
    </row>
    <row r="1263" spans="1:6">
      <c r="A1263" t="s">
        <v>2254</v>
      </c>
      <c r="B1263">
        <v>6.55</v>
      </c>
      <c r="C1263">
        <v>7.09</v>
      </c>
      <c r="D1263" s="42">
        <f t="shared" si="19"/>
        <v>14</v>
      </c>
      <c r="E1263" t="s">
        <v>2255</v>
      </c>
      <c r="F1263" t="s">
        <v>440</v>
      </c>
    </row>
    <row r="1264" spans="1:6">
      <c r="A1264" t="s">
        <v>2254</v>
      </c>
      <c r="B1264">
        <v>7.1</v>
      </c>
      <c r="C1264">
        <v>7.25</v>
      </c>
      <c r="D1264" s="42">
        <f t="shared" si="19"/>
        <v>15.000000000000057</v>
      </c>
      <c r="E1264" t="s">
        <v>2256</v>
      </c>
      <c r="F1264" t="s">
        <v>440</v>
      </c>
    </row>
    <row r="1265" spans="1:6">
      <c r="A1265" t="s">
        <v>2254</v>
      </c>
      <c r="B1265">
        <v>7.26</v>
      </c>
      <c r="C1265">
        <v>7.39</v>
      </c>
      <c r="D1265" s="42">
        <f t="shared" si="19"/>
        <v>13</v>
      </c>
      <c r="E1265" t="s">
        <v>2257</v>
      </c>
      <c r="F1265" t="s">
        <v>440</v>
      </c>
    </row>
    <row r="1266" spans="1:6">
      <c r="A1266" t="s">
        <v>2254</v>
      </c>
      <c r="B1266">
        <v>7.42</v>
      </c>
      <c r="C1266">
        <v>7.58</v>
      </c>
      <c r="D1266" s="42">
        <f t="shared" si="19"/>
        <v>16</v>
      </c>
      <c r="E1266" t="s">
        <v>2258</v>
      </c>
      <c r="F1266" t="s">
        <v>440</v>
      </c>
    </row>
    <row r="1267" spans="1:6">
      <c r="A1267" t="s">
        <v>2254</v>
      </c>
      <c r="B1267">
        <v>8</v>
      </c>
      <c r="C1267">
        <v>8.16</v>
      </c>
      <c r="D1267" s="42">
        <f t="shared" si="19"/>
        <v>16</v>
      </c>
      <c r="E1267" t="s">
        <v>2259</v>
      </c>
      <c r="F1267" t="s">
        <v>440</v>
      </c>
    </row>
    <row r="1268" spans="1:6">
      <c r="A1268" t="s">
        <v>2254</v>
      </c>
      <c r="B1268">
        <v>8.18</v>
      </c>
      <c r="C1268">
        <v>8.2899999999999991</v>
      </c>
      <c r="D1268" s="42">
        <f t="shared" si="19"/>
        <v>10.999999999999886</v>
      </c>
      <c r="E1268" t="s">
        <v>2260</v>
      </c>
      <c r="F1268" t="s">
        <v>440</v>
      </c>
    </row>
    <row r="1269" spans="1:6">
      <c r="A1269" t="s">
        <v>2261</v>
      </c>
      <c r="B1269">
        <v>8.32</v>
      </c>
      <c r="C1269">
        <v>8.58</v>
      </c>
      <c r="D1269" s="42">
        <f t="shared" si="19"/>
        <v>26</v>
      </c>
      <c r="E1269" t="s">
        <v>2262</v>
      </c>
      <c r="F1269" t="s">
        <v>440</v>
      </c>
    </row>
    <row r="1270" spans="1:6">
      <c r="A1270" t="s">
        <v>2261</v>
      </c>
      <c r="B1270">
        <v>0</v>
      </c>
      <c r="C1270">
        <v>0.14000000000000001</v>
      </c>
      <c r="D1270" s="42">
        <f t="shared" si="19"/>
        <v>14.000000000000002</v>
      </c>
      <c r="E1270" t="s">
        <v>2263</v>
      </c>
      <c r="F1270" t="s">
        <v>440</v>
      </c>
    </row>
    <row r="1271" spans="1:6">
      <c r="A1271" t="s">
        <v>2261</v>
      </c>
      <c r="B1271">
        <v>0.16</v>
      </c>
      <c r="C1271">
        <v>0.32</v>
      </c>
      <c r="D1271" s="42">
        <f t="shared" si="19"/>
        <v>16</v>
      </c>
      <c r="E1271" t="s">
        <v>2264</v>
      </c>
      <c r="F1271" t="s">
        <v>440</v>
      </c>
    </row>
    <row r="1272" spans="1:6">
      <c r="A1272" t="s">
        <v>2261</v>
      </c>
      <c r="B1272">
        <v>0.34</v>
      </c>
      <c r="C1272">
        <v>0.51</v>
      </c>
      <c r="D1272" s="42">
        <f t="shared" si="19"/>
        <v>17</v>
      </c>
      <c r="E1272" t="s">
        <v>2265</v>
      </c>
      <c r="F1272" t="s">
        <v>440</v>
      </c>
    </row>
    <row r="1273" spans="1:6">
      <c r="A1273" t="s">
        <v>2261</v>
      </c>
      <c r="B1273">
        <v>0.54</v>
      </c>
      <c r="C1273">
        <v>1.1100000000000001</v>
      </c>
      <c r="D1273" s="42">
        <f t="shared" si="19"/>
        <v>17.000000000000014</v>
      </c>
      <c r="E1273" t="s">
        <v>2266</v>
      </c>
      <c r="F1273" t="s">
        <v>440</v>
      </c>
    </row>
    <row r="1274" spans="1:6">
      <c r="A1274" t="s">
        <v>2261</v>
      </c>
      <c r="B1274">
        <v>1.1499999999999999</v>
      </c>
      <c r="C1274">
        <v>1.3</v>
      </c>
      <c r="D1274" s="42">
        <f t="shared" si="19"/>
        <v>15.000000000000014</v>
      </c>
      <c r="E1274" t="s">
        <v>2267</v>
      </c>
      <c r="F1274" t="s">
        <v>440</v>
      </c>
    </row>
    <row r="1275" spans="1:6">
      <c r="A1275" t="s">
        <v>2268</v>
      </c>
      <c r="B1275">
        <v>1.33</v>
      </c>
      <c r="C1275">
        <v>1.5</v>
      </c>
      <c r="D1275" s="42">
        <f t="shared" si="19"/>
        <v>17</v>
      </c>
      <c r="E1275" t="s">
        <v>2269</v>
      </c>
      <c r="F1275" t="s">
        <v>440</v>
      </c>
    </row>
    <row r="1276" spans="1:6">
      <c r="A1276" t="s">
        <v>2268</v>
      </c>
      <c r="B1276">
        <v>1.53</v>
      </c>
      <c r="C1276">
        <v>2.12</v>
      </c>
      <c r="D1276" s="42">
        <f t="shared" si="19"/>
        <v>19</v>
      </c>
      <c r="E1276" t="s">
        <v>2270</v>
      </c>
      <c r="F1276" t="s">
        <v>440</v>
      </c>
    </row>
    <row r="1277" spans="1:6">
      <c r="A1277" t="s">
        <v>2268</v>
      </c>
      <c r="B1277">
        <v>2.16</v>
      </c>
      <c r="C1277">
        <v>2.29</v>
      </c>
      <c r="D1277" s="42">
        <f t="shared" si="19"/>
        <v>13</v>
      </c>
      <c r="E1277" t="s">
        <v>2271</v>
      </c>
      <c r="F1277" t="s">
        <v>440</v>
      </c>
    </row>
    <row r="1278" spans="1:6">
      <c r="A1278" t="s">
        <v>2268</v>
      </c>
      <c r="B1278">
        <v>2.34</v>
      </c>
      <c r="C1278">
        <v>2.5499999999999998</v>
      </c>
      <c r="D1278" s="42">
        <f t="shared" si="19"/>
        <v>21</v>
      </c>
      <c r="E1278" t="s">
        <v>2272</v>
      </c>
      <c r="F1278" t="s">
        <v>440</v>
      </c>
    </row>
    <row r="1279" spans="1:6">
      <c r="A1279" t="s">
        <v>2268</v>
      </c>
      <c r="B1279">
        <v>3</v>
      </c>
      <c r="C1279">
        <v>3.13</v>
      </c>
      <c r="D1279" s="42">
        <f t="shared" si="19"/>
        <v>13</v>
      </c>
      <c r="E1279" t="s">
        <v>2273</v>
      </c>
      <c r="F1279" t="s">
        <v>440</v>
      </c>
    </row>
    <row r="1280" spans="1:6">
      <c r="A1280" t="s">
        <v>2268</v>
      </c>
      <c r="B1280">
        <v>3.15</v>
      </c>
      <c r="C1280">
        <v>3.27</v>
      </c>
      <c r="D1280" s="42">
        <f t="shared" si="19"/>
        <v>12</v>
      </c>
      <c r="E1280" t="s">
        <v>2274</v>
      </c>
      <c r="F1280" t="s">
        <v>440</v>
      </c>
    </row>
    <row r="1281" spans="1:6">
      <c r="A1281" t="s">
        <v>2275</v>
      </c>
      <c r="B1281">
        <v>3.3</v>
      </c>
      <c r="C1281">
        <v>3.44</v>
      </c>
      <c r="D1281" s="42">
        <f t="shared" si="19"/>
        <v>14.000000000000028</v>
      </c>
      <c r="E1281" t="s">
        <v>2276</v>
      </c>
      <c r="F1281" t="s">
        <v>440</v>
      </c>
    </row>
    <row r="1282" spans="1:6">
      <c r="A1282" t="s">
        <v>2275</v>
      </c>
      <c r="B1282">
        <v>3.48</v>
      </c>
      <c r="C1282">
        <v>4.04</v>
      </c>
      <c r="D1282" s="42">
        <f t="shared" si="19"/>
        <v>16</v>
      </c>
      <c r="E1282" t="s">
        <v>2277</v>
      </c>
      <c r="F1282" t="s">
        <v>440</v>
      </c>
    </row>
    <row r="1283" spans="1:6">
      <c r="A1283" t="s">
        <v>2275</v>
      </c>
      <c r="B1283">
        <v>4.0599999999999996</v>
      </c>
      <c r="C1283">
        <v>4.21</v>
      </c>
      <c r="D1283" s="42">
        <f t="shared" ref="D1283:D1346" si="20">(TRUNC(C1283)*60)+((C1283-TRUNC(C1283))*100)-((TRUNC(B1283)*60)+((B1283-TRUNC(B1283))*100))</f>
        <v>15.000000000000028</v>
      </c>
      <c r="E1283" t="s">
        <v>2278</v>
      </c>
      <c r="F1283" t="s">
        <v>442</v>
      </c>
    </row>
    <row r="1284" spans="1:6">
      <c r="A1284" t="s">
        <v>2275</v>
      </c>
      <c r="B1284">
        <v>4.24</v>
      </c>
      <c r="C1284">
        <v>4.4000000000000004</v>
      </c>
      <c r="D1284" s="42">
        <f t="shared" si="20"/>
        <v>16.000000000000057</v>
      </c>
      <c r="E1284" t="s">
        <v>2279</v>
      </c>
      <c r="F1284" t="s">
        <v>442</v>
      </c>
    </row>
    <row r="1285" spans="1:6">
      <c r="A1285" t="s">
        <v>2275</v>
      </c>
      <c r="B1285">
        <v>4.4400000000000004</v>
      </c>
      <c r="C1285">
        <v>5</v>
      </c>
      <c r="D1285" s="42">
        <f t="shared" si="20"/>
        <v>15.999999999999943</v>
      </c>
      <c r="E1285" t="s">
        <v>2280</v>
      </c>
      <c r="F1285" t="s">
        <v>440</v>
      </c>
    </row>
    <row r="1286" spans="1:6">
      <c r="A1286" t="s">
        <v>2275</v>
      </c>
      <c r="B1286">
        <v>5.03</v>
      </c>
      <c r="C1286">
        <v>5.21</v>
      </c>
      <c r="D1286" s="42">
        <f t="shared" si="20"/>
        <v>18</v>
      </c>
      <c r="E1286" t="s">
        <v>2281</v>
      </c>
      <c r="F1286" t="s">
        <v>440</v>
      </c>
    </row>
    <row r="1287" spans="1:6">
      <c r="A1287" t="s">
        <v>2282</v>
      </c>
      <c r="B1287">
        <v>5.23</v>
      </c>
      <c r="C1287">
        <v>5.42</v>
      </c>
      <c r="D1287" s="42">
        <f t="shared" si="20"/>
        <v>18.999999999999943</v>
      </c>
      <c r="E1287" t="s">
        <v>2283</v>
      </c>
      <c r="F1287" t="s">
        <v>442</v>
      </c>
    </row>
    <row r="1288" spans="1:6">
      <c r="A1288" t="s">
        <v>2282</v>
      </c>
      <c r="B1288">
        <v>5.45</v>
      </c>
      <c r="C1288">
        <v>6.01</v>
      </c>
      <c r="D1288" s="42">
        <f t="shared" si="20"/>
        <v>16</v>
      </c>
      <c r="E1288" t="s">
        <v>2284</v>
      </c>
      <c r="F1288" t="s">
        <v>440</v>
      </c>
    </row>
    <row r="1289" spans="1:6">
      <c r="A1289" t="s">
        <v>2282</v>
      </c>
      <c r="B1289">
        <v>6.03</v>
      </c>
      <c r="C1289">
        <v>6.16</v>
      </c>
      <c r="D1289" s="42">
        <f t="shared" si="20"/>
        <v>13</v>
      </c>
      <c r="E1289" t="s">
        <v>2285</v>
      </c>
      <c r="F1289" t="s">
        <v>442</v>
      </c>
    </row>
    <row r="1290" spans="1:6">
      <c r="A1290" t="s">
        <v>2282</v>
      </c>
      <c r="B1290">
        <v>6.18</v>
      </c>
      <c r="C1290">
        <v>6.32</v>
      </c>
      <c r="D1290" s="42">
        <f t="shared" si="20"/>
        <v>14</v>
      </c>
      <c r="E1290" t="s">
        <v>2286</v>
      </c>
      <c r="F1290" t="s">
        <v>442</v>
      </c>
    </row>
    <row r="1291" spans="1:6">
      <c r="A1291" t="s">
        <v>2282</v>
      </c>
      <c r="B1291">
        <v>6.34</v>
      </c>
      <c r="C1291">
        <v>6.45</v>
      </c>
      <c r="D1291" s="42">
        <f t="shared" si="20"/>
        <v>11</v>
      </c>
      <c r="E1291" t="s">
        <v>2287</v>
      </c>
      <c r="F1291" t="s">
        <v>442</v>
      </c>
    </row>
    <row r="1292" spans="1:6">
      <c r="A1292" t="s">
        <v>2282</v>
      </c>
      <c r="B1292">
        <v>6.48</v>
      </c>
      <c r="C1292">
        <v>6.59</v>
      </c>
      <c r="D1292" s="42">
        <f t="shared" si="20"/>
        <v>10.999999999999943</v>
      </c>
      <c r="E1292" t="s">
        <v>2288</v>
      </c>
      <c r="F1292" t="s">
        <v>442</v>
      </c>
    </row>
    <row r="1293" spans="1:6">
      <c r="A1293" t="s">
        <v>2289</v>
      </c>
      <c r="B1293">
        <v>7.02</v>
      </c>
      <c r="C1293">
        <v>7.25</v>
      </c>
      <c r="D1293" s="42">
        <f t="shared" si="20"/>
        <v>23.000000000000057</v>
      </c>
      <c r="E1293" t="s">
        <v>2290</v>
      </c>
      <c r="F1293" t="s">
        <v>442</v>
      </c>
    </row>
    <row r="1294" spans="1:6">
      <c r="A1294" t="s">
        <v>2289</v>
      </c>
      <c r="B1294">
        <v>0.02</v>
      </c>
      <c r="C1294">
        <v>0.16</v>
      </c>
      <c r="D1294" s="42">
        <f t="shared" si="20"/>
        <v>14</v>
      </c>
      <c r="E1294" t="s">
        <v>2291</v>
      </c>
      <c r="F1294" t="s">
        <v>440</v>
      </c>
    </row>
    <row r="1295" spans="1:6">
      <c r="A1295" t="s">
        <v>2289</v>
      </c>
      <c r="B1295">
        <v>0.18</v>
      </c>
      <c r="C1295">
        <v>0.31</v>
      </c>
      <c r="D1295" s="42">
        <f t="shared" si="20"/>
        <v>13</v>
      </c>
      <c r="E1295" t="s">
        <v>2292</v>
      </c>
      <c r="F1295" t="s">
        <v>440</v>
      </c>
    </row>
    <row r="1296" spans="1:6">
      <c r="A1296" t="s">
        <v>2289</v>
      </c>
      <c r="B1296">
        <v>0.34</v>
      </c>
      <c r="C1296">
        <v>0.48</v>
      </c>
      <c r="D1296" s="42">
        <f t="shared" si="20"/>
        <v>14</v>
      </c>
      <c r="E1296" t="s">
        <v>2293</v>
      </c>
      <c r="F1296" t="s">
        <v>440</v>
      </c>
    </row>
    <row r="1297" spans="1:6">
      <c r="A1297" t="s">
        <v>2289</v>
      </c>
      <c r="B1297">
        <v>0.51</v>
      </c>
      <c r="C1297">
        <v>1.02</v>
      </c>
      <c r="D1297" s="42">
        <f t="shared" si="20"/>
        <v>11</v>
      </c>
      <c r="E1297" t="s">
        <v>2294</v>
      </c>
      <c r="F1297" t="s">
        <v>440</v>
      </c>
    </row>
    <row r="1298" spans="1:6">
      <c r="A1298" t="s">
        <v>2289</v>
      </c>
      <c r="B1298">
        <v>1.05</v>
      </c>
      <c r="C1298">
        <v>1.17</v>
      </c>
      <c r="D1298" s="42">
        <f t="shared" si="20"/>
        <v>12</v>
      </c>
      <c r="E1298" t="s">
        <v>2295</v>
      </c>
      <c r="F1298" t="s">
        <v>440</v>
      </c>
    </row>
    <row r="1299" spans="1:6">
      <c r="A1299" t="s">
        <v>2296</v>
      </c>
      <c r="B1299">
        <v>1.19</v>
      </c>
      <c r="C1299">
        <v>1.32</v>
      </c>
      <c r="D1299" s="42">
        <f t="shared" si="20"/>
        <v>13</v>
      </c>
      <c r="E1299" t="s">
        <v>2297</v>
      </c>
      <c r="F1299" t="s">
        <v>442</v>
      </c>
    </row>
    <row r="1300" spans="1:6">
      <c r="A1300" t="s">
        <v>2296</v>
      </c>
      <c r="B1300">
        <v>1.35</v>
      </c>
      <c r="C1300">
        <v>1.47</v>
      </c>
      <c r="D1300" s="42">
        <f t="shared" si="20"/>
        <v>12</v>
      </c>
      <c r="E1300" t="s">
        <v>2298</v>
      </c>
      <c r="F1300" t="s">
        <v>440</v>
      </c>
    </row>
    <row r="1301" spans="1:6">
      <c r="A1301" t="s">
        <v>2296</v>
      </c>
      <c r="B1301">
        <v>1.51</v>
      </c>
      <c r="C1301">
        <v>2.0699999999999998</v>
      </c>
      <c r="D1301" s="42">
        <f t="shared" si="20"/>
        <v>15.999999999999986</v>
      </c>
      <c r="E1301" t="s">
        <v>2299</v>
      </c>
      <c r="F1301" t="s">
        <v>440</v>
      </c>
    </row>
    <row r="1302" spans="1:6">
      <c r="A1302" t="s">
        <v>2296</v>
      </c>
      <c r="B1302">
        <v>2.09</v>
      </c>
      <c r="C1302">
        <v>2.21</v>
      </c>
      <c r="D1302" s="42">
        <f t="shared" si="20"/>
        <v>12</v>
      </c>
      <c r="E1302" t="s">
        <v>2300</v>
      </c>
      <c r="F1302" t="s">
        <v>440</v>
      </c>
    </row>
    <row r="1303" spans="1:6">
      <c r="A1303" t="s">
        <v>2296</v>
      </c>
      <c r="B1303">
        <v>2.2400000000000002</v>
      </c>
      <c r="C1303">
        <v>2.37</v>
      </c>
      <c r="D1303" s="42">
        <f t="shared" si="20"/>
        <v>12.999999999999972</v>
      </c>
      <c r="E1303" t="s">
        <v>2301</v>
      </c>
      <c r="F1303" t="s">
        <v>440</v>
      </c>
    </row>
    <row r="1304" spans="1:6">
      <c r="A1304" t="s">
        <v>2296</v>
      </c>
      <c r="B1304">
        <v>2.4</v>
      </c>
      <c r="C1304">
        <v>2.5099999999999998</v>
      </c>
      <c r="D1304" s="42">
        <f t="shared" si="20"/>
        <v>10.999999999999972</v>
      </c>
      <c r="E1304" t="s">
        <v>2302</v>
      </c>
      <c r="F1304" t="s">
        <v>440</v>
      </c>
    </row>
    <row r="1305" spans="1:6">
      <c r="A1305" t="s">
        <v>2303</v>
      </c>
      <c r="B1305">
        <v>2.5499999999999998</v>
      </c>
      <c r="C1305">
        <v>3.08</v>
      </c>
      <c r="D1305" s="42">
        <f t="shared" si="20"/>
        <v>13</v>
      </c>
      <c r="E1305" t="s">
        <v>2304</v>
      </c>
      <c r="F1305" t="s">
        <v>440</v>
      </c>
    </row>
    <row r="1306" spans="1:6">
      <c r="A1306" t="s">
        <v>2303</v>
      </c>
      <c r="B1306">
        <v>0</v>
      </c>
      <c r="C1306">
        <v>0.13</v>
      </c>
      <c r="D1306" s="42">
        <f t="shared" si="20"/>
        <v>13</v>
      </c>
      <c r="E1306" t="s">
        <v>2305</v>
      </c>
      <c r="F1306" t="s">
        <v>440</v>
      </c>
    </row>
    <row r="1307" spans="1:6">
      <c r="A1307" t="s">
        <v>2303</v>
      </c>
      <c r="B1307">
        <v>0.14000000000000001</v>
      </c>
      <c r="C1307">
        <v>0.27</v>
      </c>
      <c r="D1307" s="42">
        <f t="shared" si="20"/>
        <v>12.999999999999998</v>
      </c>
      <c r="E1307" t="s">
        <v>2306</v>
      </c>
      <c r="F1307" t="s">
        <v>440</v>
      </c>
    </row>
    <row r="1308" spans="1:6">
      <c r="A1308" t="s">
        <v>2303</v>
      </c>
      <c r="B1308">
        <v>0.31</v>
      </c>
      <c r="C1308">
        <v>0.43</v>
      </c>
      <c r="D1308" s="42">
        <f t="shared" si="20"/>
        <v>12</v>
      </c>
      <c r="E1308" t="s">
        <v>2307</v>
      </c>
      <c r="F1308" t="s">
        <v>442</v>
      </c>
    </row>
    <row r="1309" spans="1:6">
      <c r="A1309" t="s">
        <v>2303</v>
      </c>
      <c r="B1309">
        <v>0.45</v>
      </c>
      <c r="C1309">
        <v>0.56999999999999995</v>
      </c>
      <c r="D1309" s="42">
        <f t="shared" si="20"/>
        <v>11.999999999999993</v>
      </c>
      <c r="E1309" t="s">
        <v>2308</v>
      </c>
      <c r="F1309" t="s">
        <v>442</v>
      </c>
    </row>
    <row r="1310" spans="1:6">
      <c r="A1310" t="s">
        <v>2303</v>
      </c>
      <c r="B1310">
        <v>0.57999999999999996</v>
      </c>
      <c r="C1310">
        <v>1.1000000000000001</v>
      </c>
      <c r="D1310" s="42">
        <f t="shared" si="20"/>
        <v>12.000000000000021</v>
      </c>
      <c r="E1310" t="s">
        <v>2309</v>
      </c>
      <c r="F1310" t="s">
        <v>440</v>
      </c>
    </row>
    <row r="1311" spans="1:6">
      <c r="A1311" t="s">
        <v>2310</v>
      </c>
      <c r="B1311">
        <v>1.1299999999999999</v>
      </c>
      <c r="C1311">
        <v>1.25</v>
      </c>
      <c r="D1311" s="42">
        <f t="shared" si="20"/>
        <v>12.000000000000014</v>
      </c>
      <c r="E1311" t="s">
        <v>2311</v>
      </c>
      <c r="F1311" t="s">
        <v>442</v>
      </c>
    </row>
    <row r="1312" spans="1:6">
      <c r="A1312" t="s">
        <v>2310</v>
      </c>
      <c r="B1312">
        <v>1.27</v>
      </c>
      <c r="C1312">
        <v>1.38</v>
      </c>
      <c r="D1312" s="42">
        <f t="shared" si="20"/>
        <v>10.999999999999986</v>
      </c>
      <c r="E1312" t="s">
        <v>2312</v>
      </c>
      <c r="F1312" t="s">
        <v>440</v>
      </c>
    </row>
    <row r="1313" spans="1:6">
      <c r="A1313" t="s">
        <v>2310</v>
      </c>
      <c r="B1313">
        <v>1.41</v>
      </c>
      <c r="C1313">
        <v>1.52</v>
      </c>
      <c r="D1313" s="42">
        <f t="shared" si="20"/>
        <v>11</v>
      </c>
      <c r="E1313" t="s">
        <v>2313</v>
      </c>
      <c r="F1313" t="s">
        <v>440</v>
      </c>
    </row>
    <row r="1314" spans="1:6">
      <c r="A1314" t="s">
        <v>2310</v>
      </c>
      <c r="B1314">
        <v>1.54</v>
      </c>
      <c r="C1314">
        <v>2.0699999999999998</v>
      </c>
      <c r="D1314" s="42">
        <f t="shared" si="20"/>
        <v>12.999999999999986</v>
      </c>
      <c r="E1314" t="s">
        <v>2314</v>
      </c>
      <c r="F1314" t="s">
        <v>442</v>
      </c>
    </row>
    <row r="1315" spans="1:6">
      <c r="A1315" t="s">
        <v>2310</v>
      </c>
      <c r="B1315">
        <v>2.1</v>
      </c>
      <c r="C1315">
        <v>2.1800000000000002</v>
      </c>
      <c r="D1315" s="42">
        <f t="shared" si="20"/>
        <v>8</v>
      </c>
      <c r="E1315" t="s">
        <v>2315</v>
      </c>
      <c r="F1315" t="s">
        <v>442</v>
      </c>
    </row>
    <row r="1316" spans="1:6">
      <c r="A1316" t="s">
        <v>2310</v>
      </c>
      <c r="B1316">
        <v>2.2000000000000002</v>
      </c>
      <c r="C1316">
        <v>2.3199999999999998</v>
      </c>
      <c r="D1316" s="42">
        <f t="shared" si="20"/>
        <v>11.999999999999972</v>
      </c>
      <c r="E1316" t="s">
        <v>2316</v>
      </c>
      <c r="F1316" t="s">
        <v>440</v>
      </c>
    </row>
    <row r="1317" spans="1:6">
      <c r="A1317" t="s">
        <v>2317</v>
      </c>
      <c r="B1317">
        <v>2.34</v>
      </c>
      <c r="C1317">
        <v>2.4700000000000002</v>
      </c>
      <c r="D1317" s="42">
        <f t="shared" si="20"/>
        <v>13.000000000000028</v>
      </c>
      <c r="E1317" t="s">
        <v>2318</v>
      </c>
      <c r="F1317" t="s">
        <v>442</v>
      </c>
    </row>
    <row r="1318" spans="1:6">
      <c r="A1318" t="s">
        <v>2317</v>
      </c>
      <c r="B1318">
        <v>2.5099999999999998</v>
      </c>
      <c r="C1318">
        <v>3.02</v>
      </c>
      <c r="D1318" s="42">
        <f t="shared" si="20"/>
        <v>11.000000000000028</v>
      </c>
      <c r="E1318" t="s">
        <v>2319</v>
      </c>
      <c r="F1318" t="s">
        <v>442</v>
      </c>
    </row>
    <row r="1319" spans="1:6">
      <c r="A1319" t="s">
        <v>2317</v>
      </c>
      <c r="B1319">
        <v>3.04</v>
      </c>
      <c r="C1319">
        <v>3.15</v>
      </c>
      <c r="D1319" s="42">
        <f t="shared" si="20"/>
        <v>11</v>
      </c>
      <c r="E1319" t="s">
        <v>2320</v>
      </c>
      <c r="F1319" t="s">
        <v>442</v>
      </c>
    </row>
    <row r="1320" spans="1:6">
      <c r="A1320" t="s">
        <v>2317</v>
      </c>
      <c r="B1320">
        <v>3.16</v>
      </c>
      <c r="C1320">
        <v>3.25</v>
      </c>
      <c r="D1320" s="42">
        <f t="shared" si="20"/>
        <v>9</v>
      </c>
      <c r="E1320" t="s">
        <v>2321</v>
      </c>
      <c r="F1320" t="s">
        <v>440</v>
      </c>
    </row>
    <row r="1321" spans="1:6">
      <c r="A1321" t="s">
        <v>2317</v>
      </c>
      <c r="B1321">
        <v>3.28</v>
      </c>
      <c r="C1321">
        <v>3.36</v>
      </c>
      <c r="D1321" s="42">
        <f t="shared" si="20"/>
        <v>8.0000000000000284</v>
      </c>
      <c r="E1321" t="s">
        <v>2322</v>
      </c>
      <c r="F1321" t="s">
        <v>442</v>
      </c>
    </row>
    <row r="1322" spans="1:6">
      <c r="A1322" t="s">
        <v>2317</v>
      </c>
      <c r="B1322">
        <v>3.38</v>
      </c>
      <c r="C1322">
        <v>3.49</v>
      </c>
      <c r="D1322" s="42">
        <f t="shared" si="20"/>
        <v>11.000000000000028</v>
      </c>
      <c r="E1322" t="s">
        <v>2323</v>
      </c>
      <c r="F1322" t="s">
        <v>440</v>
      </c>
    </row>
    <row r="1323" spans="1:6">
      <c r="A1323" t="s">
        <v>2324</v>
      </c>
      <c r="B1323">
        <v>3.51</v>
      </c>
      <c r="C1323">
        <v>4.0199999999999996</v>
      </c>
      <c r="D1323" s="42">
        <f t="shared" si="20"/>
        <v>10.999999999999972</v>
      </c>
      <c r="E1323" t="s">
        <v>2325</v>
      </c>
      <c r="F1323" t="s">
        <v>440</v>
      </c>
    </row>
    <row r="1324" spans="1:6">
      <c r="A1324" t="s">
        <v>2324</v>
      </c>
      <c r="B1324">
        <v>4.04</v>
      </c>
      <c r="C1324">
        <v>4.1399999999999997</v>
      </c>
      <c r="D1324" s="42">
        <f t="shared" si="20"/>
        <v>9.9999999999999716</v>
      </c>
      <c r="E1324" t="s">
        <v>2326</v>
      </c>
      <c r="F1324" t="s">
        <v>440</v>
      </c>
    </row>
    <row r="1325" spans="1:6">
      <c r="A1325" t="s">
        <v>2324</v>
      </c>
      <c r="B1325">
        <v>4.18</v>
      </c>
      <c r="C1325">
        <v>4.29</v>
      </c>
      <c r="D1325" s="42">
        <f t="shared" si="20"/>
        <v>11</v>
      </c>
      <c r="E1325" t="s">
        <v>2327</v>
      </c>
      <c r="F1325" t="s">
        <v>440</v>
      </c>
    </row>
    <row r="1326" spans="1:6">
      <c r="A1326" t="s">
        <v>2324</v>
      </c>
      <c r="B1326">
        <v>4.33</v>
      </c>
      <c r="C1326">
        <v>4.45</v>
      </c>
      <c r="D1326" s="42">
        <f t="shared" si="20"/>
        <v>12</v>
      </c>
      <c r="E1326" t="s">
        <v>2328</v>
      </c>
      <c r="F1326" t="s">
        <v>442</v>
      </c>
    </row>
    <row r="1327" spans="1:6">
      <c r="A1327" t="s">
        <v>2324</v>
      </c>
      <c r="B1327">
        <v>4.4800000000000004</v>
      </c>
      <c r="C1327">
        <v>5</v>
      </c>
      <c r="D1327" s="42">
        <f t="shared" si="20"/>
        <v>11.999999999999943</v>
      </c>
      <c r="E1327" t="s">
        <v>2329</v>
      </c>
      <c r="F1327" t="s">
        <v>440</v>
      </c>
    </row>
    <row r="1328" spans="1:6">
      <c r="A1328" t="s">
        <v>2324</v>
      </c>
      <c r="B1328">
        <v>5.0199999999999996</v>
      </c>
      <c r="C1328">
        <v>5.1100000000000003</v>
      </c>
      <c r="D1328" s="42">
        <f t="shared" si="20"/>
        <v>9.0000000000001137</v>
      </c>
      <c r="E1328" t="s">
        <v>2330</v>
      </c>
      <c r="F1328" t="s">
        <v>440</v>
      </c>
    </row>
    <row r="1329" spans="1:6">
      <c r="A1329" t="s">
        <v>2331</v>
      </c>
      <c r="B1329">
        <v>5.13</v>
      </c>
      <c r="C1329">
        <v>5.28</v>
      </c>
      <c r="D1329" s="42">
        <f t="shared" si="20"/>
        <v>15</v>
      </c>
      <c r="E1329" t="s">
        <v>2332</v>
      </c>
      <c r="F1329" t="s">
        <v>440</v>
      </c>
    </row>
    <row r="1330" spans="1:6">
      <c r="A1330" t="s">
        <v>2331</v>
      </c>
      <c r="B1330">
        <v>5.32</v>
      </c>
      <c r="C1330">
        <v>5.4</v>
      </c>
      <c r="D1330" s="42">
        <f t="shared" si="20"/>
        <v>8.0000000000000568</v>
      </c>
      <c r="E1330" t="s">
        <v>2333</v>
      </c>
      <c r="F1330" t="s">
        <v>440</v>
      </c>
    </row>
    <row r="1331" spans="1:6">
      <c r="A1331" t="s">
        <v>2331</v>
      </c>
      <c r="B1331">
        <v>5.43</v>
      </c>
      <c r="C1331">
        <v>5.52</v>
      </c>
      <c r="D1331" s="42">
        <f t="shared" si="20"/>
        <v>8.9999999999999432</v>
      </c>
      <c r="E1331" t="s">
        <v>2334</v>
      </c>
      <c r="F1331" t="s">
        <v>440</v>
      </c>
    </row>
    <row r="1332" spans="1:6">
      <c r="A1332" t="s">
        <v>2331</v>
      </c>
      <c r="B1332">
        <v>5.54</v>
      </c>
      <c r="C1332">
        <v>6.02</v>
      </c>
      <c r="D1332" s="42">
        <f t="shared" si="20"/>
        <v>7.9999999999999432</v>
      </c>
      <c r="E1332" t="s">
        <v>2335</v>
      </c>
      <c r="F1332" t="s">
        <v>440</v>
      </c>
    </row>
    <row r="1333" spans="1:6">
      <c r="A1333" t="s">
        <v>2331</v>
      </c>
      <c r="B1333">
        <v>6.04</v>
      </c>
      <c r="C1333">
        <v>6.16</v>
      </c>
      <c r="D1333" s="42">
        <f t="shared" si="20"/>
        <v>12</v>
      </c>
      <c r="E1333" t="s">
        <v>2336</v>
      </c>
      <c r="F1333" t="s">
        <v>442</v>
      </c>
    </row>
    <row r="1334" spans="1:6">
      <c r="A1334" t="s">
        <v>2331</v>
      </c>
      <c r="B1334">
        <v>0</v>
      </c>
      <c r="C1334">
        <v>0.21</v>
      </c>
      <c r="D1334" s="42">
        <f t="shared" si="20"/>
        <v>21</v>
      </c>
      <c r="E1334" t="s">
        <v>2337</v>
      </c>
      <c r="F1334" t="s">
        <v>440</v>
      </c>
    </row>
    <row r="1335" spans="1:6">
      <c r="A1335" t="s">
        <v>2338</v>
      </c>
      <c r="B1335">
        <v>0.24</v>
      </c>
      <c r="C1335">
        <v>0.4</v>
      </c>
      <c r="D1335" s="42">
        <f t="shared" si="20"/>
        <v>16</v>
      </c>
      <c r="E1335" t="s">
        <v>2339</v>
      </c>
      <c r="F1335" t="s">
        <v>440</v>
      </c>
    </row>
    <row r="1336" spans="1:6">
      <c r="A1336" t="s">
        <v>2338</v>
      </c>
      <c r="B1336">
        <v>0.45</v>
      </c>
      <c r="C1336">
        <v>1.05</v>
      </c>
      <c r="D1336" s="42">
        <f t="shared" si="20"/>
        <v>20</v>
      </c>
      <c r="E1336" t="s">
        <v>2340</v>
      </c>
      <c r="F1336" t="s">
        <v>440</v>
      </c>
    </row>
    <row r="1337" spans="1:6">
      <c r="A1337" t="s">
        <v>2338</v>
      </c>
      <c r="B1337">
        <v>1.08</v>
      </c>
      <c r="C1337">
        <v>1.25</v>
      </c>
      <c r="D1337" s="42">
        <f t="shared" si="20"/>
        <v>17</v>
      </c>
      <c r="E1337" t="s">
        <v>2341</v>
      </c>
      <c r="F1337" t="s">
        <v>440</v>
      </c>
    </row>
    <row r="1338" spans="1:6">
      <c r="A1338" t="s">
        <v>2338</v>
      </c>
      <c r="B1338">
        <v>1.28</v>
      </c>
      <c r="C1338">
        <v>1.46</v>
      </c>
      <c r="D1338" s="42">
        <f t="shared" si="20"/>
        <v>18</v>
      </c>
      <c r="E1338" t="s">
        <v>2342</v>
      </c>
      <c r="F1338" t="s">
        <v>440</v>
      </c>
    </row>
    <row r="1339" spans="1:6">
      <c r="A1339" t="s">
        <v>2338</v>
      </c>
      <c r="B1339">
        <v>1.5</v>
      </c>
      <c r="C1339">
        <v>2.0699999999999998</v>
      </c>
      <c r="D1339" s="42">
        <f t="shared" si="20"/>
        <v>16.999999999999986</v>
      </c>
      <c r="E1339" t="s">
        <v>2343</v>
      </c>
      <c r="F1339" t="s">
        <v>440</v>
      </c>
    </row>
    <row r="1340" spans="1:6">
      <c r="A1340" t="s">
        <v>2338</v>
      </c>
      <c r="B1340">
        <v>2.12</v>
      </c>
      <c r="C1340">
        <v>2.3199999999999998</v>
      </c>
      <c r="D1340" s="42">
        <f t="shared" si="20"/>
        <v>20</v>
      </c>
      <c r="E1340" t="s">
        <v>2344</v>
      </c>
      <c r="F1340" t="s">
        <v>440</v>
      </c>
    </row>
    <row r="1341" spans="1:6">
      <c r="A1341" t="s">
        <v>2345</v>
      </c>
      <c r="B1341">
        <v>2.35</v>
      </c>
      <c r="C1341">
        <v>2.58</v>
      </c>
      <c r="D1341" s="42">
        <f t="shared" si="20"/>
        <v>23</v>
      </c>
      <c r="E1341" t="s">
        <v>2346</v>
      </c>
      <c r="F1341" t="s">
        <v>440</v>
      </c>
    </row>
    <row r="1342" spans="1:6">
      <c r="A1342" t="s">
        <v>2345</v>
      </c>
      <c r="B1342">
        <v>3.01</v>
      </c>
      <c r="C1342">
        <v>3.2</v>
      </c>
      <c r="D1342" s="42">
        <f t="shared" si="20"/>
        <v>19.000000000000057</v>
      </c>
      <c r="E1342" t="s">
        <v>2347</v>
      </c>
      <c r="F1342" t="s">
        <v>440</v>
      </c>
    </row>
    <row r="1343" spans="1:6">
      <c r="A1343" t="s">
        <v>2345</v>
      </c>
      <c r="B1343">
        <v>3.24</v>
      </c>
      <c r="C1343">
        <v>3.41</v>
      </c>
      <c r="D1343" s="42">
        <f t="shared" si="20"/>
        <v>16.999999999999972</v>
      </c>
      <c r="E1343" t="s">
        <v>2348</v>
      </c>
      <c r="F1343" t="s">
        <v>440</v>
      </c>
    </row>
    <row r="1344" spans="1:6">
      <c r="A1344" t="s">
        <v>2345</v>
      </c>
      <c r="B1344">
        <v>3.45</v>
      </c>
      <c r="C1344">
        <v>4.04</v>
      </c>
      <c r="D1344" s="42">
        <f t="shared" si="20"/>
        <v>19</v>
      </c>
      <c r="E1344" t="s">
        <v>2349</v>
      </c>
      <c r="F1344" t="s">
        <v>440</v>
      </c>
    </row>
    <row r="1345" spans="1:6">
      <c r="A1345" t="s">
        <v>2345</v>
      </c>
      <c r="B1345">
        <v>4.08</v>
      </c>
      <c r="C1345">
        <v>4.26</v>
      </c>
      <c r="D1345" s="42">
        <f t="shared" si="20"/>
        <v>18</v>
      </c>
      <c r="E1345" t="s">
        <v>2350</v>
      </c>
      <c r="F1345" t="s">
        <v>440</v>
      </c>
    </row>
    <row r="1346" spans="1:6">
      <c r="A1346" t="s">
        <v>2345</v>
      </c>
      <c r="B1346">
        <v>4.3</v>
      </c>
      <c r="C1346">
        <v>4.5</v>
      </c>
      <c r="D1346" s="42">
        <f t="shared" si="20"/>
        <v>20</v>
      </c>
      <c r="E1346" t="s">
        <v>2351</v>
      </c>
      <c r="F1346" t="s">
        <v>818</v>
      </c>
    </row>
    <row r="1347" spans="1:6">
      <c r="A1347" t="s">
        <v>2352</v>
      </c>
      <c r="B1347">
        <v>4.54</v>
      </c>
      <c r="C1347">
        <v>5.14</v>
      </c>
      <c r="D1347" s="42">
        <f t="shared" ref="D1347:D1410" si="21">(TRUNC(C1347)*60)+((C1347-TRUNC(C1347))*100)-((TRUNC(B1347)*60)+((B1347-TRUNC(B1347))*100))</f>
        <v>19.999999999999943</v>
      </c>
      <c r="E1347" t="s">
        <v>2353</v>
      </c>
      <c r="F1347" t="s">
        <v>818</v>
      </c>
    </row>
    <row r="1348" spans="1:6">
      <c r="A1348" t="s">
        <v>2352</v>
      </c>
      <c r="B1348">
        <v>5.18</v>
      </c>
      <c r="C1348">
        <v>5.37</v>
      </c>
      <c r="D1348" s="42">
        <f t="shared" si="21"/>
        <v>19</v>
      </c>
      <c r="E1348" t="s">
        <v>2354</v>
      </c>
      <c r="F1348" t="s">
        <v>440</v>
      </c>
    </row>
    <row r="1349" spans="1:6">
      <c r="A1349" t="s">
        <v>2352</v>
      </c>
      <c r="B1349">
        <v>5.4</v>
      </c>
      <c r="C1349">
        <v>6</v>
      </c>
      <c r="D1349" s="42">
        <f t="shared" si="21"/>
        <v>19.999999999999943</v>
      </c>
      <c r="E1349" t="s">
        <v>2355</v>
      </c>
      <c r="F1349" t="s">
        <v>440</v>
      </c>
    </row>
    <row r="1350" spans="1:6">
      <c r="A1350" t="s">
        <v>2352</v>
      </c>
      <c r="B1350">
        <v>6.03</v>
      </c>
      <c r="C1350">
        <v>6.22</v>
      </c>
      <c r="D1350" s="42">
        <f t="shared" si="21"/>
        <v>19</v>
      </c>
      <c r="E1350" t="s">
        <v>2356</v>
      </c>
      <c r="F1350" t="s">
        <v>440</v>
      </c>
    </row>
    <row r="1351" spans="1:6">
      <c r="A1351" t="s">
        <v>2352</v>
      </c>
      <c r="B1351">
        <v>6.26</v>
      </c>
      <c r="C1351">
        <v>6.46</v>
      </c>
      <c r="D1351" s="42">
        <f t="shared" si="21"/>
        <v>20</v>
      </c>
      <c r="E1351" t="s">
        <v>2357</v>
      </c>
      <c r="F1351" t="s">
        <v>440</v>
      </c>
    </row>
    <row r="1352" spans="1:6">
      <c r="A1352" t="s">
        <v>2352</v>
      </c>
      <c r="B1352">
        <v>6.5</v>
      </c>
      <c r="C1352">
        <v>7.14</v>
      </c>
      <c r="D1352" s="42">
        <f t="shared" si="21"/>
        <v>23.999999999999943</v>
      </c>
      <c r="E1352" t="s">
        <v>2358</v>
      </c>
      <c r="F1352" t="s">
        <v>440</v>
      </c>
    </row>
    <row r="1353" spans="1:6">
      <c r="A1353" t="s">
        <v>2359</v>
      </c>
      <c r="B1353">
        <v>0.03</v>
      </c>
      <c r="C1353">
        <v>0.21</v>
      </c>
      <c r="D1353" s="42">
        <f t="shared" si="21"/>
        <v>18</v>
      </c>
      <c r="E1353" t="s">
        <v>2360</v>
      </c>
      <c r="F1353" t="s">
        <v>440</v>
      </c>
    </row>
    <row r="1354" spans="1:6">
      <c r="A1354" t="s">
        <v>2359</v>
      </c>
      <c r="B1354">
        <v>0.25</v>
      </c>
      <c r="C1354">
        <v>0.4</v>
      </c>
      <c r="D1354" s="42">
        <f t="shared" si="21"/>
        <v>15</v>
      </c>
      <c r="E1354" t="s">
        <v>2361</v>
      </c>
      <c r="F1354" t="s">
        <v>440</v>
      </c>
    </row>
    <row r="1355" spans="1:6">
      <c r="A1355" t="s">
        <v>2359</v>
      </c>
      <c r="B1355">
        <v>0.43</v>
      </c>
      <c r="C1355">
        <v>0.56999999999999995</v>
      </c>
      <c r="D1355" s="42">
        <f t="shared" si="21"/>
        <v>13.999999999999993</v>
      </c>
      <c r="E1355" t="s">
        <v>2362</v>
      </c>
      <c r="F1355" t="s">
        <v>440</v>
      </c>
    </row>
    <row r="1356" spans="1:6">
      <c r="A1356" t="s">
        <v>2359</v>
      </c>
      <c r="B1356">
        <v>1.01</v>
      </c>
      <c r="C1356">
        <v>1.1599999999999999</v>
      </c>
      <c r="D1356" s="42">
        <f t="shared" si="21"/>
        <v>15</v>
      </c>
      <c r="E1356" t="s">
        <v>2363</v>
      </c>
      <c r="F1356" t="s">
        <v>442</v>
      </c>
    </row>
    <row r="1357" spans="1:6">
      <c r="A1357" t="s">
        <v>2359</v>
      </c>
      <c r="B1357">
        <v>1.19</v>
      </c>
      <c r="C1357">
        <v>1.36</v>
      </c>
      <c r="D1357" s="42">
        <f t="shared" si="21"/>
        <v>17</v>
      </c>
      <c r="E1357" t="s">
        <v>2364</v>
      </c>
      <c r="F1357" t="s">
        <v>440</v>
      </c>
    </row>
    <row r="1358" spans="1:6">
      <c r="A1358" t="s">
        <v>2359</v>
      </c>
      <c r="B1358">
        <v>1.37</v>
      </c>
      <c r="C1358">
        <v>1.53</v>
      </c>
      <c r="D1358" s="42">
        <f t="shared" si="21"/>
        <v>15.999999999999986</v>
      </c>
      <c r="E1358" t="s">
        <v>2365</v>
      </c>
      <c r="F1358" t="s">
        <v>440</v>
      </c>
    </row>
    <row r="1359" spans="1:6">
      <c r="A1359" t="s">
        <v>2366</v>
      </c>
      <c r="B1359">
        <v>1.56</v>
      </c>
      <c r="C1359">
        <v>2.13</v>
      </c>
      <c r="D1359" s="42">
        <f t="shared" si="21"/>
        <v>17</v>
      </c>
      <c r="E1359" t="s">
        <v>2367</v>
      </c>
      <c r="F1359" t="s">
        <v>440</v>
      </c>
    </row>
    <row r="1360" spans="1:6">
      <c r="A1360" t="s">
        <v>2366</v>
      </c>
      <c r="B1360">
        <v>2.15</v>
      </c>
      <c r="C1360">
        <v>2.27</v>
      </c>
      <c r="D1360" s="42">
        <f t="shared" si="21"/>
        <v>12</v>
      </c>
      <c r="E1360" t="s">
        <v>2368</v>
      </c>
      <c r="F1360" t="s">
        <v>440</v>
      </c>
    </row>
    <row r="1361" spans="1:6">
      <c r="A1361" t="s">
        <v>2366</v>
      </c>
      <c r="B1361">
        <v>2.29</v>
      </c>
      <c r="C1361">
        <v>2.42</v>
      </c>
      <c r="D1361" s="42">
        <f t="shared" si="21"/>
        <v>13</v>
      </c>
      <c r="E1361" t="s">
        <v>2369</v>
      </c>
      <c r="F1361" t="s">
        <v>440</v>
      </c>
    </row>
    <row r="1362" spans="1:6">
      <c r="A1362" t="s">
        <v>2366</v>
      </c>
      <c r="B1362">
        <v>2.44</v>
      </c>
      <c r="C1362">
        <v>2.58</v>
      </c>
      <c r="D1362" s="42">
        <f t="shared" si="21"/>
        <v>14</v>
      </c>
      <c r="E1362" t="s">
        <v>2370</v>
      </c>
      <c r="F1362" t="s">
        <v>440</v>
      </c>
    </row>
    <row r="1363" spans="1:6">
      <c r="A1363" t="s">
        <v>2366</v>
      </c>
      <c r="B1363">
        <v>3</v>
      </c>
      <c r="C1363">
        <v>3.15</v>
      </c>
      <c r="D1363" s="42">
        <f t="shared" si="21"/>
        <v>15</v>
      </c>
      <c r="E1363" t="s">
        <v>2371</v>
      </c>
      <c r="F1363" t="s">
        <v>440</v>
      </c>
    </row>
    <row r="1364" spans="1:6">
      <c r="A1364" t="s">
        <v>2366</v>
      </c>
      <c r="B1364">
        <v>3.18</v>
      </c>
      <c r="C1364">
        <v>3.34</v>
      </c>
      <c r="D1364" s="42">
        <f t="shared" si="21"/>
        <v>16</v>
      </c>
      <c r="E1364" t="s">
        <v>2372</v>
      </c>
      <c r="F1364" t="s">
        <v>440</v>
      </c>
    </row>
    <row r="1365" spans="1:6">
      <c r="A1365" t="s">
        <v>2373</v>
      </c>
      <c r="B1365">
        <v>3.36</v>
      </c>
      <c r="C1365">
        <v>4.01</v>
      </c>
      <c r="D1365" s="42">
        <f t="shared" si="21"/>
        <v>24.999999999999972</v>
      </c>
      <c r="E1365" t="s">
        <v>2374</v>
      </c>
      <c r="F1365" t="s">
        <v>440</v>
      </c>
    </row>
    <row r="1366" spans="1:6">
      <c r="A1366" t="s">
        <v>2373</v>
      </c>
      <c r="B1366">
        <v>0.17</v>
      </c>
      <c r="C1366">
        <v>0.28999999999999998</v>
      </c>
      <c r="D1366" s="42">
        <f t="shared" si="21"/>
        <v>11.999999999999996</v>
      </c>
      <c r="E1366" t="s">
        <v>2375</v>
      </c>
      <c r="F1366" t="s">
        <v>440</v>
      </c>
    </row>
    <row r="1367" spans="1:6">
      <c r="A1367" t="s">
        <v>2373</v>
      </c>
      <c r="B1367">
        <v>0.31</v>
      </c>
      <c r="C1367">
        <v>0.42</v>
      </c>
      <c r="D1367" s="42">
        <f t="shared" si="21"/>
        <v>11</v>
      </c>
      <c r="E1367" t="s">
        <v>2376</v>
      </c>
      <c r="F1367" t="s">
        <v>442</v>
      </c>
    </row>
    <row r="1368" spans="1:6">
      <c r="A1368" t="s">
        <v>2373</v>
      </c>
      <c r="B1368">
        <v>0.45</v>
      </c>
      <c r="C1368">
        <v>1.03</v>
      </c>
      <c r="D1368" s="42">
        <f t="shared" si="21"/>
        <v>18</v>
      </c>
      <c r="E1368" t="s">
        <v>2377</v>
      </c>
      <c r="F1368" t="s">
        <v>440</v>
      </c>
    </row>
    <row r="1369" spans="1:6">
      <c r="A1369" t="s">
        <v>2373</v>
      </c>
      <c r="B1369">
        <v>1.07</v>
      </c>
      <c r="C1369">
        <v>1.26</v>
      </c>
      <c r="D1369" s="42">
        <f t="shared" si="21"/>
        <v>19</v>
      </c>
      <c r="E1369" t="s">
        <v>2378</v>
      </c>
      <c r="F1369" t="s">
        <v>440</v>
      </c>
    </row>
    <row r="1370" spans="1:6">
      <c r="A1370" t="s">
        <v>2373</v>
      </c>
      <c r="B1370">
        <v>1.3</v>
      </c>
      <c r="C1370">
        <v>1.44</v>
      </c>
      <c r="D1370" s="42">
        <f t="shared" si="21"/>
        <v>14</v>
      </c>
      <c r="E1370" t="s">
        <v>2379</v>
      </c>
      <c r="F1370" t="s">
        <v>440</v>
      </c>
    </row>
    <row r="1371" spans="1:6">
      <c r="A1371" t="s">
        <v>2380</v>
      </c>
      <c r="B1371">
        <v>1.47</v>
      </c>
      <c r="C1371">
        <v>2.0499999999999998</v>
      </c>
      <c r="D1371" s="42">
        <f t="shared" si="21"/>
        <v>17.999999999999986</v>
      </c>
      <c r="E1371" t="s">
        <v>2381</v>
      </c>
      <c r="F1371" t="s">
        <v>442</v>
      </c>
    </row>
    <row r="1372" spans="1:6">
      <c r="A1372" t="s">
        <v>2380</v>
      </c>
      <c r="B1372">
        <v>2.09</v>
      </c>
      <c r="C1372">
        <v>2.27</v>
      </c>
      <c r="D1372" s="42">
        <f t="shared" si="21"/>
        <v>18</v>
      </c>
      <c r="E1372" t="s">
        <v>2382</v>
      </c>
      <c r="F1372" t="s">
        <v>440</v>
      </c>
    </row>
    <row r="1373" spans="1:6">
      <c r="A1373" t="s">
        <v>2380</v>
      </c>
      <c r="B1373">
        <v>2.2799999999999998</v>
      </c>
      <c r="C1373">
        <v>2.42</v>
      </c>
      <c r="D1373" s="42">
        <f t="shared" si="21"/>
        <v>14.000000000000028</v>
      </c>
      <c r="E1373" t="s">
        <v>2383</v>
      </c>
      <c r="F1373" t="s">
        <v>440</v>
      </c>
    </row>
    <row r="1374" spans="1:6">
      <c r="A1374" t="s">
        <v>2380</v>
      </c>
      <c r="B1374">
        <v>2.4500000000000002</v>
      </c>
      <c r="C1374">
        <v>2.58</v>
      </c>
      <c r="D1374" s="42">
        <f t="shared" si="21"/>
        <v>13</v>
      </c>
      <c r="E1374" t="s">
        <v>2384</v>
      </c>
      <c r="F1374" t="s">
        <v>440</v>
      </c>
    </row>
    <row r="1375" spans="1:6">
      <c r="A1375" t="s">
        <v>2380</v>
      </c>
      <c r="B1375">
        <v>3.01</v>
      </c>
      <c r="C1375">
        <v>3.17</v>
      </c>
      <c r="D1375" s="42">
        <f t="shared" si="21"/>
        <v>16.000000000000028</v>
      </c>
      <c r="E1375" t="s">
        <v>2385</v>
      </c>
      <c r="F1375" t="s">
        <v>440</v>
      </c>
    </row>
    <row r="1376" spans="1:6">
      <c r="A1376" t="s">
        <v>2380</v>
      </c>
      <c r="B1376">
        <v>3.21</v>
      </c>
      <c r="C1376">
        <v>3.37</v>
      </c>
      <c r="D1376" s="42">
        <f t="shared" si="21"/>
        <v>16</v>
      </c>
      <c r="E1376" t="s">
        <v>2386</v>
      </c>
      <c r="F1376" t="s">
        <v>440</v>
      </c>
    </row>
    <row r="1377" spans="1:6">
      <c r="A1377" t="s">
        <v>2387</v>
      </c>
      <c r="B1377">
        <v>3.4</v>
      </c>
      <c r="C1377">
        <v>3.58</v>
      </c>
      <c r="D1377" s="42">
        <f t="shared" si="21"/>
        <v>18</v>
      </c>
      <c r="E1377" t="s">
        <v>2388</v>
      </c>
      <c r="F1377" t="s">
        <v>440</v>
      </c>
    </row>
    <row r="1378" spans="1:6">
      <c r="A1378" t="s">
        <v>2387</v>
      </c>
      <c r="B1378">
        <v>4.01</v>
      </c>
      <c r="C1378">
        <v>4.24</v>
      </c>
      <c r="D1378" s="42">
        <f t="shared" si="21"/>
        <v>23.000000000000028</v>
      </c>
      <c r="E1378" t="s">
        <v>2389</v>
      </c>
      <c r="F1378" t="s">
        <v>440</v>
      </c>
    </row>
    <row r="1379" spans="1:6">
      <c r="A1379" t="s">
        <v>2387</v>
      </c>
      <c r="B1379">
        <v>4.29</v>
      </c>
      <c r="C1379">
        <v>4.49</v>
      </c>
      <c r="D1379" s="42">
        <f t="shared" si="21"/>
        <v>20</v>
      </c>
      <c r="E1379" t="s">
        <v>2390</v>
      </c>
      <c r="F1379" t="s">
        <v>440</v>
      </c>
    </row>
    <row r="1380" spans="1:6">
      <c r="A1380" t="s">
        <v>2387</v>
      </c>
      <c r="B1380">
        <v>4.53</v>
      </c>
      <c r="C1380">
        <v>5.18</v>
      </c>
      <c r="D1380" s="42">
        <f t="shared" si="21"/>
        <v>25</v>
      </c>
      <c r="E1380" t="s">
        <v>2391</v>
      </c>
      <c r="F1380" t="s">
        <v>440</v>
      </c>
    </row>
    <row r="1381" spans="1:6">
      <c r="A1381" t="s">
        <v>2387</v>
      </c>
      <c r="B1381">
        <v>5.21</v>
      </c>
      <c r="C1381">
        <v>5.35</v>
      </c>
      <c r="D1381" s="42">
        <f t="shared" si="21"/>
        <v>13.999999999999943</v>
      </c>
      <c r="E1381" t="s">
        <v>2392</v>
      </c>
      <c r="F1381" t="s">
        <v>442</v>
      </c>
    </row>
    <row r="1382" spans="1:6">
      <c r="A1382" t="s">
        <v>2387</v>
      </c>
      <c r="B1382">
        <v>5.38</v>
      </c>
      <c r="C1382">
        <v>6.01</v>
      </c>
      <c r="D1382" s="42">
        <f t="shared" si="21"/>
        <v>23</v>
      </c>
      <c r="E1382" t="s">
        <v>2393</v>
      </c>
      <c r="F1382" t="s">
        <v>440</v>
      </c>
    </row>
    <row r="1383" spans="1:6">
      <c r="A1383" t="s">
        <v>2394</v>
      </c>
      <c r="B1383">
        <v>0</v>
      </c>
      <c r="C1383">
        <v>0.14000000000000001</v>
      </c>
      <c r="D1383" s="42">
        <f t="shared" si="21"/>
        <v>14.000000000000002</v>
      </c>
      <c r="E1383" t="s">
        <v>2395</v>
      </c>
      <c r="F1383" t="s">
        <v>442</v>
      </c>
    </row>
    <row r="1384" spans="1:6">
      <c r="A1384" t="s">
        <v>2394</v>
      </c>
      <c r="B1384">
        <v>0.16</v>
      </c>
      <c r="C1384">
        <v>0.25</v>
      </c>
      <c r="D1384" s="42">
        <f t="shared" si="21"/>
        <v>9</v>
      </c>
      <c r="E1384" t="s">
        <v>2396</v>
      </c>
      <c r="F1384" t="s">
        <v>440</v>
      </c>
    </row>
    <row r="1385" spans="1:6">
      <c r="A1385" t="s">
        <v>2394</v>
      </c>
      <c r="B1385">
        <v>0.26</v>
      </c>
      <c r="C1385">
        <v>0.39</v>
      </c>
      <c r="D1385" s="42">
        <f t="shared" si="21"/>
        <v>13</v>
      </c>
      <c r="E1385" t="s">
        <v>2397</v>
      </c>
      <c r="F1385" t="s">
        <v>440</v>
      </c>
    </row>
    <row r="1386" spans="1:6">
      <c r="A1386" t="s">
        <v>2394</v>
      </c>
      <c r="B1386">
        <v>0.4</v>
      </c>
      <c r="C1386">
        <v>0.48</v>
      </c>
      <c r="D1386" s="42">
        <f t="shared" si="21"/>
        <v>8</v>
      </c>
      <c r="E1386" t="s">
        <v>2398</v>
      </c>
      <c r="F1386" t="s">
        <v>440</v>
      </c>
    </row>
    <row r="1387" spans="1:6">
      <c r="A1387" t="s">
        <v>2394</v>
      </c>
      <c r="B1387">
        <v>0.5</v>
      </c>
      <c r="C1387">
        <v>1</v>
      </c>
      <c r="D1387" s="42">
        <f t="shared" si="21"/>
        <v>10</v>
      </c>
      <c r="E1387" t="s">
        <v>2399</v>
      </c>
      <c r="F1387" t="s">
        <v>440</v>
      </c>
    </row>
    <row r="1388" spans="1:6">
      <c r="A1388" t="s">
        <v>2394</v>
      </c>
      <c r="B1388">
        <v>1.05</v>
      </c>
      <c r="C1388">
        <v>1.1299999999999999</v>
      </c>
      <c r="D1388" s="42">
        <f t="shared" si="21"/>
        <v>7.9999999999999858</v>
      </c>
      <c r="E1388" t="s">
        <v>2400</v>
      </c>
      <c r="F1388" t="s">
        <v>440</v>
      </c>
    </row>
    <row r="1389" spans="1:6">
      <c r="A1389" t="s">
        <v>2401</v>
      </c>
      <c r="B1389">
        <v>1.1499999999999999</v>
      </c>
      <c r="C1389">
        <v>1.26</v>
      </c>
      <c r="D1389" s="42">
        <f t="shared" si="21"/>
        <v>11.000000000000014</v>
      </c>
      <c r="E1389" t="s">
        <v>2402</v>
      </c>
      <c r="F1389" t="s">
        <v>440</v>
      </c>
    </row>
    <row r="1390" spans="1:6">
      <c r="A1390" t="s">
        <v>2401</v>
      </c>
      <c r="B1390">
        <v>1.26</v>
      </c>
      <c r="C1390">
        <v>1.41</v>
      </c>
      <c r="D1390" s="42">
        <f t="shared" si="21"/>
        <v>15</v>
      </c>
      <c r="E1390" t="s">
        <v>2403</v>
      </c>
      <c r="F1390" t="s">
        <v>440</v>
      </c>
    </row>
    <row r="1391" spans="1:6">
      <c r="A1391" t="s">
        <v>2401</v>
      </c>
      <c r="B1391">
        <v>1.44</v>
      </c>
      <c r="C1391">
        <v>1.55</v>
      </c>
      <c r="D1391" s="42">
        <f t="shared" si="21"/>
        <v>11</v>
      </c>
      <c r="E1391" t="s">
        <v>2404</v>
      </c>
      <c r="F1391" t="s">
        <v>442</v>
      </c>
    </row>
    <row r="1392" spans="1:6">
      <c r="A1392" t="s">
        <v>2401</v>
      </c>
      <c r="B1392">
        <v>1.57</v>
      </c>
      <c r="C1392">
        <v>2.0699999999999998</v>
      </c>
      <c r="D1392" s="42">
        <f t="shared" si="21"/>
        <v>9.9999999999999858</v>
      </c>
      <c r="E1392" t="s">
        <v>2405</v>
      </c>
      <c r="F1392" t="s">
        <v>442</v>
      </c>
    </row>
    <row r="1393" spans="1:6">
      <c r="A1393" t="s">
        <v>2401</v>
      </c>
      <c r="B1393">
        <v>2.08</v>
      </c>
      <c r="C1393">
        <v>2.17</v>
      </c>
      <c r="D1393" s="42">
        <f t="shared" si="21"/>
        <v>9</v>
      </c>
      <c r="E1393" t="s">
        <v>2406</v>
      </c>
      <c r="F1393" t="s">
        <v>440</v>
      </c>
    </row>
    <row r="1394" spans="1:6">
      <c r="A1394" t="s">
        <v>2401</v>
      </c>
      <c r="B1394">
        <v>2.19</v>
      </c>
      <c r="C1394">
        <v>2.2799999999999998</v>
      </c>
      <c r="D1394" s="42">
        <f t="shared" si="21"/>
        <v>8.9999999999999716</v>
      </c>
      <c r="E1394" t="s">
        <v>2407</v>
      </c>
      <c r="F1394" t="s">
        <v>442</v>
      </c>
    </row>
    <row r="1395" spans="1:6">
      <c r="A1395" t="s">
        <v>2408</v>
      </c>
      <c r="B1395">
        <v>2.2999999999999998</v>
      </c>
      <c r="C1395">
        <v>2.42</v>
      </c>
      <c r="D1395" s="42">
        <f t="shared" si="21"/>
        <v>12.000000000000028</v>
      </c>
      <c r="E1395" t="s">
        <v>2409</v>
      </c>
      <c r="F1395" t="s">
        <v>442</v>
      </c>
    </row>
    <row r="1396" spans="1:6">
      <c r="A1396" t="s">
        <v>2408</v>
      </c>
      <c r="B1396">
        <v>2.4500000000000002</v>
      </c>
      <c r="C1396">
        <v>2.54</v>
      </c>
      <c r="D1396" s="42">
        <f t="shared" si="21"/>
        <v>9</v>
      </c>
      <c r="E1396" t="s">
        <v>2410</v>
      </c>
      <c r="F1396" t="s">
        <v>442</v>
      </c>
    </row>
    <row r="1397" spans="1:6">
      <c r="A1397" t="s">
        <v>2408</v>
      </c>
      <c r="B1397">
        <v>2.57</v>
      </c>
      <c r="C1397">
        <v>3.05</v>
      </c>
      <c r="D1397" s="42">
        <f t="shared" si="21"/>
        <v>7.9999999999999716</v>
      </c>
      <c r="E1397" t="s">
        <v>2411</v>
      </c>
      <c r="F1397" t="s">
        <v>442</v>
      </c>
    </row>
    <row r="1398" spans="1:6">
      <c r="A1398" t="s">
        <v>2408</v>
      </c>
      <c r="B1398">
        <v>3.07</v>
      </c>
      <c r="C1398">
        <v>3.15</v>
      </c>
      <c r="D1398" s="42">
        <f t="shared" si="21"/>
        <v>8.0000000000000284</v>
      </c>
      <c r="E1398" t="s">
        <v>2412</v>
      </c>
      <c r="F1398" t="s">
        <v>440</v>
      </c>
    </row>
    <row r="1399" spans="1:6">
      <c r="A1399" t="s">
        <v>2408</v>
      </c>
      <c r="B1399">
        <v>3.18</v>
      </c>
      <c r="C1399">
        <v>3.26</v>
      </c>
      <c r="D1399" s="42">
        <f t="shared" si="21"/>
        <v>7.9999999999999716</v>
      </c>
      <c r="E1399" t="s">
        <v>2413</v>
      </c>
      <c r="F1399" t="s">
        <v>440</v>
      </c>
    </row>
    <row r="1400" spans="1:6">
      <c r="A1400" t="s">
        <v>2408</v>
      </c>
      <c r="B1400">
        <v>3.28</v>
      </c>
      <c r="C1400">
        <v>3.42</v>
      </c>
      <c r="D1400" s="42">
        <f t="shared" si="21"/>
        <v>14.000000000000028</v>
      </c>
      <c r="E1400" t="s">
        <v>2414</v>
      </c>
      <c r="F1400" t="s">
        <v>442</v>
      </c>
    </row>
    <row r="1401" spans="1:6">
      <c r="A1401" t="s">
        <v>2415</v>
      </c>
      <c r="B1401">
        <v>3.44</v>
      </c>
      <c r="C1401">
        <v>3.53</v>
      </c>
      <c r="D1401" s="42">
        <f t="shared" si="21"/>
        <v>8.9999999999999716</v>
      </c>
      <c r="E1401" t="s">
        <v>2416</v>
      </c>
      <c r="F1401" t="s">
        <v>440</v>
      </c>
    </row>
    <row r="1402" spans="1:6">
      <c r="A1402" t="s">
        <v>2415</v>
      </c>
      <c r="B1402">
        <v>3.55</v>
      </c>
      <c r="C1402">
        <v>4.04</v>
      </c>
      <c r="D1402" s="42">
        <f t="shared" si="21"/>
        <v>9</v>
      </c>
      <c r="E1402" t="s">
        <v>2417</v>
      </c>
      <c r="F1402" t="s">
        <v>440</v>
      </c>
    </row>
    <row r="1403" spans="1:6">
      <c r="A1403" t="s">
        <v>2415</v>
      </c>
      <c r="B1403">
        <v>4.0599999999999996</v>
      </c>
      <c r="C1403">
        <v>4.16</v>
      </c>
      <c r="D1403" s="42">
        <f t="shared" si="21"/>
        <v>10.000000000000028</v>
      </c>
      <c r="E1403" t="s">
        <v>2418</v>
      </c>
      <c r="F1403" t="s">
        <v>442</v>
      </c>
    </row>
    <row r="1404" spans="1:6">
      <c r="A1404" t="s">
        <v>2415</v>
      </c>
      <c r="B1404">
        <v>4.18</v>
      </c>
      <c r="C1404">
        <v>4.32</v>
      </c>
      <c r="D1404" s="42">
        <f t="shared" si="21"/>
        <v>14</v>
      </c>
      <c r="E1404" t="s">
        <v>2419</v>
      </c>
      <c r="F1404" t="s">
        <v>818</v>
      </c>
    </row>
    <row r="1405" spans="1:6">
      <c r="A1405" t="s">
        <v>2415</v>
      </c>
      <c r="B1405">
        <v>4.34</v>
      </c>
      <c r="C1405">
        <v>4.42</v>
      </c>
      <c r="D1405" s="42">
        <f t="shared" si="21"/>
        <v>8</v>
      </c>
      <c r="E1405" t="s">
        <v>2420</v>
      </c>
      <c r="F1405" t="s">
        <v>440</v>
      </c>
    </row>
    <row r="1406" spans="1:6">
      <c r="A1406" t="s">
        <v>2415</v>
      </c>
      <c r="B1406">
        <v>4.4400000000000004</v>
      </c>
      <c r="C1406">
        <v>4.53</v>
      </c>
      <c r="D1406" s="42">
        <f t="shared" si="21"/>
        <v>8.9999999999999432</v>
      </c>
      <c r="E1406" t="s">
        <v>2421</v>
      </c>
      <c r="F1406" t="s">
        <v>442</v>
      </c>
    </row>
    <row r="1407" spans="1:6">
      <c r="A1407" t="s">
        <v>2422</v>
      </c>
      <c r="B1407">
        <v>4.55</v>
      </c>
      <c r="C1407">
        <v>5.03</v>
      </c>
      <c r="D1407" s="42">
        <f t="shared" si="21"/>
        <v>8</v>
      </c>
      <c r="E1407" t="s">
        <v>2423</v>
      </c>
      <c r="F1407" t="s">
        <v>440</v>
      </c>
    </row>
    <row r="1408" spans="1:6">
      <c r="A1408" t="s">
        <v>2422</v>
      </c>
      <c r="B1408">
        <v>5.04</v>
      </c>
      <c r="C1408">
        <v>5.13</v>
      </c>
      <c r="D1408" s="42">
        <f t="shared" si="21"/>
        <v>9</v>
      </c>
      <c r="E1408" t="s">
        <v>2424</v>
      </c>
      <c r="F1408" t="s">
        <v>442</v>
      </c>
    </row>
    <row r="1409" spans="1:6">
      <c r="A1409" t="s">
        <v>2422</v>
      </c>
      <c r="B1409">
        <v>5.14</v>
      </c>
      <c r="C1409">
        <v>5.26</v>
      </c>
      <c r="D1409" s="42">
        <f t="shared" si="21"/>
        <v>12.000000000000057</v>
      </c>
      <c r="E1409" t="s">
        <v>2425</v>
      </c>
      <c r="F1409" t="s">
        <v>440</v>
      </c>
    </row>
    <row r="1410" spans="1:6">
      <c r="A1410" t="s">
        <v>2422</v>
      </c>
      <c r="B1410">
        <v>5.28</v>
      </c>
      <c r="C1410">
        <v>5.37</v>
      </c>
      <c r="D1410" s="42">
        <f t="shared" si="21"/>
        <v>9</v>
      </c>
      <c r="E1410" t="s">
        <v>2426</v>
      </c>
      <c r="F1410" t="s">
        <v>442</v>
      </c>
    </row>
    <row r="1411" spans="1:6">
      <c r="A1411" t="s">
        <v>2422</v>
      </c>
      <c r="B1411">
        <v>5.39</v>
      </c>
      <c r="C1411">
        <v>5.53</v>
      </c>
      <c r="D1411" s="42">
        <f t="shared" ref="D1411:D1474" si="22">(TRUNC(C1411)*60)+((C1411-TRUNC(C1411))*100)-((TRUNC(B1411)*60)+((B1411-TRUNC(B1411))*100))</f>
        <v>14</v>
      </c>
      <c r="E1411" t="s">
        <v>2427</v>
      </c>
      <c r="F1411" t="s">
        <v>440</v>
      </c>
    </row>
    <row r="1412" spans="1:6">
      <c r="A1412" t="s">
        <v>2422</v>
      </c>
      <c r="B1412">
        <v>5.56</v>
      </c>
      <c r="C1412">
        <v>6.06</v>
      </c>
      <c r="D1412" s="42">
        <f t="shared" si="22"/>
        <v>10</v>
      </c>
      <c r="E1412" t="s">
        <v>2428</v>
      </c>
      <c r="F1412" t="s">
        <v>818</v>
      </c>
    </row>
    <row r="1413" spans="1:6">
      <c r="A1413" t="s">
        <v>2429</v>
      </c>
      <c r="B1413">
        <v>6.09</v>
      </c>
      <c r="C1413">
        <v>6.16</v>
      </c>
      <c r="D1413" s="42">
        <f t="shared" si="22"/>
        <v>7</v>
      </c>
      <c r="E1413" t="s">
        <v>2430</v>
      </c>
      <c r="F1413" t="s">
        <v>442</v>
      </c>
    </row>
    <row r="1414" spans="1:6">
      <c r="A1414" t="s">
        <v>2429</v>
      </c>
      <c r="B1414">
        <v>6.19</v>
      </c>
      <c r="C1414">
        <v>6.28</v>
      </c>
      <c r="D1414" s="42">
        <f t="shared" si="22"/>
        <v>8.9999999999999432</v>
      </c>
      <c r="E1414" t="s">
        <v>2431</v>
      </c>
      <c r="F1414" t="s">
        <v>442</v>
      </c>
    </row>
    <row r="1415" spans="1:6">
      <c r="A1415" t="s">
        <v>2429</v>
      </c>
      <c r="B1415">
        <v>6.3</v>
      </c>
      <c r="C1415">
        <v>6.41</v>
      </c>
      <c r="D1415" s="42">
        <f t="shared" si="22"/>
        <v>11</v>
      </c>
      <c r="E1415" t="s">
        <v>2432</v>
      </c>
      <c r="F1415" t="s">
        <v>440</v>
      </c>
    </row>
    <row r="1416" spans="1:6">
      <c r="A1416" t="s">
        <v>2429</v>
      </c>
      <c r="B1416">
        <v>6.42</v>
      </c>
      <c r="C1416">
        <v>6.56</v>
      </c>
      <c r="D1416" s="42">
        <f t="shared" si="22"/>
        <v>13.999999999999943</v>
      </c>
      <c r="E1416" t="s">
        <v>2433</v>
      </c>
      <c r="F1416" t="s">
        <v>440</v>
      </c>
    </row>
    <row r="1417" spans="1:6">
      <c r="A1417" t="s">
        <v>2429</v>
      </c>
      <c r="B1417">
        <v>6.59</v>
      </c>
      <c r="C1417">
        <v>7.08</v>
      </c>
      <c r="D1417" s="42">
        <f t="shared" si="22"/>
        <v>9</v>
      </c>
      <c r="E1417" t="s">
        <v>2434</v>
      </c>
      <c r="F1417" t="s">
        <v>440</v>
      </c>
    </row>
    <row r="1418" spans="1:6">
      <c r="A1418" t="s">
        <v>2429</v>
      </c>
      <c r="B1418">
        <v>7.1</v>
      </c>
      <c r="C1418">
        <v>7.18</v>
      </c>
      <c r="D1418" s="42">
        <f t="shared" si="22"/>
        <v>8.0000000000000568</v>
      </c>
      <c r="E1418" t="s">
        <v>2435</v>
      </c>
      <c r="F1418" t="s">
        <v>442</v>
      </c>
    </row>
    <row r="1419" spans="1:6">
      <c r="A1419" t="s">
        <v>2436</v>
      </c>
      <c r="B1419">
        <v>7.21</v>
      </c>
      <c r="C1419">
        <v>7.3</v>
      </c>
      <c r="D1419" s="42">
        <f t="shared" si="22"/>
        <v>9</v>
      </c>
      <c r="E1419" t="s">
        <v>2437</v>
      </c>
      <c r="F1419" t="s">
        <v>440</v>
      </c>
    </row>
    <row r="1420" spans="1:6">
      <c r="A1420" t="s">
        <v>2436</v>
      </c>
      <c r="B1420">
        <v>7.32</v>
      </c>
      <c r="C1420">
        <v>7.4</v>
      </c>
      <c r="D1420" s="42">
        <f t="shared" si="22"/>
        <v>8.0000000000000568</v>
      </c>
      <c r="E1420" t="s">
        <v>2438</v>
      </c>
      <c r="F1420" t="s">
        <v>440</v>
      </c>
    </row>
    <row r="1421" spans="1:6">
      <c r="A1421" t="s">
        <v>2436</v>
      </c>
      <c r="B1421">
        <v>7.42</v>
      </c>
      <c r="C1421">
        <v>7.56</v>
      </c>
      <c r="D1421" s="42">
        <f t="shared" si="22"/>
        <v>13.999999999999943</v>
      </c>
      <c r="E1421" t="s">
        <v>2439</v>
      </c>
      <c r="F1421" t="s">
        <v>440</v>
      </c>
    </row>
    <row r="1422" spans="1:6">
      <c r="A1422" t="s">
        <v>2436</v>
      </c>
      <c r="B1422">
        <v>0</v>
      </c>
      <c r="C1422">
        <v>0.28000000000000003</v>
      </c>
      <c r="D1422" s="42">
        <f t="shared" si="22"/>
        <v>28.000000000000004</v>
      </c>
      <c r="E1422" t="s">
        <v>2440</v>
      </c>
      <c r="F1422" t="s">
        <v>440</v>
      </c>
    </row>
    <row r="1423" spans="1:6">
      <c r="A1423" t="s">
        <v>2436</v>
      </c>
      <c r="B1423">
        <v>0.32</v>
      </c>
      <c r="C1423">
        <v>1.04</v>
      </c>
      <c r="D1423" s="42">
        <f t="shared" si="22"/>
        <v>32</v>
      </c>
      <c r="E1423" t="s">
        <v>2441</v>
      </c>
      <c r="F1423" t="s">
        <v>440</v>
      </c>
    </row>
    <row r="1424" spans="1:6">
      <c r="A1424" t="s">
        <v>2436</v>
      </c>
      <c r="B1424">
        <v>1.06</v>
      </c>
      <c r="C1424">
        <v>1.19</v>
      </c>
      <c r="D1424" s="42">
        <f t="shared" si="22"/>
        <v>13</v>
      </c>
      <c r="E1424" t="s">
        <v>2442</v>
      </c>
      <c r="F1424" t="s">
        <v>440</v>
      </c>
    </row>
    <row r="1425" spans="1:6">
      <c r="A1425" t="s">
        <v>2443</v>
      </c>
      <c r="B1425">
        <v>1.24</v>
      </c>
      <c r="C1425">
        <v>1.44</v>
      </c>
      <c r="D1425" s="42">
        <f t="shared" si="22"/>
        <v>20</v>
      </c>
      <c r="E1425" t="s">
        <v>2444</v>
      </c>
      <c r="F1425" t="s">
        <v>440</v>
      </c>
    </row>
    <row r="1426" spans="1:6">
      <c r="A1426" t="s">
        <v>2443</v>
      </c>
      <c r="B1426">
        <v>1.46</v>
      </c>
      <c r="C1426">
        <v>2</v>
      </c>
      <c r="D1426" s="42">
        <f t="shared" si="22"/>
        <v>14</v>
      </c>
      <c r="E1426" t="s">
        <v>2445</v>
      </c>
      <c r="F1426" t="s">
        <v>440</v>
      </c>
    </row>
    <row r="1427" spans="1:6">
      <c r="A1427" t="s">
        <v>2443</v>
      </c>
      <c r="B1427">
        <v>2.08</v>
      </c>
      <c r="C1427">
        <v>2.2000000000000002</v>
      </c>
      <c r="D1427" s="42">
        <f t="shared" si="22"/>
        <v>12.000000000000028</v>
      </c>
      <c r="E1427" t="s">
        <v>2446</v>
      </c>
      <c r="F1427" t="s">
        <v>440</v>
      </c>
    </row>
    <row r="1428" spans="1:6">
      <c r="A1428" t="s">
        <v>2443</v>
      </c>
      <c r="B1428">
        <v>2.23</v>
      </c>
      <c r="C1428">
        <v>2.39</v>
      </c>
      <c r="D1428" s="42">
        <f t="shared" si="22"/>
        <v>16</v>
      </c>
      <c r="E1428" t="s">
        <v>2447</v>
      </c>
      <c r="F1428" t="s">
        <v>440</v>
      </c>
    </row>
    <row r="1429" spans="1:6">
      <c r="A1429" t="s">
        <v>2443</v>
      </c>
      <c r="B1429">
        <v>2.42</v>
      </c>
      <c r="C1429">
        <v>2.59</v>
      </c>
      <c r="D1429" s="42">
        <f t="shared" si="22"/>
        <v>17</v>
      </c>
      <c r="E1429" t="s">
        <v>2448</v>
      </c>
      <c r="F1429" t="s">
        <v>440</v>
      </c>
    </row>
    <row r="1430" spans="1:6">
      <c r="A1430" t="s">
        <v>2443</v>
      </c>
      <c r="B1430">
        <v>3.02</v>
      </c>
      <c r="C1430">
        <v>3.16</v>
      </c>
      <c r="D1430" s="42">
        <f t="shared" si="22"/>
        <v>14</v>
      </c>
      <c r="E1430" t="s">
        <v>2449</v>
      </c>
      <c r="F1430" t="s">
        <v>442</v>
      </c>
    </row>
    <row r="1431" spans="1:6">
      <c r="A1431" t="s">
        <v>2450</v>
      </c>
      <c r="B1431">
        <v>3.18</v>
      </c>
      <c r="C1431">
        <v>3.3</v>
      </c>
      <c r="D1431" s="42">
        <f t="shared" si="22"/>
        <v>11.999999999999972</v>
      </c>
      <c r="E1431" t="s">
        <v>2451</v>
      </c>
      <c r="F1431" t="s">
        <v>440</v>
      </c>
    </row>
    <row r="1432" spans="1:6">
      <c r="A1432" t="s">
        <v>2450</v>
      </c>
      <c r="B1432">
        <v>3.33</v>
      </c>
      <c r="C1432">
        <v>3.46</v>
      </c>
      <c r="D1432" s="42">
        <f t="shared" si="22"/>
        <v>13</v>
      </c>
      <c r="E1432" t="s">
        <v>2452</v>
      </c>
      <c r="F1432" t="s">
        <v>440</v>
      </c>
    </row>
    <row r="1433" spans="1:6">
      <c r="A1433" t="s">
        <v>2450</v>
      </c>
      <c r="B1433">
        <v>3.49</v>
      </c>
      <c r="C1433">
        <v>4.0199999999999996</v>
      </c>
      <c r="D1433" s="42">
        <f t="shared" si="22"/>
        <v>12.999999999999915</v>
      </c>
      <c r="E1433" t="s">
        <v>2453</v>
      </c>
      <c r="F1433" t="s">
        <v>440</v>
      </c>
    </row>
    <row r="1434" spans="1:6">
      <c r="A1434" t="s">
        <v>2450</v>
      </c>
      <c r="B1434">
        <v>4.05</v>
      </c>
      <c r="C1434">
        <v>4.21</v>
      </c>
      <c r="D1434" s="42">
        <f t="shared" si="22"/>
        <v>16.000000000000028</v>
      </c>
      <c r="E1434" t="s">
        <v>2454</v>
      </c>
      <c r="F1434" t="s">
        <v>440</v>
      </c>
    </row>
    <row r="1435" spans="1:6">
      <c r="A1435" t="s">
        <v>2450</v>
      </c>
      <c r="B1435">
        <v>4.2300000000000004</v>
      </c>
      <c r="C1435">
        <v>4.38</v>
      </c>
      <c r="D1435" s="42">
        <f t="shared" si="22"/>
        <v>14.999999999999943</v>
      </c>
      <c r="E1435" t="s">
        <v>2455</v>
      </c>
      <c r="F1435" t="s">
        <v>440</v>
      </c>
    </row>
    <row r="1436" spans="1:6">
      <c r="A1436" t="s">
        <v>2450</v>
      </c>
      <c r="B1436">
        <v>4.4000000000000004</v>
      </c>
      <c r="C1436">
        <v>5.07</v>
      </c>
      <c r="D1436" s="42">
        <f t="shared" si="22"/>
        <v>26.999999999999943</v>
      </c>
      <c r="E1436" t="s">
        <v>2456</v>
      </c>
      <c r="F1436" t="s">
        <v>440</v>
      </c>
    </row>
    <row r="1437" spans="1:6">
      <c r="A1437" t="s">
        <v>2457</v>
      </c>
      <c r="B1437">
        <v>0.1</v>
      </c>
      <c r="C1437">
        <v>0.2</v>
      </c>
      <c r="D1437" s="42">
        <f t="shared" si="22"/>
        <v>10</v>
      </c>
      <c r="E1437" t="s">
        <v>2458</v>
      </c>
      <c r="F1437" t="s">
        <v>440</v>
      </c>
    </row>
    <row r="1438" spans="1:6">
      <c r="A1438" t="s">
        <v>2457</v>
      </c>
      <c r="B1438">
        <v>0.22</v>
      </c>
      <c r="C1438">
        <v>0.33</v>
      </c>
      <c r="D1438" s="42">
        <f t="shared" si="22"/>
        <v>11</v>
      </c>
      <c r="E1438" t="s">
        <v>2459</v>
      </c>
      <c r="F1438" t="s">
        <v>440</v>
      </c>
    </row>
    <row r="1439" spans="1:6">
      <c r="A1439" t="s">
        <v>2457</v>
      </c>
      <c r="B1439">
        <v>0.35</v>
      </c>
      <c r="C1439">
        <v>0.44</v>
      </c>
      <c r="D1439" s="42">
        <f t="shared" si="22"/>
        <v>9</v>
      </c>
      <c r="E1439" t="s">
        <v>2460</v>
      </c>
      <c r="F1439" t="s">
        <v>440</v>
      </c>
    </row>
    <row r="1440" spans="1:6">
      <c r="A1440" t="s">
        <v>2457</v>
      </c>
      <c r="B1440">
        <v>0.47</v>
      </c>
      <c r="C1440">
        <v>0.56999999999999995</v>
      </c>
      <c r="D1440" s="42">
        <f t="shared" si="22"/>
        <v>9.9999999999999929</v>
      </c>
      <c r="E1440" t="s">
        <v>2461</v>
      </c>
      <c r="F1440" t="s">
        <v>818</v>
      </c>
    </row>
    <row r="1441" spans="1:6">
      <c r="A1441" t="s">
        <v>2457</v>
      </c>
      <c r="B1441">
        <v>0.57999999999999996</v>
      </c>
      <c r="C1441">
        <v>1.08</v>
      </c>
      <c r="D1441" s="42">
        <f t="shared" si="22"/>
        <v>10.000000000000007</v>
      </c>
      <c r="E1441" t="s">
        <v>2462</v>
      </c>
      <c r="F1441" t="s">
        <v>440</v>
      </c>
    </row>
    <row r="1442" spans="1:6">
      <c r="A1442" t="s">
        <v>2457</v>
      </c>
      <c r="B1442">
        <v>1.1000000000000001</v>
      </c>
      <c r="C1442">
        <v>1.2</v>
      </c>
      <c r="D1442" s="42">
        <f t="shared" si="22"/>
        <v>9.9999999999999858</v>
      </c>
      <c r="E1442" t="s">
        <v>2463</v>
      </c>
      <c r="F1442" t="s">
        <v>442</v>
      </c>
    </row>
    <row r="1443" spans="1:6">
      <c r="A1443" t="s">
        <v>2464</v>
      </c>
      <c r="B1443">
        <v>1.23</v>
      </c>
      <c r="C1443">
        <v>1.32</v>
      </c>
      <c r="D1443" s="42">
        <f t="shared" si="22"/>
        <v>9</v>
      </c>
      <c r="E1443" t="s">
        <v>2465</v>
      </c>
      <c r="F1443" t="s">
        <v>442</v>
      </c>
    </row>
    <row r="1444" spans="1:6">
      <c r="A1444" t="s">
        <v>2464</v>
      </c>
      <c r="B1444">
        <v>1.33</v>
      </c>
      <c r="C1444">
        <v>1.47</v>
      </c>
      <c r="D1444" s="42">
        <f t="shared" si="22"/>
        <v>14</v>
      </c>
      <c r="E1444" t="s">
        <v>2466</v>
      </c>
      <c r="F1444" t="s">
        <v>440</v>
      </c>
    </row>
    <row r="1445" spans="1:6">
      <c r="A1445" t="s">
        <v>2464</v>
      </c>
      <c r="B1445">
        <v>1.5</v>
      </c>
      <c r="C1445">
        <v>2</v>
      </c>
      <c r="D1445" s="42">
        <f t="shared" si="22"/>
        <v>10</v>
      </c>
      <c r="E1445" t="s">
        <v>2467</v>
      </c>
      <c r="F1445" t="s">
        <v>818</v>
      </c>
    </row>
    <row r="1446" spans="1:6">
      <c r="A1446" t="s">
        <v>2464</v>
      </c>
      <c r="B1446">
        <v>2.02</v>
      </c>
      <c r="C1446">
        <v>2.13</v>
      </c>
      <c r="D1446" s="42">
        <f t="shared" si="22"/>
        <v>11</v>
      </c>
      <c r="E1446" t="s">
        <v>2468</v>
      </c>
      <c r="F1446" t="s">
        <v>440</v>
      </c>
    </row>
    <row r="1447" spans="1:6">
      <c r="A1447" t="s">
        <v>2464</v>
      </c>
      <c r="B1447">
        <v>2.15</v>
      </c>
      <c r="C1447">
        <v>2.2400000000000002</v>
      </c>
      <c r="D1447" s="42">
        <f t="shared" si="22"/>
        <v>9.0000000000000284</v>
      </c>
      <c r="E1447" t="s">
        <v>2469</v>
      </c>
      <c r="F1447" t="s">
        <v>440</v>
      </c>
    </row>
    <row r="1448" spans="1:6">
      <c r="A1448" t="s">
        <v>2464</v>
      </c>
      <c r="B1448">
        <v>2.27</v>
      </c>
      <c r="C1448">
        <v>2.4</v>
      </c>
      <c r="D1448" s="42">
        <f t="shared" si="22"/>
        <v>13</v>
      </c>
      <c r="E1448" t="s">
        <v>2470</v>
      </c>
      <c r="F1448" t="s">
        <v>440</v>
      </c>
    </row>
    <row r="1449" spans="1:6">
      <c r="A1449" t="s">
        <v>2471</v>
      </c>
      <c r="B1449">
        <v>2.4300000000000002</v>
      </c>
      <c r="C1449">
        <v>2.54</v>
      </c>
      <c r="D1449" s="42">
        <f t="shared" si="22"/>
        <v>11</v>
      </c>
      <c r="E1449" t="s">
        <v>2472</v>
      </c>
      <c r="F1449" t="s">
        <v>440</v>
      </c>
    </row>
    <row r="1450" spans="1:6">
      <c r="A1450" t="s">
        <v>2471</v>
      </c>
      <c r="B1450">
        <v>2.58</v>
      </c>
      <c r="C1450">
        <v>3.1</v>
      </c>
      <c r="D1450" s="42">
        <f t="shared" si="22"/>
        <v>12</v>
      </c>
      <c r="E1450" t="s">
        <v>2473</v>
      </c>
      <c r="F1450" t="s">
        <v>440</v>
      </c>
    </row>
    <row r="1451" spans="1:6">
      <c r="A1451" t="s">
        <v>2471</v>
      </c>
      <c r="B1451">
        <v>3.13</v>
      </c>
      <c r="C1451">
        <v>3.25</v>
      </c>
      <c r="D1451" s="42">
        <f t="shared" si="22"/>
        <v>12</v>
      </c>
      <c r="E1451" t="s">
        <v>2474</v>
      </c>
      <c r="F1451" t="s">
        <v>440</v>
      </c>
    </row>
    <row r="1452" spans="1:6">
      <c r="A1452" t="s">
        <v>2471</v>
      </c>
      <c r="B1452">
        <v>3.26</v>
      </c>
      <c r="C1452">
        <v>3.38</v>
      </c>
      <c r="D1452" s="42">
        <f t="shared" si="22"/>
        <v>12.000000000000028</v>
      </c>
      <c r="E1452" t="s">
        <v>2475</v>
      </c>
      <c r="F1452" t="s">
        <v>440</v>
      </c>
    </row>
    <row r="1453" spans="1:6">
      <c r="A1453" t="s">
        <v>2471</v>
      </c>
      <c r="B1453">
        <v>3.4</v>
      </c>
      <c r="C1453">
        <v>3.54</v>
      </c>
      <c r="D1453" s="42">
        <f t="shared" si="22"/>
        <v>14</v>
      </c>
      <c r="E1453" t="s">
        <v>2476</v>
      </c>
      <c r="F1453" t="s">
        <v>440</v>
      </c>
    </row>
    <row r="1454" spans="1:6">
      <c r="A1454" t="s">
        <v>2471</v>
      </c>
      <c r="B1454">
        <v>3.56</v>
      </c>
      <c r="C1454">
        <v>4.1100000000000003</v>
      </c>
      <c r="D1454" s="42">
        <f t="shared" si="22"/>
        <v>15.000000000000028</v>
      </c>
      <c r="E1454" t="s">
        <v>2477</v>
      </c>
      <c r="F1454" t="s">
        <v>440</v>
      </c>
    </row>
    <row r="1455" spans="1:6">
      <c r="A1455" t="s">
        <v>2478</v>
      </c>
      <c r="B1455">
        <v>4.12</v>
      </c>
      <c r="C1455">
        <v>4.2300000000000004</v>
      </c>
      <c r="D1455" s="42">
        <f t="shared" si="22"/>
        <v>11.000000000000057</v>
      </c>
      <c r="E1455" t="s">
        <v>2479</v>
      </c>
      <c r="F1455" t="s">
        <v>440</v>
      </c>
    </row>
    <row r="1456" spans="1:6">
      <c r="A1456" t="s">
        <v>2478</v>
      </c>
      <c r="B1456">
        <v>4.24</v>
      </c>
      <c r="C1456">
        <v>4.4000000000000004</v>
      </c>
      <c r="D1456" s="42">
        <f t="shared" si="22"/>
        <v>16.000000000000057</v>
      </c>
      <c r="E1456" t="s">
        <v>2480</v>
      </c>
      <c r="F1456" t="s">
        <v>440</v>
      </c>
    </row>
    <row r="1457" spans="1:6">
      <c r="A1457" t="s">
        <v>2478</v>
      </c>
      <c r="B1457">
        <v>0.09</v>
      </c>
      <c r="C1457">
        <v>0.22</v>
      </c>
      <c r="D1457" s="42">
        <f t="shared" si="22"/>
        <v>13</v>
      </c>
      <c r="E1457" t="s">
        <v>2481</v>
      </c>
      <c r="F1457" t="s">
        <v>818</v>
      </c>
    </row>
    <row r="1458" spans="1:6">
      <c r="A1458" t="s">
        <v>2478</v>
      </c>
      <c r="B1458">
        <v>0.28000000000000003</v>
      </c>
      <c r="C1458">
        <v>0.56999999999999995</v>
      </c>
      <c r="D1458" s="42">
        <f t="shared" si="22"/>
        <v>28.999999999999989</v>
      </c>
      <c r="E1458" t="s">
        <v>2482</v>
      </c>
      <c r="F1458" t="s">
        <v>440</v>
      </c>
    </row>
    <row r="1459" spans="1:6">
      <c r="A1459" t="s">
        <v>2478</v>
      </c>
      <c r="B1459">
        <v>1</v>
      </c>
      <c r="C1459">
        <v>1.17</v>
      </c>
      <c r="D1459" s="42">
        <f t="shared" si="22"/>
        <v>17</v>
      </c>
      <c r="E1459" t="s">
        <v>2483</v>
      </c>
      <c r="F1459" t="s">
        <v>440</v>
      </c>
    </row>
    <row r="1460" spans="1:6">
      <c r="A1460" t="s">
        <v>2478</v>
      </c>
      <c r="B1460">
        <v>1.21</v>
      </c>
      <c r="C1460">
        <v>1.37</v>
      </c>
      <c r="D1460" s="42">
        <f t="shared" si="22"/>
        <v>16.000000000000014</v>
      </c>
      <c r="E1460" t="s">
        <v>2484</v>
      </c>
      <c r="F1460" t="s">
        <v>818</v>
      </c>
    </row>
    <row r="1461" spans="1:6">
      <c r="A1461" t="s">
        <v>2485</v>
      </c>
      <c r="B1461">
        <v>1.4</v>
      </c>
      <c r="C1461">
        <v>1.55</v>
      </c>
      <c r="D1461" s="42">
        <f t="shared" si="22"/>
        <v>15</v>
      </c>
      <c r="E1461" t="s">
        <v>2486</v>
      </c>
      <c r="F1461" t="s">
        <v>442</v>
      </c>
    </row>
    <row r="1462" spans="1:6">
      <c r="A1462" t="s">
        <v>2485</v>
      </c>
      <c r="B1462">
        <v>1.58</v>
      </c>
      <c r="C1462">
        <v>2.14</v>
      </c>
      <c r="D1462" s="42">
        <f t="shared" si="22"/>
        <v>16</v>
      </c>
      <c r="E1462" t="s">
        <v>2487</v>
      </c>
      <c r="F1462" t="s">
        <v>440</v>
      </c>
    </row>
    <row r="1463" spans="1:6">
      <c r="A1463" t="s">
        <v>2485</v>
      </c>
      <c r="B1463">
        <v>2.1800000000000002</v>
      </c>
      <c r="C1463">
        <v>2.3199999999999998</v>
      </c>
      <c r="D1463" s="42">
        <f t="shared" si="22"/>
        <v>14</v>
      </c>
      <c r="E1463" t="s">
        <v>2488</v>
      </c>
      <c r="F1463" t="s">
        <v>440</v>
      </c>
    </row>
    <row r="1464" spans="1:6">
      <c r="A1464" t="s">
        <v>2485</v>
      </c>
      <c r="B1464">
        <v>2.35</v>
      </c>
      <c r="C1464">
        <v>2.48</v>
      </c>
      <c r="D1464" s="42">
        <f t="shared" si="22"/>
        <v>13</v>
      </c>
      <c r="E1464" t="s">
        <v>2489</v>
      </c>
      <c r="F1464" t="s">
        <v>440</v>
      </c>
    </row>
    <row r="1465" spans="1:6">
      <c r="A1465" t="s">
        <v>2485</v>
      </c>
      <c r="B1465">
        <v>2.5099999999999998</v>
      </c>
      <c r="C1465">
        <v>3.09</v>
      </c>
      <c r="D1465" s="42">
        <f t="shared" si="22"/>
        <v>18.000000000000028</v>
      </c>
      <c r="E1465" t="s">
        <v>2490</v>
      </c>
      <c r="F1465" t="s">
        <v>442</v>
      </c>
    </row>
    <row r="1466" spans="1:6">
      <c r="A1466" t="s">
        <v>2485</v>
      </c>
      <c r="B1466">
        <v>3.12</v>
      </c>
      <c r="C1466">
        <v>4.2</v>
      </c>
      <c r="D1466" s="42">
        <f t="shared" si="22"/>
        <v>68</v>
      </c>
      <c r="E1466" t="s">
        <v>2491</v>
      </c>
      <c r="F1466" t="s">
        <v>442</v>
      </c>
    </row>
    <row r="1467" spans="1:6">
      <c r="A1467" t="s">
        <v>2492</v>
      </c>
      <c r="B1467">
        <v>0</v>
      </c>
      <c r="C1467">
        <v>0.11</v>
      </c>
      <c r="D1467" s="42">
        <f t="shared" si="22"/>
        <v>11</v>
      </c>
      <c r="E1467" t="s">
        <v>2493</v>
      </c>
      <c r="F1467" t="s">
        <v>442</v>
      </c>
    </row>
    <row r="1468" spans="1:6">
      <c r="A1468" t="s">
        <v>2492</v>
      </c>
      <c r="B1468">
        <v>0.13</v>
      </c>
      <c r="C1468">
        <v>0.22</v>
      </c>
      <c r="D1468" s="42">
        <f t="shared" si="22"/>
        <v>9</v>
      </c>
      <c r="E1468" t="s">
        <v>2494</v>
      </c>
      <c r="F1468" t="s">
        <v>440</v>
      </c>
    </row>
    <row r="1469" spans="1:6">
      <c r="A1469" t="s">
        <v>2492</v>
      </c>
      <c r="B1469">
        <v>0.24</v>
      </c>
      <c r="C1469">
        <v>0.34</v>
      </c>
      <c r="D1469" s="42">
        <f t="shared" si="22"/>
        <v>10</v>
      </c>
      <c r="E1469" t="s">
        <v>2495</v>
      </c>
      <c r="F1469" t="s">
        <v>818</v>
      </c>
    </row>
    <row r="1470" spans="1:6">
      <c r="A1470" t="s">
        <v>2492</v>
      </c>
      <c r="B1470">
        <v>0.38</v>
      </c>
      <c r="C1470">
        <v>0.49</v>
      </c>
      <c r="D1470" s="42">
        <f t="shared" si="22"/>
        <v>11</v>
      </c>
      <c r="E1470" t="s">
        <v>2496</v>
      </c>
      <c r="F1470" t="s">
        <v>818</v>
      </c>
    </row>
    <row r="1471" spans="1:6">
      <c r="A1471" t="s">
        <v>2492</v>
      </c>
      <c r="B1471">
        <v>0.52</v>
      </c>
      <c r="C1471">
        <v>1.04</v>
      </c>
      <c r="D1471" s="42">
        <f t="shared" si="22"/>
        <v>12</v>
      </c>
      <c r="E1471" t="s">
        <v>2497</v>
      </c>
      <c r="F1471" t="s">
        <v>442</v>
      </c>
    </row>
    <row r="1472" spans="1:6">
      <c r="A1472" t="s">
        <v>2492</v>
      </c>
      <c r="B1472">
        <v>1.06</v>
      </c>
      <c r="C1472">
        <v>1.1499999999999999</v>
      </c>
      <c r="D1472" s="42">
        <f t="shared" si="22"/>
        <v>8.9999999999999858</v>
      </c>
      <c r="E1472" t="s">
        <v>2498</v>
      </c>
      <c r="F1472" t="s">
        <v>440</v>
      </c>
    </row>
    <row r="1473" spans="1:6">
      <c r="A1473" t="s">
        <v>2499</v>
      </c>
      <c r="B1473">
        <v>1.17</v>
      </c>
      <c r="C1473">
        <v>1.3</v>
      </c>
      <c r="D1473" s="42">
        <f t="shared" si="22"/>
        <v>13</v>
      </c>
      <c r="E1473" t="s">
        <v>2500</v>
      </c>
      <c r="F1473" t="s">
        <v>440</v>
      </c>
    </row>
    <row r="1474" spans="1:6">
      <c r="A1474" t="s">
        <v>2499</v>
      </c>
      <c r="B1474">
        <v>1.31</v>
      </c>
      <c r="C1474">
        <v>1.43</v>
      </c>
      <c r="D1474" s="42">
        <f t="shared" si="22"/>
        <v>12</v>
      </c>
      <c r="E1474" t="s">
        <v>2501</v>
      </c>
      <c r="F1474" t="s">
        <v>818</v>
      </c>
    </row>
    <row r="1475" spans="1:6">
      <c r="A1475" t="s">
        <v>2499</v>
      </c>
      <c r="B1475">
        <v>1.44</v>
      </c>
      <c r="C1475">
        <v>1.55</v>
      </c>
      <c r="D1475" s="42">
        <f t="shared" ref="D1475:D1538" si="23">(TRUNC(C1475)*60)+((C1475-TRUNC(C1475))*100)-((TRUNC(B1475)*60)+((B1475-TRUNC(B1475))*100))</f>
        <v>11</v>
      </c>
      <c r="E1475" t="s">
        <v>2502</v>
      </c>
      <c r="F1475" t="s">
        <v>440</v>
      </c>
    </row>
    <row r="1476" spans="1:6">
      <c r="A1476" t="s">
        <v>2499</v>
      </c>
      <c r="B1476">
        <v>1.56</v>
      </c>
      <c r="C1476">
        <v>2.0699999999999998</v>
      </c>
      <c r="D1476" s="42">
        <f t="shared" si="23"/>
        <v>10.999999999999986</v>
      </c>
      <c r="E1476" t="s">
        <v>2503</v>
      </c>
      <c r="F1476" t="s">
        <v>442</v>
      </c>
    </row>
    <row r="1477" spans="1:6">
      <c r="A1477" t="s">
        <v>2499</v>
      </c>
      <c r="B1477">
        <v>2.08</v>
      </c>
      <c r="C1477">
        <v>2.19</v>
      </c>
      <c r="D1477" s="42">
        <f t="shared" si="23"/>
        <v>11</v>
      </c>
      <c r="E1477" t="s">
        <v>2504</v>
      </c>
      <c r="F1477" t="s">
        <v>442</v>
      </c>
    </row>
    <row r="1478" spans="1:6">
      <c r="A1478" t="s">
        <v>2499</v>
      </c>
      <c r="B1478">
        <v>2.2000000000000002</v>
      </c>
      <c r="C1478">
        <v>2.29</v>
      </c>
      <c r="D1478" s="42">
        <f t="shared" si="23"/>
        <v>8.9999999999999716</v>
      </c>
      <c r="E1478" t="s">
        <v>2505</v>
      </c>
      <c r="F1478" t="s">
        <v>440</v>
      </c>
    </row>
    <row r="1479" spans="1:6">
      <c r="A1479" t="s">
        <v>2499</v>
      </c>
      <c r="B1479">
        <v>2.29</v>
      </c>
      <c r="C1479">
        <v>2.4300000000000002</v>
      </c>
      <c r="D1479" s="42">
        <f t="shared" si="23"/>
        <v>14</v>
      </c>
      <c r="E1479" t="s">
        <v>2506</v>
      </c>
      <c r="F1479" t="s">
        <v>442</v>
      </c>
    </row>
    <row r="1480" spans="1:6">
      <c r="A1480" t="s">
        <v>2499</v>
      </c>
      <c r="B1480">
        <v>2.44</v>
      </c>
      <c r="C1480">
        <v>2.5299999999999998</v>
      </c>
      <c r="D1480" s="42">
        <f t="shared" si="23"/>
        <v>8.9999999999999716</v>
      </c>
      <c r="E1480" t="s">
        <v>2507</v>
      </c>
      <c r="F1480" t="s">
        <v>440</v>
      </c>
    </row>
    <row r="1481" spans="1:6">
      <c r="A1481" t="s">
        <v>2499</v>
      </c>
      <c r="B1481">
        <v>2.5499999999999998</v>
      </c>
      <c r="C1481">
        <v>3.08</v>
      </c>
      <c r="D1481" s="42">
        <f t="shared" si="23"/>
        <v>13</v>
      </c>
      <c r="E1481" t="s">
        <v>2508</v>
      </c>
      <c r="F1481" t="s">
        <v>440</v>
      </c>
    </row>
    <row r="1482" spans="1:6">
      <c r="A1482" t="s">
        <v>2509</v>
      </c>
      <c r="B1482">
        <v>3.11</v>
      </c>
      <c r="C1482">
        <v>3.23</v>
      </c>
      <c r="D1482" s="42">
        <f t="shared" si="23"/>
        <v>12</v>
      </c>
      <c r="E1482" t="s">
        <v>2510</v>
      </c>
      <c r="F1482" t="s">
        <v>440</v>
      </c>
    </row>
    <row r="1483" spans="1:6">
      <c r="A1483" t="s">
        <v>2509</v>
      </c>
      <c r="B1483">
        <v>3.24</v>
      </c>
      <c r="C1483">
        <v>3.35</v>
      </c>
      <c r="D1483" s="42">
        <f t="shared" si="23"/>
        <v>10.999999999999972</v>
      </c>
      <c r="E1483" t="s">
        <v>2511</v>
      </c>
      <c r="F1483" t="s">
        <v>440</v>
      </c>
    </row>
    <row r="1484" spans="1:6">
      <c r="A1484" t="s">
        <v>2509</v>
      </c>
      <c r="B1484">
        <v>3.38</v>
      </c>
      <c r="C1484">
        <v>3.5</v>
      </c>
      <c r="D1484" s="42">
        <f t="shared" si="23"/>
        <v>12</v>
      </c>
      <c r="E1484" t="s">
        <v>2512</v>
      </c>
      <c r="F1484" t="s">
        <v>440</v>
      </c>
    </row>
    <row r="1485" spans="1:6">
      <c r="A1485" t="s">
        <v>2509</v>
      </c>
      <c r="B1485">
        <v>3.52</v>
      </c>
      <c r="C1485">
        <v>4.0199999999999996</v>
      </c>
      <c r="D1485" s="42">
        <f t="shared" si="23"/>
        <v>9.9999999999999432</v>
      </c>
      <c r="E1485" t="s">
        <v>2513</v>
      </c>
      <c r="F1485" t="s">
        <v>440</v>
      </c>
    </row>
    <row r="1486" spans="1:6">
      <c r="A1486" t="s">
        <v>2509</v>
      </c>
      <c r="B1486">
        <v>4.04</v>
      </c>
      <c r="C1486">
        <v>4.1399999999999997</v>
      </c>
      <c r="D1486" s="42">
        <f t="shared" si="23"/>
        <v>9.9999999999999716</v>
      </c>
      <c r="E1486" t="s">
        <v>2514</v>
      </c>
      <c r="F1486" t="s">
        <v>440</v>
      </c>
    </row>
    <row r="1487" spans="1:6">
      <c r="A1487" t="s">
        <v>2509</v>
      </c>
      <c r="B1487">
        <v>4.18</v>
      </c>
      <c r="C1487">
        <v>4.29</v>
      </c>
      <c r="D1487" s="42">
        <f t="shared" si="23"/>
        <v>11</v>
      </c>
      <c r="E1487" t="s">
        <v>2515</v>
      </c>
      <c r="F1487" t="s">
        <v>440</v>
      </c>
    </row>
    <row r="1488" spans="1:6">
      <c r="A1488" t="s">
        <v>2516</v>
      </c>
      <c r="B1488">
        <v>4.3099999999999996</v>
      </c>
      <c r="C1488">
        <v>4.45</v>
      </c>
      <c r="D1488" s="42">
        <f t="shared" si="23"/>
        <v>14.000000000000057</v>
      </c>
      <c r="E1488" t="s">
        <v>2517</v>
      </c>
      <c r="F1488" t="s">
        <v>440</v>
      </c>
    </row>
    <row r="1489" spans="1:6">
      <c r="A1489" t="s">
        <v>2516</v>
      </c>
      <c r="B1489">
        <v>4.4800000000000004</v>
      </c>
      <c r="C1489">
        <v>5.01</v>
      </c>
      <c r="D1489" s="42">
        <f t="shared" si="23"/>
        <v>12.999999999999943</v>
      </c>
      <c r="E1489" t="s">
        <v>2518</v>
      </c>
      <c r="F1489" t="s">
        <v>440</v>
      </c>
    </row>
    <row r="1490" spans="1:6">
      <c r="A1490" t="s">
        <v>2516</v>
      </c>
      <c r="B1490">
        <v>5.01</v>
      </c>
      <c r="C1490">
        <v>5.15</v>
      </c>
      <c r="D1490" s="42">
        <f t="shared" si="23"/>
        <v>14.000000000000057</v>
      </c>
      <c r="E1490" t="s">
        <v>2519</v>
      </c>
      <c r="F1490" t="s">
        <v>440</v>
      </c>
    </row>
    <row r="1491" spans="1:6">
      <c r="A1491" t="s">
        <v>2516</v>
      </c>
      <c r="B1491">
        <v>5.18</v>
      </c>
      <c r="C1491">
        <v>5.28</v>
      </c>
      <c r="D1491" s="42">
        <f t="shared" si="23"/>
        <v>10</v>
      </c>
      <c r="E1491" t="s">
        <v>2520</v>
      </c>
      <c r="F1491" t="s">
        <v>440</v>
      </c>
    </row>
    <row r="1492" spans="1:6">
      <c r="A1492" t="s">
        <v>2516</v>
      </c>
      <c r="B1492">
        <v>5.28</v>
      </c>
      <c r="C1492">
        <v>5.4</v>
      </c>
      <c r="D1492" s="42">
        <f t="shared" si="23"/>
        <v>12.000000000000057</v>
      </c>
      <c r="E1492" t="s">
        <v>2521</v>
      </c>
      <c r="F1492" t="s">
        <v>440</v>
      </c>
    </row>
    <row r="1493" spans="1:6">
      <c r="A1493" t="s">
        <v>2516</v>
      </c>
      <c r="B1493">
        <v>5.42</v>
      </c>
      <c r="C1493">
        <v>5.51</v>
      </c>
      <c r="D1493" s="42">
        <f t="shared" si="23"/>
        <v>9</v>
      </c>
      <c r="E1493" t="s">
        <v>2522</v>
      </c>
      <c r="F1493" t="s">
        <v>440</v>
      </c>
    </row>
    <row r="1494" spans="1:6">
      <c r="A1494" t="s">
        <v>2523</v>
      </c>
      <c r="B1494">
        <v>5.52</v>
      </c>
      <c r="C1494">
        <v>6.01</v>
      </c>
      <c r="D1494" s="42">
        <f t="shared" si="23"/>
        <v>9.0000000000000568</v>
      </c>
      <c r="E1494" t="s">
        <v>2524</v>
      </c>
      <c r="F1494" t="s">
        <v>440</v>
      </c>
    </row>
    <row r="1495" spans="1:6">
      <c r="A1495" t="s">
        <v>2523</v>
      </c>
      <c r="B1495">
        <v>6.04</v>
      </c>
      <c r="C1495">
        <v>6.15</v>
      </c>
      <c r="D1495" s="42">
        <f t="shared" si="23"/>
        <v>11.000000000000057</v>
      </c>
      <c r="E1495" t="s">
        <v>2525</v>
      </c>
      <c r="F1495" t="s">
        <v>440</v>
      </c>
    </row>
    <row r="1496" spans="1:6">
      <c r="A1496" t="s">
        <v>2523</v>
      </c>
      <c r="B1496">
        <v>6.17</v>
      </c>
      <c r="C1496">
        <v>6.25</v>
      </c>
      <c r="D1496" s="42">
        <f t="shared" si="23"/>
        <v>8</v>
      </c>
      <c r="E1496" t="s">
        <v>2526</v>
      </c>
      <c r="F1496" t="s">
        <v>440</v>
      </c>
    </row>
    <row r="1497" spans="1:6">
      <c r="A1497" t="s">
        <v>2523</v>
      </c>
      <c r="B1497">
        <v>6.28</v>
      </c>
      <c r="C1497">
        <v>6.37</v>
      </c>
      <c r="D1497" s="42">
        <f t="shared" si="23"/>
        <v>9</v>
      </c>
      <c r="E1497" t="s">
        <v>2527</v>
      </c>
      <c r="F1497" t="s">
        <v>440</v>
      </c>
    </row>
    <row r="1498" spans="1:6">
      <c r="A1498" t="s">
        <v>2523</v>
      </c>
      <c r="B1498">
        <v>6.39</v>
      </c>
      <c r="C1498">
        <v>6.48</v>
      </c>
      <c r="D1498" s="42">
        <f t="shared" si="23"/>
        <v>9.0000000000000568</v>
      </c>
      <c r="E1498" t="s">
        <v>2528</v>
      </c>
      <c r="F1498" t="s">
        <v>818</v>
      </c>
    </row>
    <row r="1499" spans="1:6">
      <c r="A1499" t="s">
        <v>2523</v>
      </c>
      <c r="B1499">
        <v>6.5</v>
      </c>
      <c r="C1499">
        <v>7</v>
      </c>
      <c r="D1499" s="42">
        <f t="shared" si="23"/>
        <v>10</v>
      </c>
      <c r="E1499" t="s">
        <v>2529</v>
      </c>
      <c r="F1499" t="s">
        <v>818</v>
      </c>
    </row>
    <row r="1500" spans="1:6">
      <c r="A1500" t="s">
        <v>2530</v>
      </c>
      <c r="B1500">
        <v>7.03</v>
      </c>
      <c r="C1500">
        <v>7.17</v>
      </c>
      <c r="D1500" s="42">
        <f t="shared" si="23"/>
        <v>14</v>
      </c>
      <c r="E1500" t="s">
        <v>2531</v>
      </c>
      <c r="F1500" t="s">
        <v>440</v>
      </c>
    </row>
    <row r="1501" spans="1:6">
      <c r="A1501" t="s">
        <v>2530</v>
      </c>
      <c r="B1501">
        <v>7.19</v>
      </c>
      <c r="C1501">
        <v>7.32</v>
      </c>
      <c r="D1501" s="42">
        <f t="shared" si="23"/>
        <v>12.999999999999943</v>
      </c>
      <c r="E1501" t="s">
        <v>2532</v>
      </c>
      <c r="F1501" t="s">
        <v>440</v>
      </c>
    </row>
    <row r="1502" spans="1:6">
      <c r="A1502" t="s">
        <v>2530</v>
      </c>
      <c r="B1502">
        <v>7.34</v>
      </c>
      <c r="C1502">
        <v>7.44</v>
      </c>
      <c r="D1502" s="42">
        <f t="shared" si="23"/>
        <v>10.000000000000057</v>
      </c>
      <c r="E1502" t="s">
        <v>2533</v>
      </c>
      <c r="F1502" t="s">
        <v>818</v>
      </c>
    </row>
    <row r="1503" spans="1:6">
      <c r="A1503" t="s">
        <v>2530</v>
      </c>
      <c r="B1503">
        <v>7.46</v>
      </c>
      <c r="C1503">
        <v>7.55</v>
      </c>
      <c r="D1503" s="42">
        <f t="shared" si="23"/>
        <v>9</v>
      </c>
      <c r="E1503" t="s">
        <v>2534</v>
      </c>
      <c r="F1503" t="s">
        <v>440</v>
      </c>
    </row>
    <row r="1504" spans="1:6">
      <c r="A1504" t="s">
        <v>2530</v>
      </c>
      <c r="B1504">
        <v>7.59</v>
      </c>
      <c r="C1504">
        <v>8.11</v>
      </c>
      <c r="D1504" s="42">
        <f t="shared" si="23"/>
        <v>11.999999999999943</v>
      </c>
      <c r="E1504" t="s">
        <v>2535</v>
      </c>
      <c r="F1504" t="s">
        <v>442</v>
      </c>
    </row>
    <row r="1505" spans="1:6">
      <c r="A1505" t="s">
        <v>2530</v>
      </c>
      <c r="B1505">
        <v>8.1300000000000008</v>
      </c>
      <c r="C1505">
        <v>8.27</v>
      </c>
      <c r="D1505" s="42">
        <f t="shared" si="23"/>
        <v>13.999999999999886</v>
      </c>
      <c r="E1505" t="s">
        <v>2536</v>
      </c>
      <c r="F1505" t="s">
        <v>818</v>
      </c>
    </row>
    <row r="1506" spans="1:6">
      <c r="A1506" t="s">
        <v>2537</v>
      </c>
      <c r="B1506">
        <v>8.2899999999999991</v>
      </c>
      <c r="C1506">
        <v>8.36</v>
      </c>
      <c r="D1506" s="42">
        <f t="shared" si="23"/>
        <v>7.0000000000001137</v>
      </c>
      <c r="E1506" t="s">
        <v>2538</v>
      </c>
      <c r="F1506" t="s">
        <v>818</v>
      </c>
    </row>
    <row r="1507" spans="1:6">
      <c r="A1507" t="s">
        <v>2537</v>
      </c>
      <c r="B1507">
        <v>8.3800000000000008</v>
      </c>
      <c r="C1507">
        <v>8.5</v>
      </c>
      <c r="D1507" s="42">
        <f t="shared" si="23"/>
        <v>11.999999999999886</v>
      </c>
      <c r="E1507" t="s">
        <v>2539</v>
      </c>
      <c r="F1507" t="s">
        <v>818</v>
      </c>
    </row>
    <row r="1508" spans="1:6">
      <c r="A1508" t="s">
        <v>2537</v>
      </c>
      <c r="B1508">
        <v>8.51</v>
      </c>
      <c r="C1508">
        <v>9.01</v>
      </c>
      <c r="D1508" s="42">
        <f t="shared" si="23"/>
        <v>10</v>
      </c>
      <c r="E1508" t="s">
        <v>2540</v>
      </c>
      <c r="F1508" t="s">
        <v>440</v>
      </c>
    </row>
    <row r="1509" spans="1:6">
      <c r="A1509" t="s">
        <v>2537</v>
      </c>
      <c r="B1509">
        <v>9.02</v>
      </c>
      <c r="C1509">
        <v>9.1300000000000008</v>
      </c>
      <c r="D1509" s="42">
        <f t="shared" si="23"/>
        <v>11.000000000000114</v>
      </c>
      <c r="E1509" t="s">
        <v>2541</v>
      </c>
      <c r="F1509" t="s">
        <v>440</v>
      </c>
    </row>
    <row r="1510" spans="1:6">
      <c r="A1510" t="s">
        <v>2537</v>
      </c>
      <c r="B1510">
        <v>9.14</v>
      </c>
      <c r="C1510">
        <v>9.26</v>
      </c>
      <c r="D1510" s="42">
        <f t="shared" si="23"/>
        <v>12</v>
      </c>
      <c r="E1510" t="s">
        <v>2542</v>
      </c>
      <c r="F1510" t="s">
        <v>818</v>
      </c>
    </row>
    <row r="1511" spans="1:6">
      <c r="A1511" t="s">
        <v>2537</v>
      </c>
      <c r="B1511">
        <v>9.2899999999999991</v>
      </c>
      <c r="C1511">
        <v>9.4</v>
      </c>
      <c r="D1511" s="42">
        <f t="shared" si="23"/>
        <v>11.000000000000114</v>
      </c>
      <c r="E1511" t="s">
        <v>2543</v>
      </c>
      <c r="F1511" t="s">
        <v>440</v>
      </c>
    </row>
    <row r="1512" spans="1:6">
      <c r="A1512" t="s">
        <v>2544</v>
      </c>
      <c r="B1512">
        <v>9.42</v>
      </c>
      <c r="C1512">
        <v>9.52</v>
      </c>
      <c r="D1512" s="42">
        <f t="shared" si="23"/>
        <v>10</v>
      </c>
      <c r="E1512" t="s">
        <v>2545</v>
      </c>
      <c r="F1512" t="s">
        <v>442</v>
      </c>
    </row>
    <row r="1513" spans="1:6">
      <c r="A1513" t="s">
        <v>2544</v>
      </c>
      <c r="B1513">
        <v>9.56</v>
      </c>
      <c r="C1513">
        <v>10.06</v>
      </c>
      <c r="D1513" s="42">
        <f t="shared" si="23"/>
        <v>10</v>
      </c>
      <c r="E1513" t="s">
        <v>2546</v>
      </c>
      <c r="F1513" t="s">
        <v>442</v>
      </c>
    </row>
    <row r="1514" spans="1:6">
      <c r="A1514" t="s">
        <v>2544</v>
      </c>
      <c r="B1514">
        <v>10.09</v>
      </c>
      <c r="C1514">
        <v>10.19</v>
      </c>
      <c r="D1514" s="42">
        <f t="shared" si="23"/>
        <v>10</v>
      </c>
      <c r="E1514" t="s">
        <v>2547</v>
      </c>
      <c r="F1514" t="s">
        <v>440</v>
      </c>
    </row>
    <row r="1515" spans="1:6">
      <c r="A1515" t="s">
        <v>2544</v>
      </c>
      <c r="B1515">
        <v>10.220000000000001</v>
      </c>
      <c r="C1515">
        <v>10.41</v>
      </c>
      <c r="D1515" s="42">
        <f t="shared" si="23"/>
        <v>18.999999999999886</v>
      </c>
      <c r="E1515" t="s">
        <v>2548</v>
      </c>
      <c r="F1515" t="s">
        <v>440</v>
      </c>
    </row>
    <row r="1516" spans="1:6">
      <c r="A1516" t="s">
        <v>2544</v>
      </c>
      <c r="B1516">
        <v>10.45</v>
      </c>
      <c r="C1516">
        <v>10.58</v>
      </c>
      <c r="D1516" s="42">
        <f t="shared" si="23"/>
        <v>13.000000000000114</v>
      </c>
      <c r="E1516" t="s">
        <v>2549</v>
      </c>
      <c r="F1516" t="s">
        <v>440</v>
      </c>
    </row>
    <row r="1517" spans="1:6">
      <c r="A1517" t="s">
        <v>2544</v>
      </c>
      <c r="B1517">
        <v>11</v>
      </c>
      <c r="C1517">
        <v>11.1</v>
      </c>
      <c r="D1517" s="42">
        <f t="shared" si="23"/>
        <v>10</v>
      </c>
      <c r="E1517" t="s">
        <v>2550</v>
      </c>
      <c r="F1517" t="s">
        <v>440</v>
      </c>
    </row>
    <row r="1518" spans="1:6">
      <c r="A1518" t="s">
        <v>2551</v>
      </c>
      <c r="B1518">
        <v>11.13</v>
      </c>
      <c r="C1518">
        <v>11.23</v>
      </c>
      <c r="D1518" s="42">
        <f t="shared" si="23"/>
        <v>9.9999999999998863</v>
      </c>
      <c r="E1518" t="s">
        <v>2552</v>
      </c>
      <c r="F1518" t="s">
        <v>440</v>
      </c>
    </row>
    <row r="1519" spans="1:6">
      <c r="A1519" t="s">
        <v>2551</v>
      </c>
      <c r="B1519">
        <v>11.26</v>
      </c>
      <c r="C1519">
        <v>11.37</v>
      </c>
      <c r="D1519" s="42">
        <f t="shared" si="23"/>
        <v>10.999999999999886</v>
      </c>
      <c r="E1519" t="s">
        <v>2553</v>
      </c>
      <c r="F1519" t="s">
        <v>440</v>
      </c>
    </row>
    <row r="1520" spans="1:6">
      <c r="A1520" t="s">
        <v>2551</v>
      </c>
      <c r="B1520">
        <v>11.38</v>
      </c>
      <c r="C1520">
        <v>11.53</v>
      </c>
      <c r="D1520" s="42">
        <f t="shared" si="23"/>
        <v>14.999999999999773</v>
      </c>
      <c r="E1520" t="s">
        <v>2554</v>
      </c>
      <c r="F1520" t="s">
        <v>442</v>
      </c>
    </row>
    <row r="1521" spans="1:6">
      <c r="A1521" t="s">
        <v>2551</v>
      </c>
      <c r="B1521">
        <v>11.56</v>
      </c>
      <c r="C1521">
        <v>12.08</v>
      </c>
      <c r="D1521" s="42">
        <f t="shared" si="23"/>
        <v>12</v>
      </c>
      <c r="E1521" t="s">
        <v>2555</v>
      </c>
      <c r="F1521" t="s">
        <v>440</v>
      </c>
    </row>
    <row r="1522" spans="1:6">
      <c r="A1522" t="s">
        <v>2551</v>
      </c>
      <c r="B1522">
        <v>12.11</v>
      </c>
      <c r="C1522">
        <v>12.25</v>
      </c>
      <c r="D1522" s="42">
        <f t="shared" si="23"/>
        <v>14</v>
      </c>
      <c r="E1522" t="s">
        <v>2556</v>
      </c>
      <c r="F1522" t="s">
        <v>440</v>
      </c>
    </row>
    <row r="1523" spans="1:6">
      <c r="A1523" t="s">
        <v>2551</v>
      </c>
      <c r="B1523">
        <v>12.26</v>
      </c>
      <c r="C1523">
        <v>12.37</v>
      </c>
      <c r="D1523" s="42">
        <f t="shared" si="23"/>
        <v>10.999999999999886</v>
      </c>
      <c r="E1523" t="s">
        <v>2557</v>
      </c>
      <c r="F1523" t="s">
        <v>442</v>
      </c>
    </row>
    <row r="1524" spans="1:6">
      <c r="A1524" t="s">
        <v>2558</v>
      </c>
      <c r="B1524">
        <v>12.38</v>
      </c>
      <c r="C1524">
        <v>12.48</v>
      </c>
      <c r="D1524" s="42">
        <f t="shared" si="23"/>
        <v>9.9999999999998863</v>
      </c>
      <c r="E1524" t="s">
        <v>2559</v>
      </c>
      <c r="F1524" t="s">
        <v>440</v>
      </c>
    </row>
    <row r="1525" spans="1:6">
      <c r="A1525" t="s">
        <v>2558</v>
      </c>
      <c r="B1525">
        <v>12.49</v>
      </c>
      <c r="C1525">
        <v>12.59</v>
      </c>
      <c r="D1525" s="42">
        <f t="shared" si="23"/>
        <v>10</v>
      </c>
      <c r="E1525" t="s">
        <v>2560</v>
      </c>
      <c r="F1525" t="s">
        <v>442</v>
      </c>
    </row>
    <row r="1526" spans="1:6">
      <c r="A1526" t="s">
        <v>2558</v>
      </c>
      <c r="B1526">
        <v>13</v>
      </c>
      <c r="C1526">
        <v>13.12</v>
      </c>
      <c r="D1526" s="42">
        <f t="shared" si="23"/>
        <v>11.999999999999886</v>
      </c>
      <c r="E1526" t="s">
        <v>2561</v>
      </c>
      <c r="F1526" t="s">
        <v>440</v>
      </c>
    </row>
    <row r="1527" spans="1:6">
      <c r="A1527" t="s">
        <v>2558</v>
      </c>
      <c r="B1527">
        <v>13.13</v>
      </c>
      <c r="C1527">
        <v>13.25</v>
      </c>
      <c r="D1527" s="42">
        <f t="shared" si="23"/>
        <v>11.999999999999886</v>
      </c>
      <c r="E1527" t="s">
        <v>2562</v>
      </c>
      <c r="F1527" t="s">
        <v>440</v>
      </c>
    </row>
    <row r="1528" spans="1:6">
      <c r="A1528" t="s">
        <v>2558</v>
      </c>
      <c r="B1528">
        <v>13.29</v>
      </c>
      <c r="C1528">
        <v>13.37</v>
      </c>
      <c r="D1528" s="42">
        <f t="shared" si="23"/>
        <v>8</v>
      </c>
      <c r="E1528" t="s">
        <v>2563</v>
      </c>
      <c r="F1528" t="s">
        <v>818</v>
      </c>
    </row>
    <row r="1529" spans="1:6">
      <c r="A1529" t="s">
        <v>2558</v>
      </c>
      <c r="B1529">
        <v>13.38</v>
      </c>
      <c r="C1529">
        <v>13.48</v>
      </c>
      <c r="D1529" s="42">
        <f t="shared" si="23"/>
        <v>9.9999999999998863</v>
      </c>
      <c r="E1529" t="s">
        <v>2564</v>
      </c>
      <c r="F1529" t="s">
        <v>440</v>
      </c>
    </row>
    <row r="1530" spans="1:6">
      <c r="A1530" t="s">
        <v>2565</v>
      </c>
      <c r="B1530">
        <v>13.49</v>
      </c>
      <c r="C1530">
        <v>14</v>
      </c>
      <c r="D1530" s="42">
        <f t="shared" si="23"/>
        <v>11</v>
      </c>
      <c r="E1530" t="s">
        <v>2566</v>
      </c>
      <c r="F1530" t="s">
        <v>440</v>
      </c>
    </row>
    <row r="1531" spans="1:6">
      <c r="A1531" t="s">
        <v>2565</v>
      </c>
      <c r="B1531">
        <v>14.03</v>
      </c>
      <c r="C1531">
        <v>14.14</v>
      </c>
      <c r="D1531" s="42">
        <f t="shared" si="23"/>
        <v>11.000000000000114</v>
      </c>
      <c r="E1531" t="s">
        <v>2567</v>
      </c>
      <c r="F1531" t="s">
        <v>440</v>
      </c>
    </row>
    <row r="1532" spans="1:6">
      <c r="A1532" t="s">
        <v>2565</v>
      </c>
      <c r="B1532">
        <v>14.18</v>
      </c>
      <c r="C1532">
        <v>14.28</v>
      </c>
      <c r="D1532" s="42">
        <f t="shared" si="23"/>
        <v>9.9999999999998863</v>
      </c>
      <c r="E1532" t="s">
        <v>2568</v>
      </c>
      <c r="F1532" t="s">
        <v>442</v>
      </c>
    </row>
    <row r="1533" spans="1:6">
      <c r="A1533" t="s">
        <v>2565</v>
      </c>
      <c r="B1533">
        <v>14.31</v>
      </c>
      <c r="C1533">
        <v>14.43</v>
      </c>
      <c r="D1533" s="42">
        <f t="shared" si="23"/>
        <v>12</v>
      </c>
      <c r="E1533" t="s">
        <v>2569</v>
      </c>
      <c r="F1533" t="s">
        <v>442</v>
      </c>
    </row>
    <row r="1534" spans="1:6">
      <c r="A1534" t="s">
        <v>2565</v>
      </c>
      <c r="B1534">
        <v>14.46</v>
      </c>
      <c r="C1534">
        <v>14.56</v>
      </c>
      <c r="D1534" s="42">
        <f t="shared" si="23"/>
        <v>9.9999999999998863</v>
      </c>
      <c r="E1534" t="s">
        <v>2570</v>
      </c>
      <c r="F1534" t="s">
        <v>440</v>
      </c>
    </row>
    <row r="1535" spans="1:6">
      <c r="A1535" t="s">
        <v>2565</v>
      </c>
      <c r="B1535">
        <v>14.59</v>
      </c>
      <c r="C1535">
        <v>15.09</v>
      </c>
      <c r="D1535" s="42">
        <f t="shared" si="23"/>
        <v>10</v>
      </c>
      <c r="E1535" t="s">
        <v>2571</v>
      </c>
      <c r="F1535" t="s">
        <v>440</v>
      </c>
    </row>
    <row r="1536" spans="1:6">
      <c r="A1536" t="s">
        <v>2572</v>
      </c>
      <c r="B1536">
        <v>15.12</v>
      </c>
      <c r="C1536">
        <v>15.24</v>
      </c>
      <c r="D1536" s="42">
        <f t="shared" si="23"/>
        <v>12.000000000000114</v>
      </c>
      <c r="E1536" t="s">
        <v>2573</v>
      </c>
      <c r="F1536" t="s">
        <v>440</v>
      </c>
    </row>
    <row r="1537" spans="1:6">
      <c r="A1537" t="s">
        <v>2572</v>
      </c>
      <c r="B1537">
        <v>15.25</v>
      </c>
      <c r="C1537">
        <v>15.36</v>
      </c>
      <c r="D1537" s="42">
        <f t="shared" si="23"/>
        <v>11</v>
      </c>
      <c r="E1537" t="s">
        <v>2574</v>
      </c>
      <c r="F1537" t="s">
        <v>440</v>
      </c>
    </row>
    <row r="1538" spans="1:6">
      <c r="A1538" t="s">
        <v>2572</v>
      </c>
      <c r="B1538">
        <v>15.37</v>
      </c>
      <c r="C1538">
        <v>15.48</v>
      </c>
      <c r="D1538" s="42">
        <f t="shared" si="23"/>
        <v>11.000000000000114</v>
      </c>
      <c r="E1538" t="s">
        <v>2575</v>
      </c>
      <c r="F1538" t="s">
        <v>440</v>
      </c>
    </row>
    <row r="1539" spans="1:6">
      <c r="A1539" t="s">
        <v>2572</v>
      </c>
      <c r="B1539">
        <v>15.51</v>
      </c>
      <c r="C1539">
        <v>16.010000000000002</v>
      </c>
      <c r="D1539" s="42">
        <f t="shared" ref="D1539:D1602" si="24">(TRUNC(C1539)*60)+((C1539-TRUNC(C1539))*100)-((TRUNC(B1539)*60)+((B1539-TRUNC(B1539))*100))</f>
        <v>10.000000000000114</v>
      </c>
      <c r="E1539" t="s">
        <v>2576</v>
      </c>
      <c r="F1539" t="s">
        <v>440</v>
      </c>
    </row>
    <row r="1540" spans="1:6">
      <c r="A1540" t="s">
        <v>2572</v>
      </c>
      <c r="B1540">
        <v>16.03</v>
      </c>
      <c r="C1540">
        <v>16.16</v>
      </c>
      <c r="D1540" s="42">
        <f t="shared" si="24"/>
        <v>12.999999999999886</v>
      </c>
      <c r="E1540" t="s">
        <v>2577</v>
      </c>
      <c r="F1540" t="s">
        <v>440</v>
      </c>
    </row>
    <row r="1541" spans="1:6">
      <c r="A1541" t="s">
        <v>2572</v>
      </c>
      <c r="B1541">
        <v>16.170000000000002</v>
      </c>
      <c r="C1541">
        <v>16.29</v>
      </c>
      <c r="D1541" s="42">
        <f t="shared" si="24"/>
        <v>11.999999999999659</v>
      </c>
      <c r="E1541" t="s">
        <v>2578</v>
      </c>
      <c r="F1541" t="s">
        <v>440</v>
      </c>
    </row>
    <row r="1542" spans="1:6">
      <c r="A1542" t="s">
        <v>2579</v>
      </c>
      <c r="B1542">
        <v>16.3</v>
      </c>
      <c r="C1542">
        <v>16.41</v>
      </c>
      <c r="D1542" s="42">
        <f t="shared" si="24"/>
        <v>10.999999999999886</v>
      </c>
      <c r="E1542" t="s">
        <v>2580</v>
      </c>
      <c r="F1542" t="s">
        <v>440</v>
      </c>
    </row>
    <row r="1543" spans="1:6">
      <c r="A1543" t="s">
        <v>2579</v>
      </c>
      <c r="B1543">
        <v>16.420000000000002</v>
      </c>
      <c r="C1543">
        <v>16.57</v>
      </c>
      <c r="D1543" s="42">
        <f t="shared" si="24"/>
        <v>14.999999999999773</v>
      </c>
      <c r="E1543" t="s">
        <v>2581</v>
      </c>
      <c r="F1543" t="s">
        <v>440</v>
      </c>
    </row>
    <row r="1544" spans="1:6">
      <c r="A1544" t="s">
        <v>2579</v>
      </c>
      <c r="B1544">
        <v>16.579999999999998</v>
      </c>
      <c r="C1544">
        <v>17.14</v>
      </c>
      <c r="D1544" s="42">
        <f t="shared" si="24"/>
        <v>16.000000000000227</v>
      </c>
      <c r="E1544" t="s">
        <v>2582</v>
      </c>
      <c r="F1544" t="s">
        <v>818</v>
      </c>
    </row>
    <row r="1545" spans="1:6">
      <c r="A1545" t="s">
        <v>2579</v>
      </c>
      <c r="B1545">
        <v>17.170000000000002</v>
      </c>
      <c r="C1545">
        <v>17.29</v>
      </c>
      <c r="D1545" s="42">
        <f t="shared" si="24"/>
        <v>11.999999999999773</v>
      </c>
      <c r="E1545" t="s">
        <v>2583</v>
      </c>
      <c r="F1545" t="s">
        <v>818</v>
      </c>
    </row>
    <row r="1546" spans="1:6">
      <c r="A1546" t="s">
        <v>2579</v>
      </c>
      <c r="B1546">
        <v>17.3</v>
      </c>
      <c r="C1546">
        <v>17.41</v>
      </c>
      <c r="D1546" s="42">
        <f t="shared" si="24"/>
        <v>11</v>
      </c>
      <c r="E1546" t="s">
        <v>2584</v>
      </c>
      <c r="F1546" t="s">
        <v>442</v>
      </c>
    </row>
    <row r="1547" spans="1:6">
      <c r="A1547" t="s">
        <v>2579</v>
      </c>
      <c r="B1547">
        <v>17.43</v>
      </c>
      <c r="C1547">
        <v>17.54</v>
      </c>
      <c r="D1547" s="42">
        <f t="shared" si="24"/>
        <v>11</v>
      </c>
      <c r="E1547" t="s">
        <v>2585</v>
      </c>
      <c r="F1547" t="s">
        <v>440</v>
      </c>
    </row>
    <row r="1548" spans="1:6">
      <c r="A1548" t="s">
        <v>2586</v>
      </c>
      <c r="B1548">
        <v>17.559999999999999</v>
      </c>
      <c r="C1548">
        <v>18.09</v>
      </c>
      <c r="D1548" s="42">
        <f t="shared" si="24"/>
        <v>13.000000000000227</v>
      </c>
      <c r="E1548" t="s">
        <v>2587</v>
      </c>
      <c r="F1548" t="s">
        <v>440</v>
      </c>
    </row>
    <row r="1549" spans="1:6">
      <c r="A1549" t="s">
        <v>2586</v>
      </c>
      <c r="B1549">
        <v>18.12</v>
      </c>
      <c r="C1549">
        <v>18.239999999999998</v>
      </c>
      <c r="D1549" s="42">
        <f t="shared" si="24"/>
        <v>11.999999999999773</v>
      </c>
      <c r="E1549" t="s">
        <v>2588</v>
      </c>
      <c r="F1549" t="s">
        <v>442</v>
      </c>
    </row>
    <row r="1550" spans="1:6">
      <c r="A1550" t="s">
        <v>2586</v>
      </c>
      <c r="B1550">
        <v>18.260000000000002</v>
      </c>
      <c r="C1550">
        <v>18.36</v>
      </c>
      <c r="D1550" s="42">
        <f t="shared" si="24"/>
        <v>9.9999999999997726</v>
      </c>
      <c r="E1550" t="s">
        <v>2589</v>
      </c>
      <c r="F1550" t="s">
        <v>440</v>
      </c>
    </row>
    <row r="1551" spans="1:6">
      <c r="A1551" t="s">
        <v>2586</v>
      </c>
      <c r="B1551">
        <v>18.39</v>
      </c>
      <c r="C1551">
        <v>18.510000000000002</v>
      </c>
      <c r="D1551" s="42">
        <f t="shared" si="24"/>
        <v>12.000000000000227</v>
      </c>
      <c r="E1551" t="s">
        <v>2590</v>
      </c>
      <c r="F1551" t="s">
        <v>440</v>
      </c>
    </row>
    <row r="1552" spans="1:6">
      <c r="A1552" t="s">
        <v>2586</v>
      </c>
      <c r="B1552">
        <v>18.53</v>
      </c>
      <c r="C1552">
        <v>19.02</v>
      </c>
      <c r="D1552" s="42">
        <f t="shared" si="24"/>
        <v>9</v>
      </c>
      <c r="E1552" t="s">
        <v>2591</v>
      </c>
      <c r="F1552" t="s">
        <v>818</v>
      </c>
    </row>
    <row r="1553" spans="1:6">
      <c r="A1553" t="s">
        <v>2586</v>
      </c>
      <c r="B1553">
        <v>19.04</v>
      </c>
      <c r="C1553">
        <v>19.13</v>
      </c>
      <c r="D1553" s="42">
        <f t="shared" si="24"/>
        <v>9</v>
      </c>
      <c r="E1553" t="s">
        <v>2592</v>
      </c>
      <c r="F1553" t="s">
        <v>818</v>
      </c>
    </row>
    <row r="1554" spans="1:6">
      <c r="A1554" t="s">
        <v>2593</v>
      </c>
      <c r="B1554">
        <v>19.149999999999999</v>
      </c>
      <c r="C1554">
        <v>19.27</v>
      </c>
      <c r="D1554" s="42">
        <f t="shared" si="24"/>
        <v>12.000000000000227</v>
      </c>
      <c r="E1554" t="s">
        <v>2594</v>
      </c>
      <c r="F1554" t="s">
        <v>442</v>
      </c>
    </row>
    <row r="1555" spans="1:6">
      <c r="A1555" t="s">
        <v>2593</v>
      </c>
      <c r="B1555">
        <v>19.28</v>
      </c>
      <c r="C1555">
        <v>19.420000000000002</v>
      </c>
      <c r="D1555" s="42">
        <f t="shared" si="24"/>
        <v>14.000000000000227</v>
      </c>
      <c r="E1555" t="s">
        <v>2595</v>
      </c>
      <c r="F1555" t="s">
        <v>818</v>
      </c>
    </row>
    <row r="1556" spans="1:6">
      <c r="A1556" t="s">
        <v>2593</v>
      </c>
      <c r="B1556">
        <v>19.440000000000001</v>
      </c>
      <c r="C1556">
        <v>19.559999999999999</v>
      </c>
      <c r="D1556" s="42">
        <f t="shared" si="24"/>
        <v>11.999999999999545</v>
      </c>
      <c r="E1556" t="s">
        <v>2596</v>
      </c>
      <c r="F1556" t="s">
        <v>818</v>
      </c>
    </row>
    <row r="1557" spans="1:6">
      <c r="A1557" t="s">
        <v>2593</v>
      </c>
      <c r="B1557">
        <v>19.579999999999998</v>
      </c>
      <c r="C1557">
        <v>20.07</v>
      </c>
      <c r="D1557" s="42">
        <f t="shared" si="24"/>
        <v>9.0000000000002274</v>
      </c>
      <c r="E1557" t="s">
        <v>2597</v>
      </c>
      <c r="F1557" t="s">
        <v>440</v>
      </c>
    </row>
    <row r="1558" spans="1:6">
      <c r="A1558" t="s">
        <v>2593</v>
      </c>
      <c r="B1558">
        <v>20.12</v>
      </c>
      <c r="C1558">
        <v>20.22</v>
      </c>
      <c r="D1558" s="42">
        <f t="shared" si="24"/>
        <v>10</v>
      </c>
      <c r="E1558" t="s">
        <v>2598</v>
      </c>
      <c r="F1558" t="s">
        <v>440</v>
      </c>
    </row>
    <row r="1559" spans="1:6">
      <c r="A1559" t="s">
        <v>2593</v>
      </c>
      <c r="B1559">
        <v>20.239999999999998</v>
      </c>
      <c r="C1559">
        <v>20.350000000000001</v>
      </c>
      <c r="D1559" s="42">
        <f t="shared" si="24"/>
        <v>11.000000000000455</v>
      </c>
      <c r="E1559" t="s">
        <v>2599</v>
      </c>
      <c r="F1559" t="s">
        <v>440</v>
      </c>
    </row>
    <row r="1560" spans="1:6">
      <c r="A1560" t="s">
        <v>2600</v>
      </c>
      <c r="B1560">
        <v>20.37</v>
      </c>
      <c r="C1560">
        <v>20.46</v>
      </c>
      <c r="D1560" s="42">
        <f t="shared" si="24"/>
        <v>9</v>
      </c>
      <c r="E1560" t="s">
        <v>2601</v>
      </c>
      <c r="F1560" t="s">
        <v>818</v>
      </c>
    </row>
    <row r="1561" spans="1:6">
      <c r="A1561" t="s">
        <v>2600</v>
      </c>
      <c r="B1561">
        <v>20.48</v>
      </c>
      <c r="C1561">
        <v>20.59</v>
      </c>
      <c r="D1561" s="42">
        <f t="shared" si="24"/>
        <v>11</v>
      </c>
      <c r="E1561" t="s">
        <v>2602</v>
      </c>
      <c r="F1561" t="s">
        <v>440</v>
      </c>
    </row>
    <row r="1562" spans="1:6">
      <c r="A1562" t="s">
        <v>2600</v>
      </c>
      <c r="B1562">
        <v>21</v>
      </c>
      <c r="C1562">
        <v>21.13</v>
      </c>
      <c r="D1562" s="42">
        <f t="shared" si="24"/>
        <v>13</v>
      </c>
      <c r="E1562" t="s">
        <v>2603</v>
      </c>
      <c r="F1562" t="s">
        <v>440</v>
      </c>
    </row>
    <row r="1563" spans="1:6">
      <c r="A1563" t="s">
        <v>2600</v>
      </c>
      <c r="B1563">
        <v>21.14</v>
      </c>
      <c r="C1563">
        <v>21.24</v>
      </c>
      <c r="D1563" s="42">
        <f t="shared" si="24"/>
        <v>9.9999999999997726</v>
      </c>
      <c r="E1563" t="s">
        <v>2604</v>
      </c>
      <c r="F1563" t="s">
        <v>442</v>
      </c>
    </row>
    <row r="1564" spans="1:6">
      <c r="A1564" t="s">
        <v>2600</v>
      </c>
      <c r="B1564">
        <v>21.26</v>
      </c>
      <c r="C1564">
        <v>21.38</v>
      </c>
      <c r="D1564" s="42">
        <f t="shared" si="24"/>
        <v>11.999999999999773</v>
      </c>
      <c r="E1564" t="s">
        <v>2605</v>
      </c>
      <c r="F1564" t="s">
        <v>440</v>
      </c>
    </row>
    <row r="1565" spans="1:6">
      <c r="A1565" t="s">
        <v>2600</v>
      </c>
      <c r="B1565">
        <v>21.4</v>
      </c>
      <c r="C1565">
        <v>21.55</v>
      </c>
      <c r="D1565" s="42">
        <f t="shared" si="24"/>
        <v>15.000000000000227</v>
      </c>
      <c r="E1565" t="s">
        <v>2606</v>
      </c>
      <c r="F1565" t="s">
        <v>440</v>
      </c>
    </row>
    <row r="1566" spans="1:6">
      <c r="A1566" t="s">
        <v>2607</v>
      </c>
      <c r="B1566">
        <v>21.56</v>
      </c>
      <c r="C1566">
        <v>22.08</v>
      </c>
      <c r="D1566" s="42">
        <f t="shared" si="24"/>
        <v>12</v>
      </c>
      <c r="E1566" t="s">
        <v>2608</v>
      </c>
      <c r="F1566" t="s">
        <v>440</v>
      </c>
    </row>
    <row r="1567" spans="1:6">
      <c r="A1567" t="s">
        <v>2607</v>
      </c>
      <c r="B1567">
        <v>22.1</v>
      </c>
      <c r="C1567">
        <v>22.26</v>
      </c>
      <c r="D1567" s="42">
        <f t="shared" si="24"/>
        <v>16</v>
      </c>
      <c r="E1567" t="s">
        <v>2609</v>
      </c>
      <c r="F1567" t="s">
        <v>440</v>
      </c>
    </row>
    <row r="1568" spans="1:6">
      <c r="A1568" t="s">
        <v>2607</v>
      </c>
      <c r="B1568">
        <v>22.28</v>
      </c>
      <c r="C1568">
        <v>22.41</v>
      </c>
      <c r="D1568" s="42">
        <f t="shared" si="24"/>
        <v>13</v>
      </c>
      <c r="E1568" t="s">
        <v>2610</v>
      </c>
      <c r="F1568" t="s">
        <v>440</v>
      </c>
    </row>
    <row r="1569" spans="1:6">
      <c r="A1569" t="s">
        <v>2607</v>
      </c>
      <c r="B1569">
        <v>22.44</v>
      </c>
      <c r="C1569">
        <v>22.53</v>
      </c>
      <c r="D1569" s="42">
        <f t="shared" si="24"/>
        <v>8.9999999999997726</v>
      </c>
      <c r="E1569" t="s">
        <v>2611</v>
      </c>
      <c r="F1569" t="s">
        <v>440</v>
      </c>
    </row>
    <row r="1570" spans="1:6">
      <c r="A1570" t="s">
        <v>2607</v>
      </c>
      <c r="B1570">
        <v>22.55</v>
      </c>
      <c r="C1570">
        <v>23.06</v>
      </c>
      <c r="D1570" s="42">
        <f t="shared" si="24"/>
        <v>10.999999999999773</v>
      </c>
      <c r="E1570" t="s">
        <v>2612</v>
      </c>
      <c r="F1570" t="s">
        <v>440</v>
      </c>
    </row>
    <row r="1571" spans="1:6">
      <c r="A1571" t="s">
        <v>2607</v>
      </c>
      <c r="B1571">
        <v>23.08</v>
      </c>
      <c r="C1571">
        <v>23.19</v>
      </c>
      <c r="D1571" s="42">
        <f t="shared" si="24"/>
        <v>11.000000000000455</v>
      </c>
      <c r="E1571" t="s">
        <v>2613</v>
      </c>
      <c r="F1571" t="s">
        <v>440</v>
      </c>
    </row>
    <row r="1572" spans="1:6">
      <c r="A1572" t="s">
        <v>2614</v>
      </c>
      <c r="B1572">
        <v>23.22</v>
      </c>
      <c r="C1572">
        <v>23.34</v>
      </c>
      <c r="D1572" s="42">
        <f t="shared" si="24"/>
        <v>12</v>
      </c>
      <c r="E1572" t="s">
        <v>2615</v>
      </c>
      <c r="F1572" t="s">
        <v>440</v>
      </c>
    </row>
    <row r="1573" spans="1:6">
      <c r="A1573" t="s">
        <v>2614</v>
      </c>
      <c r="B1573">
        <v>23.37</v>
      </c>
      <c r="C1573">
        <v>23.46</v>
      </c>
      <c r="D1573" s="42">
        <f t="shared" si="24"/>
        <v>9</v>
      </c>
      <c r="E1573" t="s">
        <v>2616</v>
      </c>
      <c r="F1573" t="s">
        <v>440</v>
      </c>
    </row>
    <row r="1574" spans="1:6">
      <c r="A1574" t="s">
        <v>2614</v>
      </c>
      <c r="B1574">
        <v>23.49</v>
      </c>
      <c r="C1574">
        <v>24.01</v>
      </c>
      <c r="D1574" s="42">
        <f t="shared" si="24"/>
        <v>12.000000000000455</v>
      </c>
      <c r="E1574" t="s">
        <v>2617</v>
      </c>
      <c r="F1574" t="s">
        <v>442</v>
      </c>
    </row>
    <row r="1575" spans="1:6">
      <c r="A1575" t="s">
        <v>2614</v>
      </c>
      <c r="B1575">
        <v>24.03</v>
      </c>
      <c r="C1575">
        <v>24.17</v>
      </c>
      <c r="D1575" s="42">
        <f t="shared" si="24"/>
        <v>14.000000000000227</v>
      </c>
      <c r="E1575" t="s">
        <v>2618</v>
      </c>
      <c r="F1575" t="s">
        <v>440</v>
      </c>
    </row>
    <row r="1576" spans="1:6">
      <c r="A1576" t="s">
        <v>2614</v>
      </c>
      <c r="B1576">
        <v>24.18</v>
      </c>
      <c r="C1576">
        <v>24.28</v>
      </c>
      <c r="D1576" s="42">
        <f t="shared" si="24"/>
        <v>10</v>
      </c>
      <c r="E1576" t="s">
        <v>2619</v>
      </c>
      <c r="F1576" t="s">
        <v>440</v>
      </c>
    </row>
    <row r="1577" spans="1:6">
      <c r="A1577" t="s">
        <v>2614</v>
      </c>
      <c r="B1577">
        <v>24.32</v>
      </c>
      <c r="C1577">
        <v>24.42</v>
      </c>
      <c r="D1577" s="42">
        <f t="shared" si="24"/>
        <v>10.000000000000227</v>
      </c>
      <c r="E1577" t="s">
        <v>2620</v>
      </c>
      <c r="F1577" t="s">
        <v>440</v>
      </c>
    </row>
    <row r="1578" spans="1:6">
      <c r="A1578" t="s">
        <v>2621</v>
      </c>
      <c r="B1578">
        <v>24.43</v>
      </c>
      <c r="C1578">
        <v>24.55</v>
      </c>
      <c r="D1578" s="42">
        <f t="shared" si="24"/>
        <v>12</v>
      </c>
      <c r="E1578" t="s">
        <v>2622</v>
      </c>
      <c r="F1578" t="s">
        <v>440</v>
      </c>
    </row>
    <row r="1579" spans="1:6">
      <c r="A1579" t="s">
        <v>2621</v>
      </c>
      <c r="B1579">
        <v>24.57</v>
      </c>
      <c r="C1579">
        <v>25.09</v>
      </c>
      <c r="D1579" s="42">
        <f t="shared" si="24"/>
        <v>12</v>
      </c>
      <c r="E1579" t="s">
        <v>2623</v>
      </c>
      <c r="F1579" t="s">
        <v>440</v>
      </c>
    </row>
    <row r="1580" spans="1:6">
      <c r="A1580" t="s">
        <v>2621</v>
      </c>
      <c r="B1580">
        <v>25.1</v>
      </c>
      <c r="C1580">
        <v>25.26</v>
      </c>
      <c r="D1580" s="42">
        <f t="shared" si="24"/>
        <v>16</v>
      </c>
      <c r="E1580" t="s">
        <v>2624</v>
      </c>
      <c r="F1580" t="s">
        <v>440</v>
      </c>
    </row>
    <row r="1581" spans="1:6">
      <c r="A1581" t="s">
        <v>2621</v>
      </c>
      <c r="B1581">
        <v>25.28</v>
      </c>
      <c r="C1581">
        <v>25.41</v>
      </c>
      <c r="D1581" s="42">
        <f t="shared" si="24"/>
        <v>13</v>
      </c>
      <c r="E1581" t="s">
        <v>2625</v>
      </c>
      <c r="F1581" t="s">
        <v>818</v>
      </c>
    </row>
    <row r="1582" spans="1:6">
      <c r="A1582" t="s">
        <v>2621</v>
      </c>
      <c r="B1582">
        <v>25.43</v>
      </c>
      <c r="C1582">
        <v>25.54</v>
      </c>
      <c r="D1582" s="42">
        <f t="shared" si="24"/>
        <v>11</v>
      </c>
      <c r="E1582" t="s">
        <v>2626</v>
      </c>
      <c r="F1582" t="s">
        <v>440</v>
      </c>
    </row>
    <row r="1583" spans="1:6">
      <c r="A1583" t="s">
        <v>2621</v>
      </c>
      <c r="B1583">
        <v>25.57</v>
      </c>
      <c r="C1583">
        <v>26.08</v>
      </c>
      <c r="D1583" s="42">
        <f t="shared" si="24"/>
        <v>10.999999999999773</v>
      </c>
      <c r="E1583" t="s">
        <v>2627</v>
      </c>
      <c r="F1583" t="s">
        <v>440</v>
      </c>
    </row>
    <row r="1584" spans="1:6">
      <c r="A1584" t="s">
        <v>2628</v>
      </c>
      <c r="B1584">
        <v>26.1</v>
      </c>
      <c r="C1584">
        <v>26.19</v>
      </c>
      <c r="D1584" s="42">
        <f t="shared" si="24"/>
        <v>9</v>
      </c>
      <c r="E1584" t="s">
        <v>2629</v>
      </c>
      <c r="F1584" t="s">
        <v>442</v>
      </c>
    </row>
    <row r="1585" spans="1:6">
      <c r="A1585" t="s">
        <v>2628</v>
      </c>
      <c r="B1585">
        <v>26.21</v>
      </c>
      <c r="C1585">
        <v>26.31</v>
      </c>
      <c r="D1585" s="42">
        <f t="shared" si="24"/>
        <v>9.9999999999997726</v>
      </c>
      <c r="E1585" t="s">
        <v>2630</v>
      </c>
      <c r="F1585" t="s">
        <v>440</v>
      </c>
    </row>
    <row r="1586" spans="1:6">
      <c r="A1586" t="s">
        <v>2628</v>
      </c>
      <c r="B1586">
        <v>26.34</v>
      </c>
      <c r="C1586">
        <v>26.43</v>
      </c>
      <c r="D1586" s="42">
        <f t="shared" si="24"/>
        <v>9</v>
      </c>
      <c r="E1586" t="s">
        <v>2631</v>
      </c>
      <c r="F1586" t="s">
        <v>818</v>
      </c>
    </row>
    <row r="1587" spans="1:6">
      <c r="A1587" t="s">
        <v>2628</v>
      </c>
      <c r="B1587">
        <v>26.45</v>
      </c>
      <c r="C1587">
        <v>26.58</v>
      </c>
      <c r="D1587" s="42">
        <f t="shared" si="24"/>
        <v>12.999999999999773</v>
      </c>
      <c r="E1587" t="s">
        <v>2632</v>
      </c>
      <c r="F1587" t="s">
        <v>440</v>
      </c>
    </row>
    <row r="1588" spans="1:6">
      <c r="A1588" t="s">
        <v>2628</v>
      </c>
      <c r="B1588">
        <v>26.59</v>
      </c>
      <c r="C1588">
        <v>27.1</v>
      </c>
      <c r="D1588" s="42">
        <f t="shared" si="24"/>
        <v>11.000000000000227</v>
      </c>
      <c r="E1588" t="s">
        <v>2633</v>
      </c>
      <c r="F1588" t="s">
        <v>440</v>
      </c>
    </row>
    <row r="1589" spans="1:6">
      <c r="A1589" t="s">
        <v>2628</v>
      </c>
      <c r="B1589">
        <v>27.13</v>
      </c>
      <c r="C1589">
        <v>27.3</v>
      </c>
      <c r="D1589" s="42">
        <f t="shared" si="24"/>
        <v>17</v>
      </c>
      <c r="E1589" t="s">
        <v>2634</v>
      </c>
      <c r="F1589" t="s">
        <v>440</v>
      </c>
    </row>
    <row r="1590" spans="1:6">
      <c r="A1590" t="s">
        <v>2635</v>
      </c>
      <c r="B1590">
        <v>27.32</v>
      </c>
      <c r="C1590">
        <v>27.42</v>
      </c>
      <c r="D1590" s="42">
        <f t="shared" si="24"/>
        <v>10.000000000000227</v>
      </c>
      <c r="E1590" t="s">
        <v>2636</v>
      </c>
      <c r="F1590" t="s">
        <v>442</v>
      </c>
    </row>
    <row r="1591" spans="1:6">
      <c r="A1591" t="s">
        <v>2635</v>
      </c>
      <c r="B1591">
        <v>27.44</v>
      </c>
      <c r="C1591">
        <v>27.55</v>
      </c>
      <c r="D1591" s="42">
        <f t="shared" si="24"/>
        <v>10.999999999999773</v>
      </c>
      <c r="E1591" t="s">
        <v>2637</v>
      </c>
      <c r="F1591" t="s">
        <v>442</v>
      </c>
    </row>
    <row r="1592" spans="1:6">
      <c r="A1592" t="s">
        <v>2635</v>
      </c>
      <c r="B1592">
        <v>27.59</v>
      </c>
      <c r="C1592">
        <v>28.12</v>
      </c>
      <c r="D1592" s="42">
        <f t="shared" si="24"/>
        <v>13</v>
      </c>
      <c r="E1592" t="s">
        <v>2638</v>
      </c>
      <c r="F1592" t="s">
        <v>442</v>
      </c>
    </row>
    <row r="1593" spans="1:6">
      <c r="A1593" t="s">
        <v>2635</v>
      </c>
      <c r="B1593">
        <v>28.16</v>
      </c>
      <c r="C1593">
        <v>28.28</v>
      </c>
      <c r="D1593" s="42">
        <f t="shared" si="24"/>
        <v>12</v>
      </c>
      <c r="E1593" t="s">
        <v>2639</v>
      </c>
      <c r="F1593" t="s">
        <v>818</v>
      </c>
    </row>
    <row r="1594" spans="1:6">
      <c r="A1594" t="s">
        <v>2635</v>
      </c>
      <c r="B1594">
        <v>28.3</v>
      </c>
      <c r="C1594">
        <v>28.41</v>
      </c>
      <c r="D1594" s="42">
        <f t="shared" si="24"/>
        <v>11</v>
      </c>
      <c r="E1594" t="s">
        <v>2640</v>
      </c>
      <c r="F1594" t="s">
        <v>440</v>
      </c>
    </row>
    <row r="1595" spans="1:6">
      <c r="A1595" t="s">
        <v>2635</v>
      </c>
      <c r="B1595">
        <v>28.44</v>
      </c>
      <c r="C1595">
        <v>28.59</v>
      </c>
      <c r="D1595" s="42">
        <f t="shared" si="24"/>
        <v>14.999999999999773</v>
      </c>
      <c r="E1595" t="s">
        <v>2641</v>
      </c>
      <c r="F1595" t="s">
        <v>440</v>
      </c>
    </row>
    <row r="1596" spans="1:6">
      <c r="A1596" t="s">
        <v>2642</v>
      </c>
      <c r="B1596">
        <v>29.01</v>
      </c>
      <c r="C1596">
        <v>29.11</v>
      </c>
      <c r="D1596" s="42">
        <f t="shared" si="24"/>
        <v>9.9999999999997726</v>
      </c>
      <c r="E1596" t="s">
        <v>2643</v>
      </c>
      <c r="F1596" t="s">
        <v>440</v>
      </c>
    </row>
    <row r="1597" spans="1:6">
      <c r="A1597" t="s">
        <v>2642</v>
      </c>
      <c r="B1597">
        <v>29.14</v>
      </c>
      <c r="C1597">
        <v>29.26</v>
      </c>
      <c r="D1597" s="42">
        <f t="shared" si="24"/>
        <v>12.000000000000227</v>
      </c>
      <c r="E1597" t="s">
        <v>2644</v>
      </c>
      <c r="F1597" t="s">
        <v>440</v>
      </c>
    </row>
    <row r="1598" spans="1:6">
      <c r="A1598" t="s">
        <v>2642</v>
      </c>
      <c r="B1598">
        <v>29.28</v>
      </c>
      <c r="C1598">
        <v>29.46</v>
      </c>
      <c r="D1598" s="42">
        <f t="shared" si="24"/>
        <v>18</v>
      </c>
      <c r="E1598" t="s">
        <v>2645</v>
      </c>
      <c r="F1598" t="s">
        <v>440</v>
      </c>
    </row>
    <row r="1599" spans="1:6">
      <c r="A1599" t="s">
        <v>2642</v>
      </c>
      <c r="B1599">
        <v>29.49</v>
      </c>
      <c r="C1599">
        <v>30.03</v>
      </c>
      <c r="D1599" s="42">
        <f t="shared" si="24"/>
        <v>14.000000000000227</v>
      </c>
      <c r="E1599" t="s">
        <v>2646</v>
      </c>
      <c r="F1599" t="s">
        <v>440</v>
      </c>
    </row>
    <row r="1600" spans="1:6">
      <c r="A1600" t="s">
        <v>2642</v>
      </c>
      <c r="B1600">
        <v>30.04</v>
      </c>
      <c r="C1600">
        <v>30.16</v>
      </c>
      <c r="D1600" s="42">
        <f t="shared" si="24"/>
        <v>12</v>
      </c>
      <c r="E1600" t="s">
        <v>2647</v>
      </c>
      <c r="F1600" t="s">
        <v>442</v>
      </c>
    </row>
    <row r="1601" spans="1:6">
      <c r="A1601" t="s">
        <v>2642</v>
      </c>
      <c r="B1601">
        <v>30.18</v>
      </c>
      <c r="C1601">
        <v>30.3</v>
      </c>
      <c r="D1601" s="42">
        <f t="shared" si="24"/>
        <v>12</v>
      </c>
      <c r="E1601" t="s">
        <v>2648</v>
      </c>
      <c r="F1601" t="s">
        <v>440</v>
      </c>
    </row>
    <row r="1602" spans="1:6">
      <c r="A1602" t="s">
        <v>2649</v>
      </c>
      <c r="B1602">
        <v>30.32</v>
      </c>
      <c r="C1602">
        <v>30.42</v>
      </c>
      <c r="D1602" s="42">
        <f t="shared" si="24"/>
        <v>10.000000000000227</v>
      </c>
      <c r="E1602" t="s">
        <v>2650</v>
      </c>
      <c r="F1602" t="s">
        <v>442</v>
      </c>
    </row>
    <row r="1603" spans="1:6">
      <c r="A1603" t="s">
        <v>2649</v>
      </c>
      <c r="B1603">
        <v>30.43</v>
      </c>
      <c r="C1603">
        <v>30.54</v>
      </c>
      <c r="D1603" s="42">
        <f t="shared" ref="D1603:D1666" si="25">(TRUNC(C1603)*60)+((C1603-TRUNC(C1603))*100)-((TRUNC(B1603)*60)+((B1603-TRUNC(B1603))*100))</f>
        <v>11</v>
      </c>
      <c r="E1603" t="s">
        <v>2651</v>
      </c>
      <c r="F1603" t="s">
        <v>440</v>
      </c>
    </row>
    <row r="1604" spans="1:6">
      <c r="A1604" t="s">
        <v>2649</v>
      </c>
      <c r="B1604">
        <v>30.55</v>
      </c>
      <c r="C1604">
        <v>31.05</v>
      </c>
      <c r="D1604" s="42">
        <f t="shared" si="25"/>
        <v>10</v>
      </c>
      <c r="E1604" t="s">
        <v>2652</v>
      </c>
      <c r="F1604" t="s">
        <v>440</v>
      </c>
    </row>
    <row r="1605" spans="1:6">
      <c r="A1605" t="s">
        <v>2649</v>
      </c>
      <c r="B1605">
        <v>31.07</v>
      </c>
      <c r="C1605">
        <v>31.2</v>
      </c>
      <c r="D1605" s="42">
        <f t="shared" si="25"/>
        <v>13</v>
      </c>
      <c r="E1605" t="s">
        <v>2653</v>
      </c>
      <c r="F1605" t="s">
        <v>440</v>
      </c>
    </row>
    <row r="1606" spans="1:6">
      <c r="A1606" t="s">
        <v>2649</v>
      </c>
      <c r="B1606">
        <v>31.21</v>
      </c>
      <c r="C1606">
        <v>31.36</v>
      </c>
      <c r="D1606" s="42">
        <f t="shared" si="25"/>
        <v>15</v>
      </c>
      <c r="E1606" t="s">
        <v>2654</v>
      </c>
      <c r="F1606" t="s">
        <v>440</v>
      </c>
    </row>
    <row r="1607" spans="1:6">
      <c r="A1607" t="s">
        <v>2649</v>
      </c>
      <c r="B1607">
        <v>31.38</v>
      </c>
      <c r="C1607">
        <v>31.49</v>
      </c>
      <c r="D1607" s="42">
        <f t="shared" si="25"/>
        <v>10.999999999999773</v>
      </c>
      <c r="E1607" t="s">
        <v>2655</v>
      </c>
      <c r="F1607" t="s">
        <v>440</v>
      </c>
    </row>
    <row r="1608" spans="1:6">
      <c r="A1608" t="s">
        <v>2649</v>
      </c>
      <c r="B1608">
        <v>31.5</v>
      </c>
      <c r="C1608">
        <v>32.01</v>
      </c>
      <c r="D1608" s="42">
        <f t="shared" si="25"/>
        <v>10.999999999999773</v>
      </c>
      <c r="E1608" t="s">
        <v>2656</v>
      </c>
      <c r="F1608" t="s">
        <v>440</v>
      </c>
    </row>
    <row r="1609" spans="1:6">
      <c r="A1609" t="s">
        <v>2649</v>
      </c>
      <c r="B1609">
        <v>32.020000000000003</v>
      </c>
      <c r="C1609">
        <v>32.15</v>
      </c>
      <c r="D1609" s="42">
        <f t="shared" si="25"/>
        <v>12.999999999999545</v>
      </c>
      <c r="E1609" t="s">
        <v>2657</v>
      </c>
      <c r="F1609" t="s">
        <v>440</v>
      </c>
    </row>
    <row r="1610" spans="1:6">
      <c r="A1610" t="s">
        <v>2658</v>
      </c>
      <c r="B1610">
        <v>32.18</v>
      </c>
      <c r="C1610">
        <v>32.28</v>
      </c>
      <c r="D1610" s="42">
        <f t="shared" si="25"/>
        <v>10</v>
      </c>
      <c r="E1610" t="s">
        <v>2659</v>
      </c>
      <c r="F1610" t="s">
        <v>440</v>
      </c>
    </row>
    <row r="1611" spans="1:6">
      <c r="A1611" t="s">
        <v>2658</v>
      </c>
      <c r="B1611">
        <v>32.29</v>
      </c>
      <c r="C1611">
        <v>32.4</v>
      </c>
      <c r="D1611" s="42">
        <f t="shared" si="25"/>
        <v>10.999999999999773</v>
      </c>
      <c r="E1611" t="s">
        <v>2660</v>
      </c>
      <c r="F1611" t="s">
        <v>440</v>
      </c>
    </row>
    <row r="1612" spans="1:6">
      <c r="A1612" t="s">
        <v>2658</v>
      </c>
      <c r="B1612">
        <v>32.409999999999997</v>
      </c>
      <c r="C1612">
        <v>32.520000000000003</v>
      </c>
      <c r="D1612" s="42">
        <f t="shared" si="25"/>
        <v>11.000000000000682</v>
      </c>
      <c r="E1612" t="s">
        <v>2661</v>
      </c>
      <c r="F1612" t="s">
        <v>440</v>
      </c>
    </row>
    <row r="1613" spans="1:6">
      <c r="A1613" t="s">
        <v>2658</v>
      </c>
      <c r="B1613">
        <v>32.53</v>
      </c>
      <c r="C1613">
        <v>33.03</v>
      </c>
      <c r="D1613" s="42">
        <f t="shared" si="25"/>
        <v>10</v>
      </c>
      <c r="E1613" t="s">
        <v>2662</v>
      </c>
      <c r="F1613" t="s">
        <v>440</v>
      </c>
    </row>
    <row r="1614" spans="1:6">
      <c r="A1614" t="s">
        <v>2658</v>
      </c>
      <c r="B1614">
        <v>33.06</v>
      </c>
      <c r="C1614">
        <v>33.14</v>
      </c>
      <c r="D1614" s="42">
        <f t="shared" si="25"/>
        <v>7.9999999999997726</v>
      </c>
      <c r="E1614" t="s">
        <v>2663</v>
      </c>
      <c r="F1614" t="s">
        <v>440</v>
      </c>
    </row>
    <row r="1615" spans="1:6">
      <c r="A1615" t="s">
        <v>2658</v>
      </c>
      <c r="B1615">
        <v>33.159999999999997</v>
      </c>
      <c r="C1615">
        <v>33.26</v>
      </c>
      <c r="D1615" s="42">
        <f t="shared" si="25"/>
        <v>10.000000000000227</v>
      </c>
      <c r="E1615" t="s">
        <v>2664</v>
      </c>
      <c r="F1615" t="s">
        <v>442</v>
      </c>
    </row>
    <row r="1616" spans="1:6">
      <c r="A1616" t="s">
        <v>2665</v>
      </c>
      <c r="B1616">
        <v>33.28</v>
      </c>
      <c r="C1616">
        <v>33.380000000000003</v>
      </c>
      <c r="D1616" s="42">
        <f t="shared" si="25"/>
        <v>10.000000000000227</v>
      </c>
      <c r="E1616" t="s">
        <v>2666</v>
      </c>
      <c r="F1616" t="s">
        <v>442</v>
      </c>
    </row>
    <row r="1617" spans="1:6">
      <c r="A1617" t="s">
        <v>2665</v>
      </c>
      <c r="B1617">
        <v>33.4</v>
      </c>
      <c r="C1617">
        <v>33.53</v>
      </c>
      <c r="D1617" s="42">
        <f t="shared" si="25"/>
        <v>13.000000000000227</v>
      </c>
      <c r="E1617" t="s">
        <v>2667</v>
      </c>
      <c r="F1617" t="s">
        <v>442</v>
      </c>
    </row>
    <row r="1618" spans="1:6">
      <c r="A1618" t="s">
        <v>2665</v>
      </c>
      <c r="B1618">
        <v>33.56</v>
      </c>
      <c r="C1618">
        <v>34.090000000000003</v>
      </c>
      <c r="D1618" s="42">
        <f t="shared" si="25"/>
        <v>13.000000000000227</v>
      </c>
      <c r="E1618" t="s">
        <v>2668</v>
      </c>
      <c r="F1618" t="s">
        <v>440</v>
      </c>
    </row>
    <row r="1619" spans="1:6">
      <c r="A1619" t="s">
        <v>2665</v>
      </c>
      <c r="B1619">
        <v>34.11</v>
      </c>
      <c r="C1619">
        <v>34.24</v>
      </c>
      <c r="D1619" s="42">
        <f t="shared" si="25"/>
        <v>13</v>
      </c>
      <c r="E1619" t="s">
        <v>2669</v>
      </c>
      <c r="F1619" t="s">
        <v>440</v>
      </c>
    </row>
    <row r="1620" spans="1:6">
      <c r="A1620" t="s">
        <v>2665</v>
      </c>
      <c r="B1620">
        <v>34.26</v>
      </c>
      <c r="C1620">
        <v>34.369999999999997</v>
      </c>
      <c r="D1620" s="42">
        <f t="shared" si="25"/>
        <v>10.999999999999545</v>
      </c>
      <c r="E1620" t="s">
        <v>2670</v>
      </c>
      <c r="F1620" t="s">
        <v>440</v>
      </c>
    </row>
    <row r="1621" spans="1:6">
      <c r="A1621" t="s">
        <v>2665</v>
      </c>
      <c r="B1621">
        <v>34.4</v>
      </c>
      <c r="C1621">
        <v>34.51</v>
      </c>
      <c r="D1621" s="42">
        <f t="shared" si="25"/>
        <v>11</v>
      </c>
      <c r="E1621" t="s">
        <v>2671</v>
      </c>
      <c r="F1621" t="s">
        <v>440</v>
      </c>
    </row>
    <row r="1622" spans="1:6">
      <c r="A1622" t="s">
        <v>2672</v>
      </c>
      <c r="B1622">
        <v>34.54</v>
      </c>
      <c r="C1622">
        <v>35.049999999999997</v>
      </c>
      <c r="D1622" s="42">
        <f t="shared" si="25"/>
        <v>10.999999999999545</v>
      </c>
      <c r="E1622" t="s">
        <v>2673</v>
      </c>
      <c r="F1622" t="s">
        <v>442</v>
      </c>
    </row>
    <row r="1623" spans="1:6">
      <c r="A1623" t="s">
        <v>2672</v>
      </c>
      <c r="B1623">
        <v>35.1</v>
      </c>
      <c r="C1623">
        <v>35.229999999999997</v>
      </c>
      <c r="D1623" s="42">
        <f t="shared" si="25"/>
        <v>12.999999999999545</v>
      </c>
      <c r="E1623" t="s">
        <v>2674</v>
      </c>
      <c r="F1623" t="s">
        <v>440</v>
      </c>
    </row>
    <row r="1624" spans="1:6">
      <c r="A1624" t="s">
        <v>2672</v>
      </c>
      <c r="B1624">
        <v>35.25</v>
      </c>
      <c r="C1624">
        <v>35.35</v>
      </c>
      <c r="D1624" s="42">
        <f t="shared" si="25"/>
        <v>10</v>
      </c>
      <c r="E1624" t="s">
        <v>2675</v>
      </c>
      <c r="F1624" t="s">
        <v>440</v>
      </c>
    </row>
    <row r="1625" spans="1:6">
      <c r="A1625" t="s">
        <v>2672</v>
      </c>
      <c r="B1625">
        <v>35.380000000000003</v>
      </c>
      <c r="C1625">
        <v>35.520000000000003</v>
      </c>
      <c r="D1625" s="42">
        <f t="shared" si="25"/>
        <v>14</v>
      </c>
      <c r="E1625" t="s">
        <v>2676</v>
      </c>
      <c r="F1625" t="s">
        <v>440</v>
      </c>
    </row>
    <row r="1626" spans="1:6">
      <c r="A1626" t="s">
        <v>2672</v>
      </c>
      <c r="B1626">
        <v>35.56</v>
      </c>
      <c r="C1626">
        <v>36.1</v>
      </c>
      <c r="D1626" s="42">
        <f t="shared" si="25"/>
        <v>14</v>
      </c>
      <c r="E1626" t="s">
        <v>2677</v>
      </c>
      <c r="F1626" t="s">
        <v>440</v>
      </c>
    </row>
    <row r="1627" spans="1:6">
      <c r="A1627" t="s">
        <v>2672</v>
      </c>
      <c r="B1627">
        <v>36.1</v>
      </c>
      <c r="C1627">
        <v>36.21</v>
      </c>
      <c r="D1627" s="42">
        <f t="shared" si="25"/>
        <v>11</v>
      </c>
      <c r="E1627" t="s">
        <v>2678</v>
      </c>
      <c r="F1627" t="s">
        <v>440</v>
      </c>
    </row>
    <row r="1628" spans="1:6">
      <c r="A1628" t="s">
        <v>2679</v>
      </c>
      <c r="B1628">
        <v>36.24</v>
      </c>
      <c r="C1628">
        <v>36.340000000000003</v>
      </c>
      <c r="D1628" s="42">
        <f t="shared" si="25"/>
        <v>10.000000000000455</v>
      </c>
      <c r="E1628" t="s">
        <v>2680</v>
      </c>
      <c r="F1628" t="s">
        <v>440</v>
      </c>
    </row>
    <row r="1629" spans="1:6">
      <c r="A1629" t="s">
        <v>2679</v>
      </c>
      <c r="B1629">
        <v>36.36</v>
      </c>
      <c r="C1629">
        <v>36.47</v>
      </c>
      <c r="D1629" s="42">
        <f t="shared" si="25"/>
        <v>11</v>
      </c>
      <c r="E1629" t="s">
        <v>2681</v>
      </c>
      <c r="F1629" t="s">
        <v>440</v>
      </c>
    </row>
    <row r="1630" spans="1:6">
      <c r="A1630" t="s">
        <v>2679</v>
      </c>
      <c r="B1630">
        <v>36.5</v>
      </c>
      <c r="C1630">
        <v>37.020000000000003</v>
      </c>
      <c r="D1630" s="42">
        <f t="shared" si="25"/>
        <v>12.000000000000455</v>
      </c>
      <c r="E1630" t="s">
        <v>2682</v>
      </c>
      <c r="F1630" t="s">
        <v>442</v>
      </c>
    </row>
    <row r="1631" spans="1:6">
      <c r="A1631" t="s">
        <v>2679</v>
      </c>
      <c r="B1631">
        <v>37.049999999999997</v>
      </c>
      <c r="C1631">
        <v>37.15</v>
      </c>
      <c r="D1631" s="42">
        <f t="shared" si="25"/>
        <v>10.000000000000455</v>
      </c>
      <c r="E1631" t="s">
        <v>2683</v>
      </c>
      <c r="F1631" t="s">
        <v>440</v>
      </c>
    </row>
    <row r="1632" spans="1:6">
      <c r="A1632" t="s">
        <v>2679</v>
      </c>
      <c r="B1632">
        <v>37.17</v>
      </c>
      <c r="C1632">
        <v>37.28</v>
      </c>
      <c r="D1632" s="42">
        <f t="shared" si="25"/>
        <v>11</v>
      </c>
      <c r="E1632" t="s">
        <v>2684</v>
      </c>
      <c r="F1632" t="s">
        <v>440</v>
      </c>
    </row>
    <row r="1633" spans="1:6">
      <c r="A1633" t="s">
        <v>2679</v>
      </c>
      <c r="B1633">
        <v>37.299999999999997</v>
      </c>
      <c r="C1633">
        <v>37.4</v>
      </c>
      <c r="D1633" s="42">
        <f t="shared" si="25"/>
        <v>10.000000000000455</v>
      </c>
      <c r="E1633" t="s">
        <v>2685</v>
      </c>
      <c r="F1633" t="s">
        <v>440</v>
      </c>
    </row>
    <row r="1634" spans="1:6">
      <c r="A1634" t="s">
        <v>2686</v>
      </c>
      <c r="B1634">
        <v>37.409999999999997</v>
      </c>
      <c r="C1634">
        <v>37.51</v>
      </c>
      <c r="D1634" s="42">
        <f t="shared" si="25"/>
        <v>10.000000000000455</v>
      </c>
      <c r="E1634" t="s">
        <v>2687</v>
      </c>
      <c r="F1634" t="s">
        <v>440</v>
      </c>
    </row>
    <row r="1635" spans="1:6">
      <c r="A1635" t="s">
        <v>2686</v>
      </c>
      <c r="B1635">
        <v>37.520000000000003</v>
      </c>
      <c r="C1635">
        <v>38.01</v>
      </c>
      <c r="D1635" s="42">
        <f t="shared" si="25"/>
        <v>8.9999999999995453</v>
      </c>
      <c r="E1635" t="s">
        <v>2688</v>
      </c>
      <c r="F1635" t="s">
        <v>440</v>
      </c>
    </row>
    <row r="1636" spans="1:6">
      <c r="A1636" t="s">
        <v>2686</v>
      </c>
      <c r="B1636">
        <v>38.049999999999997</v>
      </c>
      <c r="C1636">
        <v>38.15</v>
      </c>
      <c r="D1636" s="42">
        <f t="shared" si="25"/>
        <v>10.000000000000455</v>
      </c>
      <c r="E1636" t="s">
        <v>2689</v>
      </c>
      <c r="F1636" t="s">
        <v>818</v>
      </c>
    </row>
    <row r="1637" spans="1:6">
      <c r="A1637" t="s">
        <v>2686</v>
      </c>
      <c r="B1637">
        <v>38.17</v>
      </c>
      <c r="C1637">
        <v>38.31</v>
      </c>
      <c r="D1637" s="42">
        <f t="shared" si="25"/>
        <v>14</v>
      </c>
      <c r="E1637" t="s">
        <v>2690</v>
      </c>
      <c r="F1637" t="s">
        <v>440</v>
      </c>
    </row>
    <row r="1638" spans="1:6">
      <c r="A1638" t="s">
        <v>2686</v>
      </c>
      <c r="B1638">
        <v>38.35</v>
      </c>
      <c r="C1638">
        <v>38.479999999999997</v>
      </c>
      <c r="D1638" s="42">
        <f t="shared" si="25"/>
        <v>12.999999999999545</v>
      </c>
      <c r="E1638" t="s">
        <v>2691</v>
      </c>
      <c r="F1638" t="s">
        <v>440</v>
      </c>
    </row>
    <row r="1639" spans="1:6">
      <c r="A1639" t="s">
        <v>2686</v>
      </c>
      <c r="B1639">
        <v>38.5</v>
      </c>
      <c r="C1639">
        <v>39.01</v>
      </c>
      <c r="D1639" s="42">
        <f t="shared" si="25"/>
        <v>11</v>
      </c>
      <c r="E1639" t="s">
        <v>2692</v>
      </c>
      <c r="F1639" t="s">
        <v>440</v>
      </c>
    </row>
    <row r="1640" spans="1:6">
      <c r="A1640" t="s">
        <v>2693</v>
      </c>
      <c r="B1640">
        <v>39.04</v>
      </c>
      <c r="C1640">
        <v>39.119999999999997</v>
      </c>
      <c r="D1640" s="42">
        <f t="shared" si="25"/>
        <v>7.9999999999995453</v>
      </c>
      <c r="E1640" t="s">
        <v>2694</v>
      </c>
      <c r="F1640" t="s">
        <v>440</v>
      </c>
    </row>
    <row r="1641" spans="1:6">
      <c r="A1641" t="s">
        <v>2693</v>
      </c>
      <c r="B1641">
        <v>39.14</v>
      </c>
      <c r="C1641">
        <v>39.29</v>
      </c>
      <c r="D1641" s="42">
        <f t="shared" si="25"/>
        <v>15</v>
      </c>
      <c r="E1641" t="s">
        <v>2695</v>
      </c>
      <c r="F1641" t="s">
        <v>442</v>
      </c>
    </row>
    <row r="1642" spans="1:6">
      <c r="A1642" t="s">
        <v>2693</v>
      </c>
      <c r="B1642">
        <v>39.299999999999997</v>
      </c>
      <c r="C1642">
        <v>39.409999999999997</v>
      </c>
      <c r="D1642" s="42">
        <f t="shared" si="25"/>
        <v>11</v>
      </c>
      <c r="E1642" t="s">
        <v>2696</v>
      </c>
      <c r="F1642" t="s">
        <v>818</v>
      </c>
    </row>
    <row r="1643" spans="1:6">
      <c r="A1643" t="s">
        <v>2693</v>
      </c>
      <c r="B1643">
        <v>39.42</v>
      </c>
      <c r="C1643">
        <v>39.549999999999997</v>
      </c>
      <c r="D1643" s="42">
        <f t="shared" si="25"/>
        <v>12.999999999999545</v>
      </c>
      <c r="E1643" t="s">
        <v>2697</v>
      </c>
      <c r="F1643" t="s">
        <v>440</v>
      </c>
    </row>
    <row r="1644" spans="1:6">
      <c r="A1644" t="s">
        <v>2693</v>
      </c>
      <c r="B1644">
        <v>39.56</v>
      </c>
      <c r="C1644">
        <v>40.08</v>
      </c>
      <c r="D1644" s="42">
        <f t="shared" si="25"/>
        <v>12</v>
      </c>
      <c r="E1644" t="s">
        <v>2698</v>
      </c>
      <c r="F1644" t="s">
        <v>440</v>
      </c>
    </row>
    <row r="1645" spans="1:6">
      <c r="A1645" t="s">
        <v>2693</v>
      </c>
      <c r="B1645">
        <v>40.11</v>
      </c>
      <c r="C1645">
        <v>40.24</v>
      </c>
      <c r="D1645" s="42">
        <f t="shared" si="25"/>
        <v>13</v>
      </c>
      <c r="E1645" t="s">
        <v>2699</v>
      </c>
      <c r="F1645" t="s">
        <v>440</v>
      </c>
    </row>
    <row r="1646" spans="1:6">
      <c r="A1646" t="s">
        <v>2700</v>
      </c>
      <c r="B1646">
        <v>40.26</v>
      </c>
      <c r="C1646">
        <v>40.36</v>
      </c>
      <c r="D1646" s="42">
        <f t="shared" si="25"/>
        <v>10</v>
      </c>
      <c r="E1646" t="s">
        <v>2701</v>
      </c>
      <c r="F1646" t="s">
        <v>442</v>
      </c>
    </row>
    <row r="1647" spans="1:6">
      <c r="A1647" t="s">
        <v>2700</v>
      </c>
      <c r="B1647">
        <v>40.4</v>
      </c>
      <c r="C1647">
        <v>40.54</v>
      </c>
      <c r="D1647" s="42">
        <f t="shared" si="25"/>
        <v>14</v>
      </c>
      <c r="E1647" t="s">
        <v>2702</v>
      </c>
      <c r="F1647" t="s">
        <v>440</v>
      </c>
    </row>
    <row r="1648" spans="1:6">
      <c r="A1648" t="s">
        <v>2700</v>
      </c>
      <c r="B1648">
        <v>40.549999999999997</v>
      </c>
      <c r="C1648">
        <v>41.08</v>
      </c>
      <c r="D1648" s="42">
        <f t="shared" si="25"/>
        <v>13.000000000000455</v>
      </c>
      <c r="E1648" t="s">
        <v>2703</v>
      </c>
      <c r="F1648" t="s">
        <v>440</v>
      </c>
    </row>
    <row r="1649" spans="1:6">
      <c r="A1649" t="s">
        <v>2700</v>
      </c>
      <c r="B1649">
        <v>41.11</v>
      </c>
      <c r="C1649">
        <v>41.27</v>
      </c>
      <c r="D1649" s="42">
        <f t="shared" si="25"/>
        <v>16.000000000000455</v>
      </c>
      <c r="E1649" t="s">
        <v>2704</v>
      </c>
      <c r="F1649" t="s">
        <v>440</v>
      </c>
    </row>
    <row r="1650" spans="1:6">
      <c r="A1650" t="s">
        <v>2700</v>
      </c>
      <c r="B1650">
        <v>41.29</v>
      </c>
      <c r="C1650">
        <v>41.43</v>
      </c>
      <c r="D1650" s="42">
        <f t="shared" si="25"/>
        <v>14</v>
      </c>
      <c r="E1650" t="s">
        <v>2705</v>
      </c>
      <c r="F1650" t="s">
        <v>440</v>
      </c>
    </row>
    <row r="1651" spans="1:6">
      <c r="A1651" t="s">
        <v>2700</v>
      </c>
      <c r="B1651">
        <v>41.45</v>
      </c>
      <c r="C1651">
        <v>41.58</v>
      </c>
      <c r="D1651" s="42">
        <f t="shared" si="25"/>
        <v>12.999999999999545</v>
      </c>
      <c r="E1651" t="s">
        <v>2706</v>
      </c>
      <c r="F1651" t="s">
        <v>818</v>
      </c>
    </row>
    <row r="1652" spans="1:6">
      <c r="A1652" t="s">
        <v>2707</v>
      </c>
      <c r="B1652">
        <v>41.59</v>
      </c>
      <c r="C1652">
        <v>42.1</v>
      </c>
      <c r="D1652" s="42">
        <f t="shared" si="25"/>
        <v>10.999999999999545</v>
      </c>
      <c r="E1652" t="s">
        <v>2708</v>
      </c>
      <c r="F1652" t="s">
        <v>440</v>
      </c>
    </row>
    <row r="1653" spans="1:6">
      <c r="A1653" t="s">
        <v>2707</v>
      </c>
      <c r="B1653">
        <v>42.13</v>
      </c>
      <c r="C1653">
        <v>42.25</v>
      </c>
      <c r="D1653" s="42">
        <f t="shared" si="25"/>
        <v>11.999999999999545</v>
      </c>
      <c r="E1653" t="s">
        <v>2709</v>
      </c>
      <c r="F1653" t="s">
        <v>440</v>
      </c>
    </row>
    <row r="1654" spans="1:6">
      <c r="A1654" t="s">
        <v>2707</v>
      </c>
      <c r="B1654">
        <v>42.29</v>
      </c>
      <c r="C1654">
        <v>42.39</v>
      </c>
      <c r="D1654" s="42">
        <f t="shared" si="25"/>
        <v>10</v>
      </c>
      <c r="E1654" t="s">
        <v>2710</v>
      </c>
      <c r="F1654" t="s">
        <v>818</v>
      </c>
    </row>
    <row r="1655" spans="1:6">
      <c r="A1655" t="s">
        <v>2707</v>
      </c>
      <c r="B1655">
        <v>42.4</v>
      </c>
      <c r="C1655">
        <v>42.53</v>
      </c>
      <c r="D1655" s="42">
        <f t="shared" si="25"/>
        <v>13</v>
      </c>
      <c r="E1655" t="s">
        <v>2711</v>
      </c>
      <c r="F1655" t="s">
        <v>442</v>
      </c>
    </row>
    <row r="1656" spans="1:6">
      <c r="A1656" t="s">
        <v>2707</v>
      </c>
      <c r="B1656">
        <v>42.56</v>
      </c>
      <c r="C1656">
        <v>43.07</v>
      </c>
      <c r="D1656" s="42">
        <f t="shared" si="25"/>
        <v>11</v>
      </c>
      <c r="E1656" t="s">
        <v>2712</v>
      </c>
      <c r="F1656" t="s">
        <v>440</v>
      </c>
    </row>
    <row r="1657" spans="1:6">
      <c r="A1657" t="s">
        <v>2707</v>
      </c>
      <c r="B1657">
        <v>43.1</v>
      </c>
      <c r="C1657">
        <v>43.19</v>
      </c>
      <c r="D1657" s="42">
        <f t="shared" si="25"/>
        <v>9</v>
      </c>
      <c r="E1657" t="s">
        <v>2713</v>
      </c>
      <c r="F1657" t="s">
        <v>440</v>
      </c>
    </row>
    <row r="1658" spans="1:6">
      <c r="A1658" t="s">
        <v>2714</v>
      </c>
      <c r="B1658">
        <v>43.22</v>
      </c>
      <c r="C1658">
        <v>43.37</v>
      </c>
      <c r="D1658" s="42">
        <f t="shared" si="25"/>
        <v>14.999999999999545</v>
      </c>
      <c r="E1658" t="s">
        <v>2715</v>
      </c>
      <c r="F1658" t="s">
        <v>442</v>
      </c>
    </row>
    <row r="1659" spans="1:6">
      <c r="A1659" t="s">
        <v>2714</v>
      </c>
      <c r="B1659">
        <v>43.38</v>
      </c>
      <c r="C1659">
        <v>43.47</v>
      </c>
      <c r="D1659" s="42">
        <f t="shared" si="25"/>
        <v>8.9999999999995453</v>
      </c>
      <c r="E1659" t="s">
        <v>2716</v>
      </c>
      <c r="F1659" t="s">
        <v>440</v>
      </c>
    </row>
    <row r="1660" spans="1:6">
      <c r="A1660" t="s">
        <v>2714</v>
      </c>
      <c r="B1660">
        <v>43.49</v>
      </c>
      <c r="C1660">
        <v>44.02</v>
      </c>
      <c r="D1660" s="42">
        <f t="shared" si="25"/>
        <v>13.000000000000455</v>
      </c>
      <c r="E1660" t="s">
        <v>2717</v>
      </c>
      <c r="F1660" t="s">
        <v>442</v>
      </c>
    </row>
    <row r="1661" spans="1:6">
      <c r="A1661" t="s">
        <v>2714</v>
      </c>
      <c r="B1661">
        <v>44.04</v>
      </c>
      <c r="C1661">
        <v>44.13</v>
      </c>
      <c r="D1661" s="42">
        <f t="shared" si="25"/>
        <v>9.0000000000004547</v>
      </c>
      <c r="E1661" t="s">
        <v>2718</v>
      </c>
      <c r="F1661" t="s">
        <v>442</v>
      </c>
    </row>
    <row r="1662" spans="1:6">
      <c r="A1662" t="s">
        <v>2714</v>
      </c>
      <c r="B1662">
        <v>44.17</v>
      </c>
      <c r="C1662">
        <v>44.28</v>
      </c>
      <c r="D1662" s="42">
        <f t="shared" si="25"/>
        <v>11</v>
      </c>
      <c r="E1662" t="s">
        <v>2719</v>
      </c>
      <c r="F1662" t="s">
        <v>440</v>
      </c>
    </row>
    <row r="1663" spans="1:6">
      <c r="A1663" t="s">
        <v>2714</v>
      </c>
      <c r="B1663">
        <v>44.29</v>
      </c>
      <c r="C1663">
        <v>44.39</v>
      </c>
      <c r="D1663" s="42">
        <f t="shared" si="25"/>
        <v>10</v>
      </c>
      <c r="E1663" t="s">
        <v>2720</v>
      </c>
      <c r="F1663" t="s">
        <v>818</v>
      </c>
    </row>
    <row r="1664" spans="1:6">
      <c r="A1664" t="s">
        <v>2721</v>
      </c>
      <c r="B1664">
        <v>44.41</v>
      </c>
      <c r="C1664">
        <v>44.5</v>
      </c>
      <c r="D1664" s="42">
        <f t="shared" si="25"/>
        <v>9.0000000000004547</v>
      </c>
      <c r="E1664" t="s">
        <v>2722</v>
      </c>
      <c r="F1664" t="s">
        <v>818</v>
      </c>
    </row>
    <row r="1665" spans="1:6">
      <c r="A1665" t="s">
        <v>2721</v>
      </c>
      <c r="B1665">
        <v>44.52</v>
      </c>
      <c r="C1665">
        <v>45.05</v>
      </c>
      <c r="D1665" s="42">
        <f t="shared" si="25"/>
        <v>12.999999999999091</v>
      </c>
      <c r="E1665" t="s">
        <v>2723</v>
      </c>
      <c r="F1665" t="s">
        <v>440</v>
      </c>
    </row>
    <row r="1666" spans="1:6">
      <c r="A1666" t="s">
        <v>2721</v>
      </c>
      <c r="B1666">
        <v>45.07</v>
      </c>
      <c r="C1666">
        <v>45.2</v>
      </c>
      <c r="D1666" s="42">
        <f t="shared" si="25"/>
        <v>13.000000000000455</v>
      </c>
      <c r="E1666" t="s">
        <v>2724</v>
      </c>
      <c r="F1666" t="s">
        <v>440</v>
      </c>
    </row>
    <row r="1667" spans="1:6">
      <c r="A1667" t="s">
        <v>2721</v>
      </c>
      <c r="B1667">
        <v>45.21</v>
      </c>
      <c r="C1667">
        <v>45.32</v>
      </c>
      <c r="D1667" s="42">
        <f t="shared" ref="D1667:D1730" si="26">(TRUNC(C1667)*60)+((C1667-TRUNC(C1667))*100)-((TRUNC(B1667)*60)+((B1667-TRUNC(B1667))*100))</f>
        <v>11</v>
      </c>
      <c r="E1667" t="s">
        <v>2725</v>
      </c>
      <c r="F1667" t="s">
        <v>440</v>
      </c>
    </row>
    <row r="1668" spans="1:6">
      <c r="A1668" t="s">
        <v>2721</v>
      </c>
      <c r="B1668">
        <v>45.34</v>
      </c>
      <c r="C1668">
        <v>45.47</v>
      </c>
      <c r="D1668" s="42">
        <f t="shared" si="26"/>
        <v>12.999999999999545</v>
      </c>
      <c r="E1668" t="s">
        <v>2726</v>
      </c>
      <c r="F1668" t="s">
        <v>818</v>
      </c>
    </row>
    <row r="1669" spans="1:6">
      <c r="A1669" t="s">
        <v>2721</v>
      </c>
      <c r="B1669">
        <v>45.47</v>
      </c>
      <c r="C1669">
        <v>45.59</v>
      </c>
      <c r="D1669" s="42">
        <f t="shared" si="26"/>
        <v>12.000000000000455</v>
      </c>
      <c r="E1669" t="s">
        <v>2727</v>
      </c>
      <c r="F1669" t="s">
        <v>442</v>
      </c>
    </row>
    <row r="1670" spans="1:6">
      <c r="A1670" t="s">
        <v>2728</v>
      </c>
      <c r="B1670">
        <v>46.01</v>
      </c>
      <c r="C1670">
        <v>46.1</v>
      </c>
      <c r="D1670" s="42">
        <f t="shared" si="26"/>
        <v>9</v>
      </c>
      <c r="E1670" t="s">
        <v>2729</v>
      </c>
      <c r="F1670" t="s">
        <v>440</v>
      </c>
    </row>
    <row r="1671" spans="1:6">
      <c r="A1671" t="s">
        <v>2728</v>
      </c>
      <c r="B1671">
        <v>46.12</v>
      </c>
      <c r="C1671">
        <v>46.24</v>
      </c>
      <c r="D1671" s="42">
        <f t="shared" si="26"/>
        <v>12.000000000000455</v>
      </c>
      <c r="E1671" t="s">
        <v>2730</v>
      </c>
      <c r="F1671" t="s">
        <v>440</v>
      </c>
    </row>
    <row r="1672" spans="1:6">
      <c r="A1672" t="s">
        <v>2728</v>
      </c>
      <c r="B1672">
        <v>46.26</v>
      </c>
      <c r="C1672">
        <v>46.39</v>
      </c>
      <c r="D1672" s="42">
        <f t="shared" si="26"/>
        <v>13</v>
      </c>
      <c r="E1672" t="s">
        <v>2731</v>
      </c>
      <c r="F1672" t="s">
        <v>440</v>
      </c>
    </row>
    <row r="1673" spans="1:6">
      <c r="A1673" t="s">
        <v>2728</v>
      </c>
      <c r="B1673">
        <v>46.42</v>
      </c>
      <c r="C1673">
        <v>46.49</v>
      </c>
      <c r="D1673" s="42">
        <f t="shared" si="26"/>
        <v>7</v>
      </c>
      <c r="E1673" t="s">
        <v>2732</v>
      </c>
      <c r="F1673" t="s">
        <v>440</v>
      </c>
    </row>
    <row r="1674" spans="1:6">
      <c r="A1674" t="s">
        <v>2728</v>
      </c>
      <c r="B1674">
        <v>46.51</v>
      </c>
      <c r="C1674">
        <v>47.04</v>
      </c>
      <c r="D1674" s="42">
        <f t="shared" si="26"/>
        <v>13</v>
      </c>
      <c r="E1674" t="s">
        <v>2733</v>
      </c>
      <c r="F1674" t="s">
        <v>440</v>
      </c>
    </row>
    <row r="1675" spans="1:6">
      <c r="A1675" t="s">
        <v>2728</v>
      </c>
      <c r="B1675">
        <v>47.08</v>
      </c>
      <c r="C1675">
        <v>47.18</v>
      </c>
      <c r="D1675" s="42">
        <f t="shared" si="26"/>
        <v>10</v>
      </c>
      <c r="E1675" t="s">
        <v>2734</v>
      </c>
      <c r="F1675" t="s">
        <v>440</v>
      </c>
    </row>
    <row r="1676" spans="1:6">
      <c r="A1676" t="s">
        <v>2735</v>
      </c>
      <c r="B1676">
        <v>47.2</v>
      </c>
      <c r="C1676">
        <v>47.3</v>
      </c>
      <c r="D1676" s="42">
        <f t="shared" si="26"/>
        <v>9.9999999999990905</v>
      </c>
      <c r="E1676" t="s">
        <v>2736</v>
      </c>
      <c r="F1676" t="s">
        <v>818</v>
      </c>
    </row>
    <row r="1677" spans="1:6">
      <c r="A1677" t="s">
        <v>2735</v>
      </c>
      <c r="B1677">
        <v>47.32</v>
      </c>
      <c r="C1677">
        <v>47.41</v>
      </c>
      <c r="D1677" s="42">
        <f t="shared" si="26"/>
        <v>8.9999999999995453</v>
      </c>
      <c r="E1677" t="s">
        <v>2737</v>
      </c>
      <c r="F1677" t="s">
        <v>440</v>
      </c>
    </row>
    <row r="1678" spans="1:6">
      <c r="A1678" t="s">
        <v>2735</v>
      </c>
      <c r="B1678">
        <v>47.45</v>
      </c>
      <c r="C1678">
        <v>47.54</v>
      </c>
      <c r="D1678" s="42">
        <f t="shared" si="26"/>
        <v>8.9999999999995453</v>
      </c>
      <c r="E1678" t="s">
        <v>2738</v>
      </c>
      <c r="F1678" t="s">
        <v>442</v>
      </c>
    </row>
    <row r="1679" spans="1:6">
      <c r="A1679" t="s">
        <v>2735</v>
      </c>
      <c r="B1679">
        <v>47.55</v>
      </c>
      <c r="C1679">
        <v>48.05</v>
      </c>
      <c r="D1679" s="42">
        <f t="shared" si="26"/>
        <v>10</v>
      </c>
      <c r="E1679" t="s">
        <v>2739</v>
      </c>
      <c r="F1679" t="s">
        <v>442</v>
      </c>
    </row>
    <row r="1680" spans="1:6">
      <c r="A1680" t="s">
        <v>2735</v>
      </c>
      <c r="B1680">
        <v>48.06</v>
      </c>
      <c r="C1680">
        <v>48.16</v>
      </c>
      <c r="D1680" s="42">
        <f t="shared" si="26"/>
        <v>9.9999999999995453</v>
      </c>
      <c r="E1680" t="s">
        <v>2740</v>
      </c>
      <c r="F1680" t="s">
        <v>440</v>
      </c>
    </row>
    <row r="1681" spans="1:6">
      <c r="A1681" t="s">
        <v>2735</v>
      </c>
      <c r="B1681">
        <v>48.18</v>
      </c>
      <c r="C1681">
        <v>48.29</v>
      </c>
      <c r="D1681" s="42">
        <f t="shared" si="26"/>
        <v>11</v>
      </c>
      <c r="E1681" t="s">
        <v>2741</v>
      </c>
      <c r="F1681" t="s">
        <v>440</v>
      </c>
    </row>
    <row r="1682" spans="1:6">
      <c r="A1682" t="s">
        <v>2742</v>
      </c>
      <c r="B1682">
        <v>48.3</v>
      </c>
      <c r="C1682">
        <v>48.41</v>
      </c>
      <c r="D1682" s="42">
        <f t="shared" si="26"/>
        <v>11</v>
      </c>
      <c r="E1682" t="s">
        <v>2743</v>
      </c>
      <c r="F1682" t="s">
        <v>440</v>
      </c>
    </row>
    <row r="1683" spans="1:6">
      <c r="A1683" t="s">
        <v>2742</v>
      </c>
      <c r="B1683">
        <v>48.43</v>
      </c>
      <c r="C1683">
        <v>48.52</v>
      </c>
      <c r="D1683" s="42">
        <f t="shared" si="26"/>
        <v>9.0000000000004547</v>
      </c>
      <c r="E1683" t="s">
        <v>2744</v>
      </c>
      <c r="F1683" t="s">
        <v>442</v>
      </c>
    </row>
    <row r="1684" spans="1:6">
      <c r="A1684" t="s">
        <v>2742</v>
      </c>
      <c r="B1684">
        <v>48.53</v>
      </c>
      <c r="C1684">
        <v>49.34</v>
      </c>
      <c r="D1684" s="42">
        <f t="shared" si="26"/>
        <v>41.000000000000455</v>
      </c>
      <c r="E1684" t="s">
        <v>2745</v>
      </c>
      <c r="F1684" t="s">
        <v>440</v>
      </c>
    </row>
    <row r="1685" spans="1:6">
      <c r="A1685" t="s">
        <v>2742</v>
      </c>
      <c r="B1685">
        <v>0.09</v>
      </c>
      <c r="C1685">
        <v>0.32</v>
      </c>
      <c r="D1685" s="42">
        <f t="shared" si="26"/>
        <v>23</v>
      </c>
      <c r="E1685" t="s">
        <v>2746</v>
      </c>
      <c r="F1685" t="s">
        <v>440</v>
      </c>
    </row>
    <row r="1686" spans="1:6">
      <c r="A1686" t="s">
        <v>2742</v>
      </c>
      <c r="B1686">
        <v>0.37</v>
      </c>
      <c r="C1686">
        <v>0.55000000000000004</v>
      </c>
      <c r="D1686" s="42">
        <f t="shared" si="26"/>
        <v>18.000000000000007</v>
      </c>
      <c r="E1686" t="s">
        <v>2747</v>
      </c>
      <c r="F1686" t="s">
        <v>440</v>
      </c>
    </row>
    <row r="1687" spans="1:6">
      <c r="A1687" t="s">
        <v>2742</v>
      </c>
      <c r="B1687">
        <v>0.59</v>
      </c>
      <c r="C1687">
        <v>1.24</v>
      </c>
      <c r="D1687" s="42">
        <f t="shared" si="26"/>
        <v>25</v>
      </c>
      <c r="E1687" t="s">
        <v>2748</v>
      </c>
      <c r="F1687" t="s">
        <v>440</v>
      </c>
    </row>
    <row r="1688" spans="1:6">
      <c r="A1688" t="s">
        <v>2749</v>
      </c>
      <c r="B1688">
        <v>1.28</v>
      </c>
      <c r="C1688">
        <v>1.47</v>
      </c>
      <c r="D1688" s="42">
        <f t="shared" si="26"/>
        <v>19</v>
      </c>
      <c r="E1688" t="s">
        <v>2750</v>
      </c>
      <c r="F1688" t="s">
        <v>442</v>
      </c>
    </row>
    <row r="1689" spans="1:6">
      <c r="A1689" t="s">
        <v>2749</v>
      </c>
      <c r="B1689">
        <v>1.51</v>
      </c>
      <c r="C1689">
        <v>2.14</v>
      </c>
      <c r="D1689" s="42">
        <f t="shared" si="26"/>
        <v>23</v>
      </c>
      <c r="E1689" t="s">
        <v>2751</v>
      </c>
      <c r="F1689" t="s">
        <v>440</v>
      </c>
    </row>
    <row r="1690" spans="1:6">
      <c r="A1690" t="s">
        <v>2749</v>
      </c>
      <c r="B1690">
        <v>2.19</v>
      </c>
      <c r="C1690">
        <v>2.41</v>
      </c>
      <c r="D1690" s="42">
        <f t="shared" si="26"/>
        <v>22</v>
      </c>
      <c r="E1690" t="s">
        <v>2752</v>
      </c>
      <c r="F1690" t="s">
        <v>440</v>
      </c>
    </row>
    <row r="1691" spans="1:6">
      <c r="A1691" t="s">
        <v>2749</v>
      </c>
      <c r="B1691">
        <v>2.48</v>
      </c>
      <c r="C1691">
        <v>3.07</v>
      </c>
      <c r="D1691" s="42">
        <f t="shared" si="26"/>
        <v>18.999999999999972</v>
      </c>
      <c r="E1691" t="s">
        <v>2753</v>
      </c>
      <c r="F1691" t="s">
        <v>440</v>
      </c>
    </row>
    <row r="1692" spans="1:6">
      <c r="A1692" t="s">
        <v>2749</v>
      </c>
      <c r="B1692">
        <v>3.09</v>
      </c>
      <c r="C1692">
        <v>3.37</v>
      </c>
      <c r="D1692" s="42">
        <f t="shared" si="26"/>
        <v>28</v>
      </c>
      <c r="E1692" t="s">
        <v>2754</v>
      </c>
      <c r="F1692" t="s">
        <v>440</v>
      </c>
    </row>
    <row r="1693" spans="1:6">
      <c r="A1693" t="s">
        <v>2749</v>
      </c>
      <c r="B1693">
        <v>3.41</v>
      </c>
      <c r="C1693">
        <v>4.0199999999999996</v>
      </c>
      <c r="D1693" s="42">
        <f t="shared" si="26"/>
        <v>20.999999999999943</v>
      </c>
      <c r="E1693" t="s">
        <v>2755</v>
      </c>
      <c r="F1693" t="s">
        <v>818</v>
      </c>
    </row>
    <row r="1694" spans="1:6">
      <c r="A1694" t="s">
        <v>2756</v>
      </c>
      <c r="B1694">
        <v>4.0999999999999996</v>
      </c>
      <c r="C1694">
        <v>4.3499999999999996</v>
      </c>
      <c r="D1694" s="42">
        <f t="shared" si="26"/>
        <v>24.999999999999972</v>
      </c>
      <c r="E1694" t="s">
        <v>2757</v>
      </c>
      <c r="F1694" t="s">
        <v>440</v>
      </c>
    </row>
    <row r="1695" spans="1:6">
      <c r="A1695" t="s">
        <v>2756</v>
      </c>
      <c r="B1695">
        <v>4.37</v>
      </c>
      <c r="C1695">
        <v>5.13</v>
      </c>
      <c r="D1695" s="42">
        <f t="shared" si="26"/>
        <v>36</v>
      </c>
      <c r="E1695" t="s">
        <v>2758</v>
      </c>
      <c r="F1695" t="s">
        <v>440</v>
      </c>
    </row>
    <row r="1696" spans="1:6">
      <c r="A1696" t="s">
        <v>2756</v>
      </c>
      <c r="B1696">
        <v>0.04</v>
      </c>
      <c r="C1696">
        <v>0.14000000000000001</v>
      </c>
      <c r="D1696" s="42">
        <f t="shared" si="26"/>
        <v>10.000000000000002</v>
      </c>
      <c r="E1696" t="s">
        <v>2759</v>
      </c>
      <c r="F1696" t="s">
        <v>442</v>
      </c>
    </row>
    <row r="1697" spans="1:6">
      <c r="A1697" t="s">
        <v>2756</v>
      </c>
      <c r="B1697">
        <v>0.17</v>
      </c>
      <c r="C1697">
        <v>0.27</v>
      </c>
      <c r="D1697" s="42">
        <f t="shared" si="26"/>
        <v>10</v>
      </c>
      <c r="E1697" t="s">
        <v>2760</v>
      </c>
      <c r="F1697" t="s">
        <v>440</v>
      </c>
    </row>
    <row r="1698" spans="1:6">
      <c r="A1698" t="s">
        <v>2756</v>
      </c>
      <c r="B1698">
        <v>0.3</v>
      </c>
      <c r="C1698">
        <v>0.41</v>
      </c>
      <c r="D1698" s="42">
        <f t="shared" si="26"/>
        <v>11</v>
      </c>
      <c r="E1698" t="s">
        <v>2761</v>
      </c>
      <c r="F1698" t="s">
        <v>440</v>
      </c>
    </row>
    <row r="1699" spans="1:6">
      <c r="A1699" t="s">
        <v>2756</v>
      </c>
      <c r="B1699">
        <v>0.43</v>
      </c>
      <c r="C1699">
        <v>0.55000000000000004</v>
      </c>
      <c r="D1699" s="42">
        <f t="shared" si="26"/>
        <v>12.000000000000007</v>
      </c>
      <c r="E1699" t="s">
        <v>2762</v>
      </c>
      <c r="F1699" t="s">
        <v>440</v>
      </c>
    </row>
    <row r="1700" spans="1:6">
      <c r="A1700" t="s">
        <v>2763</v>
      </c>
      <c r="B1700">
        <v>0.56999999999999995</v>
      </c>
      <c r="C1700">
        <v>1.07</v>
      </c>
      <c r="D1700" s="42">
        <f t="shared" si="26"/>
        <v>10.000000000000007</v>
      </c>
      <c r="E1700" t="s">
        <v>2764</v>
      </c>
      <c r="F1700" t="s">
        <v>440</v>
      </c>
    </row>
    <row r="1701" spans="1:6">
      <c r="A1701" t="s">
        <v>2763</v>
      </c>
      <c r="B1701">
        <v>1.1100000000000001</v>
      </c>
      <c r="C1701">
        <v>1.2</v>
      </c>
      <c r="D1701" s="42">
        <f t="shared" si="26"/>
        <v>8.9999999999999858</v>
      </c>
      <c r="E1701" t="s">
        <v>2765</v>
      </c>
      <c r="F1701" t="s">
        <v>440</v>
      </c>
    </row>
    <row r="1702" spans="1:6">
      <c r="A1702" t="s">
        <v>2763</v>
      </c>
      <c r="B1702">
        <v>1.22</v>
      </c>
      <c r="C1702">
        <v>1.32</v>
      </c>
      <c r="D1702" s="42">
        <f t="shared" si="26"/>
        <v>10</v>
      </c>
      <c r="E1702" t="s">
        <v>2766</v>
      </c>
      <c r="F1702" t="s">
        <v>440</v>
      </c>
    </row>
    <row r="1703" spans="1:6">
      <c r="A1703" t="s">
        <v>2763</v>
      </c>
      <c r="B1703">
        <v>1.36</v>
      </c>
      <c r="C1703">
        <v>1.49</v>
      </c>
      <c r="D1703" s="42">
        <f t="shared" si="26"/>
        <v>13</v>
      </c>
      <c r="E1703" t="s">
        <v>2767</v>
      </c>
      <c r="F1703" t="s">
        <v>440</v>
      </c>
    </row>
    <row r="1704" spans="1:6">
      <c r="A1704" t="s">
        <v>2763</v>
      </c>
      <c r="B1704">
        <v>1.52</v>
      </c>
      <c r="C1704">
        <v>2.0299999999999998</v>
      </c>
      <c r="D1704" s="42">
        <f t="shared" si="26"/>
        <v>10.999999999999986</v>
      </c>
      <c r="E1704" t="s">
        <v>2768</v>
      </c>
      <c r="F1704" t="s">
        <v>440</v>
      </c>
    </row>
    <row r="1705" spans="1:6">
      <c r="A1705" t="s">
        <v>2763</v>
      </c>
      <c r="B1705">
        <v>2.06</v>
      </c>
      <c r="C1705">
        <v>2.19</v>
      </c>
      <c r="D1705" s="42">
        <f t="shared" si="26"/>
        <v>13</v>
      </c>
      <c r="E1705" t="s">
        <v>2769</v>
      </c>
      <c r="F1705" t="s">
        <v>440</v>
      </c>
    </row>
    <row r="1706" spans="1:6">
      <c r="A1706" t="s">
        <v>2770</v>
      </c>
      <c r="B1706">
        <v>2.21</v>
      </c>
      <c r="C1706">
        <v>2.3199999999999998</v>
      </c>
      <c r="D1706" s="42">
        <f t="shared" si="26"/>
        <v>11</v>
      </c>
      <c r="E1706" t="s">
        <v>2771</v>
      </c>
      <c r="F1706" t="s">
        <v>440</v>
      </c>
    </row>
    <row r="1707" spans="1:6">
      <c r="A1707" t="s">
        <v>2770</v>
      </c>
      <c r="B1707">
        <v>2.34</v>
      </c>
      <c r="C1707">
        <v>2.46</v>
      </c>
      <c r="D1707" s="42">
        <f t="shared" si="26"/>
        <v>12</v>
      </c>
      <c r="E1707" t="s">
        <v>2772</v>
      </c>
      <c r="F1707" t="s">
        <v>818</v>
      </c>
    </row>
    <row r="1708" spans="1:6">
      <c r="A1708" t="s">
        <v>2770</v>
      </c>
      <c r="B1708">
        <v>2.48</v>
      </c>
      <c r="C1708">
        <v>3.02</v>
      </c>
      <c r="D1708" s="42">
        <f t="shared" si="26"/>
        <v>14</v>
      </c>
      <c r="E1708" t="s">
        <v>2773</v>
      </c>
      <c r="F1708" t="s">
        <v>440</v>
      </c>
    </row>
    <row r="1709" spans="1:6">
      <c r="A1709" t="s">
        <v>2770</v>
      </c>
      <c r="B1709">
        <v>3.04</v>
      </c>
      <c r="C1709">
        <v>3.15</v>
      </c>
      <c r="D1709" s="42">
        <f t="shared" si="26"/>
        <v>11</v>
      </c>
      <c r="E1709" t="s">
        <v>2774</v>
      </c>
      <c r="F1709" t="s">
        <v>440</v>
      </c>
    </row>
    <row r="1710" spans="1:6">
      <c r="A1710" t="s">
        <v>2770</v>
      </c>
      <c r="B1710">
        <v>3.17</v>
      </c>
      <c r="C1710">
        <v>3.28</v>
      </c>
      <c r="D1710" s="42">
        <f t="shared" si="26"/>
        <v>10.999999999999972</v>
      </c>
      <c r="E1710" t="s">
        <v>2775</v>
      </c>
      <c r="F1710" t="s">
        <v>440</v>
      </c>
    </row>
    <row r="1711" spans="1:6">
      <c r="A1711" t="s">
        <v>2770</v>
      </c>
      <c r="B1711">
        <v>3.3</v>
      </c>
      <c r="C1711">
        <v>3.42</v>
      </c>
      <c r="D1711" s="42">
        <f t="shared" si="26"/>
        <v>12.000000000000028</v>
      </c>
      <c r="E1711" t="s">
        <v>2776</v>
      </c>
      <c r="F1711" t="s">
        <v>440</v>
      </c>
    </row>
    <row r="1712" spans="1:6">
      <c r="A1712" t="s">
        <v>2777</v>
      </c>
      <c r="B1712">
        <v>3.44</v>
      </c>
      <c r="C1712">
        <v>3.55</v>
      </c>
      <c r="D1712" s="42">
        <f t="shared" si="26"/>
        <v>11</v>
      </c>
      <c r="E1712" t="s">
        <v>2778</v>
      </c>
      <c r="F1712" t="s">
        <v>442</v>
      </c>
    </row>
    <row r="1713" spans="1:6">
      <c r="A1713" t="s">
        <v>2777</v>
      </c>
      <c r="B1713">
        <v>3.57</v>
      </c>
      <c r="C1713">
        <v>4.1100000000000003</v>
      </c>
      <c r="D1713" s="42">
        <f t="shared" si="26"/>
        <v>14.000000000000028</v>
      </c>
      <c r="E1713" t="s">
        <v>2779</v>
      </c>
      <c r="F1713" t="s">
        <v>442</v>
      </c>
    </row>
    <row r="1714" spans="1:6">
      <c r="A1714" t="s">
        <v>2777</v>
      </c>
      <c r="B1714">
        <v>4.1399999999999997</v>
      </c>
      <c r="C1714">
        <v>4.2699999999999996</v>
      </c>
      <c r="D1714" s="42">
        <f t="shared" si="26"/>
        <v>12.999999999999972</v>
      </c>
      <c r="E1714" t="s">
        <v>2780</v>
      </c>
      <c r="F1714" t="s">
        <v>440</v>
      </c>
    </row>
    <row r="1715" spans="1:6">
      <c r="A1715" t="s">
        <v>2777</v>
      </c>
      <c r="B1715">
        <v>4.28</v>
      </c>
      <c r="C1715">
        <v>4.4000000000000004</v>
      </c>
      <c r="D1715" s="42">
        <f t="shared" si="26"/>
        <v>12.000000000000057</v>
      </c>
      <c r="E1715" t="s">
        <v>2781</v>
      </c>
      <c r="F1715" t="s">
        <v>442</v>
      </c>
    </row>
    <row r="1716" spans="1:6">
      <c r="A1716" t="s">
        <v>2777</v>
      </c>
      <c r="B1716">
        <v>4.43</v>
      </c>
      <c r="C1716">
        <v>4.55</v>
      </c>
      <c r="D1716" s="42">
        <f t="shared" si="26"/>
        <v>12</v>
      </c>
      <c r="E1716" t="s">
        <v>2782</v>
      </c>
      <c r="F1716" t="s">
        <v>440</v>
      </c>
    </row>
    <row r="1717" spans="1:6">
      <c r="A1717" t="s">
        <v>2777</v>
      </c>
      <c r="B1717">
        <v>4.59</v>
      </c>
      <c r="C1717">
        <v>5.0999999999999996</v>
      </c>
      <c r="D1717" s="42">
        <f t="shared" si="26"/>
        <v>10.999999999999943</v>
      </c>
      <c r="E1717" t="s">
        <v>2783</v>
      </c>
      <c r="F1717" t="s">
        <v>440</v>
      </c>
    </row>
    <row r="1718" spans="1:6">
      <c r="A1718" t="s">
        <v>2777</v>
      </c>
      <c r="B1718">
        <v>5.12</v>
      </c>
      <c r="C1718">
        <v>5.24</v>
      </c>
      <c r="D1718" s="42">
        <f t="shared" si="26"/>
        <v>12</v>
      </c>
      <c r="E1718" t="s">
        <v>2784</v>
      </c>
      <c r="F1718" t="s">
        <v>442</v>
      </c>
    </row>
    <row r="1719" spans="1:6">
      <c r="A1719" t="s">
        <v>2777</v>
      </c>
      <c r="B1719">
        <v>5.25</v>
      </c>
      <c r="C1719">
        <v>5.36</v>
      </c>
      <c r="D1719" s="42">
        <f t="shared" si="26"/>
        <v>11</v>
      </c>
      <c r="E1719" t="s">
        <v>2785</v>
      </c>
      <c r="F1719" t="s">
        <v>440</v>
      </c>
    </row>
    <row r="1720" spans="1:6">
      <c r="A1720" t="s">
        <v>2786</v>
      </c>
      <c r="B1720">
        <v>5.39</v>
      </c>
      <c r="C1720">
        <v>5.5</v>
      </c>
      <c r="D1720" s="42">
        <f t="shared" si="26"/>
        <v>11</v>
      </c>
      <c r="E1720" t="s">
        <v>2787</v>
      </c>
      <c r="F1720" t="s">
        <v>440</v>
      </c>
    </row>
    <row r="1721" spans="1:6">
      <c r="A1721" t="s">
        <v>2786</v>
      </c>
      <c r="B1721">
        <v>5.54</v>
      </c>
      <c r="C1721">
        <v>6.08</v>
      </c>
      <c r="D1721" s="42">
        <f t="shared" si="26"/>
        <v>14</v>
      </c>
      <c r="E1721" t="s">
        <v>2788</v>
      </c>
      <c r="F1721" t="s">
        <v>440</v>
      </c>
    </row>
    <row r="1722" spans="1:6">
      <c r="A1722" t="s">
        <v>2786</v>
      </c>
      <c r="B1722">
        <v>6.11</v>
      </c>
      <c r="C1722">
        <v>6.21</v>
      </c>
      <c r="D1722" s="42">
        <f t="shared" si="26"/>
        <v>9.9999999999999432</v>
      </c>
      <c r="E1722" t="s">
        <v>2789</v>
      </c>
      <c r="F1722" t="s">
        <v>440</v>
      </c>
    </row>
    <row r="1723" spans="1:6">
      <c r="A1723" t="s">
        <v>2786</v>
      </c>
      <c r="B1723">
        <v>6.23</v>
      </c>
      <c r="C1723">
        <v>6.35</v>
      </c>
      <c r="D1723" s="42">
        <f t="shared" si="26"/>
        <v>11.999999999999886</v>
      </c>
      <c r="E1723" t="s">
        <v>2790</v>
      </c>
      <c r="F1723" t="s">
        <v>440</v>
      </c>
    </row>
    <row r="1724" spans="1:6">
      <c r="A1724" t="s">
        <v>2786</v>
      </c>
      <c r="B1724">
        <v>6.38</v>
      </c>
      <c r="C1724">
        <v>6.5</v>
      </c>
      <c r="D1724" s="42">
        <f t="shared" si="26"/>
        <v>12</v>
      </c>
      <c r="E1724" t="s">
        <v>2791</v>
      </c>
      <c r="F1724" t="s">
        <v>442</v>
      </c>
    </row>
    <row r="1725" spans="1:6">
      <c r="A1725" t="s">
        <v>2786</v>
      </c>
      <c r="B1725">
        <v>6.51</v>
      </c>
      <c r="C1725">
        <v>7.03</v>
      </c>
      <c r="D1725" s="42">
        <f t="shared" si="26"/>
        <v>12</v>
      </c>
      <c r="E1725" t="s">
        <v>2792</v>
      </c>
      <c r="F1725" t="s">
        <v>440</v>
      </c>
    </row>
    <row r="1726" spans="1:6">
      <c r="A1726" t="s">
        <v>2793</v>
      </c>
      <c r="B1726">
        <v>7.04</v>
      </c>
      <c r="C1726">
        <v>7.16</v>
      </c>
      <c r="D1726" s="42">
        <f t="shared" si="26"/>
        <v>12</v>
      </c>
      <c r="E1726" t="s">
        <v>2794</v>
      </c>
      <c r="F1726" t="s">
        <v>440</v>
      </c>
    </row>
    <row r="1727" spans="1:6">
      <c r="A1727" t="s">
        <v>2793</v>
      </c>
      <c r="B1727">
        <v>7.18</v>
      </c>
      <c r="C1727">
        <v>7.29</v>
      </c>
      <c r="D1727" s="42">
        <f t="shared" si="26"/>
        <v>11</v>
      </c>
      <c r="E1727" t="s">
        <v>2795</v>
      </c>
      <c r="F1727" t="s">
        <v>440</v>
      </c>
    </row>
    <row r="1728" spans="1:6">
      <c r="A1728" t="s">
        <v>2793</v>
      </c>
      <c r="B1728">
        <v>7.31</v>
      </c>
      <c r="C1728">
        <v>7.43</v>
      </c>
      <c r="D1728" s="42">
        <f t="shared" si="26"/>
        <v>12.000000000000057</v>
      </c>
      <c r="E1728" t="s">
        <v>2796</v>
      </c>
      <c r="F1728" t="s">
        <v>442</v>
      </c>
    </row>
    <row r="1729" spans="1:6">
      <c r="A1729" t="s">
        <v>2793</v>
      </c>
      <c r="B1729">
        <v>7.45</v>
      </c>
      <c r="C1729">
        <v>7.57</v>
      </c>
      <c r="D1729" s="42">
        <f t="shared" si="26"/>
        <v>12</v>
      </c>
      <c r="E1729" t="s">
        <v>2797</v>
      </c>
      <c r="F1729" t="s">
        <v>440</v>
      </c>
    </row>
    <row r="1730" spans="1:6">
      <c r="A1730" t="s">
        <v>2793</v>
      </c>
      <c r="B1730">
        <v>7.59</v>
      </c>
      <c r="C1730">
        <v>8.2100000000000009</v>
      </c>
      <c r="D1730" s="42">
        <f t="shared" si="26"/>
        <v>22.000000000000114</v>
      </c>
      <c r="E1730" t="s">
        <v>2798</v>
      </c>
      <c r="F1730" t="s">
        <v>440</v>
      </c>
    </row>
    <row r="1731" spans="1:6">
      <c r="A1731" t="s">
        <v>2793</v>
      </c>
      <c r="B1731">
        <v>0.01</v>
      </c>
      <c r="C1731">
        <v>0.12</v>
      </c>
      <c r="D1731" s="42">
        <f t="shared" ref="D1731:D1794" si="27">(TRUNC(C1731)*60)+((C1731-TRUNC(C1731))*100)-((TRUNC(B1731)*60)+((B1731-TRUNC(B1731))*100))</f>
        <v>11</v>
      </c>
      <c r="E1731" t="s">
        <v>2799</v>
      </c>
      <c r="F1731" t="s">
        <v>442</v>
      </c>
    </row>
    <row r="1732" spans="1:6">
      <c r="A1732" t="s">
        <v>2800</v>
      </c>
      <c r="B1732">
        <v>0.19</v>
      </c>
      <c r="C1732">
        <v>0.37</v>
      </c>
      <c r="D1732" s="42">
        <f t="shared" si="27"/>
        <v>18</v>
      </c>
      <c r="E1732" t="s">
        <v>2801</v>
      </c>
      <c r="F1732" t="s">
        <v>440</v>
      </c>
    </row>
    <row r="1733" spans="1:6">
      <c r="A1733" t="s">
        <v>2800</v>
      </c>
      <c r="B1733">
        <v>0.39</v>
      </c>
      <c r="C1733">
        <v>0.53</v>
      </c>
      <c r="D1733" s="42">
        <f t="shared" si="27"/>
        <v>14</v>
      </c>
      <c r="E1733" t="s">
        <v>2802</v>
      </c>
      <c r="F1733" t="s">
        <v>440</v>
      </c>
    </row>
    <row r="1734" spans="1:6">
      <c r="A1734" t="s">
        <v>2800</v>
      </c>
      <c r="B1734">
        <v>0.54</v>
      </c>
      <c r="C1734">
        <v>1.08</v>
      </c>
      <c r="D1734" s="42">
        <f t="shared" si="27"/>
        <v>14</v>
      </c>
      <c r="E1734" t="s">
        <v>2803</v>
      </c>
      <c r="F1734" t="s">
        <v>440</v>
      </c>
    </row>
    <row r="1735" spans="1:6">
      <c r="A1735" t="s">
        <v>2800</v>
      </c>
      <c r="B1735">
        <v>1.1100000000000001</v>
      </c>
      <c r="C1735">
        <v>1.23</v>
      </c>
      <c r="D1735" s="42">
        <f t="shared" si="27"/>
        <v>11.999999999999986</v>
      </c>
      <c r="E1735" t="s">
        <v>2804</v>
      </c>
      <c r="F1735" t="s">
        <v>440</v>
      </c>
    </row>
    <row r="1736" spans="1:6">
      <c r="A1736" t="s">
        <v>2800</v>
      </c>
      <c r="B1736">
        <v>1.27</v>
      </c>
      <c r="C1736">
        <v>1.5</v>
      </c>
      <c r="D1736" s="42">
        <f t="shared" si="27"/>
        <v>23</v>
      </c>
      <c r="E1736" t="s">
        <v>2805</v>
      </c>
      <c r="F1736" t="s">
        <v>440</v>
      </c>
    </row>
    <row r="1737" spans="1:6">
      <c r="A1737" t="s">
        <v>2800</v>
      </c>
      <c r="B1737">
        <v>1.53</v>
      </c>
      <c r="C1737">
        <v>2.06</v>
      </c>
      <c r="D1737" s="42">
        <f t="shared" si="27"/>
        <v>13</v>
      </c>
      <c r="E1737" t="s">
        <v>2806</v>
      </c>
      <c r="F1737" t="s">
        <v>440</v>
      </c>
    </row>
    <row r="1738" spans="1:6">
      <c r="A1738" t="s">
        <v>2807</v>
      </c>
      <c r="B1738">
        <v>2.0699999999999998</v>
      </c>
      <c r="C1738">
        <v>3.06</v>
      </c>
      <c r="D1738" s="42">
        <f t="shared" si="27"/>
        <v>59.000000000000014</v>
      </c>
      <c r="E1738" t="s">
        <v>2808</v>
      </c>
      <c r="F1738" t="s">
        <v>440</v>
      </c>
    </row>
    <row r="1739" spans="1:6">
      <c r="A1739" t="s">
        <v>2807</v>
      </c>
      <c r="B1739">
        <v>3.08</v>
      </c>
      <c r="C1739">
        <v>3.25</v>
      </c>
      <c r="D1739" s="42">
        <f t="shared" si="27"/>
        <v>17</v>
      </c>
      <c r="E1739" t="s">
        <v>2809</v>
      </c>
      <c r="F1739" t="s">
        <v>440</v>
      </c>
    </row>
    <row r="1740" spans="1:6">
      <c r="A1740" t="s">
        <v>2807</v>
      </c>
      <c r="B1740">
        <v>3.28</v>
      </c>
      <c r="C1740">
        <v>3.39</v>
      </c>
      <c r="D1740" s="42">
        <f t="shared" si="27"/>
        <v>11.000000000000028</v>
      </c>
      <c r="E1740" t="s">
        <v>2810</v>
      </c>
      <c r="F1740" t="s">
        <v>440</v>
      </c>
    </row>
    <row r="1741" spans="1:6">
      <c r="A1741" t="s">
        <v>2807</v>
      </c>
      <c r="B1741">
        <v>3.4</v>
      </c>
      <c r="C1741">
        <v>4.07</v>
      </c>
      <c r="D1741" s="42">
        <f t="shared" si="27"/>
        <v>27.000000000000028</v>
      </c>
      <c r="E1741" t="s">
        <v>2811</v>
      </c>
      <c r="F1741" t="s">
        <v>440</v>
      </c>
    </row>
    <row r="1742" spans="1:6">
      <c r="A1742" t="s">
        <v>2807</v>
      </c>
      <c r="B1742">
        <v>4.0999999999999996</v>
      </c>
      <c r="C1742">
        <v>4.28</v>
      </c>
      <c r="D1742" s="42">
        <f t="shared" si="27"/>
        <v>18.000000000000028</v>
      </c>
      <c r="E1742" t="s">
        <v>2812</v>
      </c>
      <c r="F1742" t="s">
        <v>440</v>
      </c>
    </row>
    <row r="1743" spans="1:6">
      <c r="A1743" t="s">
        <v>2807</v>
      </c>
      <c r="B1743">
        <v>4.3</v>
      </c>
      <c r="C1743">
        <v>4.5</v>
      </c>
      <c r="D1743" s="42">
        <f t="shared" si="27"/>
        <v>20</v>
      </c>
      <c r="E1743" t="s">
        <v>2813</v>
      </c>
      <c r="F1743" t="s">
        <v>440</v>
      </c>
    </row>
    <row r="1744" spans="1:6">
      <c r="A1744" t="s">
        <v>2814</v>
      </c>
      <c r="B1744">
        <v>4.5199999999999996</v>
      </c>
      <c r="C1744">
        <v>5.1100000000000003</v>
      </c>
      <c r="D1744" s="42">
        <f t="shared" si="27"/>
        <v>19.000000000000114</v>
      </c>
      <c r="E1744" t="s">
        <v>2815</v>
      </c>
      <c r="F1744" t="s">
        <v>440</v>
      </c>
    </row>
    <row r="1745" spans="1:6">
      <c r="A1745" t="s">
        <v>2814</v>
      </c>
      <c r="B1745">
        <v>5.15</v>
      </c>
      <c r="C1745">
        <v>5.36</v>
      </c>
      <c r="D1745" s="42">
        <f t="shared" si="27"/>
        <v>20.999999999999943</v>
      </c>
      <c r="E1745" t="s">
        <v>2816</v>
      </c>
      <c r="F1745" t="s">
        <v>440</v>
      </c>
    </row>
    <row r="1746" spans="1:6">
      <c r="A1746" t="s">
        <v>2814</v>
      </c>
      <c r="B1746">
        <v>5.38</v>
      </c>
      <c r="C1746">
        <v>5.52</v>
      </c>
      <c r="D1746" s="42">
        <f t="shared" si="27"/>
        <v>13.999999999999943</v>
      </c>
      <c r="E1746" t="s">
        <v>2817</v>
      </c>
      <c r="F1746" t="s">
        <v>442</v>
      </c>
    </row>
    <row r="1747" spans="1:6">
      <c r="A1747" t="s">
        <v>2814</v>
      </c>
      <c r="B1747">
        <v>5.55</v>
      </c>
      <c r="C1747">
        <v>6.2</v>
      </c>
      <c r="D1747" s="42">
        <f t="shared" si="27"/>
        <v>25</v>
      </c>
      <c r="E1747" t="s">
        <v>2818</v>
      </c>
      <c r="F1747" t="s">
        <v>818</v>
      </c>
    </row>
    <row r="1748" spans="1:6">
      <c r="A1748" t="s">
        <v>2814</v>
      </c>
      <c r="B1748">
        <v>6.23</v>
      </c>
      <c r="C1748">
        <v>6.44</v>
      </c>
      <c r="D1748" s="42">
        <f t="shared" si="27"/>
        <v>21</v>
      </c>
      <c r="E1748" t="s">
        <v>2819</v>
      </c>
      <c r="F1748" t="s">
        <v>818</v>
      </c>
    </row>
    <row r="1749" spans="1:6">
      <c r="A1749" t="s">
        <v>2814</v>
      </c>
      <c r="B1749">
        <v>6.46</v>
      </c>
      <c r="C1749">
        <v>7.07</v>
      </c>
      <c r="D1749" s="42">
        <f t="shared" si="27"/>
        <v>21</v>
      </c>
      <c r="E1749" t="s">
        <v>2820</v>
      </c>
      <c r="F1749" t="s">
        <v>440</v>
      </c>
    </row>
    <row r="1750" spans="1:6">
      <c r="A1750" t="s">
        <v>2821</v>
      </c>
      <c r="B1750">
        <v>7.1</v>
      </c>
      <c r="C1750">
        <v>7.3</v>
      </c>
      <c r="D1750" s="42">
        <f t="shared" si="27"/>
        <v>20.000000000000057</v>
      </c>
      <c r="E1750" t="s">
        <v>2822</v>
      </c>
      <c r="F1750" t="s">
        <v>818</v>
      </c>
    </row>
    <row r="1751" spans="1:6">
      <c r="A1751" t="s">
        <v>2821</v>
      </c>
      <c r="B1751">
        <v>0</v>
      </c>
      <c r="C1751">
        <v>0.17</v>
      </c>
      <c r="D1751" s="42">
        <f t="shared" si="27"/>
        <v>17</v>
      </c>
      <c r="E1751" t="s">
        <v>2823</v>
      </c>
      <c r="F1751" t="s">
        <v>818</v>
      </c>
    </row>
    <row r="1752" spans="1:6">
      <c r="A1752" t="s">
        <v>2821</v>
      </c>
      <c r="B1752">
        <v>0.22</v>
      </c>
      <c r="C1752">
        <v>0.4</v>
      </c>
      <c r="D1752" s="42">
        <f t="shared" si="27"/>
        <v>18</v>
      </c>
      <c r="E1752" t="s">
        <v>2824</v>
      </c>
      <c r="F1752" t="s">
        <v>440</v>
      </c>
    </row>
    <row r="1753" spans="1:6">
      <c r="A1753" t="s">
        <v>2821</v>
      </c>
      <c r="B1753">
        <v>0.42</v>
      </c>
      <c r="C1753">
        <v>0.54</v>
      </c>
      <c r="D1753" s="42">
        <f t="shared" si="27"/>
        <v>12</v>
      </c>
      <c r="E1753" t="s">
        <v>2825</v>
      </c>
      <c r="F1753" t="s">
        <v>442</v>
      </c>
    </row>
    <row r="1754" spans="1:6">
      <c r="A1754" t="s">
        <v>2821</v>
      </c>
      <c r="B1754">
        <v>0.56999999999999995</v>
      </c>
      <c r="C1754">
        <v>1.0900000000000001</v>
      </c>
      <c r="D1754" s="42">
        <f t="shared" si="27"/>
        <v>12.000000000000007</v>
      </c>
      <c r="E1754" t="s">
        <v>2826</v>
      </c>
      <c r="F1754" t="s">
        <v>440</v>
      </c>
    </row>
    <row r="1755" spans="1:6">
      <c r="A1755" t="s">
        <v>2821</v>
      </c>
      <c r="B1755">
        <v>1.1200000000000001</v>
      </c>
      <c r="C1755">
        <v>1.27</v>
      </c>
      <c r="D1755" s="42">
        <f t="shared" si="27"/>
        <v>14.999999999999986</v>
      </c>
      <c r="E1755" t="s">
        <v>2827</v>
      </c>
      <c r="F1755" t="s">
        <v>440</v>
      </c>
    </row>
    <row r="1756" spans="1:6">
      <c r="A1756" t="s">
        <v>2828</v>
      </c>
      <c r="B1756">
        <v>1.3</v>
      </c>
      <c r="C1756">
        <v>1.43</v>
      </c>
      <c r="D1756" s="42">
        <f t="shared" si="27"/>
        <v>13</v>
      </c>
      <c r="E1756" t="s">
        <v>2829</v>
      </c>
      <c r="F1756" t="s">
        <v>440</v>
      </c>
    </row>
    <row r="1757" spans="1:6">
      <c r="A1757" t="s">
        <v>2828</v>
      </c>
      <c r="B1757">
        <v>1.48</v>
      </c>
      <c r="C1757">
        <v>2.02</v>
      </c>
      <c r="D1757" s="42">
        <f t="shared" si="27"/>
        <v>14</v>
      </c>
      <c r="E1757" t="s">
        <v>2830</v>
      </c>
      <c r="F1757" t="s">
        <v>440</v>
      </c>
    </row>
    <row r="1758" spans="1:6">
      <c r="A1758" t="s">
        <v>2828</v>
      </c>
      <c r="B1758">
        <v>2.04</v>
      </c>
      <c r="C1758">
        <v>2.21</v>
      </c>
      <c r="D1758" s="42">
        <f t="shared" si="27"/>
        <v>17</v>
      </c>
      <c r="E1758" t="s">
        <v>2831</v>
      </c>
      <c r="F1758" t="s">
        <v>442</v>
      </c>
    </row>
    <row r="1759" spans="1:6">
      <c r="A1759" t="s">
        <v>2828</v>
      </c>
      <c r="B1759">
        <v>2.25</v>
      </c>
      <c r="C1759">
        <v>2.38</v>
      </c>
      <c r="D1759" s="42">
        <f t="shared" si="27"/>
        <v>13</v>
      </c>
      <c r="E1759" t="s">
        <v>2832</v>
      </c>
      <c r="F1759" t="s">
        <v>442</v>
      </c>
    </row>
    <row r="1760" spans="1:6">
      <c r="A1760" t="s">
        <v>2828</v>
      </c>
      <c r="B1760">
        <v>2.41</v>
      </c>
      <c r="C1760">
        <v>2.57</v>
      </c>
      <c r="D1760" s="42">
        <f t="shared" si="27"/>
        <v>16</v>
      </c>
      <c r="E1760" t="s">
        <v>2833</v>
      </c>
      <c r="F1760" t="s">
        <v>440</v>
      </c>
    </row>
    <row r="1761" spans="1:6">
      <c r="A1761" t="s">
        <v>2828</v>
      </c>
      <c r="B1761">
        <v>3.01</v>
      </c>
      <c r="C1761">
        <v>3.16</v>
      </c>
      <c r="D1761" s="42">
        <f t="shared" si="27"/>
        <v>15.000000000000028</v>
      </c>
      <c r="E1761" t="s">
        <v>2834</v>
      </c>
      <c r="F1761" t="s">
        <v>440</v>
      </c>
    </row>
    <row r="1762" spans="1:6">
      <c r="A1762" t="s">
        <v>2835</v>
      </c>
      <c r="B1762">
        <v>3.18</v>
      </c>
      <c r="C1762">
        <v>3.34</v>
      </c>
      <c r="D1762" s="42">
        <f t="shared" si="27"/>
        <v>16</v>
      </c>
      <c r="E1762" t="s">
        <v>2836</v>
      </c>
      <c r="F1762" t="s">
        <v>440</v>
      </c>
    </row>
    <row r="1763" spans="1:6">
      <c r="A1763" t="s">
        <v>2835</v>
      </c>
      <c r="B1763">
        <v>3.36</v>
      </c>
      <c r="C1763">
        <v>3.58</v>
      </c>
      <c r="D1763" s="42">
        <f t="shared" si="27"/>
        <v>22</v>
      </c>
      <c r="E1763" t="s">
        <v>2837</v>
      </c>
      <c r="F1763" t="s">
        <v>440</v>
      </c>
    </row>
    <row r="1764" spans="1:6">
      <c r="A1764" t="s">
        <v>2835</v>
      </c>
      <c r="B1764">
        <v>4.0199999999999996</v>
      </c>
      <c r="C1764">
        <v>4.16</v>
      </c>
      <c r="D1764" s="42">
        <f t="shared" si="27"/>
        <v>14.000000000000057</v>
      </c>
      <c r="E1764" t="s">
        <v>2838</v>
      </c>
      <c r="F1764" t="s">
        <v>442</v>
      </c>
    </row>
    <row r="1765" spans="1:6">
      <c r="A1765" t="s">
        <v>2835</v>
      </c>
      <c r="B1765">
        <v>4.18</v>
      </c>
      <c r="C1765">
        <v>4.34</v>
      </c>
      <c r="D1765" s="42">
        <f t="shared" si="27"/>
        <v>16</v>
      </c>
      <c r="E1765" t="s">
        <v>2839</v>
      </c>
      <c r="F1765" t="s">
        <v>440</v>
      </c>
    </row>
    <row r="1766" spans="1:6">
      <c r="A1766" t="s">
        <v>2835</v>
      </c>
      <c r="B1766">
        <v>4.38</v>
      </c>
      <c r="C1766">
        <v>4.55</v>
      </c>
      <c r="D1766" s="42">
        <f t="shared" si="27"/>
        <v>17</v>
      </c>
      <c r="E1766" t="s">
        <v>2840</v>
      </c>
      <c r="F1766" t="s">
        <v>440</v>
      </c>
    </row>
    <row r="1767" spans="1:6">
      <c r="A1767" t="s">
        <v>2835</v>
      </c>
      <c r="B1767">
        <v>4.58</v>
      </c>
      <c r="C1767">
        <v>5.23</v>
      </c>
      <c r="D1767" s="42">
        <f t="shared" si="27"/>
        <v>25.000000000000057</v>
      </c>
      <c r="E1767" t="s">
        <v>2841</v>
      </c>
      <c r="F1767" t="s">
        <v>440</v>
      </c>
    </row>
    <row r="1768" spans="1:6">
      <c r="A1768" t="s">
        <v>2842</v>
      </c>
      <c r="B1768">
        <v>0.05</v>
      </c>
      <c r="C1768">
        <v>0.21</v>
      </c>
      <c r="D1768" s="42">
        <f t="shared" si="27"/>
        <v>16</v>
      </c>
      <c r="E1768" t="s">
        <v>2843</v>
      </c>
      <c r="F1768" t="s">
        <v>440</v>
      </c>
    </row>
    <row r="1769" spans="1:6">
      <c r="A1769" t="s">
        <v>2842</v>
      </c>
      <c r="B1769">
        <v>0.27</v>
      </c>
      <c r="C1769">
        <v>0.5</v>
      </c>
      <c r="D1769" s="42">
        <f t="shared" si="27"/>
        <v>23</v>
      </c>
      <c r="E1769" t="s">
        <v>2844</v>
      </c>
      <c r="F1769" t="s">
        <v>442</v>
      </c>
    </row>
    <row r="1770" spans="1:6">
      <c r="A1770" t="s">
        <v>2842</v>
      </c>
      <c r="B1770">
        <v>0.56000000000000005</v>
      </c>
      <c r="C1770">
        <v>1.21</v>
      </c>
      <c r="D1770" s="42">
        <f t="shared" si="27"/>
        <v>24.999999999999993</v>
      </c>
      <c r="E1770" t="s">
        <v>2845</v>
      </c>
      <c r="F1770" t="s">
        <v>440</v>
      </c>
    </row>
    <row r="1771" spans="1:6">
      <c r="A1771" t="s">
        <v>2842</v>
      </c>
      <c r="B1771">
        <v>1.26</v>
      </c>
      <c r="C1771">
        <v>1.45</v>
      </c>
      <c r="D1771" s="42">
        <f t="shared" si="27"/>
        <v>19</v>
      </c>
      <c r="E1771" t="s">
        <v>2846</v>
      </c>
      <c r="F1771" t="s">
        <v>440</v>
      </c>
    </row>
    <row r="1772" spans="1:6">
      <c r="A1772" t="s">
        <v>2842</v>
      </c>
      <c r="B1772">
        <v>1.51</v>
      </c>
      <c r="C1772">
        <v>2.08</v>
      </c>
      <c r="D1772" s="42">
        <f t="shared" si="27"/>
        <v>17</v>
      </c>
      <c r="E1772" t="s">
        <v>2847</v>
      </c>
      <c r="F1772" t="s">
        <v>442</v>
      </c>
    </row>
    <row r="1773" spans="1:6">
      <c r="A1773" t="s">
        <v>2842</v>
      </c>
      <c r="B1773">
        <v>2.12</v>
      </c>
      <c r="C1773">
        <v>2.33</v>
      </c>
      <c r="D1773" s="42">
        <f t="shared" si="27"/>
        <v>21</v>
      </c>
      <c r="E1773" t="s">
        <v>2848</v>
      </c>
      <c r="F1773" t="s">
        <v>440</v>
      </c>
    </row>
    <row r="1774" spans="1:6">
      <c r="A1774" t="s">
        <v>2849</v>
      </c>
      <c r="B1774">
        <v>2.38</v>
      </c>
      <c r="C1774">
        <v>2.58</v>
      </c>
      <c r="D1774" s="42">
        <f t="shared" si="27"/>
        <v>20</v>
      </c>
      <c r="E1774" t="s">
        <v>2850</v>
      </c>
      <c r="F1774" t="s">
        <v>440</v>
      </c>
    </row>
    <row r="1775" spans="1:6">
      <c r="A1775" t="s">
        <v>2849</v>
      </c>
      <c r="B1775">
        <v>3.04</v>
      </c>
      <c r="C1775">
        <v>3.24</v>
      </c>
      <c r="D1775" s="42">
        <f t="shared" si="27"/>
        <v>20.000000000000028</v>
      </c>
      <c r="E1775" t="s">
        <v>2851</v>
      </c>
      <c r="F1775" t="s">
        <v>442</v>
      </c>
    </row>
    <row r="1776" spans="1:6">
      <c r="A1776" t="s">
        <v>2849</v>
      </c>
      <c r="B1776">
        <v>3.29</v>
      </c>
      <c r="C1776">
        <v>3.5</v>
      </c>
      <c r="D1776" s="42">
        <f t="shared" si="27"/>
        <v>21</v>
      </c>
      <c r="E1776" t="s">
        <v>2852</v>
      </c>
      <c r="F1776" t="s">
        <v>440</v>
      </c>
    </row>
    <row r="1777" spans="1:6">
      <c r="A1777" t="s">
        <v>2849</v>
      </c>
      <c r="B1777">
        <v>3.56</v>
      </c>
      <c r="C1777">
        <v>4.17</v>
      </c>
      <c r="D1777" s="42">
        <f t="shared" si="27"/>
        <v>21</v>
      </c>
      <c r="E1777" t="s">
        <v>2853</v>
      </c>
      <c r="F1777" t="s">
        <v>440</v>
      </c>
    </row>
    <row r="1778" spans="1:6">
      <c r="A1778" t="s">
        <v>2849</v>
      </c>
      <c r="B1778">
        <v>4.2300000000000004</v>
      </c>
      <c r="C1778">
        <v>4.4800000000000004</v>
      </c>
      <c r="D1778" s="42">
        <f t="shared" si="27"/>
        <v>25</v>
      </c>
      <c r="E1778" t="s">
        <v>2854</v>
      </c>
      <c r="F1778" t="s">
        <v>440</v>
      </c>
    </row>
    <row r="1779" spans="1:6">
      <c r="A1779" t="s">
        <v>2849</v>
      </c>
      <c r="B1779">
        <v>4.51</v>
      </c>
      <c r="C1779">
        <v>5.27</v>
      </c>
      <c r="D1779" s="42">
        <f t="shared" si="27"/>
        <v>35.999999999999943</v>
      </c>
      <c r="E1779" t="s">
        <v>2855</v>
      </c>
      <c r="F1779" t="s">
        <v>440</v>
      </c>
    </row>
    <row r="1780" spans="1:6">
      <c r="A1780" t="s">
        <v>2856</v>
      </c>
      <c r="B1780">
        <v>0.04</v>
      </c>
      <c r="C1780">
        <v>0.17</v>
      </c>
      <c r="D1780" s="42">
        <f t="shared" si="27"/>
        <v>13</v>
      </c>
      <c r="E1780" t="s">
        <v>2857</v>
      </c>
      <c r="F1780" t="s">
        <v>442</v>
      </c>
    </row>
    <row r="1781" spans="1:6">
      <c r="A1781" t="s">
        <v>2856</v>
      </c>
      <c r="B1781">
        <v>0.2</v>
      </c>
      <c r="C1781">
        <v>0.31</v>
      </c>
      <c r="D1781" s="42">
        <f t="shared" si="27"/>
        <v>11</v>
      </c>
      <c r="E1781" t="s">
        <v>2858</v>
      </c>
      <c r="F1781" t="s">
        <v>440</v>
      </c>
    </row>
    <row r="1782" spans="1:6">
      <c r="A1782" t="s">
        <v>2856</v>
      </c>
      <c r="B1782">
        <v>0.34</v>
      </c>
      <c r="C1782">
        <v>0.45</v>
      </c>
      <c r="D1782" s="42">
        <f t="shared" si="27"/>
        <v>11</v>
      </c>
      <c r="E1782" t="s">
        <v>2859</v>
      </c>
      <c r="F1782" t="s">
        <v>440</v>
      </c>
    </row>
    <row r="1783" spans="1:6">
      <c r="A1783" t="s">
        <v>2856</v>
      </c>
      <c r="B1783">
        <v>0.47</v>
      </c>
      <c r="C1783">
        <v>0.55000000000000004</v>
      </c>
      <c r="D1783" s="42">
        <f t="shared" si="27"/>
        <v>8.0000000000000071</v>
      </c>
      <c r="E1783" t="s">
        <v>2860</v>
      </c>
      <c r="F1783" t="s">
        <v>440</v>
      </c>
    </row>
    <row r="1784" spans="1:6">
      <c r="A1784" t="s">
        <v>2856</v>
      </c>
      <c r="B1784">
        <v>0.56999999999999995</v>
      </c>
      <c r="C1784">
        <v>1.0900000000000001</v>
      </c>
      <c r="D1784" s="42">
        <f t="shared" si="27"/>
        <v>12.000000000000007</v>
      </c>
      <c r="E1784" t="s">
        <v>2861</v>
      </c>
      <c r="F1784" t="s">
        <v>440</v>
      </c>
    </row>
    <row r="1785" spans="1:6">
      <c r="A1785" t="s">
        <v>2856</v>
      </c>
      <c r="B1785">
        <v>1.1100000000000001</v>
      </c>
      <c r="C1785">
        <v>1.25</v>
      </c>
      <c r="D1785" s="42">
        <f t="shared" si="27"/>
        <v>13.999999999999986</v>
      </c>
      <c r="E1785" t="s">
        <v>2862</v>
      </c>
      <c r="F1785" t="s">
        <v>440</v>
      </c>
    </row>
    <row r="1786" spans="1:6">
      <c r="A1786" t="s">
        <v>2863</v>
      </c>
      <c r="B1786">
        <v>1.28</v>
      </c>
      <c r="C1786">
        <v>1.39</v>
      </c>
      <c r="D1786" s="42">
        <f t="shared" si="27"/>
        <v>11</v>
      </c>
      <c r="E1786" t="s">
        <v>2864</v>
      </c>
      <c r="F1786" t="s">
        <v>440</v>
      </c>
    </row>
    <row r="1787" spans="1:6">
      <c r="A1787" t="s">
        <v>2863</v>
      </c>
      <c r="B1787">
        <v>1.42</v>
      </c>
      <c r="C1787">
        <v>1.54</v>
      </c>
      <c r="D1787" s="42">
        <f t="shared" si="27"/>
        <v>12</v>
      </c>
      <c r="E1787" t="s">
        <v>2865</v>
      </c>
      <c r="F1787" t="s">
        <v>440</v>
      </c>
    </row>
    <row r="1788" spans="1:6">
      <c r="A1788" t="s">
        <v>2863</v>
      </c>
      <c r="B1788">
        <v>1.56</v>
      </c>
      <c r="C1788">
        <v>2.11</v>
      </c>
      <c r="D1788" s="42">
        <f t="shared" si="27"/>
        <v>15</v>
      </c>
      <c r="E1788" t="s">
        <v>2866</v>
      </c>
      <c r="F1788" t="s">
        <v>440</v>
      </c>
    </row>
    <row r="1789" spans="1:6">
      <c r="A1789" t="s">
        <v>2863</v>
      </c>
      <c r="B1789">
        <v>2.13</v>
      </c>
      <c r="C1789">
        <v>2.2400000000000002</v>
      </c>
      <c r="D1789" s="42">
        <f t="shared" si="27"/>
        <v>11.000000000000028</v>
      </c>
      <c r="E1789" t="s">
        <v>2867</v>
      </c>
      <c r="F1789" t="s">
        <v>440</v>
      </c>
    </row>
    <row r="1790" spans="1:6">
      <c r="A1790" t="s">
        <v>2863</v>
      </c>
      <c r="B1790">
        <v>2.27</v>
      </c>
      <c r="C1790">
        <v>2.37</v>
      </c>
      <c r="D1790" s="42">
        <f t="shared" si="27"/>
        <v>10</v>
      </c>
      <c r="E1790" t="s">
        <v>2868</v>
      </c>
      <c r="F1790" t="s">
        <v>440</v>
      </c>
    </row>
    <row r="1791" spans="1:6">
      <c r="A1791" t="s">
        <v>2863</v>
      </c>
      <c r="B1791">
        <v>2.39</v>
      </c>
      <c r="C1791">
        <v>2.54</v>
      </c>
      <c r="D1791" s="42">
        <f t="shared" si="27"/>
        <v>15</v>
      </c>
      <c r="E1791" t="s">
        <v>2869</v>
      </c>
      <c r="F1791" t="s">
        <v>440</v>
      </c>
    </row>
    <row r="1792" spans="1:6">
      <c r="A1792" t="s">
        <v>2870</v>
      </c>
      <c r="B1792">
        <v>2.5499999999999998</v>
      </c>
      <c r="C1792">
        <v>3.1</v>
      </c>
      <c r="D1792" s="42">
        <f t="shared" si="27"/>
        <v>15</v>
      </c>
      <c r="E1792" t="s">
        <v>2871</v>
      </c>
      <c r="F1792" t="s">
        <v>440</v>
      </c>
    </row>
    <row r="1793" spans="1:6">
      <c r="A1793" t="s">
        <v>2870</v>
      </c>
      <c r="B1793">
        <v>3.12</v>
      </c>
      <c r="C1793">
        <v>3.23</v>
      </c>
      <c r="D1793" s="42">
        <f t="shared" si="27"/>
        <v>11</v>
      </c>
      <c r="E1793" t="s">
        <v>2872</v>
      </c>
      <c r="F1793" t="s">
        <v>440</v>
      </c>
    </row>
    <row r="1794" spans="1:6">
      <c r="A1794" t="s">
        <v>2870</v>
      </c>
      <c r="B1794">
        <v>3.25</v>
      </c>
      <c r="C1794">
        <v>3.38</v>
      </c>
      <c r="D1794" s="42">
        <f t="shared" si="27"/>
        <v>13</v>
      </c>
      <c r="E1794" t="s">
        <v>2873</v>
      </c>
      <c r="F1794" t="s">
        <v>440</v>
      </c>
    </row>
    <row r="1795" spans="1:6">
      <c r="A1795" t="s">
        <v>2870</v>
      </c>
      <c r="B1795">
        <v>3.4</v>
      </c>
      <c r="C1795">
        <v>3.51</v>
      </c>
      <c r="D1795" s="42">
        <f t="shared" ref="D1795:D1858" si="28">(TRUNC(C1795)*60)+((C1795-TRUNC(C1795))*100)-((TRUNC(B1795)*60)+((B1795-TRUNC(B1795))*100))</f>
        <v>10.999999999999972</v>
      </c>
      <c r="E1795" t="s">
        <v>2874</v>
      </c>
      <c r="F1795" t="s">
        <v>818</v>
      </c>
    </row>
    <row r="1796" spans="1:6">
      <c r="A1796" t="s">
        <v>2870</v>
      </c>
      <c r="B1796">
        <v>3.54</v>
      </c>
      <c r="C1796">
        <v>4.09</v>
      </c>
      <c r="D1796" s="42">
        <f t="shared" si="28"/>
        <v>15</v>
      </c>
      <c r="E1796" t="s">
        <v>2875</v>
      </c>
      <c r="F1796" t="s">
        <v>440</v>
      </c>
    </row>
    <row r="1797" spans="1:6">
      <c r="A1797" t="s">
        <v>2870</v>
      </c>
      <c r="B1797">
        <v>4.1100000000000003</v>
      </c>
      <c r="C1797">
        <v>4.2300000000000004</v>
      </c>
      <c r="D1797" s="42">
        <f t="shared" si="28"/>
        <v>12.000000000000028</v>
      </c>
      <c r="E1797" t="s">
        <v>2876</v>
      </c>
      <c r="F1797" t="s">
        <v>440</v>
      </c>
    </row>
    <row r="1798" spans="1:6">
      <c r="A1798" t="s">
        <v>2870</v>
      </c>
      <c r="B1798">
        <v>4.25</v>
      </c>
      <c r="C1798">
        <v>4.3600000000000003</v>
      </c>
      <c r="D1798" s="42">
        <f t="shared" si="28"/>
        <v>11</v>
      </c>
      <c r="E1798" t="s">
        <v>2877</v>
      </c>
      <c r="F1798" t="s">
        <v>440</v>
      </c>
    </row>
    <row r="1799" spans="1:6">
      <c r="A1799" t="s">
        <v>2870</v>
      </c>
      <c r="B1799">
        <v>4.38</v>
      </c>
      <c r="C1799">
        <v>4.49</v>
      </c>
      <c r="D1799" s="42">
        <f t="shared" si="28"/>
        <v>11</v>
      </c>
      <c r="E1799" t="s">
        <v>2878</v>
      </c>
      <c r="F1799" t="s">
        <v>442</v>
      </c>
    </row>
    <row r="1800" spans="1:6">
      <c r="A1800" t="s">
        <v>2879</v>
      </c>
      <c r="B1800">
        <v>4.5199999999999996</v>
      </c>
      <c r="C1800">
        <v>5.03</v>
      </c>
      <c r="D1800" s="42">
        <f t="shared" si="28"/>
        <v>11.000000000000057</v>
      </c>
      <c r="E1800" t="s">
        <v>2880</v>
      </c>
      <c r="F1800" t="s">
        <v>440</v>
      </c>
    </row>
    <row r="1801" spans="1:6">
      <c r="A1801" t="s">
        <v>2879</v>
      </c>
      <c r="B1801">
        <v>5.05</v>
      </c>
      <c r="C1801">
        <v>5.15</v>
      </c>
      <c r="D1801" s="42">
        <f t="shared" si="28"/>
        <v>10.000000000000057</v>
      </c>
      <c r="E1801" t="s">
        <v>2881</v>
      </c>
      <c r="F1801" t="s">
        <v>440</v>
      </c>
    </row>
    <row r="1802" spans="1:6">
      <c r="A1802" t="s">
        <v>2879</v>
      </c>
      <c r="B1802">
        <v>5.17</v>
      </c>
      <c r="C1802">
        <v>5.32</v>
      </c>
      <c r="D1802" s="42">
        <f t="shared" si="28"/>
        <v>15</v>
      </c>
      <c r="E1802" t="s">
        <v>2882</v>
      </c>
      <c r="F1802" t="s">
        <v>442</v>
      </c>
    </row>
    <row r="1803" spans="1:6">
      <c r="A1803" t="s">
        <v>2879</v>
      </c>
      <c r="B1803">
        <v>5.34</v>
      </c>
      <c r="C1803">
        <v>5.45</v>
      </c>
      <c r="D1803" s="42">
        <f t="shared" si="28"/>
        <v>11</v>
      </c>
      <c r="E1803" t="s">
        <v>2883</v>
      </c>
      <c r="F1803" t="s">
        <v>440</v>
      </c>
    </row>
    <row r="1804" spans="1:6">
      <c r="A1804" t="s">
        <v>2879</v>
      </c>
      <c r="B1804">
        <v>5.47</v>
      </c>
      <c r="C1804">
        <v>5.56</v>
      </c>
      <c r="D1804" s="42">
        <f t="shared" si="28"/>
        <v>8.9999999999999432</v>
      </c>
      <c r="E1804" t="s">
        <v>2884</v>
      </c>
      <c r="F1804" t="s">
        <v>440</v>
      </c>
    </row>
    <row r="1805" spans="1:6">
      <c r="A1805" t="s">
        <v>2879</v>
      </c>
      <c r="B1805">
        <v>5.59</v>
      </c>
      <c r="C1805">
        <v>6.17</v>
      </c>
      <c r="D1805" s="42">
        <f t="shared" si="28"/>
        <v>18</v>
      </c>
      <c r="E1805" t="s">
        <v>2885</v>
      </c>
      <c r="F1805" t="s">
        <v>442</v>
      </c>
    </row>
    <row r="1806" spans="1:6">
      <c r="A1806" t="s">
        <v>2886</v>
      </c>
      <c r="B1806">
        <v>6.19</v>
      </c>
      <c r="C1806">
        <v>6.29</v>
      </c>
      <c r="D1806" s="42">
        <f t="shared" si="28"/>
        <v>9.9999999999999432</v>
      </c>
      <c r="E1806" t="s">
        <v>2887</v>
      </c>
      <c r="F1806" t="s">
        <v>440</v>
      </c>
    </row>
    <row r="1807" spans="1:6">
      <c r="A1807" t="s">
        <v>2886</v>
      </c>
      <c r="B1807">
        <v>6.32</v>
      </c>
      <c r="C1807">
        <v>6.42</v>
      </c>
      <c r="D1807" s="42">
        <f t="shared" si="28"/>
        <v>10</v>
      </c>
      <c r="E1807" t="s">
        <v>2888</v>
      </c>
      <c r="F1807" t="s">
        <v>442</v>
      </c>
    </row>
    <row r="1808" spans="1:6">
      <c r="A1808" t="s">
        <v>2886</v>
      </c>
      <c r="B1808">
        <v>6.45</v>
      </c>
      <c r="C1808">
        <v>6.57</v>
      </c>
      <c r="D1808" s="42">
        <f t="shared" si="28"/>
        <v>12</v>
      </c>
      <c r="E1808" t="s">
        <v>2889</v>
      </c>
      <c r="F1808" t="s">
        <v>440</v>
      </c>
    </row>
    <row r="1809" spans="1:6">
      <c r="A1809" t="s">
        <v>2886</v>
      </c>
      <c r="B1809">
        <v>6.59</v>
      </c>
      <c r="C1809">
        <v>7.14</v>
      </c>
      <c r="D1809" s="42">
        <f t="shared" si="28"/>
        <v>14.999999999999943</v>
      </c>
      <c r="E1809" t="s">
        <v>2890</v>
      </c>
      <c r="F1809" t="s">
        <v>442</v>
      </c>
    </row>
    <row r="1810" spans="1:6">
      <c r="A1810" t="s">
        <v>2886</v>
      </c>
      <c r="B1810">
        <v>7.16</v>
      </c>
      <c r="C1810">
        <v>7.3</v>
      </c>
      <c r="D1810" s="42">
        <f t="shared" si="28"/>
        <v>14</v>
      </c>
      <c r="E1810" t="s">
        <v>2891</v>
      </c>
      <c r="F1810" t="s">
        <v>440</v>
      </c>
    </row>
    <row r="1811" spans="1:6">
      <c r="A1811" t="s">
        <v>2886</v>
      </c>
      <c r="B1811">
        <v>7.32</v>
      </c>
      <c r="C1811">
        <v>7.43</v>
      </c>
      <c r="D1811" s="42">
        <f t="shared" si="28"/>
        <v>11</v>
      </c>
      <c r="E1811" t="s">
        <v>2892</v>
      </c>
      <c r="F1811" t="s">
        <v>440</v>
      </c>
    </row>
    <row r="1812" spans="1:6">
      <c r="A1812" t="s">
        <v>2893</v>
      </c>
      <c r="B1812">
        <v>7.45</v>
      </c>
      <c r="C1812">
        <v>7.58</v>
      </c>
      <c r="D1812" s="42">
        <f t="shared" si="28"/>
        <v>13</v>
      </c>
      <c r="E1812" t="s">
        <v>2894</v>
      </c>
      <c r="F1812" t="s">
        <v>440</v>
      </c>
    </row>
    <row r="1813" spans="1:6">
      <c r="A1813" t="s">
        <v>2893</v>
      </c>
      <c r="B1813">
        <v>7.59</v>
      </c>
      <c r="C1813">
        <v>8.1300000000000008</v>
      </c>
      <c r="D1813" s="42">
        <f t="shared" si="28"/>
        <v>14.000000000000057</v>
      </c>
      <c r="E1813" t="s">
        <v>2895</v>
      </c>
      <c r="F1813" t="s">
        <v>440</v>
      </c>
    </row>
    <row r="1814" spans="1:6">
      <c r="A1814" t="s">
        <v>2893</v>
      </c>
      <c r="B1814">
        <v>8.15</v>
      </c>
      <c r="C1814">
        <v>8.25</v>
      </c>
      <c r="D1814" s="42">
        <f t="shared" si="28"/>
        <v>9.9999999999999432</v>
      </c>
      <c r="E1814" t="s">
        <v>2896</v>
      </c>
      <c r="F1814" t="s">
        <v>440</v>
      </c>
    </row>
    <row r="1815" spans="1:6">
      <c r="A1815" t="s">
        <v>2893</v>
      </c>
      <c r="B1815">
        <v>8.2799999999999994</v>
      </c>
      <c r="C1815">
        <v>8.3800000000000008</v>
      </c>
      <c r="D1815" s="42">
        <f t="shared" si="28"/>
        <v>10.000000000000171</v>
      </c>
      <c r="E1815" t="s">
        <v>2897</v>
      </c>
      <c r="F1815" t="s">
        <v>818</v>
      </c>
    </row>
    <row r="1816" spans="1:6">
      <c r="A1816" t="s">
        <v>2893</v>
      </c>
      <c r="B1816">
        <v>8.39</v>
      </c>
      <c r="C1816">
        <v>8.5399999999999991</v>
      </c>
      <c r="D1816" s="42">
        <f t="shared" si="28"/>
        <v>14.999999999999886</v>
      </c>
      <c r="E1816" t="s">
        <v>2898</v>
      </c>
      <c r="F1816" t="s">
        <v>818</v>
      </c>
    </row>
    <row r="1817" spans="1:6">
      <c r="A1817" t="s">
        <v>2893</v>
      </c>
      <c r="B1817">
        <v>0.05</v>
      </c>
      <c r="C1817">
        <v>0.2</v>
      </c>
      <c r="D1817" s="42">
        <f t="shared" si="28"/>
        <v>15</v>
      </c>
      <c r="E1817" t="s">
        <v>2899</v>
      </c>
      <c r="F1817" t="s">
        <v>440</v>
      </c>
    </row>
    <row r="1818" spans="1:6">
      <c r="A1818" t="s">
        <v>2900</v>
      </c>
      <c r="B1818">
        <v>0.25</v>
      </c>
      <c r="C1818">
        <v>0.4</v>
      </c>
      <c r="D1818" s="42">
        <f t="shared" si="28"/>
        <v>15</v>
      </c>
      <c r="E1818" t="s">
        <v>2901</v>
      </c>
      <c r="F1818" t="s">
        <v>440</v>
      </c>
    </row>
    <row r="1819" spans="1:6">
      <c r="A1819" t="s">
        <v>2900</v>
      </c>
      <c r="B1819">
        <v>0.43</v>
      </c>
      <c r="C1819">
        <v>0.56000000000000005</v>
      </c>
      <c r="D1819" s="42">
        <f t="shared" si="28"/>
        <v>13.000000000000007</v>
      </c>
      <c r="E1819" t="s">
        <v>2902</v>
      </c>
      <c r="F1819" t="s">
        <v>440</v>
      </c>
    </row>
    <row r="1820" spans="1:6">
      <c r="A1820" t="s">
        <v>2900</v>
      </c>
      <c r="B1820">
        <v>1</v>
      </c>
      <c r="C1820">
        <v>1.1599999999999999</v>
      </c>
      <c r="D1820" s="42">
        <f t="shared" si="28"/>
        <v>16</v>
      </c>
      <c r="E1820" t="s">
        <v>2903</v>
      </c>
      <c r="F1820" t="s">
        <v>440</v>
      </c>
    </row>
    <row r="1821" spans="1:6">
      <c r="A1821" t="s">
        <v>2900</v>
      </c>
      <c r="B1821">
        <v>1.19</v>
      </c>
      <c r="C1821">
        <v>1.36</v>
      </c>
      <c r="D1821" s="42">
        <f t="shared" si="28"/>
        <v>17</v>
      </c>
      <c r="E1821" t="s">
        <v>2904</v>
      </c>
      <c r="F1821" t="s">
        <v>440</v>
      </c>
    </row>
    <row r="1822" spans="1:6">
      <c r="A1822" t="s">
        <v>2900</v>
      </c>
      <c r="B1822">
        <v>1.38</v>
      </c>
      <c r="C1822">
        <v>1.52</v>
      </c>
      <c r="D1822" s="42">
        <f t="shared" si="28"/>
        <v>14.000000000000014</v>
      </c>
      <c r="E1822" t="s">
        <v>2905</v>
      </c>
      <c r="F1822" t="s">
        <v>440</v>
      </c>
    </row>
    <row r="1823" spans="1:6">
      <c r="A1823" t="s">
        <v>2900</v>
      </c>
      <c r="B1823">
        <v>1.55</v>
      </c>
      <c r="C1823">
        <v>2.11</v>
      </c>
      <c r="D1823" s="42">
        <f t="shared" si="28"/>
        <v>16</v>
      </c>
      <c r="E1823" t="s">
        <v>2906</v>
      </c>
      <c r="F1823" t="s">
        <v>440</v>
      </c>
    </row>
    <row r="1824" spans="1:6">
      <c r="A1824" t="s">
        <v>2907</v>
      </c>
      <c r="B1824">
        <v>2.14</v>
      </c>
      <c r="C1824">
        <v>2.33</v>
      </c>
      <c r="D1824" s="42">
        <f t="shared" si="28"/>
        <v>19</v>
      </c>
      <c r="E1824" t="s">
        <v>2908</v>
      </c>
      <c r="F1824" t="s">
        <v>440</v>
      </c>
    </row>
    <row r="1825" spans="1:6">
      <c r="A1825" t="s">
        <v>2907</v>
      </c>
      <c r="B1825">
        <v>2.37</v>
      </c>
      <c r="C1825">
        <v>2.4900000000000002</v>
      </c>
      <c r="D1825" s="42">
        <f t="shared" si="28"/>
        <v>12.000000000000028</v>
      </c>
      <c r="E1825" t="s">
        <v>2909</v>
      </c>
      <c r="F1825" t="s">
        <v>442</v>
      </c>
    </row>
    <row r="1826" spans="1:6">
      <c r="A1826" t="s">
        <v>2907</v>
      </c>
      <c r="B1826">
        <v>2.52</v>
      </c>
      <c r="C1826">
        <v>3.09</v>
      </c>
      <c r="D1826" s="42">
        <f t="shared" si="28"/>
        <v>17</v>
      </c>
      <c r="E1826" t="s">
        <v>2910</v>
      </c>
      <c r="F1826" t="s">
        <v>442</v>
      </c>
    </row>
    <row r="1827" spans="1:6">
      <c r="A1827" t="s">
        <v>2907</v>
      </c>
      <c r="B1827">
        <v>3.09</v>
      </c>
      <c r="C1827">
        <v>3.4</v>
      </c>
      <c r="D1827" s="42">
        <f t="shared" si="28"/>
        <v>31</v>
      </c>
      <c r="E1827" t="s">
        <v>2911</v>
      </c>
      <c r="F1827" t="s">
        <v>442</v>
      </c>
    </row>
    <row r="1828" spans="1:6">
      <c r="A1828" t="s">
        <v>2907</v>
      </c>
      <c r="B1828">
        <v>0</v>
      </c>
      <c r="C1828">
        <v>0.16</v>
      </c>
      <c r="D1828" s="42">
        <f t="shared" si="28"/>
        <v>16</v>
      </c>
      <c r="E1828" t="s">
        <v>2912</v>
      </c>
      <c r="F1828" t="s">
        <v>440</v>
      </c>
    </row>
    <row r="1829" spans="1:6">
      <c r="A1829" t="s">
        <v>2907</v>
      </c>
      <c r="B1829">
        <v>0.19</v>
      </c>
      <c r="C1829">
        <v>0.32</v>
      </c>
      <c r="D1829" s="42">
        <f t="shared" si="28"/>
        <v>13</v>
      </c>
      <c r="E1829" t="s">
        <v>2913</v>
      </c>
      <c r="F1829" t="s">
        <v>440</v>
      </c>
    </row>
    <row r="1830" spans="1:6">
      <c r="A1830" t="s">
        <v>2914</v>
      </c>
      <c r="B1830">
        <v>0.34</v>
      </c>
      <c r="C1830">
        <v>0.47</v>
      </c>
      <c r="D1830" s="42">
        <f t="shared" si="28"/>
        <v>13</v>
      </c>
      <c r="E1830" t="s">
        <v>2915</v>
      </c>
      <c r="F1830" t="s">
        <v>440</v>
      </c>
    </row>
    <row r="1831" spans="1:6">
      <c r="A1831" t="s">
        <v>2914</v>
      </c>
      <c r="B1831">
        <v>0.5</v>
      </c>
      <c r="C1831">
        <v>1.04</v>
      </c>
      <c r="D1831" s="42">
        <f t="shared" si="28"/>
        <v>14</v>
      </c>
      <c r="E1831" t="s">
        <v>2916</v>
      </c>
      <c r="F1831" t="s">
        <v>440</v>
      </c>
    </row>
    <row r="1832" spans="1:6">
      <c r="A1832" t="s">
        <v>2914</v>
      </c>
      <c r="B1832">
        <v>1.06</v>
      </c>
      <c r="C1832">
        <v>1.17</v>
      </c>
      <c r="D1832" s="42">
        <f t="shared" si="28"/>
        <v>11</v>
      </c>
      <c r="E1832" t="s">
        <v>2917</v>
      </c>
      <c r="F1832" t="s">
        <v>440</v>
      </c>
    </row>
    <row r="1833" spans="1:6">
      <c r="A1833" t="s">
        <v>2914</v>
      </c>
      <c r="B1833">
        <v>1.19</v>
      </c>
      <c r="C1833">
        <v>1.3</v>
      </c>
      <c r="D1833" s="42">
        <f t="shared" si="28"/>
        <v>11</v>
      </c>
      <c r="E1833" t="s">
        <v>2918</v>
      </c>
      <c r="F1833" t="s">
        <v>440</v>
      </c>
    </row>
    <row r="1834" spans="1:6">
      <c r="A1834" t="s">
        <v>2914</v>
      </c>
      <c r="B1834">
        <v>1.33</v>
      </c>
      <c r="C1834">
        <v>1.46</v>
      </c>
      <c r="D1834" s="42">
        <f t="shared" si="28"/>
        <v>13</v>
      </c>
      <c r="E1834" t="s">
        <v>2919</v>
      </c>
      <c r="F1834" t="s">
        <v>440</v>
      </c>
    </row>
    <row r="1835" spans="1:6">
      <c r="A1835" t="s">
        <v>2914</v>
      </c>
      <c r="B1835">
        <v>1.48</v>
      </c>
      <c r="C1835">
        <v>1.59</v>
      </c>
      <c r="D1835" s="42">
        <f t="shared" si="28"/>
        <v>11</v>
      </c>
      <c r="E1835" t="s">
        <v>2920</v>
      </c>
      <c r="F1835" t="s">
        <v>440</v>
      </c>
    </row>
    <row r="1836" spans="1:6">
      <c r="A1836" t="s">
        <v>2921</v>
      </c>
      <c r="B1836">
        <v>2.0499999999999998</v>
      </c>
      <c r="C1836">
        <v>2.2200000000000002</v>
      </c>
      <c r="D1836" s="42">
        <f t="shared" si="28"/>
        <v>17.000000000000043</v>
      </c>
      <c r="E1836" t="s">
        <v>2922</v>
      </c>
      <c r="F1836" t="s">
        <v>440</v>
      </c>
    </row>
    <row r="1837" spans="1:6">
      <c r="A1837" t="s">
        <v>2921</v>
      </c>
      <c r="B1837">
        <v>2.25</v>
      </c>
      <c r="C1837">
        <v>2.37</v>
      </c>
      <c r="D1837" s="42">
        <f t="shared" si="28"/>
        <v>12</v>
      </c>
      <c r="E1837" t="s">
        <v>2923</v>
      </c>
      <c r="F1837" t="s">
        <v>440</v>
      </c>
    </row>
    <row r="1838" spans="1:6">
      <c r="A1838" t="s">
        <v>2921</v>
      </c>
      <c r="B1838">
        <v>2.38</v>
      </c>
      <c r="C1838">
        <v>2.5</v>
      </c>
      <c r="D1838" s="42">
        <f t="shared" si="28"/>
        <v>12</v>
      </c>
      <c r="E1838" t="s">
        <v>2924</v>
      </c>
      <c r="F1838" t="s">
        <v>440</v>
      </c>
    </row>
    <row r="1839" spans="1:6">
      <c r="A1839" t="s">
        <v>2921</v>
      </c>
      <c r="B1839">
        <v>2.52</v>
      </c>
      <c r="C1839">
        <v>3.05</v>
      </c>
      <c r="D1839" s="42">
        <f t="shared" si="28"/>
        <v>12.999999999999972</v>
      </c>
      <c r="E1839" t="s">
        <v>2925</v>
      </c>
      <c r="F1839" t="s">
        <v>440</v>
      </c>
    </row>
    <row r="1840" spans="1:6">
      <c r="A1840" t="s">
        <v>2921</v>
      </c>
      <c r="B1840">
        <v>3.07</v>
      </c>
      <c r="C1840">
        <v>3.2</v>
      </c>
      <c r="D1840" s="42">
        <f t="shared" si="28"/>
        <v>13.000000000000057</v>
      </c>
      <c r="E1840" t="s">
        <v>2926</v>
      </c>
      <c r="F1840" t="s">
        <v>442</v>
      </c>
    </row>
    <row r="1841" spans="1:6">
      <c r="A1841" t="s">
        <v>2921</v>
      </c>
      <c r="B1841">
        <v>3.22</v>
      </c>
      <c r="C1841">
        <v>3.36</v>
      </c>
      <c r="D1841" s="42">
        <f t="shared" si="28"/>
        <v>13.999999999999972</v>
      </c>
      <c r="E1841" t="s">
        <v>2927</v>
      </c>
      <c r="F1841" t="s">
        <v>440</v>
      </c>
    </row>
    <row r="1842" spans="1:6">
      <c r="A1842" t="s">
        <v>2928</v>
      </c>
      <c r="B1842">
        <v>3.4</v>
      </c>
      <c r="C1842">
        <v>3.52</v>
      </c>
      <c r="D1842" s="42">
        <f t="shared" si="28"/>
        <v>12</v>
      </c>
      <c r="E1842" t="s">
        <v>2929</v>
      </c>
      <c r="F1842" t="s">
        <v>440</v>
      </c>
    </row>
    <row r="1843" spans="1:6">
      <c r="A1843" t="s">
        <v>2928</v>
      </c>
      <c r="B1843">
        <v>3.54</v>
      </c>
      <c r="C1843">
        <v>4.07</v>
      </c>
      <c r="D1843" s="42">
        <f t="shared" si="28"/>
        <v>13.000000000000028</v>
      </c>
      <c r="E1843" t="s">
        <v>2930</v>
      </c>
      <c r="F1843" t="s">
        <v>440</v>
      </c>
    </row>
    <row r="1844" spans="1:6">
      <c r="A1844" t="s">
        <v>2928</v>
      </c>
      <c r="B1844">
        <v>4.09</v>
      </c>
      <c r="C1844">
        <v>4.2300000000000004</v>
      </c>
      <c r="D1844" s="42">
        <f t="shared" si="28"/>
        <v>14.000000000000057</v>
      </c>
      <c r="E1844" t="s">
        <v>2931</v>
      </c>
      <c r="F1844" t="s">
        <v>440</v>
      </c>
    </row>
    <row r="1845" spans="1:6">
      <c r="A1845" t="s">
        <v>2928</v>
      </c>
      <c r="B1845">
        <v>4.25</v>
      </c>
      <c r="C1845">
        <v>4.38</v>
      </c>
      <c r="D1845" s="42">
        <f t="shared" si="28"/>
        <v>13</v>
      </c>
      <c r="E1845" t="s">
        <v>2932</v>
      </c>
      <c r="F1845" t="s">
        <v>440</v>
      </c>
    </row>
    <row r="1846" spans="1:6">
      <c r="A1846" t="s">
        <v>2928</v>
      </c>
      <c r="B1846">
        <v>4.3899999999999997</v>
      </c>
      <c r="C1846">
        <v>5.09</v>
      </c>
      <c r="D1846" s="42">
        <f t="shared" si="28"/>
        <v>30</v>
      </c>
      <c r="E1846" t="s">
        <v>2933</v>
      </c>
      <c r="F1846" t="s">
        <v>440</v>
      </c>
    </row>
    <row r="1847" spans="1:6">
      <c r="A1847" t="s">
        <v>2928</v>
      </c>
      <c r="B1847">
        <v>0.14000000000000001</v>
      </c>
      <c r="C1847">
        <v>0.32</v>
      </c>
      <c r="D1847" s="42">
        <f t="shared" si="28"/>
        <v>18</v>
      </c>
      <c r="E1847" t="s">
        <v>2934</v>
      </c>
      <c r="F1847" t="s">
        <v>440</v>
      </c>
    </row>
    <row r="1848" spans="1:6">
      <c r="A1848" t="s">
        <v>2935</v>
      </c>
      <c r="B1848">
        <v>0.35</v>
      </c>
      <c r="C1848">
        <v>0.52</v>
      </c>
      <c r="D1848" s="42">
        <f t="shared" si="28"/>
        <v>17</v>
      </c>
      <c r="E1848" t="s">
        <v>2936</v>
      </c>
      <c r="F1848" t="s">
        <v>442</v>
      </c>
    </row>
    <row r="1849" spans="1:6">
      <c r="A1849" t="s">
        <v>2935</v>
      </c>
      <c r="B1849">
        <v>0.55000000000000004</v>
      </c>
      <c r="C1849">
        <v>1.1100000000000001</v>
      </c>
      <c r="D1849" s="42">
        <f t="shared" si="28"/>
        <v>16.000000000000007</v>
      </c>
      <c r="E1849" t="s">
        <v>2937</v>
      </c>
      <c r="F1849" t="s">
        <v>818</v>
      </c>
    </row>
    <row r="1850" spans="1:6">
      <c r="A1850" t="s">
        <v>2935</v>
      </c>
      <c r="B1850">
        <v>1.1599999999999999</v>
      </c>
      <c r="C1850">
        <v>1.29</v>
      </c>
      <c r="D1850" s="42">
        <f t="shared" si="28"/>
        <v>13</v>
      </c>
      <c r="E1850" t="s">
        <v>2938</v>
      </c>
      <c r="F1850" t="s">
        <v>440</v>
      </c>
    </row>
    <row r="1851" spans="1:6">
      <c r="A1851" t="s">
        <v>2935</v>
      </c>
      <c r="B1851">
        <v>1.33</v>
      </c>
      <c r="C1851">
        <v>1.48</v>
      </c>
      <c r="D1851" s="42">
        <f t="shared" si="28"/>
        <v>15</v>
      </c>
      <c r="E1851" t="s">
        <v>2939</v>
      </c>
      <c r="F1851" t="s">
        <v>440</v>
      </c>
    </row>
    <row r="1852" spans="1:6">
      <c r="A1852" t="s">
        <v>2935</v>
      </c>
      <c r="B1852">
        <v>1.51</v>
      </c>
      <c r="C1852">
        <v>2.08</v>
      </c>
      <c r="D1852" s="42">
        <f t="shared" si="28"/>
        <v>17</v>
      </c>
      <c r="E1852" t="s">
        <v>2940</v>
      </c>
      <c r="F1852" t="s">
        <v>440</v>
      </c>
    </row>
    <row r="1853" spans="1:6">
      <c r="A1853" t="s">
        <v>2935</v>
      </c>
      <c r="B1853">
        <v>2.1</v>
      </c>
      <c r="C1853">
        <v>2.2200000000000002</v>
      </c>
      <c r="D1853" s="42">
        <f t="shared" si="28"/>
        <v>12.000000000000028</v>
      </c>
      <c r="E1853" t="s">
        <v>2941</v>
      </c>
      <c r="F1853" t="s">
        <v>440</v>
      </c>
    </row>
    <row r="1854" spans="1:6">
      <c r="A1854" t="s">
        <v>2942</v>
      </c>
      <c r="B1854">
        <v>2.25</v>
      </c>
      <c r="C1854">
        <v>2.36</v>
      </c>
      <c r="D1854" s="42">
        <f t="shared" si="28"/>
        <v>11</v>
      </c>
      <c r="E1854" t="s">
        <v>2943</v>
      </c>
      <c r="F1854" t="s">
        <v>440</v>
      </c>
    </row>
    <row r="1855" spans="1:6">
      <c r="A1855" t="s">
        <v>2942</v>
      </c>
      <c r="B1855">
        <v>2.39</v>
      </c>
      <c r="C1855">
        <v>2.52</v>
      </c>
      <c r="D1855" s="42">
        <f t="shared" si="28"/>
        <v>13</v>
      </c>
      <c r="E1855" t="s">
        <v>2944</v>
      </c>
      <c r="F1855" t="s">
        <v>440</v>
      </c>
    </row>
    <row r="1856" spans="1:6">
      <c r="A1856" t="s">
        <v>2942</v>
      </c>
      <c r="B1856">
        <v>2.5499999999999998</v>
      </c>
      <c r="C1856">
        <v>3.12</v>
      </c>
      <c r="D1856" s="42">
        <f t="shared" si="28"/>
        <v>17</v>
      </c>
      <c r="E1856" t="s">
        <v>2945</v>
      </c>
      <c r="F1856" t="s">
        <v>440</v>
      </c>
    </row>
    <row r="1857" spans="1:6">
      <c r="A1857" t="s">
        <v>2942</v>
      </c>
      <c r="B1857">
        <v>3.14</v>
      </c>
      <c r="C1857">
        <v>3.25</v>
      </c>
      <c r="D1857" s="42">
        <f t="shared" si="28"/>
        <v>11</v>
      </c>
      <c r="E1857" t="s">
        <v>2946</v>
      </c>
      <c r="F1857" t="s">
        <v>440</v>
      </c>
    </row>
    <row r="1858" spans="1:6">
      <c r="A1858" t="s">
        <v>2942</v>
      </c>
      <c r="B1858">
        <v>3.29</v>
      </c>
      <c r="C1858">
        <v>3.42</v>
      </c>
      <c r="D1858" s="42">
        <f t="shared" si="28"/>
        <v>13</v>
      </c>
      <c r="E1858" t="s">
        <v>2947</v>
      </c>
      <c r="F1858" t="s">
        <v>442</v>
      </c>
    </row>
    <row r="1859" spans="1:6">
      <c r="A1859" t="s">
        <v>2942</v>
      </c>
      <c r="B1859">
        <v>3.45</v>
      </c>
      <c r="C1859">
        <v>4</v>
      </c>
      <c r="D1859" s="42">
        <f t="shared" ref="D1859:D1922" si="29">(TRUNC(C1859)*60)+((C1859-TRUNC(C1859))*100)-((TRUNC(B1859)*60)+((B1859-TRUNC(B1859))*100))</f>
        <v>15</v>
      </c>
      <c r="E1859" t="s">
        <v>2948</v>
      </c>
      <c r="F1859" t="s">
        <v>440</v>
      </c>
    </row>
    <row r="1860" spans="1:6">
      <c r="A1860" t="s">
        <v>2949</v>
      </c>
      <c r="B1860">
        <v>4.0199999999999996</v>
      </c>
      <c r="C1860">
        <v>4.16</v>
      </c>
      <c r="D1860" s="42">
        <f t="shared" si="29"/>
        <v>14.000000000000057</v>
      </c>
      <c r="E1860" t="s">
        <v>2950</v>
      </c>
      <c r="F1860" t="s">
        <v>440</v>
      </c>
    </row>
    <row r="1861" spans="1:6">
      <c r="A1861" t="s">
        <v>2949</v>
      </c>
      <c r="B1861">
        <v>4.2</v>
      </c>
      <c r="C1861">
        <v>4.3499999999999996</v>
      </c>
      <c r="D1861" s="42">
        <f t="shared" si="29"/>
        <v>14.999999999999943</v>
      </c>
      <c r="E1861" t="s">
        <v>2951</v>
      </c>
      <c r="F1861" t="s">
        <v>440</v>
      </c>
    </row>
    <row r="1862" spans="1:6">
      <c r="A1862" t="s">
        <v>2949</v>
      </c>
      <c r="B1862">
        <v>4.37</v>
      </c>
      <c r="C1862">
        <v>4.58</v>
      </c>
      <c r="D1862" s="42">
        <f t="shared" si="29"/>
        <v>21</v>
      </c>
      <c r="E1862" t="s">
        <v>2952</v>
      </c>
      <c r="F1862" t="s">
        <v>440</v>
      </c>
    </row>
    <row r="1863" spans="1:6">
      <c r="A1863" t="s">
        <v>2949</v>
      </c>
      <c r="B1863">
        <v>0</v>
      </c>
      <c r="C1863">
        <v>0.11</v>
      </c>
      <c r="D1863" s="42">
        <f t="shared" si="29"/>
        <v>11</v>
      </c>
      <c r="E1863" t="s">
        <v>2953</v>
      </c>
      <c r="F1863" t="s">
        <v>440</v>
      </c>
    </row>
    <row r="1864" spans="1:6">
      <c r="A1864" t="s">
        <v>2949</v>
      </c>
      <c r="B1864">
        <v>0.13</v>
      </c>
      <c r="C1864">
        <v>0.25</v>
      </c>
      <c r="D1864" s="42">
        <f t="shared" si="29"/>
        <v>12</v>
      </c>
      <c r="E1864" t="s">
        <v>2954</v>
      </c>
      <c r="F1864" t="s">
        <v>440</v>
      </c>
    </row>
    <row r="1865" spans="1:6">
      <c r="A1865" t="s">
        <v>2949</v>
      </c>
      <c r="B1865">
        <v>0.27</v>
      </c>
      <c r="C1865">
        <v>0.36</v>
      </c>
      <c r="D1865" s="42">
        <f t="shared" si="29"/>
        <v>9</v>
      </c>
      <c r="E1865" t="s">
        <v>2955</v>
      </c>
      <c r="F1865" t="s">
        <v>818</v>
      </c>
    </row>
    <row r="1866" spans="1:6">
      <c r="A1866" t="s">
        <v>2956</v>
      </c>
      <c r="B1866">
        <v>0.38</v>
      </c>
      <c r="C1866">
        <v>0.52</v>
      </c>
      <c r="D1866" s="42">
        <f t="shared" si="29"/>
        <v>14</v>
      </c>
      <c r="E1866" t="s">
        <v>2957</v>
      </c>
      <c r="F1866" t="s">
        <v>440</v>
      </c>
    </row>
    <row r="1867" spans="1:6">
      <c r="A1867" t="s">
        <v>2956</v>
      </c>
      <c r="B1867">
        <v>0.54</v>
      </c>
      <c r="C1867">
        <v>1.07</v>
      </c>
      <c r="D1867" s="42">
        <f t="shared" si="29"/>
        <v>13</v>
      </c>
      <c r="E1867" t="s">
        <v>2958</v>
      </c>
      <c r="F1867" t="s">
        <v>442</v>
      </c>
    </row>
    <row r="1868" spans="1:6">
      <c r="A1868" t="s">
        <v>2956</v>
      </c>
      <c r="B1868">
        <v>1.08</v>
      </c>
      <c r="C1868">
        <v>1.2</v>
      </c>
      <c r="D1868" s="42">
        <f t="shared" si="29"/>
        <v>12</v>
      </c>
      <c r="E1868" t="s">
        <v>2959</v>
      </c>
      <c r="F1868" t="s">
        <v>440</v>
      </c>
    </row>
    <row r="1869" spans="1:6">
      <c r="A1869" t="s">
        <v>2956</v>
      </c>
      <c r="B1869">
        <v>1.22</v>
      </c>
      <c r="C1869">
        <v>1.35</v>
      </c>
      <c r="D1869" s="42">
        <f t="shared" si="29"/>
        <v>13</v>
      </c>
      <c r="E1869" t="s">
        <v>2960</v>
      </c>
      <c r="F1869" t="s">
        <v>440</v>
      </c>
    </row>
    <row r="1870" spans="1:6">
      <c r="A1870" t="s">
        <v>2956</v>
      </c>
      <c r="B1870">
        <v>1.38</v>
      </c>
      <c r="C1870">
        <v>1.47</v>
      </c>
      <c r="D1870" s="42">
        <f t="shared" si="29"/>
        <v>9.0000000000000142</v>
      </c>
      <c r="E1870" t="s">
        <v>2961</v>
      </c>
      <c r="F1870" t="s">
        <v>440</v>
      </c>
    </row>
    <row r="1871" spans="1:6">
      <c r="A1871" t="s">
        <v>2956</v>
      </c>
      <c r="B1871">
        <v>1.49</v>
      </c>
      <c r="C1871">
        <v>1.58</v>
      </c>
      <c r="D1871" s="42">
        <f t="shared" si="29"/>
        <v>9</v>
      </c>
      <c r="E1871" t="s">
        <v>2962</v>
      </c>
      <c r="F1871" t="s">
        <v>440</v>
      </c>
    </row>
    <row r="1872" spans="1:6">
      <c r="A1872" t="s">
        <v>2963</v>
      </c>
      <c r="B1872">
        <v>1.59</v>
      </c>
      <c r="C1872">
        <v>2.1</v>
      </c>
      <c r="D1872" s="42">
        <f t="shared" si="29"/>
        <v>11</v>
      </c>
      <c r="E1872" t="s">
        <v>2964</v>
      </c>
      <c r="F1872" t="s">
        <v>818</v>
      </c>
    </row>
    <row r="1873" spans="1:6">
      <c r="A1873" t="s">
        <v>2963</v>
      </c>
      <c r="B1873">
        <v>2.11</v>
      </c>
      <c r="C1873">
        <v>2.2000000000000002</v>
      </c>
      <c r="D1873" s="42">
        <f t="shared" si="29"/>
        <v>9.0000000000000284</v>
      </c>
      <c r="E1873" t="s">
        <v>2965</v>
      </c>
      <c r="F1873" t="s">
        <v>440</v>
      </c>
    </row>
    <row r="1874" spans="1:6">
      <c r="A1874" t="s">
        <v>2963</v>
      </c>
      <c r="B1874">
        <v>2.2200000000000002</v>
      </c>
      <c r="C1874">
        <v>2.34</v>
      </c>
      <c r="D1874" s="42">
        <f t="shared" si="29"/>
        <v>11.999999999999972</v>
      </c>
      <c r="E1874" t="s">
        <v>2966</v>
      </c>
      <c r="F1874" t="s">
        <v>442</v>
      </c>
    </row>
    <row r="1875" spans="1:6">
      <c r="A1875" t="s">
        <v>2963</v>
      </c>
      <c r="B1875">
        <v>2.34</v>
      </c>
      <c r="C1875">
        <v>2.44</v>
      </c>
      <c r="D1875" s="42">
        <f t="shared" si="29"/>
        <v>10</v>
      </c>
      <c r="E1875" t="s">
        <v>2967</v>
      </c>
      <c r="F1875" t="s">
        <v>440</v>
      </c>
    </row>
    <row r="1876" spans="1:6">
      <c r="A1876" t="s">
        <v>2963</v>
      </c>
      <c r="B1876">
        <v>2.48</v>
      </c>
      <c r="C1876">
        <v>2.58</v>
      </c>
      <c r="D1876" s="42">
        <f t="shared" si="29"/>
        <v>10</v>
      </c>
      <c r="E1876" t="s">
        <v>2968</v>
      </c>
      <c r="F1876" t="s">
        <v>440</v>
      </c>
    </row>
    <row r="1877" spans="1:6">
      <c r="A1877" t="s">
        <v>2963</v>
      </c>
      <c r="B1877">
        <v>2.59</v>
      </c>
      <c r="C1877">
        <v>3.12</v>
      </c>
      <c r="D1877" s="42">
        <f t="shared" si="29"/>
        <v>13</v>
      </c>
      <c r="E1877" t="s">
        <v>2969</v>
      </c>
      <c r="F1877" t="s">
        <v>440</v>
      </c>
    </row>
    <row r="1878" spans="1:6">
      <c r="A1878" t="s">
        <v>2970</v>
      </c>
      <c r="B1878">
        <v>3.15</v>
      </c>
      <c r="C1878">
        <v>3.24</v>
      </c>
      <c r="D1878" s="42">
        <f t="shared" si="29"/>
        <v>9.0000000000000284</v>
      </c>
      <c r="E1878" t="s">
        <v>2971</v>
      </c>
      <c r="F1878" t="s">
        <v>440</v>
      </c>
    </row>
    <row r="1879" spans="1:6">
      <c r="A1879" t="s">
        <v>2970</v>
      </c>
      <c r="B1879">
        <v>3.25</v>
      </c>
      <c r="C1879">
        <v>3.34</v>
      </c>
      <c r="D1879" s="42">
        <f t="shared" si="29"/>
        <v>9</v>
      </c>
      <c r="E1879" t="s">
        <v>2972</v>
      </c>
      <c r="F1879" t="s">
        <v>440</v>
      </c>
    </row>
    <row r="1880" spans="1:6">
      <c r="A1880" t="s">
        <v>2970</v>
      </c>
      <c r="B1880">
        <v>3.36</v>
      </c>
      <c r="C1880">
        <v>3.47</v>
      </c>
      <c r="D1880" s="42">
        <f t="shared" si="29"/>
        <v>11.000000000000028</v>
      </c>
      <c r="E1880" t="s">
        <v>2973</v>
      </c>
      <c r="F1880" t="s">
        <v>440</v>
      </c>
    </row>
    <row r="1881" spans="1:6">
      <c r="A1881" t="s">
        <v>2970</v>
      </c>
      <c r="B1881">
        <v>3.5</v>
      </c>
      <c r="C1881">
        <v>4</v>
      </c>
      <c r="D1881" s="42">
        <f t="shared" si="29"/>
        <v>10</v>
      </c>
      <c r="E1881" t="s">
        <v>2974</v>
      </c>
      <c r="F1881" t="s">
        <v>440</v>
      </c>
    </row>
    <row r="1882" spans="1:6">
      <c r="A1882" t="s">
        <v>2970</v>
      </c>
      <c r="B1882">
        <v>4.01</v>
      </c>
      <c r="C1882">
        <v>4.1399999999999997</v>
      </c>
      <c r="D1882" s="42">
        <f t="shared" si="29"/>
        <v>13</v>
      </c>
      <c r="E1882" t="s">
        <v>2975</v>
      </c>
      <c r="F1882" t="s">
        <v>440</v>
      </c>
    </row>
    <row r="1883" spans="1:6">
      <c r="A1883" t="s">
        <v>2970</v>
      </c>
      <c r="B1883">
        <v>4.16</v>
      </c>
      <c r="C1883">
        <v>4.28</v>
      </c>
      <c r="D1883" s="42">
        <f t="shared" si="29"/>
        <v>12</v>
      </c>
      <c r="E1883" t="s">
        <v>2976</v>
      </c>
      <c r="F1883" t="s">
        <v>440</v>
      </c>
    </row>
    <row r="1884" spans="1:6">
      <c r="A1884" t="s">
        <v>2977</v>
      </c>
      <c r="B1884">
        <v>4.29</v>
      </c>
      <c r="C1884">
        <v>4.43</v>
      </c>
      <c r="D1884" s="42">
        <f t="shared" si="29"/>
        <v>14</v>
      </c>
      <c r="E1884" t="s">
        <v>2978</v>
      </c>
      <c r="F1884" t="s">
        <v>440</v>
      </c>
    </row>
    <row r="1885" spans="1:6">
      <c r="A1885" t="s">
        <v>2977</v>
      </c>
      <c r="B1885">
        <v>4.4400000000000004</v>
      </c>
      <c r="C1885">
        <v>4.5599999999999996</v>
      </c>
      <c r="D1885" s="42">
        <f t="shared" si="29"/>
        <v>11.999999999999886</v>
      </c>
      <c r="E1885" t="s">
        <v>2979</v>
      </c>
      <c r="F1885" t="s">
        <v>440</v>
      </c>
    </row>
    <row r="1886" spans="1:6">
      <c r="A1886" t="s">
        <v>2977</v>
      </c>
      <c r="B1886">
        <v>4.58</v>
      </c>
      <c r="C1886">
        <v>5.07</v>
      </c>
      <c r="D1886" s="42">
        <f t="shared" si="29"/>
        <v>9</v>
      </c>
      <c r="E1886" t="s">
        <v>2980</v>
      </c>
      <c r="F1886" t="s">
        <v>440</v>
      </c>
    </row>
    <row r="1887" spans="1:6">
      <c r="A1887" t="s">
        <v>2977</v>
      </c>
      <c r="B1887">
        <v>5.09</v>
      </c>
      <c r="C1887">
        <v>5.21</v>
      </c>
      <c r="D1887" s="42">
        <f t="shared" si="29"/>
        <v>12</v>
      </c>
      <c r="E1887" t="s">
        <v>2981</v>
      </c>
      <c r="F1887" t="s">
        <v>440</v>
      </c>
    </row>
    <row r="1888" spans="1:6">
      <c r="A1888" t="s">
        <v>2977</v>
      </c>
      <c r="B1888">
        <v>5.23</v>
      </c>
      <c r="C1888">
        <v>5.36</v>
      </c>
      <c r="D1888" s="42">
        <f t="shared" si="29"/>
        <v>12.999999999999943</v>
      </c>
      <c r="E1888" t="s">
        <v>2982</v>
      </c>
      <c r="F1888" t="s">
        <v>440</v>
      </c>
    </row>
    <row r="1889" spans="1:6">
      <c r="A1889" t="s">
        <v>2977</v>
      </c>
      <c r="B1889">
        <v>5.38</v>
      </c>
      <c r="C1889">
        <v>5.5</v>
      </c>
      <c r="D1889" s="42">
        <f t="shared" si="29"/>
        <v>12</v>
      </c>
      <c r="E1889" t="s">
        <v>2983</v>
      </c>
      <c r="F1889" t="s">
        <v>440</v>
      </c>
    </row>
    <row r="1890" spans="1:6">
      <c r="A1890" t="s">
        <v>2984</v>
      </c>
      <c r="B1890">
        <v>5.52</v>
      </c>
      <c r="C1890">
        <v>6.06</v>
      </c>
      <c r="D1890" s="42">
        <f t="shared" si="29"/>
        <v>14</v>
      </c>
      <c r="E1890" t="s">
        <v>2985</v>
      </c>
      <c r="F1890" t="s">
        <v>440</v>
      </c>
    </row>
    <row r="1891" spans="1:6">
      <c r="A1891" t="s">
        <v>2984</v>
      </c>
      <c r="B1891">
        <v>6.09</v>
      </c>
      <c r="C1891">
        <v>6.21</v>
      </c>
      <c r="D1891" s="42">
        <f t="shared" si="29"/>
        <v>12</v>
      </c>
      <c r="E1891" t="s">
        <v>2986</v>
      </c>
      <c r="F1891" t="s">
        <v>440</v>
      </c>
    </row>
    <row r="1892" spans="1:6">
      <c r="A1892" t="s">
        <v>2984</v>
      </c>
      <c r="B1892">
        <v>6.24</v>
      </c>
      <c r="C1892">
        <v>6.39</v>
      </c>
      <c r="D1892" s="42">
        <f t="shared" si="29"/>
        <v>15</v>
      </c>
      <c r="E1892" t="s">
        <v>2987</v>
      </c>
      <c r="F1892" t="s">
        <v>440</v>
      </c>
    </row>
    <row r="1893" spans="1:6">
      <c r="A1893" t="s">
        <v>2984</v>
      </c>
      <c r="B1893">
        <v>6.41</v>
      </c>
      <c r="C1893">
        <v>6.51</v>
      </c>
      <c r="D1893" s="42">
        <f t="shared" si="29"/>
        <v>10</v>
      </c>
      <c r="E1893" t="s">
        <v>2988</v>
      </c>
      <c r="F1893" t="s">
        <v>440</v>
      </c>
    </row>
    <row r="1894" spans="1:6">
      <c r="A1894" t="s">
        <v>2984</v>
      </c>
      <c r="B1894">
        <v>6.53</v>
      </c>
      <c r="C1894">
        <v>7.06</v>
      </c>
      <c r="D1894" s="42">
        <f t="shared" si="29"/>
        <v>12.999999999999943</v>
      </c>
      <c r="E1894" t="s">
        <v>2989</v>
      </c>
      <c r="F1894" t="s">
        <v>440</v>
      </c>
    </row>
    <row r="1895" spans="1:6">
      <c r="A1895" t="s">
        <v>2984</v>
      </c>
      <c r="B1895">
        <v>7.06</v>
      </c>
      <c r="C1895">
        <v>7.17</v>
      </c>
      <c r="D1895" s="42">
        <f t="shared" si="29"/>
        <v>11.000000000000057</v>
      </c>
      <c r="E1895" t="s">
        <v>2990</v>
      </c>
      <c r="F1895" t="s">
        <v>440</v>
      </c>
    </row>
    <row r="1896" spans="1:6">
      <c r="A1896" t="s">
        <v>2991</v>
      </c>
      <c r="B1896">
        <v>7.19</v>
      </c>
      <c r="C1896">
        <v>7.29</v>
      </c>
      <c r="D1896" s="42">
        <f t="shared" si="29"/>
        <v>9.9999999999999432</v>
      </c>
      <c r="E1896" t="s">
        <v>2992</v>
      </c>
      <c r="F1896" t="s">
        <v>440</v>
      </c>
    </row>
    <row r="1897" spans="1:6">
      <c r="A1897" t="s">
        <v>2991</v>
      </c>
      <c r="B1897">
        <v>7.31</v>
      </c>
      <c r="C1897">
        <v>7.4</v>
      </c>
      <c r="D1897" s="42">
        <f t="shared" si="29"/>
        <v>9.0000000000001137</v>
      </c>
      <c r="E1897" t="s">
        <v>2993</v>
      </c>
      <c r="F1897" t="s">
        <v>440</v>
      </c>
    </row>
    <row r="1898" spans="1:6">
      <c r="A1898" t="s">
        <v>2991</v>
      </c>
      <c r="B1898">
        <v>7.42</v>
      </c>
      <c r="C1898">
        <v>7.53</v>
      </c>
      <c r="D1898" s="42">
        <f t="shared" si="29"/>
        <v>11</v>
      </c>
      <c r="E1898" t="s">
        <v>2994</v>
      </c>
      <c r="F1898" t="s">
        <v>440</v>
      </c>
    </row>
    <row r="1899" spans="1:6">
      <c r="A1899" t="s">
        <v>2991</v>
      </c>
      <c r="B1899">
        <v>7.56</v>
      </c>
      <c r="C1899">
        <v>8.0500000000000007</v>
      </c>
      <c r="D1899" s="42">
        <f t="shared" si="29"/>
        <v>9.0000000000001137</v>
      </c>
      <c r="E1899" t="s">
        <v>2995</v>
      </c>
      <c r="F1899" t="s">
        <v>440</v>
      </c>
    </row>
    <row r="1900" spans="1:6">
      <c r="A1900" t="s">
        <v>2991</v>
      </c>
      <c r="B1900">
        <v>8.08</v>
      </c>
      <c r="C1900">
        <v>8.18</v>
      </c>
      <c r="D1900" s="42">
        <f t="shared" si="29"/>
        <v>10</v>
      </c>
      <c r="E1900" t="s">
        <v>2996</v>
      </c>
      <c r="F1900" t="s">
        <v>440</v>
      </c>
    </row>
    <row r="1901" spans="1:6">
      <c r="A1901" t="s">
        <v>2991</v>
      </c>
      <c r="B1901">
        <v>8.2100000000000009</v>
      </c>
      <c r="C1901">
        <v>8.32</v>
      </c>
      <c r="D1901" s="42">
        <f t="shared" si="29"/>
        <v>10.999999999999886</v>
      </c>
      <c r="E1901" t="s">
        <v>2997</v>
      </c>
      <c r="F1901" t="s">
        <v>440</v>
      </c>
    </row>
    <row r="1902" spans="1:6">
      <c r="A1902" t="s">
        <v>2998</v>
      </c>
      <c r="B1902">
        <v>8.36</v>
      </c>
      <c r="C1902">
        <v>8.48</v>
      </c>
      <c r="D1902" s="42">
        <f t="shared" si="29"/>
        <v>12</v>
      </c>
      <c r="E1902" t="s">
        <v>2999</v>
      </c>
      <c r="F1902" t="s">
        <v>440</v>
      </c>
    </row>
    <row r="1903" spans="1:6">
      <c r="A1903" t="s">
        <v>2998</v>
      </c>
      <c r="B1903">
        <v>8.5</v>
      </c>
      <c r="C1903">
        <v>9.01</v>
      </c>
      <c r="D1903" s="42">
        <f t="shared" si="29"/>
        <v>11</v>
      </c>
      <c r="E1903" t="s">
        <v>3000</v>
      </c>
      <c r="F1903" t="s">
        <v>440</v>
      </c>
    </row>
    <row r="1904" spans="1:6">
      <c r="A1904" t="s">
        <v>2998</v>
      </c>
      <c r="B1904">
        <v>9.02</v>
      </c>
      <c r="C1904">
        <v>9.1199999999999992</v>
      </c>
      <c r="D1904" s="42">
        <f t="shared" si="29"/>
        <v>9.9999999999998863</v>
      </c>
      <c r="E1904" t="s">
        <v>3001</v>
      </c>
      <c r="F1904" t="s">
        <v>442</v>
      </c>
    </row>
    <row r="1905" spans="1:6">
      <c r="A1905" t="s">
        <v>2998</v>
      </c>
      <c r="B1905">
        <v>9.15</v>
      </c>
      <c r="C1905">
        <v>9.26</v>
      </c>
      <c r="D1905" s="42">
        <f t="shared" si="29"/>
        <v>11</v>
      </c>
      <c r="E1905" t="s">
        <v>3002</v>
      </c>
      <c r="F1905" t="s">
        <v>440</v>
      </c>
    </row>
    <row r="1906" spans="1:6">
      <c r="A1906" t="s">
        <v>2998</v>
      </c>
      <c r="B1906">
        <v>9.2799999999999994</v>
      </c>
      <c r="C1906">
        <v>9.3699999999999992</v>
      </c>
      <c r="D1906" s="42">
        <f t="shared" si="29"/>
        <v>9</v>
      </c>
      <c r="E1906" t="s">
        <v>3003</v>
      </c>
      <c r="F1906" t="s">
        <v>440</v>
      </c>
    </row>
    <row r="1907" spans="1:6">
      <c r="A1907" t="s">
        <v>2998</v>
      </c>
      <c r="B1907">
        <v>9.39</v>
      </c>
      <c r="C1907">
        <v>9.52</v>
      </c>
      <c r="D1907" s="42">
        <f t="shared" si="29"/>
        <v>13</v>
      </c>
      <c r="E1907" t="s">
        <v>3004</v>
      </c>
      <c r="F1907" t="s">
        <v>440</v>
      </c>
    </row>
    <row r="1908" spans="1:6">
      <c r="A1908" t="s">
        <v>3005</v>
      </c>
      <c r="B1908">
        <v>9.5399999999999991</v>
      </c>
      <c r="C1908">
        <v>10.039999999999999</v>
      </c>
      <c r="D1908" s="42">
        <f t="shared" si="29"/>
        <v>10</v>
      </c>
      <c r="E1908" t="s">
        <v>3006</v>
      </c>
      <c r="F1908" t="s">
        <v>440</v>
      </c>
    </row>
    <row r="1909" spans="1:6">
      <c r="A1909" t="s">
        <v>3005</v>
      </c>
      <c r="B1909">
        <v>10.06</v>
      </c>
      <c r="C1909">
        <v>10.18</v>
      </c>
      <c r="D1909" s="42">
        <f t="shared" si="29"/>
        <v>12</v>
      </c>
      <c r="E1909" t="s">
        <v>3007</v>
      </c>
      <c r="F1909" t="s">
        <v>440</v>
      </c>
    </row>
    <row r="1910" spans="1:6">
      <c r="A1910" t="s">
        <v>3005</v>
      </c>
      <c r="B1910">
        <v>10.19</v>
      </c>
      <c r="C1910">
        <v>10.31</v>
      </c>
      <c r="D1910" s="42">
        <f t="shared" si="29"/>
        <v>12</v>
      </c>
      <c r="E1910" t="s">
        <v>3008</v>
      </c>
      <c r="F1910" t="s">
        <v>440</v>
      </c>
    </row>
    <row r="1911" spans="1:6">
      <c r="A1911" t="s">
        <v>3005</v>
      </c>
      <c r="B1911">
        <v>10.34</v>
      </c>
      <c r="C1911">
        <v>10.48</v>
      </c>
      <c r="D1911" s="42">
        <f t="shared" si="29"/>
        <v>14</v>
      </c>
      <c r="E1911" t="s">
        <v>3009</v>
      </c>
      <c r="F1911" t="s">
        <v>440</v>
      </c>
    </row>
    <row r="1912" spans="1:6">
      <c r="A1912" t="s">
        <v>3005</v>
      </c>
      <c r="B1912">
        <v>10.52</v>
      </c>
      <c r="C1912">
        <v>11.05</v>
      </c>
      <c r="D1912" s="42">
        <f t="shared" si="29"/>
        <v>13.000000000000114</v>
      </c>
      <c r="E1912" t="s">
        <v>3010</v>
      </c>
      <c r="F1912" t="s">
        <v>440</v>
      </c>
    </row>
    <row r="1913" spans="1:6">
      <c r="A1913" t="s">
        <v>3005</v>
      </c>
      <c r="B1913">
        <v>11.06</v>
      </c>
      <c r="C1913">
        <v>11.2</v>
      </c>
      <c r="D1913" s="42">
        <f t="shared" si="29"/>
        <v>13.999999999999886</v>
      </c>
      <c r="E1913" t="s">
        <v>3011</v>
      </c>
      <c r="F1913" t="s">
        <v>440</v>
      </c>
    </row>
    <row r="1914" spans="1:6">
      <c r="A1914" t="s">
        <v>3012</v>
      </c>
      <c r="B1914">
        <v>11.21</v>
      </c>
      <c r="C1914">
        <v>11.33</v>
      </c>
      <c r="D1914" s="42">
        <f t="shared" si="29"/>
        <v>11.999999999999886</v>
      </c>
      <c r="E1914" t="s">
        <v>3013</v>
      </c>
      <c r="F1914" t="s">
        <v>440</v>
      </c>
    </row>
    <row r="1915" spans="1:6">
      <c r="A1915" t="s">
        <v>3012</v>
      </c>
      <c r="B1915">
        <v>11.34</v>
      </c>
      <c r="C1915">
        <v>11.48</v>
      </c>
      <c r="D1915" s="42">
        <f t="shared" si="29"/>
        <v>14</v>
      </c>
      <c r="E1915" t="s">
        <v>3014</v>
      </c>
      <c r="F1915" t="s">
        <v>442</v>
      </c>
    </row>
    <row r="1916" spans="1:6">
      <c r="A1916" t="s">
        <v>3012</v>
      </c>
      <c r="B1916">
        <v>11.5</v>
      </c>
      <c r="C1916">
        <v>12</v>
      </c>
      <c r="D1916" s="42">
        <f t="shared" si="29"/>
        <v>10</v>
      </c>
      <c r="E1916" t="s">
        <v>3015</v>
      </c>
      <c r="F1916" t="s">
        <v>442</v>
      </c>
    </row>
    <row r="1917" spans="1:6">
      <c r="A1917" t="s">
        <v>3012</v>
      </c>
      <c r="B1917">
        <v>12.01</v>
      </c>
      <c r="C1917">
        <v>12.13</v>
      </c>
      <c r="D1917" s="42">
        <f t="shared" si="29"/>
        <v>12.000000000000114</v>
      </c>
      <c r="E1917" t="s">
        <v>3016</v>
      </c>
      <c r="F1917" t="s">
        <v>442</v>
      </c>
    </row>
    <row r="1918" spans="1:6">
      <c r="A1918" t="s">
        <v>3012</v>
      </c>
      <c r="B1918">
        <v>12.14</v>
      </c>
      <c r="C1918">
        <v>12.25</v>
      </c>
      <c r="D1918" s="42">
        <f t="shared" si="29"/>
        <v>11</v>
      </c>
      <c r="E1918" t="s">
        <v>3017</v>
      </c>
      <c r="F1918" t="s">
        <v>440</v>
      </c>
    </row>
    <row r="1919" spans="1:6">
      <c r="A1919" t="s">
        <v>3012</v>
      </c>
      <c r="B1919">
        <v>12.26</v>
      </c>
      <c r="C1919">
        <v>12.36</v>
      </c>
      <c r="D1919" s="42">
        <f t="shared" si="29"/>
        <v>10</v>
      </c>
      <c r="E1919" t="s">
        <v>3018</v>
      </c>
      <c r="F1919" t="s">
        <v>442</v>
      </c>
    </row>
    <row r="1920" spans="1:6">
      <c r="A1920" t="s">
        <v>3019</v>
      </c>
      <c r="B1920">
        <v>12.37</v>
      </c>
      <c r="C1920">
        <v>12.47</v>
      </c>
      <c r="D1920" s="42">
        <f t="shared" si="29"/>
        <v>10.000000000000227</v>
      </c>
      <c r="E1920" t="s">
        <v>3020</v>
      </c>
      <c r="F1920" t="s">
        <v>442</v>
      </c>
    </row>
    <row r="1921" spans="1:6">
      <c r="A1921" t="s">
        <v>3019</v>
      </c>
      <c r="B1921">
        <v>12.49</v>
      </c>
      <c r="C1921">
        <v>12.57</v>
      </c>
      <c r="D1921" s="42">
        <f t="shared" si="29"/>
        <v>8</v>
      </c>
      <c r="E1921" t="s">
        <v>3021</v>
      </c>
      <c r="F1921" t="s">
        <v>442</v>
      </c>
    </row>
    <row r="1922" spans="1:6">
      <c r="A1922" t="s">
        <v>3019</v>
      </c>
      <c r="B1922">
        <v>12.59</v>
      </c>
      <c r="C1922">
        <v>13.09</v>
      </c>
      <c r="D1922" s="42">
        <f t="shared" si="29"/>
        <v>10</v>
      </c>
      <c r="E1922" t="s">
        <v>3022</v>
      </c>
      <c r="F1922" t="s">
        <v>442</v>
      </c>
    </row>
    <row r="1923" spans="1:6">
      <c r="A1923" t="s">
        <v>3019</v>
      </c>
      <c r="B1923">
        <v>13.12</v>
      </c>
      <c r="C1923">
        <v>13.22</v>
      </c>
      <c r="D1923" s="42">
        <f t="shared" ref="D1923:D1986" si="30">(TRUNC(C1923)*60)+((C1923-TRUNC(C1923))*100)-((TRUNC(B1923)*60)+((B1923-TRUNC(B1923))*100))</f>
        <v>10.000000000000227</v>
      </c>
      <c r="E1923" t="s">
        <v>3023</v>
      </c>
      <c r="F1923" t="s">
        <v>440</v>
      </c>
    </row>
    <row r="1924" spans="1:6">
      <c r="A1924" t="s">
        <v>3019</v>
      </c>
      <c r="B1924">
        <v>13.25</v>
      </c>
      <c r="C1924">
        <v>13.34</v>
      </c>
      <c r="D1924" s="42">
        <f t="shared" si="30"/>
        <v>9</v>
      </c>
      <c r="E1924" t="s">
        <v>3024</v>
      </c>
      <c r="F1924" t="s">
        <v>440</v>
      </c>
    </row>
    <row r="1925" spans="1:6">
      <c r="A1925" t="s">
        <v>3019</v>
      </c>
      <c r="B1925">
        <v>13.35</v>
      </c>
      <c r="C1925">
        <v>13.44</v>
      </c>
      <c r="D1925" s="42">
        <f t="shared" si="30"/>
        <v>9</v>
      </c>
      <c r="E1925" t="s">
        <v>3025</v>
      </c>
      <c r="F1925" t="s">
        <v>440</v>
      </c>
    </row>
    <row r="1926" spans="1:6">
      <c r="A1926" t="s">
        <v>3026</v>
      </c>
      <c r="B1926">
        <v>13.47</v>
      </c>
      <c r="C1926">
        <v>13.55</v>
      </c>
      <c r="D1926" s="42">
        <f t="shared" si="30"/>
        <v>8</v>
      </c>
      <c r="E1926" t="s">
        <v>3027</v>
      </c>
      <c r="F1926" t="s">
        <v>440</v>
      </c>
    </row>
    <row r="1927" spans="1:6">
      <c r="A1927" t="s">
        <v>3026</v>
      </c>
      <c r="B1927">
        <v>13.58</v>
      </c>
      <c r="C1927">
        <v>14.07</v>
      </c>
      <c r="D1927" s="42">
        <f t="shared" si="30"/>
        <v>9</v>
      </c>
      <c r="E1927" t="s">
        <v>3028</v>
      </c>
      <c r="F1927" t="s">
        <v>440</v>
      </c>
    </row>
    <row r="1928" spans="1:6">
      <c r="A1928" t="s">
        <v>3026</v>
      </c>
      <c r="B1928">
        <v>14.09</v>
      </c>
      <c r="C1928">
        <v>14.18</v>
      </c>
      <c r="D1928" s="42">
        <f t="shared" si="30"/>
        <v>9</v>
      </c>
      <c r="E1928" t="s">
        <v>3029</v>
      </c>
      <c r="F1928" t="s">
        <v>442</v>
      </c>
    </row>
    <row r="1929" spans="1:6">
      <c r="A1929" t="s">
        <v>3026</v>
      </c>
      <c r="B1929">
        <v>14.2</v>
      </c>
      <c r="C1929">
        <v>14.31</v>
      </c>
      <c r="D1929" s="42">
        <f t="shared" si="30"/>
        <v>11.000000000000114</v>
      </c>
      <c r="E1929" t="s">
        <v>3030</v>
      </c>
      <c r="F1929" t="s">
        <v>440</v>
      </c>
    </row>
    <row r="1930" spans="1:6">
      <c r="A1930" t="s">
        <v>3026</v>
      </c>
      <c r="B1930">
        <v>14.32</v>
      </c>
      <c r="C1930">
        <v>14.45</v>
      </c>
      <c r="D1930" s="42">
        <f t="shared" si="30"/>
        <v>12.999999999999886</v>
      </c>
      <c r="E1930" t="s">
        <v>3031</v>
      </c>
      <c r="F1930" t="s">
        <v>440</v>
      </c>
    </row>
    <row r="1931" spans="1:6">
      <c r="A1931" t="s">
        <v>3026</v>
      </c>
      <c r="B1931">
        <v>14.47</v>
      </c>
      <c r="C1931">
        <v>14.58</v>
      </c>
      <c r="D1931" s="42">
        <f t="shared" si="30"/>
        <v>10.999999999999886</v>
      </c>
      <c r="E1931" t="s">
        <v>3032</v>
      </c>
      <c r="F1931" t="s">
        <v>440</v>
      </c>
    </row>
    <row r="1932" spans="1:6">
      <c r="A1932" t="s">
        <v>3033</v>
      </c>
      <c r="B1932">
        <v>14.59</v>
      </c>
      <c r="C1932">
        <v>15.1</v>
      </c>
      <c r="D1932" s="42">
        <f t="shared" si="30"/>
        <v>11</v>
      </c>
      <c r="E1932" t="s">
        <v>3034</v>
      </c>
      <c r="F1932" t="s">
        <v>442</v>
      </c>
    </row>
    <row r="1933" spans="1:6">
      <c r="A1933" t="s">
        <v>3033</v>
      </c>
      <c r="B1933">
        <v>15.13</v>
      </c>
      <c r="C1933">
        <v>15.23</v>
      </c>
      <c r="D1933" s="42">
        <f t="shared" si="30"/>
        <v>9.9999999999998863</v>
      </c>
      <c r="E1933" t="s">
        <v>3035</v>
      </c>
      <c r="F1933" t="s">
        <v>440</v>
      </c>
    </row>
    <row r="1934" spans="1:6">
      <c r="A1934" t="s">
        <v>3033</v>
      </c>
      <c r="B1934">
        <v>15.26</v>
      </c>
      <c r="C1934">
        <v>15.37</v>
      </c>
      <c r="D1934" s="42">
        <f t="shared" si="30"/>
        <v>10.999999999999886</v>
      </c>
      <c r="E1934" t="s">
        <v>3036</v>
      </c>
      <c r="F1934" t="s">
        <v>440</v>
      </c>
    </row>
    <row r="1935" spans="1:6">
      <c r="A1935" t="s">
        <v>3033</v>
      </c>
      <c r="B1935">
        <v>15.39</v>
      </c>
      <c r="C1935">
        <v>15.46</v>
      </c>
      <c r="D1935" s="42">
        <f t="shared" si="30"/>
        <v>7.0000000000001137</v>
      </c>
      <c r="E1935" t="s">
        <v>3037</v>
      </c>
      <c r="F1935" t="s">
        <v>440</v>
      </c>
    </row>
    <row r="1936" spans="1:6">
      <c r="A1936" t="s">
        <v>3033</v>
      </c>
      <c r="B1936">
        <v>15.49</v>
      </c>
      <c r="C1936">
        <v>15.58</v>
      </c>
      <c r="D1936" s="42">
        <f t="shared" si="30"/>
        <v>9</v>
      </c>
      <c r="E1936" t="s">
        <v>3038</v>
      </c>
      <c r="F1936" t="s">
        <v>440</v>
      </c>
    </row>
    <row r="1937" spans="1:6">
      <c r="A1937" t="s">
        <v>3033</v>
      </c>
      <c r="B1937">
        <v>15.59</v>
      </c>
      <c r="C1937">
        <v>16.100000000000001</v>
      </c>
      <c r="D1937" s="42">
        <f t="shared" si="30"/>
        <v>11.000000000000114</v>
      </c>
      <c r="E1937" t="s">
        <v>3039</v>
      </c>
      <c r="F1937" t="s">
        <v>440</v>
      </c>
    </row>
    <row r="1938" spans="1:6">
      <c r="A1938" t="s">
        <v>3040</v>
      </c>
      <c r="B1938">
        <v>16.11</v>
      </c>
      <c r="C1938">
        <v>16.2</v>
      </c>
      <c r="D1938" s="42">
        <f t="shared" si="30"/>
        <v>8.9999999999998863</v>
      </c>
      <c r="E1938" t="s">
        <v>3041</v>
      </c>
      <c r="F1938" t="s">
        <v>440</v>
      </c>
    </row>
    <row r="1939" spans="1:6">
      <c r="A1939" t="s">
        <v>3040</v>
      </c>
      <c r="B1939">
        <v>16.22</v>
      </c>
      <c r="C1939">
        <v>16.32</v>
      </c>
      <c r="D1939" s="42">
        <f t="shared" si="30"/>
        <v>10.000000000000114</v>
      </c>
      <c r="E1939" t="s">
        <v>3042</v>
      </c>
      <c r="F1939" t="s">
        <v>440</v>
      </c>
    </row>
    <row r="1940" spans="1:6">
      <c r="A1940" t="s">
        <v>3040</v>
      </c>
      <c r="B1940">
        <v>16.34</v>
      </c>
      <c r="C1940">
        <v>16.46</v>
      </c>
      <c r="D1940" s="42">
        <f t="shared" si="30"/>
        <v>12.000000000000114</v>
      </c>
      <c r="E1940" t="s">
        <v>3043</v>
      </c>
      <c r="F1940" t="s">
        <v>442</v>
      </c>
    </row>
    <row r="1941" spans="1:6">
      <c r="A1941" t="s">
        <v>3040</v>
      </c>
      <c r="B1941">
        <v>16.489999999999998</v>
      </c>
      <c r="C1941">
        <v>17.010000000000002</v>
      </c>
      <c r="D1941" s="42">
        <f t="shared" si="30"/>
        <v>12.000000000000227</v>
      </c>
      <c r="E1941" t="s">
        <v>3044</v>
      </c>
      <c r="F1941" t="s">
        <v>818</v>
      </c>
    </row>
    <row r="1942" spans="1:6">
      <c r="A1942" t="s">
        <v>3040</v>
      </c>
      <c r="B1942">
        <v>17.03</v>
      </c>
      <c r="C1942">
        <v>17.12</v>
      </c>
      <c r="D1942" s="42">
        <f t="shared" si="30"/>
        <v>8.9999999999998863</v>
      </c>
      <c r="E1942" t="s">
        <v>3045</v>
      </c>
      <c r="F1942" t="s">
        <v>440</v>
      </c>
    </row>
    <row r="1943" spans="1:6">
      <c r="A1943" t="s">
        <v>3040</v>
      </c>
      <c r="B1943">
        <v>17.13</v>
      </c>
      <c r="C1943">
        <v>17.25</v>
      </c>
      <c r="D1943" s="42">
        <f t="shared" si="30"/>
        <v>12</v>
      </c>
      <c r="E1943" t="s">
        <v>3046</v>
      </c>
      <c r="F1943" t="s">
        <v>440</v>
      </c>
    </row>
    <row r="1944" spans="1:6">
      <c r="A1944" t="s">
        <v>3047</v>
      </c>
      <c r="B1944">
        <v>17.260000000000002</v>
      </c>
      <c r="C1944">
        <v>17.37</v>
      </c>
      <c r="D1944" s="42">
        <f t="shared" si="30"/>
        <v>10.999999999999773</v>
      </c>
      <c r="E1944" t="s">
        <v>3048</v>
      </c>
      <c r="F1944" t="s">
        <v>818</v>
      </c>
    </row>
    <row r="1945" spans="1:6">
      <c r="A1945" t="s">
        <v>3047</v>
      </c>
      <c r="B1945">
        <v>17.39</v>
      </c>
      <c r="C1945">
        <v>17.5</v>
      </c>
      <c r="D1945" s="42">
        <f t="shared" si="30"/>
        <v>11</v>
      </c>
      <c r="E1945" t="s">
        <v>3049</v>
      </c>
      <c r="F1945" t="s">
        <v>440</v>
      </c>
    </row>
    <row r="1946" spans="1:6">
      <c r="A1946" t="s">
        <v>3047</v>
      </c>
      <c r="B1946">
        <v>17.53</v>
      </c>
      <c r="C1946">
        <v>18.02</v>
      </c>
      <c r="D1946" s="42">
        <f t="shared" si="30"/>
        <v>9</v>
      </c>
      <c r="E1946" t="s">
        <v>3050</v>
      </c>
      <c r="F1946" t="s">
        <v>440</v>
      </c>
    </row>
    <row r="1947" spans="1:6">
      <c r="A1947" t="s">
        <v>3047</v>
      </c>
      <c r="B1947">
        <v>18.04</v>
      </c>
      <c r="C1947">
        <v>18.13</v>
      </c>
      <c r="D1947" s="42">
        <f t="shared" si="30"/>
        <v>9</v>
      </c>
      <c r="E1947" t="s">
        <v>3051</v>
      </c>
      <c r="F1947" t="s">
        <v>440</v>
      </c>
    </row>
    <row r="1948" spans="1:6">
      <c r="A1948" t="s">
        <v>3047</v>
      </c>
      <c r="B1948">
        <v>18.149999999999999</v>
      </c>
      <c r="C1948">
        <v>18.25</v>
      </c>
      <c r="D1948" s="42">
        <f t="shared" si="30"/>
        <v>10.000000000000227</v>
      </c>
      <c r="E1948" t="s">
        <v>3052</v>
      </c>
      <c r="F1948" t="s">
        <v>440</v>
      </c>
    </row>
    <row r="1949" spans="1:6">
      <c r="A1949" t="s">
        <v>3047</v>
      </c>
      <c r="B1949">
        <v>18.27</v>
      </c>
      <c r="C1949">
        <v>18.350000000000001</v>
      </c>
      <c r="D1949" s="42">
        <f t="shared" si="30"/>
        <v>8.0000000000002274</v>
      </c>
      <c r="E1949" t="s">
        <v>3053</v>
      </c>
      <c r="F1949" t="s">
        <v>440</v>
      </c>
    </row>
    <row r="1950" spans="1:6">
      <c r="A1950" t="s">
        <v>3054</v>
      </c>
      <c r="B1950">
        <v>18.399999999999999</v>
      </c>
      <c r="C1950">
        <v>18.559999999999999</v>
      </c>
      <c r="D1950" s="42">
        <f t="shared" si="30"/>
        <v>16</v>
      </c>
      <c r="E1950" t="s">
        <v>3055</v>
      </c>
      <c r="F1950" t="s">
        <v>442</v>
      </c>
    </row>
    <row r="1951" spans="1:6">
      <c r="A1951" t="s">
        <v>3054</v>
      </c>
      <c r="B1951">
        <v>18.579999999999998</v>
      </c>
      <c r="C1951">
        <v>19.07</v>
      </c>
      <c r="D1951" s="42">
        <f t="shared" si="30"/>
        <v>9.0000000000002274</v>
      </c>
      <c r="E1951" t="s">
        <v>3056</v>
      </c>
      <c r="F1951" t="s">
        <v>440</v>
      </c>
    </row>
    <row r="1952" spans="1:6">
      <c r="A1952" t="s">
        <v>3054</v>
      </c>
      <c r="B1952">
        <v>19.09</v>
      </c>
      <c r="C1952">
        <v>19.190000000000001</v>
      </c>
      <c r="D1952" s="42">
        <f t="shared" si="30"/>
        <v>10.000000000000227</v>
      </c>
      <c r="E1952" t="s">
        <v>3057</v>
      </c>
      <c r="F1952" t="s">
        <v>440</v>
      </c>
    </row>
    <row r="1953" spans="1:6">
      <c r="A1953" t="s">
        <v>3054</v>
      </c>
      <c r="B1953">
        <v>19.2</v>
      </c>
      <c r="C1953">
        <v>19.3</v>
      </c>
      <c r="D1953" s="42">
        <f t="shared" si="30"/>
        <v>10</v>
      </c>
      <c r="E1953" t="s">
        <v>3058</v>
      </c>
      <c r="F1953" t="s">
        <v>442</v>
      </c>
    </row>
    <row r="1954" spans="1:6">
      <c r="A1954" t="s">
        <v>3054</v>
      </c>
      <c r="B1954">
        <v>19.309999999999999</v>
      </c>
      <c r="C1954">
        <v>19.43</v>
      </c>
      <c r="D1954" s="42">
        <f t="shared" si="30"/>
        <v>12.000000000000227</v>
      </c>
      <c r="E1954" t="s">
        <v>3059</v>
      </c>
      <c r="F1954" t="s">
        <v>440</v>
      </c>
    </row>
    <row r="1955" spans="1:6">
      <c r="A1955" t="s">
        <v>3054</v>
      </c>
      <c r="B1955">
        <v>19.45</v>
      </c>
      <c r="C1955">
        <v>19.54</v>
      </c>
      <c r="D1955" s="42">
        <f t="shared" si="30"/>
        <v>9</v>
      </c>
      <c r="E1955" t="s">
        <v>3060</v>
      </c>
      <c r="F1955" t="s">
        <v>440</v>
      </c>
    </row>
    <row r="1956" spans="1:6">
      <c r="A1956" t="s">
        <v>3061</v>
      </c>
      <c r="B1956">
        <v>19.559999999999999</v>
      </c>
      <c r="C1956">
        <v>20.079999999999998</v>
      </c>
      <c r="D1956" s="42">
        <f t="shared" si="30"/>
        <v>12</v>
      </c>
      <c r="E1956" t="s">
        <v>3062</v>
      </c>
      <c r="F1956" t="s">
        <v>442</v>
      </c>
    </row>
    <row r="1957" spans="1:6">
      <c r="A1957" t="s">
        <v>3061</v>
      </c>
      <c r="B1957">
        <v>20.11</v>
      </c>
      <c r="C1957">
        <v>20.21</v>
      </c>
      <c r="D1957" s="42">
        <f t="shared" si="30"/>
        <v>10</v>
      </c>
      <c r="E1957" t="s">
        <v>3063</v>
      </c>
      <c r="F1957" t="s">
        <v>440</v>
      </c>
    </row>
    <row r="1958" spans="1:6">
      <c r="A1958" t="s">
        <v>3061</v>
      </c>
      <c r="B1958">
        <v>20.23</v>
      </c>
      <c r="C1958">
        <v>20.32</v>
      </c>
      <c r="D1958" s="42">
        <f t="shared" si="30"/>
        <v>9</v>
      </c>
      <c r="E1958" t="s">
        <v>3064</v>
      </c>
      <c r="F1958" t="s">
        <v>442</v>
      </c>
    </row>
    <row r="1959" spans="1:6">
      <c r="A1959" t="s">
        <v>3061</v>
      </c>
      <c r="B1959">
        <v>20.329999999999998</v>
      </c>
      <c r="C1959">
        <v>20.420000000000002</v>
      </c>
      <c r="D1959" s="42">
        <f t="shared" si="30"/>
        <v>9.0000000000004547</v>
      </c>
      <c r="E1959" t="s">
        <v>3065</v>
      </c>
      <c r="F1959" t="s">
        <v>440</v>
      </c>
    </row>
    <row r="1960" spans="1:6">
      <c r="A1960" t="s">
        <v>3061</v>
      </c>
      <c r="B1960">
        <v>20.43</v>
      </c>
      <c r="C1960">
        <v>20.53</v>
      </c>
      <c r="D1960" s="42">
        <f t="shared" si="30"/>
        <v>10</v>
      </c>
      <c r="E1960" t="s">
        <v>3066</v>
      </c>
      <c r="F1960" t="s">
        <v>440</v>
      </c>
    </row>
    <row r="1961" spans="1:6">
      <c r="A1961" t="s">
        <v>3061</v>
      </c>
      <c r="B1961">
        <v>20.54</v>
      </c>
      <c r="C1961">
        <v>21.05</v>
      </c>
      <c r="D1961" s="42">
        <f t="shared" si="30"/>
        <v>11</v>
      </c>
      <c r="E1961" t="s">
        <v>3067</v>
      </c>
      <c r="F1961" t="s">
        <v>440</v>
      </c>
    </row>
    <row r="1962" spans="1:6">
      <c r="A1962" t="s">
        <v>3068</v>
      </c>
      <c r="B1962">
        <v>21.07</v>
      </c>
      <c r="C1962">
        <v>21.18</v>
      </c>
      <c r="D1962" s="42">
        <f t="shared" si="30"/>
        <v>11</v>
      </c>
      <c r="E1962" t="s">
        <v>3069</v>
      </c>
      <c r="F1962" t="s">
        <v>440</v>
      </c>
    </row>
    <row r="1963" spans="1:6">
      <c r="A1963" t="s">
        <v>3068</v>
      </c>
      <c r="B1963">
        <v>21.2</v>
      </c>
      <c r="C1963">
        <v>21.29</v>
      </c>
      <c r="D1963" s="42">
        <f t="shared" si="30"/>
        <v>9</v>
      </c>
      <c r="E1963" t="s">
        <v>3070</v>
      </c>
      <c r="F1963" t="s">
        <v>440</v>
      </c>
    </row>
    <row r="1964" spans="1:6">
      <c r="A1964" t="s">
        <v>3068</v>
      </c>
      <c r="B1964">
        <v>21.3</v>
      </c>
      <c r="C1964">
        <v>21.43</v>
      </c>
      <c r="D1964" s="42">
        <f t="shared" si="30"/>
        <v>13</v>
      </c>
      <c r="E1964" t="s">
        <v>3071</v>
      </c>
      <c r="F1964" t="s">
        <v>440</v>
      </c>
    </row>
    <row r="1965" spans="1:6">
      <c r="A1965" t="s">
        <v>3068</v>
      </c>
      <c r="B1965">
        <v>21.44</v>
      </c>
      <c r="C1965">
        <v>21.53</v>
      </c>
      <c r="D1965" s="42">
        <f t="shared" si="30"/>
        <v>8.9999999999997726</v>
      </c>
      <c r="E1965" t="s">
        <v>3072</v>
      </c>
      <c r="F1965" t="s">
        <v>442</v>
      </c>
    </row>
    <row r="1966" spans="1:6">
      <c r="A1966" t="s">
        <v>3068</v>
      </c>
      <c r="B1966">
        <v>21.55</v>
      </c>
      <c r="C1966">
        <v>22.03</v>
      </c>
      <c r="D1966" s="42">
        <f t="shared" si="30"/>
        <v>8</v>
      </c>
      <c r="E1966" t="s">
        <v>3073</v>
      </c>
      <c r="F1966" t="s">
        <v>440</v>
      </c>
    </row>
    <row r="1967" spans="1:6">
      <c r="A1967" t="s">
        <v>3068</v>
      </c>
      <c r="B1967">
        <v>22.05</v>
      </c>
      <c r="C1967">
        <v>22.12</v>
      </c>
      <c r="D1967" s="42">
        <f t="shared" si="30"/>
        <v>7</v>
      </c>
      <c r="E1967" t="s">
        <v>3074</v>
      </c>
      <c r="F1967" t="s">
        <v>440</v>
      </c>
    </row>
    <row r="1968" spans="1:6">
      <c r="A1968" t="s">
        <v>3075</v>
      </c>
      <c r="B1968">
        <v>22.14</v>
      </c>
      <c r="C1968">
        <v>22.23</v>
      </c>
      <c r="D1968" s="42">
        <f t="shared" si="30"/>
        <v>9</v>
      </c>
      <c r="E1968" t="s">
        <v>3076</v>
      </c>
      <c r="F1968" t="s">
        <v>442</v>
      </c>
    </row>
    <row r="1969" spans="1:6">
      <c r="A1969" t="s">
        <v>3075</v>
      </c>
      <c r="B1969">
        <v>22.25</v>
      </c>
      <c r="C1969">
        <v>22.33</v>
      </c>
      <c r="D1969" s="42">
        <f t="shared" si="30"/>
        <v>7.9999999999997726</v>
      </c>
      <c r="E1969" t="s">
        <v>3077</v>
      </c>
      <c r="F1969" t="s">
        <v>440</v>
      </c>
    </row>
    <row r="1970" spans="1:6">
      <c r="A1970" t="s">
        <v>3075</v>
      </c>
      <c r="B1970">
        <v>22.34</v>
      </c>
      <c r="C1970">
        <v>22.47</v>
      </c>
      <c r="D1970" s="42">
        <f t="shared" si="30"/>
        <v>13</v>
      </c>
      <c r="E1970" t="s">
        <v>3078</v>
      </c>
      <c r="F1970" t="s">
        <v>442</v>
      </c>
    </row>
    <row r="1971" spans="1:6">
      <c r="A1971" t="s">
        <v>3075</v>
      </c>
      <c r="B1971">
        <v>22.5</v>
      </c>
      <c r="C1971">
        <v>22.58</v>
      </c>
      <c r="D1971" s="42">
        <f t="shared" si="30"/>
        <v>7.9999999999997726</v>
      </c>
      <c r="E1971" t="s">
        <v>3079</v>
      </c>
      <c r="F1971" t="s">
        <v>442</v>
      </c>
    </row>
    <row r="1972" spans="1:6">
      <c r="A1972" t="s">
        <v>3075</v>
      </c>
      <c r="B1972">
        <v>23</v>
      </c>
      <c r="C1972">
        <v>23.09</v>
      </c>
      <c r="D1972" s="42">
        <f t="shared" si="30"/>
        <v>9</v>
      </c>
      <c r="E1972" t="s">
        <v>3080</v>
      </c>
      <c r="F1972" t="s">
        <v>440</v>
      </c>
    </row>
    <row r="1973" spans="1:6">
      <c r="A1973" t="s">
        <v>3075</v>
      </c>
      <c r="B1973">
        <v>23.11</v>
      </c>
      <c r="C1973">
        <v>23.24</v>
      </c>
      <c r="D1973" s="42">
        <f t="shared" si="30"/>
        <v>12.999999999999773</v>
      </c>
      <c r="E1973" t="s">
        <v>3081</v>
      </c>
      <c r="F1973" t="s">
        <v>440</v>
      </c>
    </row>
    <row r="1974" spans="1:6">
      <c r="A1974" t="s">
        <v>3082</v>
      </c>
      <c r="B1974">
        <v>23.25</v>
      </c>
      <c r="C1974">
        <v>23.36</v>
      </c>
      <c r="D1974" s="42">
        <f t="shared" si="30"/>
        <v>11</v>
      </c>
      <c r="E1974" t="s">
        <v>3083</v>
      </c>
      <c r="F1974" t="s">
        <v>440</v>
      </c>
    </row>
    <row r="1975" spans="1:6">
      <c r="A1975" t="s">
        <v>3082</v>
      </c>
      <c r="B1975">
        <v>23.39</v>
      </c>
      <c r="C1975">
        <v>23.48</v>
      </c>
      <c r="D1975" s="42">
        <f t="shared" si="30"/>
        <v>9</v>
      </c>
      <c r="E1975" t="s">
        <v>3084</v>
      </c>
      <c r="F1975" t="s">
        <v>440</v>
      </c>
    </row>
    <row r="1976" spans="1:6">
      <c r="A1976" t="s">
        <v>3082</v>
      </c>
      <c r="B1976">
        <v>23.49</v>
      </c>
      <c r="C1976">
        <v>23.59</v>
      </c>
      <c r="D1976" s="42">
        <f t="shared" si="30"/>
        <v>10.000000000000227</v>
      </c>
      <c r="E1976" t="s">
        <v>3085</v>
      </c>
      <c r="F1976" t="s">
        <v>440</v>
      </c>
    </row>
    <row r="1977" spans="1:6">
      <c r="A1977" t="s">
        <v>3082</v>
      </c>
      <c r="B1977">
        <v>24</v>
      </c>
      <c r="C1977">
        <v>24.09</v>
      </c>
      <c r="D1977" s="42">
        <f t="shared" si="30"/>
        <v>9</v>
      </c>
      <c r="E1977" t="s">
        <v>3086</v>
      </c>
      <c r="F1977" t="s">
        <v>440</v>
      </c>
    </row>
    <row r="1978" spans="1:6">
      <c r="A1978" t="s">
        <v>3082</v>
      </c>
      <c r="B1978">
        <v>24.1</v>
      </c>
      <c r="C1978">
        <v>24.2</v>
      </c>
      <c r="D1978" s="42">
        <f t="shared" si="30"/>
        <v>9.9999999999997726</v>
      </c>
      <c r="E1978" t="s">
        <v>3087</v>
      </c>
      <c r="F1978" t="s">
        <v>440</v>
      </c>
    </row>
    <row r="1979" spans="1:6">
      <c r="A1979" t="s">
        <v>3082</v>
      </c>
      <c r="B1979">
        <v>24.22</v>
      </c>
      <c r="C1979">
        <v>24.35</v>
      </c>
      <c r="D1979" s="42">
        <f t="shared" si="30"/>
        <v>13.000000000000227</v>
      </c>
      <c r="E1979" t="s">
        <v>3088</v>
      </c>
      <c r="F1979" t="s">
        <v>440</v>
      </c>
    </row>
    <row r="1980" spans="1:6">
      <c r="A1980" t="s">
        <v>3082</v>
      </c>
      <c r="B1980">
        <v>24.37</v>
      </c>
      <c r="C1980">
        <v>24.48</v>
      </c>
      <c r="D1980" s="42">
        <f t="shared" si="30"/>
        <v>11</v>
      </c>
      <c r="E1980" t="s">
        <v>3089</v>
      </c>
      <c r="F1980" t="s">
        <v>440</v>
      </c>
    </row>
    <row r="1981" spans="1:6">
      <c r="A1981" t="s">
        <v>3082</v>
      </c>
      <c r="B1981">
        <v>24.5</v>
      </c>
      <c r="C1981">
        <v>25.02</v>
      </c>
      <c r="D1981" s="42">
        <f t="shared" si="30"/>
        <v>12</v>
      </c>
      <c r="E1981" t="s">
        <v>3090</v>
      </c>
      <c r="F1981" t="s">
        <v>440</v>
      </c>
    </row>
    <row r="1982" spans="1:6">
      <c r="A1982" t="s">
        <v>3091</v>
      </c>
      <c r="B1982">
        <v>25.05</v>
      </c>
      <c r="C1982">
        <v>25.14</v>
      </c>
      <c r="D1982" s="42">
        <f t="shared" si="30"/>
        <v>9</v>
      </c>
      <c r="E1982" t="s">
        <v>3092</v>
      </c>
      <c r="F1982" t="s">
        <v>440</v>
      </c>
    </row>
    <row r="1983" spans="1:6">
      <c r="A1983" t="s">
        <v>3091</v>
      </c>
      <c r="B1983">
        <v>25.14</v>
      </c>
      <c r="C1983">
        <v>25.24</v>
      </c>
      <c r="D1983" s="42">
        <f t="shared" si="30"/>
        <v>9.9999999999997726</v>
      </c>
      <c r="E1983" t="s">
        <v>3093</v>
      </c>
      <c r="F1983" t="s">
        <v>440</v>
      </c>
    </row>
    <row r="1984" spans="1:6">
      <c r="A1984" t="s">
        <v>3091</v>
      </c>
      <c r="B1984">
        <v>25.25</v>
      </c>
      <c r="C1984">
        <v>25.34</v>
      </c>
      <c r="D1984" s="42">
        <f t="shared" si="30"/>
        <v>9</v>
      </c>
      <c r="E1984" t="s">
        <v>3094</v>
      </c>
      <c r="F1984" t="s">
        <v>440</v>
      </c>
    </row>
    <row r="1985" spans="1:6">
      <c r="A1985" t="s">
        <v>3091</v>
      </c>
      <c r="B1985">
        <v>25.36</v>
      </c>
      <c r="C1985">
        <v>25.47</v>
      </c>
      <c r="D1985" s="42">
        <f t="shared" si="30"/>
        <v>11</v>
      </c>
      <c r="E1985" t="s">
        <v>3095</v>
      </c>
      <c r="F1985" t="s">
        <v>440</v>
      </c>
    </row>
    <row r="1986" spans="1:6">
      <c r="A1986" t="s">
        <v>3091</v>
      </c>
      <c r="B1986">
        <v>25.47</v>
      </c>
      <c r="C1986">
        <v>25.58</v>
      </c>
      <c r="D1986" s="42">
        <f t="shared" si="30"/>
        <v>10.999999999999773</v>
      </c>
      <c r="E1986" t="s">
        <v>3096</v>
      </c>
      <c r="F1986" t="s">
        <v>440</v>
      </c>
    </row>
    <row r="1987" spans="1:6">
      <c r="A1987" t="s">
        <v>3091</v>
      </c>
      <c r="B1987">
        <v>25.58</v>
      </c>
      <c r="C1987">
        <v>26.1</v>
      </c>
      <c r="D1987" s="42">
        <f t="shared" ref="D1987:D2050" si="31">(TRUNC(C1987)*60)+((C1987-TRUNC(C1987))*100)-((TRUNC(B1987)*60)+((B1987-TRUNC(B1987))*100))</f>
        <v>12.000000000000455</v>
      </c>
      <c r="E1987" t="s">
        <v>3097</v>
      </c>
      <c r="F1987" t="s">
        <v>440</v>
      </c>
    </row>
    <row r="1988" spans="1:6">
      <c r="A1988" t="s">
        <v>3098</v>
      </c>
      <c r="B1988">
        <v>26.11</v>
      </c>
      <c r="C1988">
        <v>26.22</v>
      </c>
      <c r="D1988" s="42">
        <f t="shared" si="31"/>
        <v>11</v>
      </c>
      <c r="E1988" t="s">
        <v>3099</v>
      </c>
      <c r="F1988" t="s">
        <v>442</v>
      </c>
    </row>
    <row r="1989" spans="1:6">
      <c r="A1989" t="s">
        <v>3098</v>
      </c>
      <c r="B1989">
        <v>26.25</v>
      </c>
      <c r="C1989">
        <v>26.35</v>
      </c>
      <c r="D1989" s="42">
        <f t="shared" si="31"/>
        <v>10.000000000000227</v>
      </c>
      <c r="E1989" t="s">
        <v>3100</v>
      </c>
      <c r="F1989" t="s">
        <v>440</v>
      </c>
    </row>
    <row r="1990" spans="1:6">
      <c r="A1990" t="s">
        <v>3098</v>
      </c>
      <c r="B1990">
        <v>26.37</v>
      </c>
      <c r="C1990">
        <v>26.5</v>
      </c>
      <c r="D1990" s="42">
        <f t="shared" si="31"/>
        <v>13</v>
      </c>
      <c r="E1990" t="s">
        <v>3101</v>
      </c>
      <c r="F1990" t="s">
        <v>440</v>
      </c>
    </row>
    <row r="1991" spans="1:6">
      <c r="A1991" t="s">
        <v>3098</v>
      </c>
      <c r="B1991">
        <v>26.51</v>
      </c>
      <c r="C1991">
        <v>27.01</v>
      </c>
      <c r="D1991" s="42">
        <f t="shared" si="31"/>
        <v>10</v>
      </c>
      <c r="E1991" t="s">
        <v>3102</v>
      </c>
      <c r="F1991" t="s">
        <v>440</v>
      </c>
    </row>
    <row r="1992" spans="1:6">
      <c r="A1992" t="s">
        <v>3098</v>
      </c>
      <c r="B1992">
        <v>27.03</v>
      </c>
      <c r="C1992">
        <v>27.13</v>
      </c>
      <c r="D1992" s="42">
        <f t="shared" si="31"/>
        <v>10</v>
      </c>
      <c r="E1992" t="s">
        <v>3103</v>
      </c>
      <c r="F1992" t="s">
        <v>440</v>
      </c>
    </row>
    <row r="1993" spans="1:6">
      <c r="A1993" t="s">
        <v>3098</v>
      </c>
      <c r="B1993">
        <v>27.15</v>
      </c>
      <c r="C1993">
        <v>27.22</v>
      </c>
      <c r="D1993" s="42">
        <f t="shared" si="31"/>
        <v>7.0000000000002274</v>
      </c>
      <c r="E1993" t="s">
        <v>3104</v>
      </c>
      <c r="F1993" t="s">
        <v>440</v>
      </c>
    </row>
    <row r="1994" spans="1:6">
      <c r="A1994" t="s">
        <v>3105</v>
      </c>
      <c r="B1994">
        <v>27.25</v>
      </c>
      <c r="C1994">
        <v>27.36</v>
      </c>
      <c r="D1994" s="42">
        <f t="shared" si="31"/>
        <v>11</v>
      </c>
      <c r="E1994" t="s">
        <v>3106</v>
      </c>
      <c r="F1994" t="s">
        <v>442</v>
      </c>
    </row>
    <row r="1995" spans="1:6">
      <c r="A1995" t="s">
        <v>3105</v>
      </c>
      <c r="B1995">
        <v>27.38</v>
      </c>
      <c r="C1995">
        <v>27.47</v>
      </c>
      <c r="D1995" s="42">
        <f t="shared" si="31"/>
        <v>9</v>
      </c>
      <c r="E1995" t="s">
        <v>3107</v>
      </c>
      <c r="F1995" t="s">
        <v>440</v>
      </c>
    </row>
    <row r="1996" spans="1:6">
      <c r="A1996" t="s">
        <v>3105</v>
      </c>
      <c r="B1996">
        <v>27.51</v>
      </c>
      <c r="C1996">
        <v>28.04</v>
      </c>
      <c r="D1996" s="42">
        <f t="shared" si="31"/>
        <v>12.999999999999773</v>
      </c>
      <c r="E1996" t="s">
        <v>3108</v>
      </c>
      <c r="F1996" t="s">
        <v>440</v>
      </c>
    </row>
    <row r="1997" spans="1:6">
      <c r="A1997" t="s">
        <v>3105</v>
      </c>
      <c r="B1997">
        <v>28.06</v>
      </c>
      <c r="C1997">
        <v>28.15</v>
      </c>
      <c r="D1997" s="42">
        <f t="shared" si="31"/>
        <v>9</v>
      </c>
      <c r="E1997" t="s">
        <v>3109</v>
      </c>
      <c r="F1997" t="s">
        <v>440</v>
      </c>
    </row>
    <row r="1998" spans="1:6">
      <c r="A1998" t="s">
        <v>3105</v>
      </c>
      <c r="B1998">
        <v>28.17</v>
      </c>
      <c r="C1998">
        <v>28.26</v>
      </c>
      <c r="D1998" s="42">
        <f t="shared" si="31"/>
        <v>9</v>
      </c>
      <c r="E1998" t="s">
        <v>3110</v>
      </c>
      <c r="F1998" t="s">
        <v>440</v>
      </c>
    </row>
    <row r="1999" spans="1:6">
      <c r="A1999" t="s">
        <v>3105</v>
      </c>
      <c r="B1999">
        <v>28.29</v>
      </c>
      <c r="C1999">
        <v>28.38</v>
      </c>
      <c r="D1999" s="42">
        <f t="shared" si="31"/>
        <v>9</v>
      </c>
      <c r="E1999" t="s">
        <v>3111</v>
      </c>
      <c r="F1999" t="s">
        <v>442</v>
      </c>
    </row>
    <row r="2000" spans="1:6">
      <c r="A2000" t="s">
        <v>3112</v>
      </c>
      <c r="B2000">
        <v>28.41</v>
      </c>
      <c r="C2000">
        <v>28.49</v>
      </c>
      <c r="D2000" s="42">
        <f t="shared" si="31"/>
        <v>7.9999999999997726</v>
      </c>
      <c r="E2000" t="s">
        <v>3113</v>
      </c>
      <c r="F2000" t="s">
        <v>440</v>
      </c>
    </row>
    <row r="2001" spans="1:6">
      <c r="A2001" t="s">
        <v>3112</v>
      </c>
      <c r="B2001">
        <v>28.52</v>
      </c>
      <c r="C2001">
        <v>29.01</v>
      </c>
      <c r="D2001" s="42">
        <f t="shared" si="31"/>
        <v>9.0000000000002274</v>
      </c>
      <c r="E2001" t="s">
        <v>3114</v>
      </c>
      <c r="F2001" t="s">
        <v>440</v>
      </c>
    </row>
    <row r="2002" spans="1:6">
      <c r="A2002" t="s">
        <v>3112</v>
      </c>
      <c r="B2002">
        <v>29.04</v>
      </c>
      <c r="C2002">
        <v>29.16</v>
      </c>
      <c r="D2002" s="42">
        <f t="shared" si="31"/>
        <v>12</v>
      </c>
      <c r="E2002" t="s">
        <v>3115</v>
      </c>
      <c r="F2002" t="s">
        <v>442</v>
      </c>
    </row>
    <row r="2003" spans="1:6">
      <c r="A2003" t="s">
        <v>3112</v>
      </c>
      <c r="B2003">
        <v>29.19</v>
      </c>
      <c r="C2003">
        <v>29.3</v>
      </c>
      <c r="D2003" s="42">
        <f t="shared" si="31"/>
        <v>10.999999999999773</v>
      </c>
      <c r="E2003" t="s">
        <v>3116</v>
      </c>
      <c r="F2003" t="s">
        <v>440</v>
      </c>
    </row>
    <row r="2004" spans="1:6">
      <c r="A2004" t="s">
        <v>3112</v>
      </c>
      <c r="B2004">
        <v>29.32</v>
      </c>
      <c r="C2004">
        <v>29.42</v>
      </c>
      <c r="D2004" s="42">
        <f t="shared" si="31"/>
        <v>10.000000000000227</v>
      </c>
      <c r="E2004" t="s">
        <v>3117</v>
      </c>
      <c r="F2004" t="s">
        <v>440</v>
      </c>
    </row>
    <row r="2005" spans="1:6">
      <c r="A2005" t="s">
        <v>3112</v>
      </c>
      <c r="B2005">
        <v>29.45</v>
      </c>
      <c r="C2005">
        <v>29.54</v>
      </c>
      <c r="D2005" s="42">
        <f t="shared" si="31"/>
        <v>9</v>
      </c>
      <c r="E2005" t="s">
        <v>3118</v>
      </c>
      <c r="F2005" t="s">
        <v>440</v>
      </c>
    </row>
    <row r="2006" spans="1:6">
      <c r="A2006" t="s">
        <v>3119</v>
      </c>
      <c r="B2006">
        <v>29.56</v>
      </c>
      <c r="C2006">
        <v>30.05</v>
      </c>
      <c r="D2006" s="42">
        <f t="shared" si="31"/>
        <v>9.0000000000002274</v>
      </c>
      <c r="E2006" t="s">
        <v>3120</v>
      </c>
      <c r="F2006" t="s">
        <v>440</v>
      </c>
    </row>
    <row r="2007" spans="1:6">
      <c r="A2007" t="s">
        <v>3119</v>
      </c>
      <c r="B2007">
        <v>30.08</v>
      </c>
      <c r="C2007">
        <v>30.18</v>
      </c>
      <c r="D2007" s="42">
        <f t="shared" si="31"/>
        <v>10.000000000000227</v>
      </c>
      <c r="E2007" t="s">
        <v>3121</v>
      </c>
      <c r="F2007" t="s">
        <v>440</v>
      </c>
    </row>
    <row r="2008" spans="1:6">
      <c r="A2008" t="s">
        <v>3119</v>
      </c>
      <c r="B2008">
        <v>30.2</v>
      </c>
      <c r="C2008">
        <v>30.32</v>
      </c>
      <c r="D2008" s="42">
        <f t="shared" si="31"/>
        <v>12</v>
      </c>
      <c r="E2008" t="s">
        <v>3122</v>
      </c>
      <c r="F2008" t="s">
        <v>440</v>
      </c>
    </row>
    <row r="2009" spans="1:6">
      <c r="A2009" t="s">
        <v>3119</v>
      </c>
      <c r="B2009">
        <v>30.34</v>
      </c>
      <c r="C2009">
        <v>30.45</v>
      </c>
      <c r="D2009" s="42">
        <f t="shared" si="31"/>
        <v>11</v>
      </c>
      <c r="E2009" t="s">
        <v>3123</v>
      </c>
      <c r="F2009" t="s">
        <v>440</v>
      </c>
    </row>
    <row r="2010" spans="1:6">
      <c r="A2010" t="s">
        <v>3119</v>
      </c>
      <c r="B2010">
        <v>30.47</v>
      </c>
      <c r="C2010">
        <v>30.55</v>
      </c>
      <c r="D2010" s="42">
        <f t="shared" si="31"/>
        <v>8</v>
      </c>
      <c r="E2010" t="s">
        <v>3124</v>
      </c>
      <c r="F2010" t="s">
        <v>440</v>
      </c>
    </row>
    <row r="2011" spans="1:6">
      <c r="A2011" t="s">
        <v>3119</v>
      </c>
      <c r="B2011">
        <v>30.56</v>
      </c>
      <c r="C2011">
        <v>31.06</v>
      </c>
      <c r="D2011" s="42">
        <f t="shared" si="31"/>
        <v>10</v>
      </c>
      <c r="E2011" t="s">
        <v>3125</v>
      </c>
      <c r="F2011" t="s">
        <v>440</v>
      </c>
    </row>
    <row r="2012" spans="1:6">
      <c r="A2012" t="s">
        <v>3126</v>
      </c>
      <c r="B2012">
        <v>31.08</v>
      </c>
      <c r="C2012">
        <v>31.18</v>
      </c>
      <c r="D2012" s="42">
        <f t="shared" si="31"/>
        <v>10.000000000000227</v>
      </c>
      <c r="E2012" t="s">
        <v>3127</v>
      </c>
      <c r="F2012" t="s">
        <v>440</v>
      </c>
    </row>
    <row r="2013" spans="1:6">
      <c r="A2013" t="s">
        <v>3126</v>
      </c>
      <c r="B2013">
        <v>31.19</v>
      </c>
      <c r="C2013">
        <v>31.27</v>
      </c>
      <c r="D2013" s="42">
        <f t="shared" si="31"/>
        <v>7.9999999999997726</v>
      </c>
      <c r="E2013" t="s">
        <v>3128</v>
      </c>
      <c r="F2013" t="s">
        <v>440</v>
      </c>
    </row>
    <row r="2014" spans="1:6">
      <c r="A2014" t="s">
        <v>3126</v>
      </c>
      <c r="B2014">
        <v>31.3</v>
      </c>
      <c r="C2014">
        <v>31.39</v>
      </c>
      <c r="D2014" s="42">
        <f t="shared" si="31"/>
        <v>9</v>
      </c>
      <c r="E2014" t="s">
        <v>3129</v>
      </c>
      <c r="F2014" t="s">
        <v>440</v>
      </c>
    </row>
    <row r="2015" spans="1:6">
      <c r="A2015" t="s">
        <v>3126</v>
      </c>
      <c r="B2015">
        <v>31.41</v>
      </c>
      <c r="C2015">
        <v>31.51</v>
      </c>
      <c r="D2015" s="42">
        <f t="shared" si="31"/>
        <v>10.000000000000227</v>
      </c>
      <c r="E2015" t="s">
        <v>3130</v>
      </c>
      <c r="F2015" t="s">
        <v>440</v>
      </c>
    </row>
    <row r="2016" spans="1:6">
      <c r="A2016" t="s">
        <v>3126</v>
      </c>
      <c r="B2016">
        <v>31.52</v>
      </c>
      <c r="C2016">
        <v>32.020000000000003</v>
      </c>
      <c r="D2016" s="42">
        <f t="shared" si="31"/>
        <v>10.000000000000227</v>
      </c>
      <c r="E2016" t="s">
        <v>3131</v>
      </c>
      <c r="F2016" t="s">
        <v>440</v>
      </c>
    </row>
    <row r="2017" spans="1:6">
      <c r="A2017" t="s">
        <v>3126</v>
      </c>
      <c r="B2017">
        <v>32.049999999999997</v>
      </c>
      <c r="C2017">
        <v>32.15</v>
      </c>
      <c r="D2017" s="42">
        <f t="shared" si="31"/>
        <v>10</v>
      </c>
      <c r="E2017" t="s">
        <v>3132</v>
      </c>
      <c r="F2017" t="s">
        <v>442</v>
      </c>
    </row>
    <row r="2018" spans="1:6">
      <c r="A2018" t="s">
        <v>3133</v>
      </c>
      <c r="B2018">
        <v>32.17</v>
      </c>
      <c r="C2018">
        <v>32.28</v>
      </c>
      <c r="D2018" s="42">
        <f t="shared" si="31"/>
        <v>10.999999999999773</v>
      </c>
      <c r="E2018" t="s">
        <v>3134</v>
      </c>
      <c r="F2018" t="s">
        <v>440</v>
      </c>
    </row>
    <row r="2019" spans="1:6">
      <c r="A2019" t="s">
        <v>3133</v>
      </c>
      <c r="B2019">
        <v>32.299999999999997</v>
      </c>
      <c r="C2019">
        <v>32.409999999999997</v>
      </c>
      <c r="D2019" s="42">
        <f t="shared" si="31"/>
        <v>10.999999999999773</v>
      </c>
      <c r="E2019" t="s">
        <v>3135</v>
      </c>
      <c r="F2019" t="s">
        <v>440</v>
      </c>
    </row>
    <row r="2020" spans="1:6">
      <c r="A2020" t="s">
        <v>3133</v>
      </c>
      <c r="B2020">
        <v>32.42</v>
      </c>
      <c r="C2020">
        <v>32.53</v>
      </c>
      <c r="D2020" s="42">
        <f t="shared" si="31"/>
        <v>10.999999999999773</v>
      </c>
      <c r="E2020" t="s">
        <v>3136</v>
      </c>
      <c r="F2020" t="s">
        <v>440</v>
      </c>
    </row>
    <row r="2021" spans="1:6">
      <c r="A2021" t="s">
        <v>3133</v>
      </c>
      <c r="B2021">
        <v>32.54</v>
      </c>
      <c r="C2021">
        <v>33.06</v>
      </c>
      <c r="D2021" s="42">
        <f t="shared" si="31"/>
        <v>12.000000000000227</v>
      </c>
      <c r="E2021" t="s">
        <v>3137</v>
      </c>
      <c r="F2021" t="s">
        <v>440</v>
      </c>
    </row>
    <row r="2022" spans="1:6">
      <c r="A2022" t="s">
        <v>3133</v>
      </c>
      <c r="B2022">
        <v>33.08</v>
      </c>
      <c r="C2022">
        <v>33.18</v>
      </c>
      <c r="D2022" s="42">
        <f t="shared" si="31"/>
        <v>10.000000000000227</v>
      </c>
      <c r="E2022" t="s">
        <v>3138</v>
      </c>
      <c r="F2022" t="s">
        <v>440</v>
      </c>
    </row>
    <row r="2023" spans="1:6">
      <c r="A2023" t="s">
        <v>3133</v>
      </c>
      <c r="B2023">
        <v>33.19</v>
      </c>
      <c r="C2023">
        <v>33.299999999999997</v>
      </c>
      <c r="D2023" s="42">
        <f t="shared" si="31"/>
        <v>11</v>
      </c>
      <c r="E2023" t="s">
        <v>3139</v>
      </c>
      <c r="F2023" t="s">
        <v>440</v>
      </c>
    </row>
    <row r="2024" spans="1:6">
      <c r="A2024" t="s">
        <v>3140</v>
      </c>
      <c r="B2024">
        <v>33.31</v>
      </c>
      <c r="C2024">
        <v>33.39</v>
      </c>
      <c r="D2024" s="42">
        <f t="shared" si="31"/>
        <v>7.9999999999997726</v>
      </c>
      <c r="E2024" t="s">
        <v>3141</v>
      </c>
      <c r="F2024" t="s">
        <v>440</v>
      </c>
    </row>
    <row r="2025" spans="1:6">
      <c r="A2025" t="s">
        <v>3140</v>
      </c>
      <c r="B2025">
        <v>33.409999999999997</v>
      </c>
      <c r="C2025">
        <v>33.49</v>
      </c>
      <c r="D2025" s="42">
        <f t="shared" si="31"/>
        <v>8.0000000000006821</v>
      </c>
      <c r="E2025" t="s">
        <v>3142</v>
      </c>
      <c r="F2025" t="s">
        <v>440</v>
      </c>
    </row>
    <row r="2026" spans="1:6">
      <c r="A2026" t="s">
        <v>3140</v>
      </c>
      <c r="B2026">
        <v>33.51</v>
      </c>
      <c r="C2026">
        <v>34.01</v>
      </c>
      <c r="D2026" s="42">
        <f t="shared" si="31"/>
        <v>10</v>
      </c>
      <c r="E2026" t="s">
        <v>3143</v>
      </c>
      <c r="F2026" t="s">
        <v>442</v>
      </c>
    </row>
    <row r="2027" spans="1:6">
      <c r="A2027" t="s">
        <v>3140</v>
      </c>
      <c r="B2027">
        <v>34.020000000000003</v>
      </c>
      <c r="C2027">
        <v>34.14</v>
      </c>
      <c r="D2027" s="42">
        <f t="shared" si="31"/>
        <v>11.999999999999773</v>
      </c>
      <c r="E2027" t="s">
        <v>3144</v>
      </c>
      <c r="F2027" t="s">
        <v>440</v>
      </c>
    </row>
    <row r="2028" spans="1:6">
      <c r="A2028" t="s">
        <v>3140</v>
      </c>
      <c r="B2028">
        <v>34.17</v>
      </c>
      <c r="C2028">
        <v>34.26</v>
      </c>
      <c r="D2028" s="42">
        <f t="shared" si="31"/>
        <v>9</v>
      </c>
      <c r="E2028" t="s">
        <v>3145</v>
      </c>
      <c r="F2028" t="s">
        <v>440</v>
      </c>
    </row>
    <row r="2029" spans="1:6">
      <c r="A2029" t="s">
        <v>3140</v>
      </c>
      <c r="B2029">
        <v>34.28</v>
      </c>
      <c r="C2029">
        <v>34.380000000000003</v>
      </c>
      <c r="D2029" s="42">
        <f t="shared" si="31"/>
        <v>10.000000000000455</v>
      </c>
      <c r="E2029" t="s">
        <v>3146</v>
      </c>
      <c r="F2029" t="s">
        <v>442</v>
      </c>
    </row>
    <row r="2030" spans="1:6">
      <c r="A2030" t="s">
        <v>3147</v>
      </c>
      <c r="B2030">
        <v>34.4</v>
      </c>
      <c r="C2030">
        <v>34.51</v>
      </c>
      <c r="D2030" s="42">
        <f t="shared" si="31"/>
        <v>11</v>
      </c>
      <c r="E2030" t="s">
        <v>3148</v>
      </c>
      <c r="F2030" t="s">
        <v>440</v>
      </c>
    </row>
    <row r="2031" spans="1:6">
      <c r="A2031" t="s">
        <v>3147</v>
      </c>
      <c r="B2031">
        <v>34.53</v>
      </c>
      <c r="C2031">
        <v>35.049999999999997</v>
      </c>
      <c r="D2031" s="42">
        <f t="shared" si="31"/>
        <v>11.999999999999545</v>
      </c>
      <c r="E2031" t="s">
        <v>3149</v>
      </c>
      <c r="F2031" t="s">
        <v>440</v>
      </c>
    </row>
    <row r="2032" spans="1:6">
      <c r="A2032" t="s">
        <v>3147</v>
      </c>
      <c r="B2032">
        <v>35.07</v>
      </c>
      <c r="C2032">
        <v>35.17</v>
      </c>
      <c r="D2032" s="42">
        <f t="shared" si="31"/>
        <v>10</v>
      </c>
      <c r="E2032" t="s">
        <v>3150</v>
      </c>
      <c r="F2032" t="s">
        <v>440</v>
      </c>
    </row>
    <row r="2033" spans="1:6">
      <c r="A2033" t="s">
        <v>3147</v>
      </c>
      <c r="B2033">
        <v>35.19</v>
      </c>
      <c r="C2033">
        <v>35.270000000000003</v>
      </c>
      <c r="D2033" s="42">
        <f t="shared" si="31"/>
        <v>8.0000000000004547</v>
      </c>
      <c r="E2033" t="s">
        <v>3151</v>
      </c>
      <c r="F2033" t="s">
        <v>440</v>
      </c>
    </row>
    <row r="2034" spans="1:6">
      <c r="A2034" t="s">
        <v>3147</v>
      </c>
      <c r="B2034">
        <v>35.28</v>
      </c>
      <c r="C2034">
        <v>35.39</v>
      </c>
      <c r="D2034" s="42">
        <f t="shared" si="31"/>
        <v>11</v>
      </c>
      <c r="E2034" t="s">
        <v>3152</v>
      </c>
      <c r="F2034" t="s">
        <v>440</v>
      </c>
    </row>
    <row r="2035" spans="1:6">
      <c r="A2035" t="s">
        <v>3147</v>
      </c>
      <c r="B2035">
        <v>35.409999999999997</v>
      </c>
      <c r="C2035">
        <v>35.5</v>
      </c>
      <c r="D2035" s="42">
        <f t="shared" si="31"/>
        <v>9.0000000000004547</v>
      </c>
      <c r="E2035" t="s">
        <v>3153</v>
      </c>
      <c r="F2035" t="s">
        <v>440</v>
      </c>
    </row>
    <row r="2036" spans="1:6">
      <c r="A2036" t="s">
        <v>3154</v>
      </c>
      <c r="B2036">
        <v>35.53</v>
      </c>
      <c r="C2036">
        <v>36.03</v>
      </c>
      <c r="D2036" s="42">
        <f t="shared" si="31"/>
        <v>10</v>
      </c>
      <c r="E2036" t="s">
        <v>3155</v>
      </c>
      <c r="F2036" t="s">
        <v>440</v>
      </c>
    </row>
    <row r="2037" spans="1:6">
      <c r="A2037" t="s">
        <v>3154</v>
      </c>
      <c r="B2037">
        <v>36.06</v>
      </c>
      <c r="C2037">
        <v>36.14</v>
      </c>
      <c r="D2037" s="42">
        <f t="shared" si="31"/>
        <v>8</v>
      </c>
      <c r="E2037" t="s">
        <v>3156</v>
      </c>
      <c r="F2037" t="s">
        <v>440</v>
      </c>
    </row>
    <row r="2038" spans="1:6">
      <c r="A2038" t="s">
        <v>3154</v>
      </c>
      <c r="B2038">
        <v>36.17</v>
      </c>
      <c r="C2038">
        <v>36.28</v>
      </c>
      <c r="D2038" s="42">
        <f t="shared" si="31"/>
        <v>11</v>
      </c>
      <c r="E2038" t="s">
        <v>3157</v>
      </c>
      <c r="F2038" t="s">
        <v>440</v>
      </c>
    </row>
    <row r="2039" spans="1:6">
      <c r="A2039" t="s">
        <v>3154</v>
      </c>
      <c r="B2039">
        <v>36.29</v>
      </c>
      <c r="C2039">
        <v>36.39</v>
      </c>
      <c r="D2039" s="42">
        <f t="shared" si="31"/>
        <v>10</v>
      </c>
      <c r="E2039" t="s">
        <v>3158</v>
      </c>
      <c r="F2039" t="s">
        <v>440</v>
      </c>
    </row>
    <row r="2040" spans="1:6">
      <c r="A2040" t="s">
        <v>3154</v>
      </c>
      <c r="B2040">
        <v>36.4</v>
      </c>
      <c r="C2040">
        <v>36.520000000000003</v>
      </c>
      <c r="D2040" s="42">
        <f t="shared" si="31"/>
        <v>12.000000000000455</v>
      </c>
      <c r="E2040" t="s">
        <v>3159</v>
      </c>
      <c r="F2040" t="s">
        <v>440</v>
      </c>
    </row>
    <row r="2041" spans="1:6">
      <c r="A2041" t="s">
        <v>3154</v>
      </c>
      <c r="B2041">
        <v>36.549999999999997</v>
      </c>
      <c r="C2041">
        <v>37.04</v>
      </c>
      <c r="D2041" s="42">
        <f t="shared" si="31"/>
        <v>9.0000000000004547</v>
      </c>
      <c r="E2041" t="s">
        <v>3160</v>
      </c>
      <c r="F2041" t="s">
        <v>440</v>
      </c>
    </row>
    <row r="2042" spans="1:6">
      <c r="A2042" t="s">
        <v>3161</v>
      </c>
      <c r="B2042">
        <v>37.06</v>
      </c>
      <c r="C2042">
        <v>37.159999999999997</v>
      </c>
      <c r="D2042" s="42">
        <f t="shared" si="31"/>
        <v>9.9999999999995453</v>
      </c>
      <c r="E2042" t="s">
        <v>3162</v>
      </c>
      <c r="F2042" t="s">
        <v>440</v>
      </c>
    </row>
    <row r="2043" spans="1:6">
      <c r="A2043" t="s">
        <v>3161</v>
      </c>
      <c r="B2043">
        <v>37.17</v>
      </c>
      <c r="C2043">
        <v>37.29</v>
      </c>
      <c r="D2043" s="42">
        <f t="shared" si="31"/>
        <v>12</v>
      </c>
      <c r="E2043" t="s">
        <v>3163</v>
      </c>
      <c r="F2043" t="s">
        <v>442</v>
      </c>
    </row>
    <row r="2044" spans="1:6">
      <c r="A2044" t="s">
        <v>3161</v>
      </c>
      <c r="B2044">
        <v>37.31</v>
      </c>
      <c r="C2044">
        <v>37.450000000000003</v>
      </c>
      <c r="D2044" s="42">
        <f t="shared" si="31"/>
        <v>14.000000000000455</v>
      </c>
      <c r="E2044" t="s">
        <v>3164</v>
      </c>
      <c r="F2044" t="s">
        <v>442</v>
      </c>
    </row>
    <row r="2045" spans="1:6">
      <c r="A2045" t="s">
        <v>3161</v>
      </c>
      <c r="B2045">
        <v>37.450000000000003</v>
      </c>
      <c r="C2045">
        <v>37.549999999999997</v>
      </c>
      <c r="D2045" s="42">
        <f t="shared" si="31"/>
        <v>9.9999999999990905</v>
      </c>
      <c r="E2045" t="s">
        <v>3165</v>
      </c>
      <c r="F2045" t="s">
        <v>440</v>
      </c>
    </row>
    <row r="2046" spans="1:6">
      <c r="A2046" t="s">
        <v>3161</v>
      </c>
      <c r="B2046">
        <v>37.56</v>
      </c>
      <c r="C2046">
        <v>38.08</v>
      </c>
      <c r="D2046" s="42">
        <f t="shared" si="31"/>
        <v>12</v>
      </c>
      <c r="E2046" t="s">
        <v>3166</v>
      </c>
      <c r="F2046" t="s">
        <v>440</v>
      </c>
    </row>
    <row r="2047" spans="1:6">
      <c r="A2047" t="s">
        <v>3161</v>
      </c>
      <c r="B2047">
        <v>38.1</v>
      </c>
      <c r="C2047">
        <v>38.21</v>
      </c>
      <c r="D2047" s="42">
        <f t="shared" si="31"/>
        <v>11</v>
      </c>
      <c r="E2047" t="s">
        <v>3167</v>
      </c>
      <c r="F2047" t="s">
        <v>440</v>
      </c>
    </row>
    <row r="2048" spans="1:6">
      <c r="A2048" t="s">
        <v>3168</v>
      </c>
      <c r="B2048">
        <v>38.24</v>
      </c>
      <c r="C2048">
        <v>38.36</v>
      </c>
      <c r="D2048" s="42">
        <f t="shared" si="31"/>
        <v>12</v>
      </c>
      <c r="E2048" t="s">
        <v>3169</v>
      </c>
      <c r="F2048" t="s">
        <v>442</v>
      </c>
    </row>
    <row r="2049" spans="1:6">
      <c r="A2049" t="s">
        <v>3168</v>
      </c>
      <c r="B2049">
        <v>38.39</v>
      </c>
      <c r="C2049">
        <v>38.49</v>
      </c>
      <c r="D2049" s="42">
        <f t="shared" si="31"/>
        <v>10</v>
      </c>
      <c r="E2049" t="s">
        <v>3170</v>
      </c>
      <c r="F2049" t="s">
        <v>440</v>
      </c>
    </row>
    <row r="2050" spans="1:6">
      <c r="A2050" t="s">
        <v>3168</v>
      </c>
      <c r="B2050">
        <v>38.5</v>
      </c>
      <c r="C2050">
        <v>39.06</v>
      </c>
      <c r="D2050" s="42">
        <f t="shared" si="31"/>
        <v>16</v>
      </c>
      <c r="E2050" t="s">
        <v>3171</v>
      </c>
      <c r="F2050" t="s">
        <v>440</v>
      </c>
    </row>
    <row r="2051" spans="1:6">
      <c r="A2051" t="s">
        <v>3168</v>
      </c>
      <c r="B2051">
        <v>39.07</v>
      </c>
      <c r="C2051">
        <v>39.200000000000003</v>
      </c>
      <c r="D2051" s="42">
        <f t="shared" ref="D2051:D2114" si="32">(TRUNC(C2051)*60)+((C2051-TRUNC(C2051))*100)-((TRUNC(B2051)*60)+((B2051-TRUNC(B2051))*100))</f>
        <v>13.000000000000455</v>
      </c>
      <c r="E2051" t="s">
        <v>3172</v>
      </c>
      <c r="F2051" t="s">
        <v>818</v>
      </c>
    </row>
    <row r="2052" spans="1:6">
      <c r="A2052" t="s">
        <v>3168</v>
      </c>
      <c r="B2052">
        <v>39.229999999999997</v>
      </c>
      <c r="C2052">
        <v>39.31</v>
      </c>
      <c r="D2052" s="42">
        <f t="shared" si="32"/>
        <v>8.0000000000004547</v>
      </c>
      <c r="E2052" t="s">
        <v>3173</v>
      </c>
      <c r="F2052" t="s">
        <v>442</v>
      </c>
    </row>
    <row r="2053" spans="1:6">
      <c r="A2053" t="s">
        <v>3168</v>
      </c>
      <c r="B2053">
        <v>0</v>
      </c>
      <c r="C2053">
        <v>0.12</v>
      </c>
      <c r="D2053" s="42">
        <f t="shared" si="32"/>
        <v>12</v>
      </c>
      <c r="E2053" t="s">
        <v>3174</v>
      </c>
      <c r="F2053" t="s">
        <v>440</v>
      </c>
    </row>
    <row r="2054" spans="1:6">
      <c r="A2054" t="s">
        <v>3175</v>
      </c>
      <c r="B2054">
        <v>0.15</v>
      </c>
      <c r="C2054">
        <v>0.28000000000000003</v>
      </c>
      <c r="D2054" s="42">
        <f t="shared" si="32"/>
        <v>13.000000000000004</v>
      </c>
      <c r="E2054" t="s">
        <v>3176</v>
      </c>
      <c r="F2054" t="s">
        <v>442</v>
      </c>
    </row>
    <row r="2055" spans="1:6">
      <c r="A2055" t="s">
        <v>3175</v>
      </c>
      <c r="B2055">
        <v>0.31</v>
      </c>
      <c r="C2055">
        <v>0.44</v>
      </c>
      <c r="D2055" s="42">
        <f t="shared" si="32"/>
        <v>13</v>
      </c>
      <c r="E2055" t="s">
        <v>3177</v>
      </c>
      <c r="F2055" t="s">
        <v>818</v>
      </c>
    </row>
    <row r="2056" spans="1:6">
      <c r="A2056" t="s">
        <v>3175</v>
      </c>
      <c r="B2056">
        <v>0.46</v>
      </c>
      <c r="C2056">
        <v>0.56999999999999995</v>
      </c>
      <c r="D2056" s="42">
        <f t="shared" si="32"/>
        <v>10.999999999999993</v>
      </c>
      <c r="E2056" t="s">
        <v>3178</v>
      </c>
      <c r="F2056" t="s">
        <v>440</v>
      </c>
    </row>
    <row r="2057" spans="1:6">
      <c r="A2057" t="s">
        <v>3175</v>
      </c>
      <c r="B2057">
        <v>0.57999999999999996</v>
      </c>
      <c r="C2057">
        <v>1.0900000000000001</v>
      </c>
      <c r="D2057" s="42">
        <f t="shared" si="32"/>
        <v>11.000000000000007</v>
      </c>
      <c r="E2057" t="s">
        <v>3179</v>
      </c>
      <c r="F2057" t="s">
        <v>440</v>
      </c>
    </row>
    <row r="2058" spans="1:6">
      <c r="A2058" t="s">
        <v>3175</v>
      </c>
      <c r="B2058">
        <v>1.1100000000000001</v>
      </c>
      <c r="C2058">
        <v>1.25</v>
      </c>
      <c r="D2058" s="42">
        <f t="shared" si="32"/>
        <v>13.999999999999986</v>
      </c>
      <c r="E2058" t="s">
        <v>3180</v>
      </c>
      <c r="F2058" t="s">
        <v>442</v>
      </c>
    </row>
    <row r="2059" spans="1:6">
      <c r="A2059" t="s">
        <v>3175</v>
      </c>
      <c r="B2059">
        <v>1.29</v>
      </c>
      <c r="C2059">
        <v>1.39</v>
      </c>
      <c r="D2059" s="42">
        <f t="shared" si="32"/>
        <v>10</v>
      </c>
      <c r="E2059" t="s">
        <v>3181</v>
      </c>
      <c r="F2059" t="s">
        <v>440</v>
      </c>
    </row>
    <row r="2060" spans="1:6">
      <c r="A2060" t="s">
        <v>3182</v>
      </c>
      <c r="B2060">
        <v>1.41</v>
      </c>
      <c r="C2060">
        <v>1.5</v>
      </c>
      <c r="D2060" s="42">
        <f t="shared" si="32"/>
        <v>9</v>
      </c>
      <c r="E2060" t="s">
        <v>3183</v>
      </c>
      <c r="F2060" t="s">
        <v>440</v>
      </c>
    </row>
    <row r="2061" spans="1:6">
      <c r="A2061" t="s">
        <v>3182</v>
      </c>
      <c r="B2061">
        <v>1.54</v>
      </c>
      <c r="C2061">
        <v>2.0299999999999998</v>
      </c>
      <c r="D2061" s="42">
        <f t="shared" si="32"/>
        <v>8.9999999999999858</v>
      </c>
      <c r="E2061" t="s">
        <v>3184</v>
      </c>
      <c r="F2061" t="s">
        <v>440</v>
      </c>
    </row>
    <row r="2062" spans="1:6">
      <c r="A2062" t="s">
        <v>3182</v>
      </c>
      <c r="B2062">
        <v>2.0499999999999998</v>
      </c>
      <c r="C2062">
        <v>2.15</v>
      </c>
      <c r="D2062" s="42">
        <f t="shared" si="32"/>
        <v>10.000000000000014</v>
      </c>
      <c r="E2062" t="s">
        <v>3185</v>
      </c>
      <c r="F2062" t="s">
        <v>440</v>
      </c>
    </row>
    <row r="2063" spans="1:6">
      <c r="A2063" t="s">
        <v>3182</v>
      </c>
      <c r="B2063">
        <v>2.16</v>
      </c>
      <c r="C2063">
        <v>2.29</v>
      </c>
      <c r="D2063" s="42">
        <f t="shared" si="32"/>
        <v>13</v>
      </c>
      <c r="E2063" t="s">
        <v>3186</v>
      </c>
      <c r="F2063" t="s">
        <v>440</v>
      </c>
    </row>
    <row r="2064" spans="1:6">
      <c r="A2064" t="s">
        <v>3182</v>
      </c>
      <c r="B2064">
        <v>2.31</v>
      </c>
      <c r="C2064">
        <v>2.41</v>
      </c>
      <c r="D2064" s="42">
        <f t="shared" si="32"/>
        <v>10</v>
      </c>
      <c r="E2064" t="s">
        <v>3187</v>
      </c>
      <c r="F2064" t="s">
        <v>442</v>
      </c>
    </row>
    <row r="2065" spans="1:6">
      <c r="A2065" t="s">
        <v>3182</v>
      </c>
      <c r="B2065">
        <v>2.4300000000000002</v>
      </c>
      <c r="C2065">
        <v>2.54</v>
      </c>
      <c r="D2065" s="42">
        <f t="shared" si="32"/>
        <v>11</v>
      </c>
      <c r="E2065" t="s">
        <v>3188</v>
      </c>
      <c r="F2065" t="s">
        <v>440</v>
      </c>
    </row>
    <row r="2066" spans="1:6">
      <c r="A2066" t="s">
        <v>3189</v>
      </c>
      <c r="B2066">
        <v>2.57</v>
      </c>
      <c r="C2066">
        <v>3.08</v>
      </c>
      <c r="D2066" s="42">
        <f t="shared" si="32"/>
        <v>11</v>
      </c>
      <c r="E2066" t="s">
        <v>3190</v>
      </c>
      <c r="F2066" t="s">
        <v>440</v>
      </c>
    </row>
    <row r="2067" spans="1:6">
      <c r="A2067" t="s">
        <v>3189</v>
      </c>
      <c r="B2067">
        <v>3.1</v>
      </c>
      <c r="C2067">
        <v>3.21</v>
      </c>
      <c r="D2067" s="42">
        <f t="shared" si="32"/>
        <v>11</v>
      </c>
      <c r="E2067" t="s">
        <v>3191</v>
      </c>
      <c r="F2067" t="s">
        <v>440</v>
      </c>
    </row>
    <row r="2068" spans="1:6">
      <c r="A2068" t="s">
        <v>3189</v>
      </c>
      <c r="B2068">
        <v>3.23</v>
      </c>
      <c r="C2068">
        <v>3.33</v>
      </c>
      <c r="D2068" s="42">
        <f t="shared" si="32"/>
        <v>10</v>
      </c>
      <c r="E2068" t="s">
        <v>3192</v>
      </c>
      <c r="F2068" t="s">
        <v>440</v>
      </c>
    </row>
    <row r="2069" spans="1:6">
      <c r="A2069" t="s">
        <v>3189</v>
      </c>
      <c r="B2069">
        <v>3.36</v>
      </c>
      <c r="C2069">
        <v>3.46</v>
      </c>
      <c r="D2069" s="42">
        <f t="shared" si="32"/>
        <v>10</v>
      </c>
      <c r="E2069" t="s">
        <v>3193</v>
      </c>
      <c r="F2069" t="s">
        <v>440</v>
      </c>
    </row>
    <row r="2070" spans="1:6">
      <c r="A2070" t="s">
        <v>3189</v>
      </c>
      <c r="B2070">
        <v>3.47</v>
      </c>
      <c r="C2070">
        <v>3.59</v>
      </c>
      <c r="D2070" s="42">
        <f t="shared" si="32"/>
        <v>11.999999999999972</v>
      </c>
      <c r="E2070" t="s">
        <v>3194</v>
      </c>
      <c r="F2070" t="s">
        <v>440</v>
      </c>
    </row>
    <row r="2071" spans="1:6">
      <c r="A2071" t="s">
        <v>3189</v>
      </c>
      <c r="B2071">
        <v>4.01</v>
      </c>
      <c r="C2071">
        <v>4.1500000000000004</v>
      </c>
      <c r="D2071" s="42">
        <f t="shared" si="32"/>
        <v>14.000000000000057</v>
      </c>
      <c r="E2071" t="s">
        <v>3195</v>
      </c>
      <c r="F2071" t="s">
        <v>440</v>
      </c>
    </row>
    <row r="2072" spans="1:6">
      <c r="A2072" t="s">
        <v>3196</v>
      </c>
      <c r="B2072">
        <v>4.17</v>
      </c>
      <c r="C2072">
        <v>4.2699999999999996</v>
      </c>
      <c r="D2072" s="42">
        <f t="shared" si="32"/>
        <v>9.9999999999999432</v>
      </c>
      <c r="E2072" t="s">
        <v>3197</v>
      </c>
      <c r="F2072" t="s">
        <v>818</v>
      </c>
    </row>
    <row r="2073" spans="1:6">
      <c r="A2073" t="s">
        <v>3196</v>
      </c>
      <c r="B2073">
        <v>4.29</v>
      </c>
      <c r="C2073">
        <v>4.4000000000000004</v>
      </c>
      <c r="D2073" s="42">
        <f t="shared" si="32"/>
        <v>11.000000000000057</v>
      </c>
      <c r="E2073" t="s">
        <v>3198</v>
      </c>
      <c r="F2073" t="s">
        <v>442</v>
      </c>
    </row>
    <row r="2074" spans="1:6">
      <c r="A2074" t="s">
        <v>3196</v>
      </c>
      <c r="B2074">
        <v>4.41</v>
      </c>
      <c r="C2074">
        <v>4.53</v>
      </c>
      <c r="D2074" s="42">
        <f t="shared" si="32"/>
        <v>12</v>
      </c>
      <c r="E2074" t="s">
        <v>3199</v>
      </c>
      <c r="F2074" t="s">
        <v>440</v>
      </c>
    </row>
    <row r="2075" spans="1:6">
      <c r="A2075" t="s">
        <v>3196</v>
      </c>
      <c r="B2075">
        <v>4.5599999999999996</v>
      </c>
      <c r="C2075">
        <v>5.1100000000000003</v>
      </c>
      <c r="D2075" s="42">
        <f t="shared" si="32"/>
        <v>15.000000000000114</v>
      </c>
      <c r="E2075" t="s">
        <v>3200</v>
      </c>
      <c r="F2075" t="s">
        <v>440</v>
      </c>
    </row>
    <row r="2076" spans="1:6">
      <c r="A2076" t="s">
        <v>3196</v>
      </c>
      <c r="B2076">
        <v>5.13</v>
      </c>
      <c r="C2076">
        <v>5.31</v>
      </c>
      <c r="D2076" s="42">
        <f t="shared" si="32"/>
        <v>17.999999999999943</v>
      </c>
      <c r="E2076" t="s">
        <v>3201</v>
      </c>
      <c r="F2076" t="s">
        <v>440</v>
      </c>
    </row>
    <row r="2077" spans="1:6">
      <c r="A2077" t="s">
        <v>3196</v>
      </c>
      <c r="B2077">
        <v>5.34</v>
      </c>
      <c r="C2077">
        <v>5.44</v>
      </c>
      <c r="D2077" s="42">
        <f t="shared" si="32"/>
        <v>10.000000000000057</v>
      </c>
      <c r="E2077" t="s">
        <v>3202</v>
      </c>
      <c r="F2077" t="s">
        <v>440</v>
      </c>
    </row>
    <row r="2078" spans="1:6">
      <c r="A2078" t="s">
        <v>3203</v>
      </c>
      <c r="B2078">
        <v>5.46</v>
      </c>
      <c r="C2078">
        <v>5.57</v>
      </c>
      <c r="D2078" s="42">
        <f t="shared" si="32"/>
        <v>11</v>
      </c>
      <c r="E2078" t="s">
        <v>3204</v>
      </c>
      <c r="F2078" t="s">
        <v>440</v>
      </c>
    </row>
    <row r="2079" spans="1:6">
      <c r="A2079" t="s">
        <v>3203</v>
      </c>
      <c r="B2079">
        <v>5.59</v>
      </c>
      <c r="C2079">
        <v>6.12</v>
      </c>
      <c r="D2079" s="42">
        <f t="shared" si="32"/>
        <v>13</v>
      </c>
      <c r="E2079" t="s">
        <v>3205</v>
      </c>
      <c r="F2079" t="s">
        <v>818</v>
      </c>
    </row>
    <row r="2080" spans="1:6">
      <c r="A2080" t="s">
        <v>3203</v>
      </c>
      <c r="B2080">
        <v>6.13</v>
      </c>
      <c r="C2080">
        <v>6.25</v>
      </c>
      <c r="D2080" s="42">
        <f t="shared" si="32"/>
        <v>12</v>
      </c>
      <c r="E2080" t="s">
        <v>3206</v>
      </c>
      <c r="F2080" t="s">
        <v>440</v>
      </c>
    </row>
    <row r="2081" spans="1:6">
      <c r="A2081" t="s">
        <v>3203</v>
      </c>
      <c r="B2081">
        <v>6.27</v>
      </c>
      <c r="C2081">
        <v>6.4</v>
      </c>
      <c r="D2081" s="42">
        <f t="shared" si="32"/>
        <v>13.000000000000114</v>
      </c>
      <c r="E2081" t="s">
        <v>3207</v>
      </c>
      <c r="F2081" t="s">
        <v>440</v>
      </c>
    </row>
    <row r="2082" spans="1:6">
      <c r="A2082" t="s">
        <v>3203</v>
      </c>
      <c r="B2082">
        <v>6.42</v>
      </c>
      <c r="C2082">
        <v>6.56</v>
      </c>
      <c r="D2082" s="42">
        <f t="shared" si="32"/>
        <v>13.999999999999943</v>
      </c>
      <c r="E2082" t="s">
        <v>3208</v>
      </c>
      <c r="F2082" t="s">
        <v>440</v>
      </c>
    </row>
    <row r="2083" spans="1:6">
      <c r="A2083" t="s">
        <v>3203</v>
      </c>
      <c r="B2083">
        <v>6.59</v>
      </c>
      <c r="C2083">
        <v>7.09</v>
      </c>
      <c r="D2083" s="42">
        <f t="shared" si="32"/>
        <v>10</v>
      </c>
      <c r="E2083" t="s">
        <v>3209</v>
      </c>
      <c r="F2083" t="s">
        <v>440</v>
      </c>
    </row>
    <row r="2084" spans="1:6">
      <c r="A2084" t="s">
        <v>3210</v>
      </c>
      <c r="B2084">
        <v>7.11</v>
      </c>
      <c r="C2084">
        <v>7.23</v>
      </c>
      <c r="D2084" s="42">
        <f t="shared" si="32"/>
        <v>12</v>
      </c>
      <c r="E2084" t="s">
        <v>3211</v>
      </c>
      <c r="F2084" t="s">
        <v>818</v>
      </c>
    </row>
    <row r="2085" spans="1:6">
      <c r="A2085" t="s">
        <v>3210</v>
      </c>
      <c r="B2085">
        <v>7.25</v>
      </c>
      <c r="C2085">
        <v>7.36</v>
      </c>
      <c r="D2085" s="42">
        <f t="shared" si="32"/>
        <v>11</v>
      </c>
      <c r="E2085" t="s">
        <v>3212</v>
      </c>
      <c r="F2085" t="s">
        <v>440</v>
      </c>
    </row>
    <row r="2086" spans="1:6">
      <c r="A2086" t="s">
        <v>3210</v>
      </c>
      <c r="B2086">
        <v>7.37</v>
      </c>
      <c r="C2086">
        <v>7.5</v>
      </c>
      <c r="D2086" s="42">
        <f t="shared" si="32"/>
        <v>13</v>
      </c>
      <c r="E2086" t="s">
        <v>3213</v>
      </c>
      <c r="F2086" t="s">
        <v>440</v>
      </c>
    </row>
    <row r="2087" spans="1:6">
      <c r="A2087" t="s">
        <v>3210</v>
      </c>
      <c r="B2087">
        <v>7.52</v>
      </c>
      <c r="C2087">
        <v>8</v>
      </c>
      <c r="D2087" s="42">
        <f t="shared" si="32"/>
        <v>8.0000000000000568</v>
      </c>
      <c r="E2087" t="s">
        <v>3214</v>
      </c>
      <c r="F2087" t="s">
        <v>440</v>
      </c>
    </row>
    <row r="2088" spans="1:6">
      <c r="A2088" t="s">
        <v>3210</v>
      </c>
      <c r="B2088">
        <v>8.02</v>
      </c>
      <c r="C2088">
        <v>8.11</v>
      </c>
      <c r="D2088" s="42">
        <f t="shared" si="32"/>
        <v>9</v>
      </c>
      <c r="E2088" t="s">
        <v>3215</v>
      </c>
      <c r="F2088" t="s">
        <v>440</v>
      </c>
    </row>
    <row r="2089" spans="1:6">
      <c r="A2089" t="s">
        <v>3210</v>
      </c>
      <c r="B2089">
        <v>8.14</v>
      </c>
      <c r="C2089">
        <v>8.26</v>
      </c>
      <c r="D2089" s="42">
        <f t="shared" si="32"/>
        <v>11.999999999999943</v>
      </c>
      <c r="E2089" t="s">
        <v>3216</v>
      </c>
      <c r="F2089" t="s">
        <v>440</v>
      </c>
    </row>
    <row r="2090" spans="1:6">
      <c r="A2090" t="s">
        <v>3217</v>
      </c>
      <c r="B2090">
        <v>8.2799999999999994</v>
      </c>
      <c r="C2090">
        <v>8.4</v>
      </c>
      <c r="D2090" s="42">
        <f t="shared" si="32"/>
        <v>12.000000000000057</v>
      </c>
      <c r="E2090" t="s">
        <v>3218</v>
      </c>
      <c r="F2090" t="s">
        <v>818</v>
      </c>
    </row>
    <row r="2091" spans="1:6">
      <c r="A2091" t="s">
        <v>3217</v>
      </c>
      <c r="B2091">
        <v>8.41</v>
      </c>
      <c r="C2091">
        <v>8.52</v>
      </c>
      <c r="D2091" s="42">
        <f t="shared" si="32"/>
        <v>11</v>
      </c>
      <c r="E2091" t="s">
        <v>3219</v>
      </c>
      <c r="F2091" t="s">
        <v>442</v>
      </c>
    </row>
    <row r="2092" spans="1:6">
      <c r="A2092" t="s">
        <v>3217</v>
      </c>
      <c r="B2092">
        <v>8.5399999999999991</v>
      </c>
      <c r="C2092">
        <v>9.0399999999999991</v>
      </c>
      <c r="D2092" s="42">
        <f t="shared" si="32"/>
        <v>10</v>
      </c>
      <c r="E2092" t="s">
        <v>3220</v>
      </c>
      <c r="F2092" t="s">
        <v>440</v>
      </c>
    </row>
    <row r="2093" spans="1:6">
      <c r="A2093" t="s">
        <v>3217</v>
      </c>
      <c r="B2093">
        <v>9.06</v>
      </c>
      <c r="C2093">
        <v>9.19</v>
      </c>
      <c r="D2093" s="42">
        <f t="shared" si="32"/>
        <v>13</v>
      </c>
      <c r="E2093" t="s">
        <v>3221</v>
      </c>
      <c r="F2093" t="s">
        <v>818</v>
      </c>
    </row>
    <row r="2094" spans="1:6">
      <c r="A2094" t="s">
        <v>3217</v>
      </c>
      <c r="B2094">
        <v>9.1999999999999993</v>
      </c>
      <c r="C2094">
        <v>9.39</v>
      </c>
      <c r="D2094" s="42">
        <f t="shared" si="32"/>
        <v>19.000000000000114</v>
      </c>
      <c r="E2094" t="s">
        <v>3222</v>
      </c>
      <c r="F2094" t="s">
        <v>818</v>
      </c>
    </row>
    <row r="2095" spans="1:6">
      <c r="A2095" t="s">
        <v>3217</v>
      </c>
      <c r="B2095">
        <v>0</v>
      </c>
      <c r="C2095">
        <v>0.15</v>
      </c>
      <c r="D2095" s="42">
        <f t="shared" si="32"/>
        <v>15</v>
      </c>
      <c r="E2095" t="s">
        <v>3223</v>
      </c>
      <c r="F2095" t="s">
        <v>440</v>
      </c>
    </row>
    <row r="2096" spans="1:6">
      <c r="A2096" t="s">
        <v>3224</v>
      </c>
      <c r="B2096">
        <v>0.17</v>
      </c>
      <c r="C2096">
        <v>0.32</v>
      </c>
      <c r="D2096" s="42">
        <f t="shared" si="32"/>
        <v>15</v>
      </c>
      <c r="E2096" t="s">
        <v>3225</v>
      </c>
      <c r="F2096" t="s">
        <v>442</v>
      </c>
    </row>
    <row r="2097" spans="1:6">
      <c r="A2097" t="s">
        <v>3224</v>
      </c>
      <c r="B2097">
        <v>0.33</v>
      </c>
      <c r="C2097">
        <v>0.49</v>
      </c>
      <c r="D2097" s="42">
        <f t="shared" si="32"/>
        <v>16</v>
      </c>
      <c r="E2097" t="s">
        <v>3226</v>
      </c>
      <c r="F2097" t="s">
        <v>442</v>
      </c>
    </row>
    <row r="2098" spans="1:6">
      <c r="A2098" t="s">
        <v>3224</v>
      </c>
      <c r="B2098">
        <v>0.52</v>
      </c>
      <c r="C2098">
        <v>1.01</v>
      </c>
      <c r="D2098" s="42">
        <f t="shared" si="32"/>
        <v>9</v>
      </c>
      <c r="E2098" t="s">
        <v>3227</v>
      </c>
      <c r="F2098" t="s">
        <v>440</v>
      </c>
    </row>
    <row r="2099" spans="1:6">
      <c r="A2099" t="s">
        <v>3224</v>
      </c>
      <c r="B2099">
        <v>1.05</v>
      </c>
      <c r="C2099">
        <v>1.18</v>
      </c>
      <c r="D2099" s="42">
        <f t="shared" si="32"/>
        <v>13</v>
      </c>
      <c r="E2099" t="s">
        <v>3228</v>
      </c>
      <c r="F2099" t="s">
        <v>442</v>
      </c>
    </row>
    <row r="2100" spans="1:6">
      <c r="A2100" t="s">
        <v>3224</v>
      </c>
      <c r="B2100">
        <v>1.2</v>
      </c>
      <c r="C2100">
        <v>1.38</v>
      </c>
      <c r="D2100" s="42">
        <f t="shared" si="32"/>
        <v>17.999999999999986</v>
      </c>
      <c r="E2100" t="s">
        <v>3229</v>
      </c>
      <c r="F2100" t="s">
        <v>440</v>
      </c>
    </row>
    <row r="2101" spans="1:6">
      <c r="A2101" t="s">
        <v>3224</v>
      </c>
      <c r="B2101">
        <v>1.4</v>
      </c>
      <c r="C2101">
        <v>1.56</v>
      </c>
      <c r="D2101" s="42">
        <f t="shared" si="32"/>
        <v>16</v>
      </c>
      <c r="E2101" t="s">
        <v>3230</v>
      </c>
      <c r="F2101" t="s">
        <v>818</v>
      </c>
    </row>
    <row r="2102" spans="1:6">
      <c r="A2102" t="s">
        <v>3231</v>
      </c>
      <c r="B2102">
        <v>1.57</v>
      </c>
      <c r="C2102">
        <v>2.09</v>
      </c>
      <c r="D2102" s="42">
        <f t="shared" si="32"/>
        <v>12</v>
      </c>
      <c r="E2102" t="s">
        <v>3232</v>
      </c>
      <c r="F2102" t="s">
        <v>440</v>
      </c>
    </row>
    <row r="2103" spans="1:6">
      <c r="A2103" t="s">
        <v>3231</v>
      </c>
      <c r="B2103">
        <v>2.12</v>
      </c>
      <c r="C2103">
        <v>2.2400000000000002</v>
      </c>
      <c r="D2103" s="42">
        <f t="shared" si="32"/>
        <v>12.000000000000028</v>
      </c>
      <c r="E2103" t="s">
        <v>3233</v>
      </c>
      <c r="F2103" t="s">
        <v>442</v>
      </c>
    </row>
    <row r="2104" spans="1:6">
      <c r="A2104" t="s">
        <v>3231</v>
      </c>
      <c r="B2104">
        <v>2.2799999999999998</v>
      </c>
      <c r="C2104">
        <v>2.44</v>
      </c>
      <c r="D2104" s="42">
        <f t="shared" si="32"/>
        <v>16.000000000000028</v>
      </c>
      <c r="E2104" t="s">
        <v>3234</v>
      </c>
      <c r="F2104" t="s">
        <v>440</v>
      </c>
    </row>
    <row r="2105" spans="1:6">
      <c r="A2105" t="s">
        <v>3231</v>
      </c>
      <c r="B2105">
        <v>2.4700000000000002</v>
      </c>
      <c r="C2105">
        <v>3.04</v>
      </c>
      <c r="D2105" s="42">
        <f t="shared" si="32"/>
        <v>16.999999999999972</v>
      </c>
      <c r="E2105" t="s">
        <v>3235</v>
      </c>
      <c r="F2105" t="s">
        <v>440</v>
      </c>
    </row>
    <row r="2106" spans="1:6">
      <c r="A2106" t="s">
        <v>3231</v>
      </c>
      <c r="B2106">
        <v>3.1</v>
      </c>
      <c r="C2106">
        <v>3.34</v>
      </c>
      <c r="D2106" s="42">
        <f t="shared" si="32"/>
        <v>24</v>
      </c>
      <c r="E2106" t="s">
        <v>3236</v>
      </c>
      <c r="F2106" t="s">
        <v>440</v>
      </c>
    </row>
    <row r="2107" spans="1:6">
      <c r="A2107" t="s">
        <v>3231</v>
      </c>
      <c r="B2107">
        <v>0</v>
      </c>
      <c r="C2107">
        <v>0.12</v>
      </c>
      <c r="D2107" s="42">
        <f t="shared" si="32"/>
        <v>12</v>
      </c>
      <c r="E2107" t="s">
        <v>3237</v>
      </c>
      <c r="F2107" t="s">
        <v>440</v>
      </c>
    </row>
    <row r="2108" spans="1:6">
      <c r="A2108" t="s">
        <v>3238</v>
      </c>
      <c r="B2108">
        <v>0.15</v>
      </c>
      <c r="C2108">
        <v>0.32</v>
      </c>
      <c r="D2108" s="42">
        <f t="shared" si="32"/>
        <v>17</v>
      </c>
      <c r="E2108" t="s">
        <v>3239</v>
      </c>
      <c r="F2108" t="s">
        <v>442</v>
      </c>
    </row>
    <row r="2109" spans="1:6">
      <c r="A2109" t="s">
        <v>3238</v>
      </c>
      <c r="B2109">
        <v>0.34</v>
      </c>
      <c r="C2109">
        <v>0.49</v>
      </c>
      <c r="D2109" s="42">
        <f t="shared" si="32"/>
        <v>15</v>
      </c>
      <c r="E2109" t="s">
        <v>3240</v>
      </c>
      <c r="F2109" t="s">
        <v>440</v>
      </c>
    </row>
    <row r="2110" spans="1:6">
      <c r="A2110" t="s">
        <v>3238</v>
      </c>
      <c r="B2110">
        <v>0.53</v>
      </c>
      <c r="C2110">
        <v>1.03</v>
      </c>
      <c r="D2110" s="42">
        <f t="shared" si="32"/>
        <v>10</v>
      </c>
      <c r="E2110" t="s">
        <v>3241</v>
      </c>
      <c r="F2110" t="s">
        <v>442</v>
      </c>
    </row>
    <row r="2111" spans="1:6">
      <c r="A2111" t="s">
        <v>3238</v>
      </c>
      <c r="B2111">
        <v>1.06</v>
      </c>
      <c r="C2111">
        <v>1.18</v>
      </c>
      <c r="D2111" s="42">
        <f t="shared" si="32"/>
        <v>12</v>
      </c>
      <c r="E2111" t="s">
        <v>3242</v>
      </c>
      <c r="F2111" t="s">
        <v>818</v>
      </c>
    </row>
    <row r="2112" spans="1:6">
      <c r="A2112" t="s">
        <v>3238</v>
      </c>
      <c r="B2112">
        <v>1.2</v>
      </c>
      <c r="C2112">
        <v>1.33</v>
      </c>
      <c r="D2112" s="42">
        <f t="shared" si="32"/>
        <v>13</v>
      </c>
      <c r="E2112" t="s">
        <v>3243</v>
      </c>
      <c r="F2112" t="s">
        <v>440</v>
      </c>
    </row>
    <row r="2113" spans="1:6">
      <c r="A2113" t="s">
        <v>3238</v>
      </c>
      <c r="B2113">
        <v>1.37</v>
      </c>
      <c r="C2113">
        <v>1.48</v>
      </c>
      <c r="D2113" s="42">
        <f t="shared" si="32"/>
        <v>10.999999999999986</v>
      </c>
      <c r="E2113" t="s">
        <v>3244</v>
      </c>
      <c r="F2113" t="s">
        <v>440</v>
      </c>
    </row>
    <row r="2114" spans="1:6">
      <c r="A2114" t="s">
        <v>3245</v>
      </c>
      <c r="B2114">
        <v>1.51</v>
      </c>
      <c r="C2114">
        <v>2.02</v>
      </c>
      <c r="D2114" s="42">
        <f t="shared" si="32"/>
        <v>11</v>
      </c>
      <c r="E2114" t="s">
        <v>3246</v>
      </c>
      <c r="F2114" t="s">
        <v>440</v>
      </c>
    </row>
    <row r="2115" spans="1:6">
      <c r="A2115" t="s">
        <v>3245</v>
      </c>
      <c r="B2115">
        <v>2.0499999999999998</v>
      </c>
      <c r="C2115">
        <v>2.15</v>
      </c>
      <c r="D2115" s="42">
        <f t="shared" ref="D2115:D2178" si="33">(TRUNC(C2115)*60)+((C2115-TRUNC(C2115))*100)-((TRUNC(B2115)*60)+((B2115-TRUNC(B2115))*100))</f>
        <v>10.000000000000014</v>
      </c>
      <c r="E2115" t="s">
        <v>3247</v>
      </c>
      <c r="F2115" t="s">
        <v>440</v>
      </c>
    </row>
    <row r="2116" spans="1:6">
      <c r="A2116" t="s">
        <v>3245</v>
      </c>
      <c r="B2116">
        <v>2.17</v>
      </c>
      <c r="C2116">
        <v>2.29</v>
      </c>
      <c r="D2116" s="42">
        <f t="shared" si="33"/>
        <v>12</v>
      </c>
      <c r="E2116" t="s">
        <v>3248</v>
      </c>
      <c r="F2116" t="s">
        <v>440</v>
      </c>
    </row>
    <row r="2117" spans="1:6">
      <c r="A2117" t="s">
        <v>3245</v>
      </c>
      <c r="B2117">
        <v>2.3199999999999998</v>
      </c>
      <c r="C2117">
        <v>2.44</v>
      </c>
      <c r="D2117" s="42">
        <f t="shared" si="33"/>
        <v>12</v>
      </c>
      <c r="E2117" t="s">
        <v>3249</v>
      </c>
      <c r="F2117" t="s">
        <v>440</v>
      </c>
    </row>
    <row r="2118" spans="1:6">
      <c r="A2118" t="s">
        <v>3245</v>
      </c>
      <c r="B2118">
        <v>2.4700000000000002</v>
      </c>
      <c r="C2118">
        <v>2.56</v>
      </c>
      <c r="D2118" s="42">
        <f t="shared" si="33"/>
        <v>8.9999999999999716</v>
      </c>
      <c r="E2118" t="s">
        <v>3250</v>
      </c>
      <c r="F2118" t="s">
        <v>440</v>
      </c>
    </row>
    <row r="2119" spans="1:6">
      <c r="A2119" t="s">
        <v>3245</v>
      </c>
      <c r="B2119">
        <v>3</v>
      </c>
      <c r="C2119">
        <v>3.15</v>
      </c>
      <c r="D2119" s="42">
        <f t="shared" si="33"/>
        <v>15</v>
      </c>
      <c r="E2119" t="s">
        <v>3251</v>
      </c>
      <c r="F2119" t="s">
        <v>440</v>
      </c>
    </row>
    <row r="2120" spans="1:6">
      <c r="A2120" t="s">
        <v>3252</v>
      </c>
      <c r="B2120">
        <v>3.17</v>
      </c>
      <c r="C2120">
        <v>3.29</v>
      </c>
      <c r="D2120" s="42">
        <f t="shared" si="33"/>
        <v>12</v>
      </c>
      <c r="E2120" t="s">
        <v>3253</v>
      </c>
      <c r="F2120" t="s">
        <v>440</v>
      </c>
    </row>
    <row r="2121" spans="1:6">
      <c r="A2121" t="s">
        <v>3252</v>
      </c>
      <c r="B2121">
        <v>3.32</v>
      </c>
      <c r="C2121">
        <v>3.43</v>
      </c>
      <c r="D2121" s="42">
        <f t="shared" si="33"/>
        <v>11</v>
      </c>
      <c r="E2121" t="s">
        <v>3254</v>
      </c>
      <c r="F2121" t="s">
        <v>440</v>
      </c>
    </row>
    <row r="2122" spans="1:6">
      <c r="A2122" t="s">
        <v>3252</v>
      </c>
      <c r="B2122">
        <v>3.45</v>
      </c>
      <c r="C2122">
        <v>3.56</v>
      </c>
      <c r="D2122" s="42">
        <f t="shared" si="33"/>
        <v>11</v>
      </c>
      <c r="E2122" t="s">
        <v>3255</v>
      </c>
      <c r="F2122" t="s">
        <v>440</v>
      </c>
    </row>
    <row r="2123" spans="1:6">
      <c r="A2123" t="s">
        <v>3252</v>
      </c>
      <c r="B2123">
        <v>3.59</v>
      </c>
      <c r="C2123">
        <v>4.0999999999999996</v>
      </c>
      <c r="D2123" s="42">
        <f t="shared" si="33"/>
        <v>10.999999999999972</v>
      </c>
      <c r="E2123" t="s">
        <v>3256</v>
      </c>
      <c r="F2123" t="s">
        <v>440</v>
      </c>
    </row>
    <row r="2124" spans="1:6">
      <c r="A2124" t="s">
        <v>3252</v>
      </c>
      <c r="B2124">
        <v>4.1100000000000003</v>
      </c>
      <c r="C2124">
        <v>4.22</v>
      </c>
      <c r="D2124" s="42">
        <f t="shared" si="33"/>
        <v>10.999999999999972</v>
      </c>
      <c r="E2124" t="s">
        <v>3257</v>
      </c>
      <c r="F2124" t="s">
        <v>440</v>
      </c>
    </row>
    <row r="2125" spans="1:6">
      <c r="A2125" t="s">
        <v>3252</v>
      </c>
      <c r="B2125">
        <v>4.25</v>
      </c>
      <c r="C2125">
        <v>4.46</v>
      </c>
      <c r="D2125" s="42">
        <f t="shared" si="33"/>
        <v>21</v>
      </c>
      <c r="E2125" t="s">
        <v>3258</v>
      </c>
      <c r="F2125" t="s">
        <v>440</v>
      </c>
    </row>
    <row r="2126" spans="1:6">
      <c r="A2126" t="s">
        <v>3259</v>
      </c>
      <c r="B2126">
        <v>0.13</v>
      </c>
      <c r="C2126">
        <v>0.46</v>
      </c>
      <c r="D2126" s="42">
        <f t="shared" si="33"/>
        <v>33</v>
      </c>
      <c r="E2126" t="s">
        <v>3260</v>
      </c>
      <c r="F2126" t="s">
        <v>442</v>
      </c>
    </row>
    <row r="2127" spans="1:6">
      <c r="A2127" t="s">
        <v>3259</v>
      </c>
      <c r="B2127">
        <v>0.55000000000000004</v>
      </c>
      <c r="C2127">
        <v>1.29</v>
      </c>
      <c r="D2127" s="42">
        <f t="shared" si="33"/>
        <v>33.999999999999993</v>
      </c>
      <c r="E2127" t="s">
        <v>3261</v>
      </c>
      <c r="F2127" t="s">
        <v>440</v>
      </c>
    </row>
    <row r="2128" spans="1:6">
      <c r="A2128" t="s">
        <v>3259</v>
      </c>
      <c r="B2128">
        <v>1.36</v>
      </c>
      <c r="C2128">
        <v>2.06</v>
      </c>
      <c r="D2128" s="42">
        <f t="shared" si="33"/>
        <v>30</v>
      </c>
      <c r="E2128" t="s">
        <v>3262</v>
      </c>
      <c r="F2128" t="s">
        <v>440</v>
      </c>
    </row>
    <row r="2129" spans="1:6">
      <c r="A2129" t="s">
        <v>3259</v>
      </c>
      <c r="B2129">
        <v>2.14</v>
      </c>
      <c r="C2129">
        <v>2.44</v>
      </c>
      <c r="D2129" s="42">
        <f t="shared" si="33"/>
        <v>30</v>
      </c>
      <c r="E2129" t="s">
        <v>3263</v>
      </c>
      <c r="F2129" t="s">
        <v>440</v>
      </c>
    </row>
    <row r="2130" spans="1:6">
      <c r="A2130" t="s">
        <v>3259</v>
      </c>
      <c r="B2130">
        <v>2.4900000000000002</v>
      </c>
      <c r="C2130">
        <v>3.17</v>
      </c>
      <c r="D2130" s="42">
        <f t="shared" si="33"/>
        <v>27.999999999999972</v>
      </c>
      <c r="E2130" t="s">
        <v>3264</v>
      </c>
      <c r="F2130" t="s">
        <v>442</v>
      </c>
    </row>
    <row r="2131" spans="1:6">
      <c r="A2131" t="s">
        <v>3259</v>
      </c>
      <c r="B2131">
        <v>3.22</v>
      </c>
      <c r="C2131">
        <v>3.56</v>
      </c>
      <c r="D2131" s="42">
        <f t="shared" si="33"/>
        <v>33.999999999999972</v>
      </c>
      <c r="E2131" t="s">
        <v>3265</v>
      </c>
      <c r="F2131" t="s">
        <v>440</v>
      </c>
    </row>
    <row r="2132" spans="1:6">
      <c r="A2132" t="s">
        <v>3266</v>
      </c>
      <c r="B2132">
        <v>4.04</v>
      </c>
      <c r="C2132">
        <v>4.3499999999999996</v>
      </c>
      <c r="D2132" s="42">
        <f t="shared" si="33"/>
        <v>30.999999999999943</v>
      </c>
      <c r="E2132" t="s">
        <v>3267</v>
      </c>
      <c r="F2132" t="s">
        <v>440</v>
      </c>
    </row>
    <row r="2133" spans="1:6">
      <c r="A2133" t="s">
        <v>3266</v>
      </c>
      <c r="B2133">
        <v>4.4000000000000004</v>
      </c>
      <c r="C2133">
        <v>5.16</v>
      </c>
      <c r="D2133" s="42">
        <f t="shared" si="33"/>
        <v>35.999999999999943</v>
      </c>
      <c r="E2133" t="s">
        <v>3268</v>
      </c>
      <c r="F2133" t="s">
        <v>440</v>
      </c>
    </row>
    <row r="2134" spans="1:6">
      <c r="A2134" t="s">
        <v>3266</v>
      </c>
      <c r="B2134">
        <v>5.24</v>
      </c>
      <c r="C2134">
        <v>6.02</v>
      </c>
      <c r="D2134" s="42">
        <f t="shared" si="33"/>
        <v>37.999999999999943</v>
      </c>
      <c r="E2134" t="s">
        <v>3269</v>
      </c>
      <c r="F2134" t="s">
        <v>440</v>
      </c>
    </row>
    <row r="2135" spans="1:6">
      <c r="A2135" t="s">
        <v>3266</v>
      </c>
      <c r="B2135">
        <v>6.07</v>
      </c>
      <c r="C2135">
        <v>6.43</v>
      </c>
      <c r="D2135" s="42">
        <f t="shared" si="33"/>
        <v>36</v>
      </c>
      <c r="E2135" t="s">
        <v>3270</v>
      </c>
      <c r="F2135" t="s">
        <v>440</v>
      </c>
    </row>
    <row r="2136" spans="1:6">
      <c r="A2136" t="s">
        <v>3266</v>
      </c>
      <c r="B2136">
        <v>6.49</v>
      </c>
      <c r="C2136">
        <v>7.27</v>
      </c>
      <c r="D2136" s="42">
        <f t="shared" si="33"/>
        <v>37.999999999999943</v>
      </c>
      <c r="E2136" t="s">
        <v>3271</v>
      </c>
      <c r="F2136" t="s">
        <v>440</v>
      </c>
    </row>
    <row r="2137" spans="1:6">
      <c r="A2137" t="s">
        <v>3266</v>
      </c>
      <c r="B2137">
        <v>7.34</v>
      </c>
      <c r="C2137">
        <v>8.11</v>
      </c>
      <c r="D2137" s="42">
        <f t="shared" si="33"/>
        <v>36.999999999999943</v>
      </c>
      <c r="E2137" t="s">
        <v>3272</v>
      </c>
      <c r="F2137" t="s">
        <v>440</v>
      </c>
    </row>
    <row r="2138" spans="1:6">
      <c r="A2138" t="s">
        <v>3273</v>
      </c>
      <c r="B2138">
        <v>8.19</v>
      </c>
      <c r="C2138">
        <v>8.59</v>
      </c>
      <c r="D2138" s="42">
        <f t="shared" si="33"/>
        <v>40.000000000000057</v>
      </c>
      <c r="E2138" t="s">
        <v>3274</v>
      </c>
      <c r="F2138" t="s">
        <v>440</v>
      </c>
    </row>
    <row r="2139" spans="1:6">
      <c r="A2139" t="s">
        <v>3273</v>
      </c>
      <c r="B2139">
        <v>9.0399999999999991</v>
      </c>
      <c r="C2139">
        <v>9.39</v>
      </c>
      <c r="D2139" s="42">
        <f t="shared" si="33"/>
        <v>35.000000000000114</v>
      </c>
      <c r="E2139" t="s">
        <v>3275</v>
      </c>
      <c r="F2139" t="s">
        <v>440</v>
      </c>
    </row>
    <row r="2140" spans="1:6">
      <c r="A2140" t="s">
        <v>3273</v>
      </c>
      <c r="B2140">
        <v>9.4499999999999993</v>
      </c>
      <c r="C2140">
        <v>10.199999999999999</v>
      </c>
      <c r="D2140" s="42">
        <f t="shared" si="33"/>
        <v>35</v>
      </c>
      <c r="E2140" t="s">
        <v>3276</v>
      </c>
      <c r="F2140" t="s">
        <v>440</v>
      </c>
    </row>
    <row r="2141" spans="1:6">
      <c r="A2141" t="s">
        <v>3273</v>
      </c>
      <c r="B2141">
        <v>10.25</v>
      </c>
      <c r="C2141">
        <v>11.02</v>
      </c>
      <c r="D2141" s="42">
        <f t="shared" si="33"/>
        <v>37</v>
      </c>
      <c r="E2141" t="s">
        <v>3277</v>
      </c>
      <c r="F2141" t="s">
        <v>440</v>
      </c>
    </row>
    <row r="2142" spans="1:6">
      <c r="A2142" t="s">
        <v>3273</v>
      </c>
      <c r="B2142">
        <v>11.09</v>
      </c>
      <c r="C2142">
        <v>11.43</v>
      </c>
      <c r="D2142" s="42">
        <f t="shared" si="33"/>
        <v>34</v>
      </c>
      <c r="E2142" t="s">
        <v>3278</v>
      </c>
      <c r="F2142" t="s">
        <v>818</v>
      </c>
    </row>
    <row r="2143" spans="1:6">
      <c r="A2143" t="s">
        <v>3273</v>
      </c>
      <c r="B2143">
        <v>11.5</v>
      </c>
      <c r="C2143">
        <v>12.18</v>
      </c>
      <c r="D2143" s="42">
        <f t="shared" si="33"/>
        <v>28</v>
      </c>
      <c r="E2143" t="s">
        <v>3279</v>
      </c>
      <c r="F2143" t="s">
        <v>442</v>
      </c>
    </row>
    <row r="2144" spans="1:6">
      <c r="A2144" t="s">
        <v>3280</v>
      </c>
      <c r="B2144">
        <v>12.24</v>
      </c>
      <c r="C2144">
        <v>12.59</v>
      </c>
      <c r="D2144" s="42">
        <f t="shared" si="33"/>
        <v>35</v>
      </c>
      <c r="E2144" t="s">
        <v>3281</v>
      </c>
      <c r="F2144" t="s">
        <v>440</v>
      </c>
    </row>
    <row r="2145" spans="1:6">
      <c r="A2145" t="s">
        <v>3280</v>
      </c>
      <c r="B2145">
        <v>13.04</v>
      </c>
      <c r="C2145">
        <v>13.35</v>
      </c>
      <c r="D2145" s="42">
        <f t="shared" si="33"/>
        <v>31.000000000000114</v>
      </c>
      <c r="E2145" t="s">
        <v>3282</v>
      </c>
      <c r="F2145" t="s">
        <v>440</v>
      </c>
    </row>
    <row r="2146" spans="1:6">
      <c r="A2146" t="s">
        <v>3280</v>
      </c>
      <c r="B2146">
        <v>13.44</v>
      </c>
      <c r="C2146">
        <v>14.15</v>
      </c>
      <c r="D2146" s="42">
        <f t="shared" si="33"/>
        <v>31</v>
      </c>
      <c r="E2146" t="s">
        <v>3283</v>
      </c>
      <c r="F2146" t="s">
        <v>440</v>
      </c>
    </row>
    <row r="2147" spans="1:6">
      <c r="A2147" t="s">
        <v>3280</v>
      </c>
      <c r="B2147">
        <v>14.25</v>
      </c>
      <c r="C2147">
        <v>15</v>
      </c>
      <c r="D2147" s="42">
        <f t="shared" si="33"/>
        <v>35</v>
      </c>
      <c r="E2147" t="s">
        <v>3284</v>
      </c>
      <c r="F2147" t="s">
        <v>440</v>
      </c>
    </row>
    <row r="2148" spans="1:6">
      <c r="A2148" t="s">
        <v>3280</v>
      </c>
      <c r="B2148">
        <v>15.07</v>
      </c>
      <c r="C2148">
        <v>15.39</v>
      </c>
      <c r="D2148" s="42">
        <f t="shared" si="33"/>
        <v>32</v>
      </c>
      <c r="E2148" t="s">
        <v>3285</v>
      </c>
      <c r="F2148" t="s">
        <v>440</v>
      </c>
    </row>
    <row r="2149" spans="1:6">
      <c r="A2149" t="s">
        <v>3280</v>
      </c>
      <c r="B2149">
        <v>15.45</v>
      </c>
      <c r="C2149">
        <v>16.149999999999999</v>
      </c>
      <c r="D2149" s="42">
        <f t="shared" si="33"/>
        <v>30</v>
      </c>
      <c r="E2149" t="s">
        <v>3286</v>
      </c>
      <c r="F2149" t="s">
        <v>440</v>
      </c>
    </row>
    <row r="2150" spans="1:6">
      <c r="A2150" t="s">
        <v>3287</v>
      </c>
      <c r="B2150">
        <v>16.22</v>
      </c>
      <c r="C2150">
        <v>16.559999999999999</v>
      </c>
      <c r="D2150" s="42">
        <f t="shared" si="33"/>
        <v>34</v>
      </c>
      <c r="E2150" t="s">
        <v>3288</v>
      </c>
      <c r="F2150" t="s">
        <v>440</v>
      </c>
    </row>
    <row r="2151" spans="1:6">
      <c r="A2151" t="s">
        <v>3287</v>
      </c>
      <c r="B2151">
        <v>17.03</v>
      </c>
      <c r="C2151">
        <v>17.510000000000002</v>
      </c>
      <c r="D2151" s="42">
        <f t="shared" si="33"/>
        <v>48.000000000000114</v>
      </c>
      <c r="E2151" t="s">
        <v>3289</v>
      </c>
      <c r="F2151" t="s">
        <v>442</v>
      </c>
    </row>
    <row r="2152" spans="1:6">
      <c r="A2152" t="s">
        <v>3287</v>
      </c>
      <c r="B2152">
        <v>17.579999999999998</v>
      </c>
      <c r="C2152">
        <v>18.350000000000001</v>
      </c>
      <c r="D2152" s="42">
        <f t="shared" si="33"/>
        <v>37.000000000000455</v>
      </c>
      <c r="E2152" t="s">
        <v>3290</v>
      </c>
      <c r="F2152" t="s">
        <v>440</v>
      </c>
    </row>
    <row r="2153" spans="1:6">
      <c r="A2153" t="s">
        <v>3287</v>
      </c>
      <c r="B2153">
        <v>18.41</v>
      </c>
      <c r="C2153">
        <v>19.149999999999999</v>
      </c>
      <c r="D2153" s="42">
        <f t="shared" si="33"/>
        <v>33.999999999999773</v>
      </c>
      <c r="E2153" t="s">
        <v>3291</v>
      </c>
      <c r="F2153" t="s">
        <v>440</v>
      </c>
    </row>
    <row r="2154" spans="1:6">
      <c r="A2154" t="s">
        <v>3287</v>
      </c>
      <c r="B2154">
        <v>19.21</v>
      </c>
      <c r="C2154">
        <v>19.579999999999998</v>
      </c>
      <c r="D2154" s="42">
        <f t="shared" si="33"/>
        <v>36.999999999999773</v>
      </c>
      <c r="E2154" t="s">
        <v>3292</v>
      </c>
      <c r="F2154" t="s">
        <v>440</v>
      </c>
    </row>
    <row r="2155" spans="1:6">
      <c r="A2155" t="s">
        <v>3287</v>
      </c>
      <c r="B2155">
        <v>20.04</v>
      </c>
      <c r="C2155">
        <v>20.41</v>
      </c>
      <c r="D2155" s="42">
        <f t="shared" si="33"/>
        <v>37</v>
      </c>
      <c r="E2155" t="s">
        <v>3293</v>
      </c>
      <c r="F2155" t="s">
        <v>440</v>
      </c>
    </row>
    <row r="2156" spans="1:6">
      <c r="A2156" t="s">
        <v>3294</v>
      </c>
      <c r="B2156">
        <v>20.47</v>
      </c>
      <c r="C2156">
        <v>21.19</v>
      </c>
      <c r="D2156" s="42">
        <f t="shared" si="33"/>
        <v>32.000000000000227</v>
      </c>
      <c r="E2156" t="s">
        <v>3295</v>
      </c>
      <c r="F2156" t="s">
        <v>440</v>
      </c>
    </row>
    <row r="2157" spans="1:6">
      <c r="A2157" t="s">
        <v>3294</v>
      </c>
      <c r="B2157">
        <v>21.26</v>
      </c>
      <c r="C2157">
        <v>22.03</v>
      </c>
      <c r="D2157" s="42">
        <f t="shared" si="33"/>
        <v>36.999999999999773</v>
      </c>
      <c r="E2157" t="s">
        <v>3296</v>
      </c>
      <c r="F2157" t="s">
        <v>440</v>
      </c>
    </row>
    <row r="2158" spans="1:6">
      <c r="A2158" t="s">
        <v>3294</v>
      </c>
      <c r="B2158">
        <v>22.11</v>
      </c>
      <c r="C2158">
        <v>22.49</v>
      </c>
      <c r="D2158" s="42">
        <f t="shared" si="33"/>
        <v>37.999999999999773</v>
      </c>
      <c r="E2158" t="s">
        <v>3297</v>
      </c>
      <c r="F2158" t="s">
        <v>442</v>
      </c>
    </row>
    <row r="2159" spans="1:6">
      <c r="A2159" t="s">
        <v>3294</v>
      </c>
      <c r="B2159">
        <v>22.54</v>
      </c>
      <c r="C2159">
        <v>23.3</v>
      </c>
      <c r="D2159" s="42">
        <f t="shared" si="33"/>
        <v>36</v>
      </c>
      <c r="E2159" t="s">
        <v>3298</v>
      </c>
      <c r="F2159" t="s">
        <v>440</v>
      </c>
    </row>
    <row r="2160" spans="1:6">
      <c r="A2160" t="s">
        <v>3294</v>
      </c>
      <c r="B2160">
        <v>23.36</v>
      </c>
      <c r="C2160">
        <v>24.09</v>
      </c>
      <c r="D2160" s="42">
        <f t="shared" si="33"/>
        <v>33</v>
      </c>
      <c r="E2160" t="s">
        <v>3299</v>
      </c>
      <c r="F2160" t="s">
        <v>440</v>
      </c>
    </row>
    <row r="2161" spans="1:6">
      <c r="A2161" t="s">
        <v>3294</v>
      </c>
      <c r="B2161">
        <v>24.16</v>
      </c>
      <c r="C2161">
        <v>24.49</v>
      </c>
      <c r="D2161" s="42">
        <f t="shared" si="33"/>
        <v>32.999999999999773</v>
      </c>
      <c r="E2161" t="s">
        <v>3300</v>
      </c>
      <c r="F2161" t="s">
        <v>440</v>
      </c>
    </row>
    <row r="2162" spans="1:6">
      <c r="A2162" t="s">
        <v>3301</v>
      </c>
      <c r="B2162">
        <v>24.57</v>
      </c>
      <c r="C2162">
        <v>25.33</v>
      </c>
      <c r="D2162" s="42">
        <f t="shared" si="33"/>
        <v>35.999999999999773</v>
      </c>
      <c r="E2162" t="s">
        <v>3302</v>
      </c>
      <c r="F2162" t="s">
        <v>442</v>
      </c>
    </row>
    <row r="2163" spans="1:6">
      <c r="A2163" t="s">
        <v>3301</v>
      </c>
      <c r="B2163">
        <v>25.38</v>
      </c>
      <c r="C2163">
        <v>26.21</v>
      </c>
      <c r="D2163" s="42">
        <f t="shared" si="33"/>
        <v>43</v>
      </c>
      <c r="E2163" t="s">
        <v>3303</v>
      </c>
      <c r="F2163" t="s">
        <v>440</v>
      </c>
    </row>
    <row r="2164" spans="1:6">
      <c r="A2164" t="s">
        <v>3301</v>
      </c>
      <c r="B2164">
        <v>26.28</v>
      </c>
      <c r="C2164">
        <v>27.01</v>
      </c>
      <c r="D2164" s="42">
        <f t="shared" si="33"/>
        <v>33.000000000000227</v>
      </c>
      <c r="E2164" t="s">
        <v>3304</v>
      </c>
      <c r="F2164" t="s">
        <v>440</v>
      </c>
    </row>
    <row r="2165" spans="1:6">
      <c r="A2165" t="s">
        <v>3301</v>
      </c>
      <c r="B2165">
        <v>27.07</v>
      </c>
      <c r="C2165">
        <v>27.45</v>
      </c>
      <c r="D2165" s="42">
        <f t="shared" si="33"/>
        <v>38</v>
      </c>
      <c r="E2165" t="s">
        <v>3305</v>
      </c>
      <c r="F2165" t="s">
        <v>440</v>
      </c>
    </row>
    <row r="2166" spans="1:6">
      <c r="A2166" t="s">
        <v>3301</v>
      </c>
      <c r="B2166">
        <v>27.52</v>
      </c>
      <c r="C2166">
        <v>28.22</v>
      </c>
      <c r="D2166" s="42">
        <f t="shared" si="33"/>
        <v>30</v>
      </c>
      <c r="E2166" t="s">
        <v>3306</v>
      </c>
      <c r="F2166" t="s">
        <v>442</v>
      </c>
    </row>
    <row r="2167" spans="1:6">
      <c r="A2167" t="s">
        <v>3301</v>
      </c>
      <c r="B2167">
        <v>28.32</v>
      </c>
      <c r="C2167">
        <v>29.11</v>
      </c>
      <c r="D2167" s="42">
        <f t="shared" si="33"/>
        <v>39</v>
      </c>
      <c r="E2167" t="s">
        <v>3307</v>
      </c>
      <c r="F2167" t="s">
        <v>442</v>
      </c>
    </row>
    <row r="2168" spans="1:6">
      <c r="A2168" t="s">
        <v>3308</v>
      </c>
      <c r="B2168">
        <v>29.19</v>
      </c>
      <c r="C2168">
        <v>29.58</v>
      </c>
      <c r="D2168" s="42">
        <f t="shared" si="33"/>
        <v>38.999999999999545</v>
      </c>
      <c r="E2168" t="s">
        <v>3309</v>
      </c>
      <c r="F2168" t="s">
        <v>440</v>
      </c>
    </row>
    <row r="2169" spans="1:6">
      <c r="A2169" t="s">
        <v>3308</v>
      </c>
      <c r="B2169">
        <v>30.09</v>
      </c>
      <c r="C2169">
        <v>30.44</v>
      </c>
      <c r="D2169" s="42">
        <f t="shared" si="33"/>
        <v>35.000000000000227</v>
      </c>
      <c r="E2169" t="s">
        <v>3310</v>
      </c>
      <c r="F2169" t="s">
        <v>440</v>
      </c>
    </row>
    <row r="2170" spans="1:6">
      <c r="A2170" t="s">
        <v>3308</v>
      </c>
      <c r="B2170">
        <v>30.49</v>
      </c>
      <c r="C2170">
        <v>31.22</v>
      </c>
      <c r="D2170" s="42">
        <f t="shared" si="33"/>
        <v>33.000000000000227</v>
      </c>
      <c r="E2170" t="s">
        <v>3311</v>
      </c>
      <c r="F2170" t="s">
        <v>440</v>
      </c>
    </row>
    <row r="2171" spans="1:6">
      <c r="A2171" t="s">
        <v>3308</v>
      </c>
      <c r="B2171">
        <v>31.29</v>
      </c>
      <c r="C2171">
        <v>32.04</v>
      </c>
      <c r="D2171" s="42">
        <f t="shared" si="33"/>
        <v>35</v>
      </c>
      <c r="E2171" t="s">
        <v>3312</v>
      </c>
      <c r="F2171" t="s">
        <v>440</v>
      </c>
    </row>
    <row r="2172" spans="1:6">
      <c r="A2172" t="s">
        <v>3308</v>
      </c>
      <c r="B2172">
        <v>32.14</v>
      </c>
      <c r="C2172">
        <v>32.51</v>
      </c>
      <c r="D2172" s="42">
        <f t="shared" si="33"/>
        <v>36.999999999999773</v>
      </c>
      <c r="E2172" t="s">
        <v>3313</v>
      </c>
      <c r="F2172" t="s">
        <v>442</v>
      </c>
    </row>
    <row r="2173" spans="1:6">
      <c r="A2173" t="s">
        <v>3308</v>
      </c>
      <c r="B2173">
        <v>32.590000000000003</v>
      </c>
      <c r="C2173">
        <v>33.36</v>
      </c>
      <c r="D2173" s="42">
        <f t="shared" si="33"/>
        <v>36.999999999999545</v>
      </c>
      <c r="E2173" t="s">
        <v>3314</v>
      </c>
      <c r="F2173" t="s">
        <v>440</v>
      </c>
    </row>
    <row r="2174" spans="1:6">
      <c r="A2174" t="s">
        <v>3315</v>
      </c>
      <c r="B2174">
        <v>33.43</v>
      </c>
      <c r="C2174">
        <v>34.39</v>
      </c>
      <c r="D2174" s="42">
        <f t="shared" si="33"/>
        <v>56</v>
      </c>
      <c r="E2174" t="s">
        <v>3316</v>
      </c>
      <c r="F2174" t="s">
        <v>440</v>
      </c>
    </row>
    <row r="2175" spans="1:6">
      <c r="A2175" t="s">
        <v>3315</v>
      </c>
      <c r="B2175">
        <v>0</v>
      </c>
      <c r="C2175">
        <v>0.11</v>
      </c>
      <c r="D2175" s="42">
        <f t="shared" si="33"/>
        <v>11</v>
      </c>
      <c r="E2175" t="s">
        <v>3317</v>
      </c>
      <c r="F2175" t="s">
        <v>440</v>
      </c>
    </row>
    <row r="2176" spans="1:6">
      <c r="A2176" t="s">
        <v>3315</v>
      </c>
      <c r="B2176">
        <v>0.12</v>
      </c>
      <c r="C2176">
        <v>0.21</v>
      </c>
      <c r="D2176" s="42">
        <f t="shared" si="33"/>
        <v>9</v>
      </c>
      <c r="E2176" t="s">
        <v>3318</v>
      </c>
      <c r="F2176" t="s">
        <v>440</v>
      </c>
    </row>
    <row r="2177" spans="1:6">
      <c r="A2177" t="s">
        <v>3315</v>
      </c>
      <c r="B2177">
        <v>0.23</v>
      </c>
      <c r="C2177">
        <v>0.31</v>
      </c>
      <c r="D2177" s="42">
        <f t="shared" si="33"/>
        <v>8</v>
      </c>
      <c r="E2177" t="s">
        <v>3319</v>
      </c>
      <c r="F2177" t="s">
        <v>440</v>
      </c>
    </row>
    <row r="2178" spans="1:6">
      <c r="A2178" t="s">
        <v>3315</v>
      </c>
      <c r="B2178">
        <v>0.34</v>
      </c>
      <c r="C2178">
        <v>0.43</v>
      </c>
      <c r="D2178" s="42">
        <f t="shared" si="33"/>
        <v>9</v>
      </c>
      <c r="E2178" t="s">
        <v>3320</v>
      </c>
      <c r="F2178" t="s">
        <v>440</v>
      </c>
    </row>
    <row r="2179" spans="1:6">
      <c r="A2179" t="s">
        <v>3315</v>
      </c>
      <c r="B2179">
        <v>0.45</v>
      </c>
      <c r="C2179">
        <v>0.54</v>
      </c>
      <c r="D2179" s="42">
        <f t="shared" ref="D2179:D2242" si="34">(TRUNC(C2179)*60)+((C2179-TRUNC(C2179))*100)-((TRUNC(B2179)*60)+((B2179-TRUNC(B2179))*100))</f>
        <v>9</v>
      </c>
      <c r="E2179" t="s">
        <v>3321</v>
      </c>
      <c r="F2179" t="s">
        <v>440</v>
      </c>
    </row>
    <row r="2180" spans="1:6">
      <c r="A2180" t="s">
        <v>3322</v>
      </c>
      <c r="B2180">
        <v>0.56999999999999995</v>
      </c>
      <c r="C2180">
        <v>1.05</v>
      </c>
      <c r="D2180" s="42">
        <f t="shared" si="34"/>
        <v>8.0000000000000071</v>
      </c>
      <c r="E2180" t="s">
        <v>3323</v>
      </c>
      <c r="F2180" t="s">
        <v>440</v>
      </c>
    </row>
    <row r="2181" spans="1:6">
      <c r="A2181" t="s">
        <v>3322</v>
      </c>
      <c r="B2181">
        <v>1.08</v>
      </c>
      <c r="C2181">
        <v>1.1599999999999999</v>
      </c>
      <c r="D2181" s="42">
        <f t="shared" si="34"/>
        <v>8</v>
      </c>
      <c r="E2181" t="s">
        <v>3324</v>
      </c>
      <c r="F2181" t="s">
        <v>440</v>
      </c>
    </row>
    <row r="2182" spans="1:6">
      <c r="A2182" t="s">
        <v>3322</v>
      </c>
      <c r="B2182">
        <v>1.18</v>
      </c>
      <c r="C2182">
        <v>1.28</v>
      </c>
      <c r="D2182" s="42">
        <f t="shared" si="34"/>
        <v>10</v>
      </c>
      <c r="E2182" t="s">
        <v>3325</v>
      </c>
      <c r="F2182" t="s">
        <v>440</v>
      </c>
    </row>
    <row r="2183" spans="1:6">
      <c r="A2183" t="s">
        <v>3322</v>
      </c>
      <c r="B2183">
        <v>1.29</v>
      </c>
      <c r="C2183">
        <v>1.38</v>
      </c>
      <c r="D2183" s="42">
        <f t="shared" si="34"/>
        <v>8.9999999999999858</v>
      </c>
      <c r="E2183" t="s">
        <v>3326</v>
      </c>
      <c r="F2183" t="s">
        <v>440</v>
      </c>
    </row>
    <row r="2184" spans="1:6">
      <c r="A2184" t="s">
        <v>3322</v>
      </c>
      <c r="B2184">
        <v>1.4</v>
      </c>
      <c r="C2184">
        <v>1.49</v>
      </c>
      <c r="D2184" s="42">
        <f t="shared" si="34"/>
        <v>9</v>
      </c>
      <c r="E2184" t="s">
        <v>3327</v>
      </c>
      <c r="F2184" t="s">
        <v>440</v>
      </c>
    </row>
    <row r="2185" spans="1:6">
      <c r="A2185" t="s">
        <v>3322</v>
      </c>
      <c r="B2185">
        <v>1.51</v>
      </c>
      <c r="C2185">
        <v>1.59</v>
      </c>
      <c r="D2185" s="42">
        <f t="shared" si="34"/>
        <v>8</v>
      </c>
      <c r="E2185" t="s">
        <v>3328</v>
      </c>
      <c r="F2185" t="s">
        <v>440</v>
      </c>
    </row>
    <row r="2186" spans="1:6">
      <c r="A2186" t="s">
        <v>3329</v>
      </c>
      <c r="B2186">
        <v>2.0099999999999998</v>
      </c>
      <c r="C2186">
        <v>2.1</v>
      </c>
      <c r="D2186" s="42">
        <f t="shared" si="34"/>
        <v>9.0000000000000284</v>
      </c>
      <c r="E2186" t="s">
        <v>3330</v>
      </c>
      <c r="F2186" t="s">
        <v>440</v>
      </c>
    </row>
    <row r="2187" spans="1:6">
      <c r="A2187" t="s">
        <v>3329</v>
      </c>
      <c r="B2187">
        <v>2.12</v>
      </c>
      <c r="C2187">
        <v>2.2200000000000002</v>
      </c>
      <c r="D2187" s="42">
        <f t="shared" si="34"/>
        <v>10.000000000000028</v>
      </c>
      <c r="E2187" t="s">
        <v>3331</v>
      </c>
      <c r="F2187" t="s">
        <v>440</v>
      </c>
    </row>
    <row r="2188" spans="1:6">
      <c r="A2188" t="s">
        <v>3329</v>
      </c>
      <c r="B2188">
        <v>2.2400000000000002</v>
      </c>
      <c r="C2188">
        <v>2.34</v>
      </c>
      <c r="D2188" s="42">
        <f t="shared" si="34"/>
        <v>9.9999999999999716</v>
      </c>
      <c r="E2188" t="s">
        <v>3332</v>
      </c>
      <c r="F2188" t="s">
        <v>440</v>
      </c>
    </row>
    <row r="2189" spans="1:6">
      <c r="A2189" t="s">
        <v>3329</v>
      </c>
      <c r="B2189">
        <v>2.36</v>
      </c>
      <c r="C2189">
        <v>2.46</v>
      </c>
      <c r="D2189" s="42">
        <f t="shared" si="34"/>
        <v>10</v>
      </c>
      <c r="E2189" t="s">
        <v>3333</v>
      </c>
      <c r="F2189" t="s">
        <v>440</v>
      </c>
    </row>
    <row r="2190" spans="1:6">
      <c r="A2190" t="s">
        <v>3329</v>
      </c>
      <c r="B2190">
        <v>2.4700000000000002</v>
      </c>
      <c r="C2190">
        <v>2.5499999999999998</v>
      </c>
      <c r="D2190" s="42">
        <f t="shared" si="34"/>
        <v>7.9999999999999716</v>
      </c>
      <c r="E2190" t="s">
        <v>3334</v>
      </c>
      <c r="F2190" t="s">
        <v>440</v>
      </c>
    </row>
    <row r="2191" spans="1:6">
      <c r="A2191" t="s">
        <v>3329</v>
      </c>
      <c r="B2191">
        <v>2.57</v>
      </c>
      <c r="C2191">
        <v>3.07</v>
      </c>
      <c r="D2191" s="42">
        <f t="shared" si="34"/>
        <v>9.9999999999999716</v>
      </c>
      <c r="E2191" t="s">
        <v>3335</v>
      </c>
      <c r="F2191" t="s">
        <v>440</v>
      </c>
    </row>
    <row r="2192" spans="1:6">
      <c r="A2192" t="s">
        <v>3336</v>
      </c>
      <c r="B2192">
        <v>3.08</v>
      </c>
      <c r="C2192">
        <v>3.17</v>
      </c>
      <c r="D2192" s="42">
        <f t="shared" si="34"/>
        <v>9</v>
      </c>
      <c r="E2192" t="s">
        <v>3337</v>
      </c>
      <c r="F2192" t="s">
        <v>440</v>
      </c>
    </row>
    <row r="2193" spans="1:6">
      <c r="A2193" t="s">
        <v>3336</v>
      </c>
      <c r="B2193">
        <v>3.19</v>
      </c>
      <c r="C2193">
        <v>3.27</v>
      </c>
      <c r="D2193" s="42">
        <f t="shared" si="34"/>
        <v>8</v>
      </c>
      <c r="E2193" t="s">
        <v>3338</v>
      </c>
      <c r="F2193" t="s">
        <v>440</v>
      </c>
    </row>
    <row r="2194" spans="1:6">
      <c r="A2194" t="s">
        <v>3336</v>
      </c>
      <c r="B2194">
        <v>3.28</v>
      </c>
      <c r="C2194">
        <v>3.35</v>
      </c>
      <c r="D2194" s="42">
        <f t="shared" si="34"/>
        <v>7.0000000000000284</v>
      </c>
      <c r="E2194" t="s">
        <v>3339</v>
      </c>
      <c r="F2194" t="s">
        <v>440</v>
      </c>
    </row>
    <row r="2195" spans="1:6">
      <c r="A2195" t="s">
        <v>3336</v>
      </c>
      <c r="B2195">
        <v>3.37</v>
      </c>
      <c r="C2195">
        <v>3.46</v>
      </c>
      <c r="D2195" s="42">
        <f t="shared" si="34"/>
        <v>9</v>
      </c>
      <c r="E2195" t="s">
        <v>3340</v>
      </c>
      <c r="F2195" t="s">
        <v>440</v>
      </c>
    </row>
    <row r="2196" spans="1:6">
      <c r="A2196" t="s">
        <v>3336</v>
      </c>
      <c r="B2196">
        <v>3.49</v>
      </c>
      <c r="C2196">
        <v>4</v>
      </c>
      <c r="D2196" s="42">
        <f t="shared" si="34"/>
        <v>10.999999999999972</v>
      </c>
      <c r="E2196" t="s">
        <v>3341</v>
      </c>
      <c r="F2196" t="s">
        <v>440</v>
      </c>
    </row>
    <row r="2197" spans="1:6">
      <c r="A2197" t="s">
        <v>3336</v>
      </c>
      <c r="B2197">
        <v>4.0199999999999996</v>
      </c>
      <c r="C2197">
        <v>4.12</v>
      </c>
      <c r="D2197" s="42">
        <f t="shared" si="34"/>
        <v>10.000000000000057</v>
      </c>
      <c r="E2197" t="s">
        <v>3342</v>
      </c>
      <c r="F2197" t="s">
        <v>440</v>
      </c>
    </row>
    <row r="2198" spans="1:6">
      <c r="A2198" t="s">
        <v>3343</v>
      </c>
      <c r="B2198">
        <v>4.1399999999999997</v>
      </c>
      <c r="C2198">
        <v>4.22</v>
      </c>
      <c r="D2198" s="42">
        <f t="shared" si="34"/>
        <v>8.0000000000000284</v>
      </c>
      <c r="E2198" t="s">
        <v>3344</v>
      </c>
      <c r="F2198" t="s">
        <v>442</v>
      </c>
    </row>
    <row r="2199" spans="1:6">
      <c r="A2199" t="s">
        <v>3343</v>
      </c>
      <c r="B2199">
        <v>4.24</v>
      </c>
      <c r="C2199">
        <v>4.34</v>
      </c>
      <c r="D2199" s="42">
        <f t="shared" si="34"/>
        <v>10</v>
      </c>
      <c r="E2199" t="s">
        <v>3345</v>
      </c>
      <c r="F2199" t="s">
        <v>440</v>
      </c>
    </row>
    <row r="2200" spans="1:6">
      <c r="A2200" t="s">
        <v>3343</v>
      </c>
      <c r="B2200">
        <v>4.3600000000000003</v>
      </c>
      <c r="C2200">
        <v>4.47</v>
      </c>
      <c r="D2200" s="42">
        <f t="shared" si="34"/>
        <v>11</v>
      </c>
      <c r="E2200" t="s">
        <v>3346</v>
      </c>
      <c r="F2200" t="s">
        <v>440</v>
      </c>
    </row>
    <row r="2201" spans="1:6">
      <c r="A2201" t="s">
        <v>3343</v>
      </c>
      <c r="B2201">
        <v>4.4800000000000004</v>
      </c>
      <c r="C2201">
        <v>4.58</v>
      </c>
      <c r="D2201" s="42">
        <f t="shared" si="34"/>
        <v>9.9999999999999432</v>
      </c>
      <c r="E2201" t="s">
        <v>3347</v>
      </c>
      <c r="F2201" t="s">
        <v>440</v>
      </c>
    </row>
    <row r="2202" spans="1:6">
      <c r="A2202" t="s">
        <v>3343</v>
      </c>
      <c r="B2202">
        <v>5</v>
      </c>
      <c r="C2202">
        <v>5.09</v>
      </c>
      <c r="D2202" s="42">
        <f t="shared" si="34"/>
        <v>9</v>
      </c>
      <c r="E2202" t="s">
        <v>3348</v>
      </c>
      <c r="F2202" t="s">
        <v>442</v>
      </c>
    </row>
    <row r="2203" spans="1:6">
      <c r="A2203" t="s">
        <v>3343</v>
      </c>
      <c r="B2203">
        <v>5.0999999999999996</v>
      </c>
      <c r="C2203">
        <v>5.2</v>
      </c>
      <c r="D2203" s="42">
        <f t="shared" si="34"/>
        <v>10.000000000000057</v>
      </c>
      <c r="E2203" t="s">
        <v>3349</v>
      </c>
      <c r="F2203" t="s">
        <v>440</v>
      </c>
    </row>
    <row r="2204" spans="1:6">
      <c r="A2204" t="s">
        <v>3350</v>
      </c>
      <c r="B2204">
        <v>5.21</v>
      </c>
      <c r="C2204">
        <v>5.3</v>
      </c>
      <c r="D2204" s="42">
        <f t="shared" si="34"/>
        <v>9</v>
      </c>
      <c r="E2204" t="s">
        <v>3351</v>
      </c>
      <c r="F2204" t="s">
        <v>440</v>
      </c>
    </row>
    <row r="2205" spans="1:6">
      <c r="A2205" t="s">
        <v>3350</v>
      </c>
      <c r="B2205">
        <v>5.32</v>
      </c>
      <c r="C2205">
        <v>5.4</v>
      </c>
      <c r="D2205" s="42">
        <f t="shared" si="34"/>
        <v>8.0000000000000568</v>
      </c>
      <c r="E2205" t="s">
        <v>3352</v>
      </c>
      <c r="F2205" t="s">
        <v>442</v>
      </c>
    </row>
    <row r="2206" spans="1:6">
      <c r="A2206" t="s">
        <v>3350</v>
      </c>
      <c r="B2206">
        <v>5.42</v>
      </c>
      <c r="C2206">
        <v>5.5</v>
      </c>
      <c r="D2206" s="42">
        <f t="shared" si="34"/>
        <v>8</v>
      </c>
      <c r="E2206" t="s">
        <v>3353</v>
      </c>
      <c r="F2206" t="s">
        <v>440</v>
      </c>
    </row>
    <row r="2207" spans="1:6">
      <c r="A2207" t="s">
        <v>3350</v>
      </c>
      <c r="B2207">
        <v>5.51</v>
      </c>
      <c r="C2207">
        <v>6.01</v>
      </c>
      <c r="D2207" s="42">
        <f t="shared" si="34"/>
        <v>10</v>
      </c>
      <c r="E2207" t="s">
        <v>3354</v>
      </c>
      <c r="F2207" t="s">
        <v>440</v>
      </c>
    </row>
    <row r="2208" spans="1:6">
      <c r="A2208" t="s">
        <v>3350</v>
      </c>
      <c r="B2208">
        <v>6.02</v>
      </c>
      <c r="C2208">
        <v>6.11</v>
      </c>
      <c r="D2208" s="42">
        <f t="shared" si="34"/>
        <v>9.0000000000001137</v>
      </c>
      <c r="E2208" t="s">
        <v>3355</v>
      </c>
      <c r="F2208" t="s">
        <v>440</v>
      </c>
    </row>
    <row r="2209" spans="1:6">
      <c r="A2209" t="s">
        <v>3350</v>
      </c>
      <c r="B2209">
        <v>6.12</v>
      </c>
      <c r="C2209">
        <v>6.23</v>
      </c>
      <c r="D2209" s="42">
        <f t="shared" si="34"/>
        <v>11.000000000000057</v>
      </c>
      <c r="E2209" t="s">
        <v>3356</v>
      </c>
      <c r="F2209" t="s">
        <v>440</v>
      </c>
    </row>
    <row r="2210" spans="1:6">
      <c r="A2210" t="s">
        <v>3357</v>
      </c>
      <c r="B2210">
        <v>6.25</v>
      </c>
      <c r="C2210">
        <v>6.34</v>
      </c>
      <c r="D2210" s="42">
        <f t="shared" si="34"/>
        <v>9</v>
      </c>
      <c r="E2210" t="s">
        <v>3358</v>
      </c>
      <c r="F2210" t="s">
        <v>440</v>
      </c>
    </row>
    <row r="2211" spans="1:6">
      <c r="A2211" t="s">
        <v>3357</v>
      </c>
      <c r="B2211">
        <v>6.36</v>
      </c>
      <c r="C2211">
        <v>6.46</v>
      </c>
      <c r="D2211" s="42">
        <f t="shared" si="34"/>
        <v>10</v>
      </c>
      <c r="E2211" t="s">
        <v>3359</v>
      </c>
      <c r="F2211" t="s">
        <v>442</v>
      </c>
    </row>
    <row r="2212" spans="1:6">
      <c r="A2212" t="s">
        <v>3357</v>
      </c>
      <c r="B2212">
        <v>6.47</v>
      </c>
      <c r="C2212">
        <v>7</v>
      </c>
      <c r="D2212" s="42">
        <f t="shared" si="34"/>
        <v>13</v>
      </c>
      <c r="E2212" t="s">
        <v>3360</v>
      </c>
      <c r="F2212" t="s">
        <v>440</v>
      </c>
    </row>
    <row r="2213" spans="1:6">
      <c r="A2213" t="s">
        <v>3357</v>
      </c>
      <c r="B2213">
        <v>7.02</v>
      </c>
      <c r="C2213">
        <v>7.15</v>
      </c>
      <c r="D2213" s="42">
        <f t="shared" si="34"/>
        <v>13.000000000000114</v>
      </c>
      <c r="E2213" t="s">
        <v>3361</v>
      </c>
      <c r="F2213" t="s">
        <v>818</v>
      </c>
    </row>
    <row r="2214" spans="1:6">
      <c r="A2214" t="s">
        <v>3357</v>
      </c>
      <c r="B2214">
        <v>7.17</v>
      </c>
      <c r="C2214">
        <v>7.25</v>
      </c>
      <c r="D2214" s="42">
        <f t="shared" si="34"/>
        <v>8</v>
      </c>
      <c r="E2214" t="s">
        <v>3362</v>
      </c>
      <c r="F2214" t="s">
        <v>442</v>
      </c>
    </row>
    <row r="2215" spans="1:6">
      <c r="A2215" t="s">
        <v>3357</v>
      </c>
      <c r="B2215">
        <v>7.27</v>
      </c>
      <c r="C2215">
        <v>7.35</v>
      </c>
      <c r="D2215" s="42">
        <f t="shared" si="34"/>
        <v>8</v>
      </c>
      <c r="E2215" t="s">
        <v>3363</v>
      </c>
      <c r="F2215" t="s">
        <v>442</v>
      </c>
    </row>
    <row r="2216" spans="1:6">
      <c r="A2216" t="s">
        <v>3364</v>
      </c>
      <c r="B2216">
        <v>7.37</v>
      </c>
      <c r="C2216">
        <v>7.47</v>
      </c>
      <c r="D2216" s="42">
        <f t="shared" si="34"/>
        <v>10</v>
      </c>
      <c r="E2216" t="s">
        <v>3365</v>
      </c>
      <c r="F2216" t="s">
        <v>440</v>
      </c>
    </row>
    <row r="2217" spans="1:6">
      <c r="A2217" t="s">
        <v>3364</v>
      </c>
      <c r="B2217">
        <v>7.49</v>
      </c>
      <c r="C2217">
        <v>7.57</v>
      </c>
      <c r="D2217" s="42">
        <f t="shared" si="34"/>
        <v>8</v>
      </c>
      <c r="E2217" t="s">
        <v>3366</v>
      </c>
      <c r="F2217" t="s">
        <v>440</v>
      </c>
    </row>
    <row r="2218" spans="1:6">
      <c r="A2218" t="s">
        <v>3364</v>
      </c>
      <c r="B2218">
        <v>7.59</v>
      </c>
      <c r="C2218">
        <v>8.07</v>
      </c>
      <c r="D2218" s="42">
        <f t="shared" si="34"/>
        <v>8</v>
      </c>
      <c r="E2218" t="s">
        <v>3367</v>
      </c>
      <c r="F2218" t="s">
        <v>440</v>
      </c>
    </row>
    <row r="2219" spans="1:6">
      <c r="A2219" t="s">
        <v>3364</v>
      </c>
      <c r="B2219">
        <v>8.09</v>
      </c>
      <c r="C2219">
        <v>8.18</v>
      </c>
      <c r="D2219" s="42">
        <f t="shared" si="34"/>
        <v>9</v>
      </c>
      <c r="E2219" t="s">
        <v>3368</v>
      </c>
      <c r="F2219" t="s">
        <v>440</v>
      </c>
    </row>
    <row r="2220" spans="1:6">
      <c r="A2220" t="s">
        <v>3364</v>
      </c>
      <c r="B2220">
        <v>8.1999999999999993</v>
      </c>
      <c r="C2220">
        <v>8.2899999999999991</v>
      </c>
      <c r="D2220" s="42">
        <f t="shared" si="34"/>
        <v>8.9999999999999432</v>
      </c>
      <c r="E2220" t="s">
        <v>3369</v>
      </c>
      <c r="F2220" t="s">
        <v>440</v>
      </c>
    </row>
    <row r="2221" spans="1:6">
      <c r="A2221" t="s">
        <v>3364</v>
      </c>
      <c r="B2221">
        <v>8.3000000000000007</v>
      </c>
      <c r="C2221">
        <v>8.39</v>
      </c>
      <c r="D2221" s="42">
        <f t="shared" si="34"/>
        <v>8.9999999999999432</v>
      </c>
      <c r="E2221" t="s">
        <v>3370</v>
      </c>
      <c r="F2221" t="s">
        <v>440</v>
      </c>
    </row>
    <row r="2222" spans="1:6">
      <c r="A2222" t="s">
        <v>3371</v>
      </c>
      <c r="B2222">
        <v>8.41</v>
      </c>
      <c r="C2222">
        <v>9.0399999999999991</v>
      </c>
      <c r="D2222" s="42">
        <f t="shared" si="34"/>
        <v>22.999999999999886</v>
      </c>
      <c r="E2222" t="s">
        <v>3372</v>
      </c>
      <c r="F2222" t="s">
        <v>818</v>
      </c>
    </row>
    <row r="2223" spans="1:6">
      <c r="A2223" t="s">
        <v>3371</v>
      </c>
      <c r="B2223">
        <v>0</v>
      </c>
      <c r="C2223">
        <v>0.12</v>
      </c>
      <c r="D2223" s="42">
        <f t="shared" si="34"/>
        <v>12</v>
      </c>
      <c r="E2223" t="s">
        <v>3373</v>
      </c>
      <c r="F2223" t="s">
        <v>440</v>
      </c>
    </row>
    <row r="2224" spans="1:6">
      <c r="A2224" t="s">
        <v>3371</v>
      </c>
      <c r="B2224">
        <v>0.15</v>
      </c>
      <c r="C2224">
        <v>0.31</v>
      </c>
      <c r="D2224" s="42">
        <f t="shared" si="34"/>
        <v>16</v>
      </c>
      <c r="E2224" t="s">
        <v>3374</v>
      </c>
      <c r="F2224" t="s">
        <v>440</v>
      </c>
    </row>
    <row r="2225" spans="1:6">
      <c r="A2225" t="s">
        <v>3371</v>
      </c>
      <c r="B2225">
        <v>0.34</v>
      </c>
      <c r="C2225">
        <v>0.47</v>
      </c>
      <c r="D2225" s="42">
        <f t="shared" si="34"/>
        <v>13</v>
      </c>
      <c r="E2225" t="s">
        <v>3375</v>
      </c>
      <c r="F2225" t="s">
        <v>440</v>
      </c>
    </row>
    <row r="2226" spans="1:6">
      <c r="A2226" t="s">
        <v>3371</v>
      </c>
      <c r="B2226">
        <v>0.49</v>
      </c>
      <c r="C2226">
        <v>0.59</v>
      </c>
      <c r="D2226" s="42">
        <f t="shared" si="34"/>
        <v>10</v>
      </c>
      <c r="E2226" t="s">
        <v>3376</v>
      </c>
      <c r="F2226" t="s">
        <v>440</v>
      </c>
    </row>
    <row r="2227" spans="1:6">
      <c r="A2227" t="s">
        <v>3371</v>
      </c>
      <c r="B2227">
        <v>1.03</v>
      </c>
      <c r="C2227">
        <v>1.35</v>
      </c>
      <c r="D2227" s="42">
        <f t="shared" si="34"/>
        <v>32</v>
      </c>
      <c r="E2227" t="s">
        <v>3377</v>
      </c>
      <c r="F2227" t="s">
        <v>442</v>
      </c>
    </row>
    <row r="2228" spans="1:6">
      <c r="A2228" t="s">
        <v>3378</v>
      </c>
      <c r="B2228">
        <v>1.39</v>
      </c>
      <c r="C2228">
        <v>1.58</v>
      </c>
      <c r="D2228" s="42">
        <f t="shared" si="34"/>
        <v>19</v>
      </c>
      <c r="E2228" t="s">
        <v>3379</v>
      </c>
      <c r="F2228" t="s">
        <v>442</v>
      </c>
    </row>
    <row r="2229" spans="1:6">
      <c r="A2229" t="s">
        <v>3378</v>
      </c>
      <c r="B2229">
        <v>1.59</v>
      </c>
      <c r="C2229">
        <v>2.2799999999999998</v>
      </c>
      <c r="D2229" s="42">
        <f t="shared" si="34"/>
        <v>28.999999999999972</v>
      </c>
      <c r="E2229" t="s">
        <v>3380</v>
      </c>
      <c r="F2229" t="s">
        <v>440</v>
      </c>
    </row>
    <row r="2230" spans="1:6">
      <c r="A2230" t="s">
        <v>3378</v>
      </c>
      <c r="B2230">
        <v>2.31</v>
      </c>
      <c r="C2230">
        <v>2.4700000000000002</v>
      </c>
      <c r="D2230" s="42">
        <f t="shared" si="34"/>
        <v>16.000000000000028</v>
      </c>
      <c r="E2230" t="s">
        <v>3381</v>
      </c>
      <c r="F2230" t="s">
        <v>440</v>
      </c>
    </row>
    <row r="2231" spans="1:6">
      <c r="A2231" t="s">
        <v>3378</v>
      </c>
      <c r="B2231">
        <v>2.4900000000000002</v>
      </c>
      <c r="C2231">
        <v>3.03</v>
      </c>
      <c r="D2231" s="42">
        <f t="shared" si="34"/>
        <v>13.999999999999943</v>
      </c>
      <c r="E2231" t="s">
        <v>3382</v>
      </c>
      <c r="F2231" t="s">
        <v>442</v>
      </c>
    </row>
    <row r="2232" spans="1:6">
      <c r="A2232" t="s">
        <v>3378</v>
      </c>
      <c r="B2232">
        <v>3.07</v>
      </c>
      <c r="C2232">
        <v>3.19</v>
      </c>
      <c r="D2232" s="42">
        <f t="shared" si="34"/>
        <v>12.000000000000028</v>
      </c>
      <c r="E2232" t="s">
        <v>3383</v>
      </c>
      <c r="F2232" t="s">
        <v>440</v>
      </c>
    </row>
    <row r="2233" spans="1:6">
      <c r="A2233" t="s">
        <v>3378</v>
      </c>
      <c r="B2233">
        <v>3.22</v>
      </c>
      <c r="C2233">
        <v>3.35</v>
      </c>
      <c r="D2233" s="42">
        <f t="shared" si="34"/>
        <v>12.999999999999972</v>
      </c>
      <c r="E2233" t="s">
        <v>3384</v>
      </c>
      <c r="F2233" t="s">
        <v>440</v>
      </c>
    </row>
    <row r="2234" spans="1:6">
      <c r="A2234" t="s">
        <v>3385</v>
      </c>
      <c r="B2234">
        <v>3.38</v>
      </c>
      <c r="C2234">
        <v>3.51</v>
      </c>
      <c r="D2234" s="42">
        <f t="shared" si="34"/>
        <v>12.999999999999972</v>
      </c>
      <c r="E2234" t="s">
        <v>3386</v>
      </c>
      <c r="F2234" t="s">
        <v>440</v>
      </c>
    </row>
    <row r="2235" spans="1:6">
      <c r="A2235" t="s">
        <v>3385</v>
      </c>
      <c r="B2235">
        <v>3.53</v>
      </c>
      <c r="C2235">
        <v>4.05</v>
      </c>
      <c r="D2235" s="42">
        <f t="shared" si="34"/>
        <v>12</v>
      </c>
      <c r="E2235" t="s">
        <v>3387</v>
      </c>
      <c r="F2235" t="s">
        <v>440</v>
      </c>
    </row>
    <row r="2236" spans="1:6">
      <c r="A2236" t="s">
        <v>3385</v>
      </c>
      <c r="B2236">
        <v>4.08</v>
      </c>
      <c r="C2236">
        <v>4.2</v>
      </c>
      <c r="D2236" s="42">
        <f t="shared" si="34"/>
        <v>12</v>
      </c>
      <c r="E2236" t="s">
        <v>3388</v>
      </c>
      <c r="F2236" t="s">
        <v>440</v>
      </c>
    </row>
    <row r="2237" spans="1:6">
      <c r="A2237" t="s">
        <v>3385</v>
      </c>
      <c r="B2237">
        <v>4.22</v>
      </c>
      <c r="C2237">
        <v>4.37</v>
      </c>
      <c r="D2237" s="42">
        <f t="shared" si="34"/>
        <v>15</v>
      </c>
      <c r="E2237" t="s">
        <v>3389</v>
      </c>
      <c r="F2237" t="s">
        <v>440</v>
      </c>
    </row>
    <row r="2238" spans="1:6">
      <c r="A2238" t="s">
        <v>3385</v>
      </c>
      <c r="B2238">
        <v>4.3899999999999997</v>
      </c>
      <c r="C2238">
        <v>4.5199999999999996</v>
      </c>
      <c r="D2238" s="42">
        <f t="shared" si="34"/>
        <v>12.999999999999943</v>
      </c>
      <c r="E2238" t="s">
        <v>3390</v>
      </c>
      <c r="F2238" t="s">
        <v>440</v>
      </c>
    </row>
    <row r="2239" spans="1:6">
      <c r="A2239" t="s">
        <v>3385</v>
      </c>
      <c r="B2239">
        <v>4.57</v>
      </c>
      <c r="C2239">
        <v>5.12</v>
      </c>
      <c r="D2239" s="42">
        <f t="shared" si="34"/>
        <v>15</v>
      </c>
      <c r="E2239" t="s">
        <v>3391</v>
      </c>
      <c r="F2239" t="s">
        <v>440</v>
      </c>
    </row>
    <row r="2240" spans="1:6">
      <c r="A2240" t="s">
        <v>3392</v>
      </c>
      <c r="B2240">
        <v>5.14</v>
      </c>
      <c r="C2240">
        <v>5.31</v>
      </c>
      <c r="D2240" s="42">
        <f t="shared" si="34"/>
        <v>17</v>
      </c>
      <c r="E2240" t="s">
        <v>3393</v>
      </c>
      <c r="F2240" t="s">
        <v>440</v>
      </c>
    </row>
    <row r="2241" spans="1:6">
      <c r="A2241" t="s">
        <v>3392</v>
      </c>
      <c r="B2241">
        <v>5.33</v>
      </c>
      <c r="C2241">
        <v>5.47</v>
      </c>
      <c r="D2241" s="42">
        <f t="shared" si="34"/>
        <v>14</v>
      </c>
      <c r="E2241" t="s">
        <v>3394</v>
      </c>
      <c r="F2241" t="s">
        <v>440</v>
      </c>
    </row>
    <row r="2242" spans="1:6">
      <c r="A2242" t="s">
        <v>3392</v>
      </c>
      <c r="B2242">
        <v>5.49</v>
      </c>
      <c r="C2242">
        <v>6</v>
      </c>
      <c r="D2242" s="42">
        <f t="shared" si="34"/>
        <v>11</v>
      </c>
      <c r="E2242" t="s">
        <v>3395</v>
      </c>
      <c r="F2242" t="s">
        <v>442</v>
      </c>
    </row>
    <row r="2243" spans="1:6">
      <c r="A2243" t="s">
        <v>3392</v>
      </c>
      <c r="B2243">
        <v>6.03</v>
      </c>
      <c r="C2243">
        <v>6.16</v>
      </c>
      <c r="D2243" s="42">
        <f t="shared" ref="D2243:D2306" si="35">(TRUNC(C2243)*60)+((C2243-TRUNC(C2243))*100)-((TRUNC(B2243)*60)+((B2243-TRUNC(B2243))*100))</f>
        <v>13</v>
      </c>
      <c r="E2243" t="s">
        <v>3396</v>
      </c>
      <c r="F2243" t="s">
        <v>440</v>
      </c>
    </row>
    <row r="2244" spans="1:6">
      <c r="A2244" t="s">
        <v>3392</v>
      </c>
      <c r="B2244">
        <v>6.18</v>
      </c>
      <c r="C2244">
        <v>6.29</v>
      </c>
      <c r="D2244" s="42">
        <f t="shared" si="35"/>
        <v>11</v>
      </c>
      <c r="E2244" t="s">
        <v>3397</v>
      </c>
      <c r="F2244" t="s">
        <v>442</v>
      </c>
    </row>
    <row r="2245" spans="1:6">
      <c r="A2245" t="s">
        <v>3392</v>
      </c>
      <c r="B2245">
        <v>6.31</v>
      </c>
      <c r="C2245">
        <v>6.46</v>
      </c>
      <c r="D2245" s="42">
        <f t="shared" si="35"/>
        <v>15.000000000000057</v>
      </c>
      <c r="E2245" t="s">
        <v>3398</v>
      </c>
      <c r="F2245" t="s">
        <v>440</v>
      </c>
    </row>
    <row r="2246" spans="1:6">
      <c r="A2246" t="s">
        <v>3399</v>
      </c>
      <c r="B2246">
        <v>6.5</v>
      </c>
      <c r="C2246">
        <v>7.02</v>
      </c>
      <c r="D2246" s="42">
        <f t="shared" si="35"/>
        <v>11.999999999999943</v>
      </c>
      <c r="E2246" t="s">
        <v>3400</v>
      </c>
      <c r="F2246" t="s">
        <v>440</v>
      </c>
    </row>
    <row r="2247" spans="1:6">
      <c r="A2247" t="s">
        <v>3399</v>
      </c>
      <c r="B2247">
        <v>7.07</v>
      </c>
      <c r="C2247">
        <v>7.22</v>
      </c>
      <c r="D2247" s="42">
        <f t="shared" si="35"/>
        <v>15</v>
      </c>
      <c r="E2247" t="s">
        <v>3401</v>
      </c>
      <c r="F2247" t="s">
        <v>440</v>
      </c>
    </row>
    <row r="2248" spans="1:6">
      <c r="A2248" t="s">
        <v>3399</v>
      </c>
      <c r="B2248">
        <v>7.24</v>
      </c>
      <c r="C2248">
        <v>7.38</v>
      </c>
      <c r="D2248" s="42">
        <f t="shared" si="35"/>
        <v>14</v>
      </c>
      <c r="E2248" t="s">
        <v>3402</v>
      </c>
      <c r="F2248" t="s">
        <v>440</v>
      </c>
    </row>
    <row r="2249" spans="1:6">
      <c r="A2249" t="s">
        <v>3399</v>
      </c>
      <c r="B2249">
        <v>7.4</v>
      </c>
      <c r="C2249">
        <v>7.58</v>
      </c>
      <c r="D2249" s="42">
        <f t="shared" si="35"/>
        <v>17.999999999999943</v>
      </c>
      <c r="E2249" t="s">
        <v>3403</v>
      </c>
      <c r="F2249" t="s">
        <v>440</v>
      </c>
    </row>
    <row r="2250" spans="1:6">
      <c r="A2250" t="s">
        <v>3399</v>
      </c>
      <c r="B2250">
        <v>7.59</v>
      </c>
      <c r="C2250">
        <v>8.16</v>
      </c>
      <c r="D2250" s="42">
        <f t="shared" si="35"/>
        <v>17</v>
      </c>
      <c r="E2250" t="s">
        <v>3404</v>
      </c>
      <c r="F2250" t="s">
        <v>442</v>
      </c>
    </row>
    <row r="2251" spans="1:6">
      <c r="A2251" t="s">
        <v>3399</v>
      </c>
      <c r="B2251">
        <v>8.19</v>
      </c>
      <c r="C2251">
        <v>8.33</v>
      </c>
      <c r="D2251" s="42">
        <f t="shared" si="35"/>
        <v>14.000000000000057</v>
      </c>
      <c r="E2251" t="s">
        <v>3405</v>
      </c>
      <c r="F2251" t="s">
        <v>440</v>
      </c>
    </row>
    <row r="2252" spans="1:6">
      <c r="A2252" t="s">
        <v>3406</v>
      </c>
      <c r="B2252">
        <v>8.39</v>
      </c>
      <c r="C2252">
        <v>8.51</v>
      </c>
      <c r="D2252" s="42">
        <f t="shared" si="35"/>
        <v>12</v>
      </c>
      <c r="E2252" t="s">
        <v>3407</v>
      </c>
      <c r="F2252" t="s">
        <v>440</v>
      </c>
    </row>
    <row r="2253" spans="1:6">
      <c r="A2253" t="s">
        <v>3406</v>
      </c>
      <c r="B2253">
        <v>8.5399999999999991</v>
      </c>
      <c r="C2253">
        <v>9.09</v>
      </c>
      <c r="D2253" s="42">
        <f t="shared" si="35"/>
        <v>15.000000000000114</v>
      </c>
      <c r="E2253" t="s">
        <v>3408</v>
      </c>
      <c r="F2253" t="s">
        <v>440</v>
      </c>
    </row>
    <row r="2254" spans="1:6">
      <c r="A2254" t="s">
        <v>3406</v>
      </c>
      <c r="B2254">
        <v>9.11</v>
      </c>
      <c r="C2254">
        <v>9.24</v>
      </c>
      <c r="D2254" s="42">
        <f t="shared" si="35"/>
        <v>13</v>
      </c>
      <c r="E2254" t="s">
        <v>3409</v>
      </c>
      <c r="F2254" t="s">
        <v>440</v>
      </c>
    </row>
    <row r="2255" spans="1:6">
      <c r="A2255" t="s">
        <v>3406</v>
      </c>
      <c r="B2255">
        <v>9.26</v>
      </c>
      <c r="C2255">
        <v>9.39</v>
      </c>
      <c r="D2255" s="42">
        <f t="shared" si="35"/>
        <v>13</v>
      </c>
      <c r="E2255" t="s">
        <v>3410</v>
      </c>
      <c r="F2255" t="s">
        <v>440</v>
      </c>
    </row>
    <row r="2256" spans="1:6">
      <c r="A2256" t="s">
        <v>3406</v>
      </c>
      <c r="B2256">
        <v>9.41</v>
      </c>
      <c r="C2256">
        <v>9.52</v>
      </c>
      <c r="D2256" s="42">
        <f t="shared" si="35"/>
        <v>11</v>
      </c>
      <c r="E2256" t="s">
        <v>3411</v>
      </c>
      <c r="F2256" t="s">
        <v>440</v>
      </c>
    </row>
    <row r="2257" spans="1:6">
      <c r="A2257" t="s">
        <v>3406</v>
      </c>
      <c r="B2257">
        <v>9.56</v>
      </c>
      <c r="C2257">
        <v>10.09</v>
      </c>
      <c r="D2257" s="42">
        <f t="shared" si="35"/>
        <v>13</v>
      </c>
      <c r="E2257" t="s">
        <v>3412</v>
      </c>
      <c r="F2257" t="s">
        <v>440</v>
      </c>
    </row>
    <row r="2258" spans="1:6">
      <c r="A2258" t="s">
        <v>3413</v>
      </c>
      <c r="B2258">
        <v>10.11</v>
      </c>
      <c r="C2258">
        <v>10.210000000000001</v>
      </c>
      <c r="D2258" s="42">
        <f t="shared" si="35"/>
        <v>10.000000000000114</v>
      </c>
      <c r="E2258" t="s">
        <v>3414</v>
      </c>
      <c r="F2258" t="s">
        <v>440</v>
      </c>
    </row>
    <row r="2259" spans="1:6">
      <c r="A2259" t="s">
        <v>3413</v>
      </c>
      <c r="B2259">
        <v>10.27</v>
      </c>
      <c r="C2259">
        <v>10.44</v>
      </c>
      <c r="D2259" s="42">
        <f t="shared" si="35"/>
        <v>17</v>
      </c>
      <c r="E2259" t="s">
        <v>3415</v>
      </c>
      <c r="F2259" t="s">
        <v>440</v>
      </c>
    </row>
    <row r="2260" spans="1:6">
      <c r="A2260" t="s">
        <v>3413</v>
      </c>
      <c r="B2260">
        <v>10.46</v>
      </c>
      <c r="C2260">
        <v>11.04</v>
      </c>
      <c r="D2260" s="42">
        <f t="shared" si="35"/>
        <v>17.999999999999773</v>
      </c>
      <c r="E2260" t="s">
        <v>3416</v>
      </c>
      <c r="F2260" t="s">
        <v>440</v>
      </c>
    </row>
    <row r="2261" spans="1:6">
      <c r="A2261" t="s">
        <v>3413</v>
      </c>
      <c r="B2261">
        <v>11.09</v>
      </c>
      <c r="C2261">
        <v>11.21</v>
      </c>
      <c r="D2261" s="42">
        <f t="shared" si="35"/>
        <v>12.000000000000114</v>
      </c>
      <c r="E2261" t="s">
        <v>3417</v>
      </c>
      <c r="F2261" t="s">
        <v>440</v>
      </c>
    </row>
    <row r="2262" spans="1:6">
      <c r="A2262" t="s">
        <v>3413</v>
      </c>
      <c r="B2262">
        <v>11.24</v>
      </c>
      <c r="C2262">
        <v>11.38</v>
      </c>
      <c r="D2262" s="42">
        <f t="shared" si="35"/>
        <v>14.000000000000114</v>
      </c>
      <c r="E2262" t="s">
        <v>3418</v>
      </c>
      <c r="F2262" t="s">
        <v>440</v>
      </c>
    </row>
    <row r="2263" spans="1:6">
      <c r="A2263" t="s">
        <v>3413</v>
      </c>
      <c r="B2263">
        <v>11.4</v>
      </c>
      <c r="C2263">
        <v>11.54</v>
      </c>
      <c r="D2263" s="42">
        <f t="shared" si="35"/>
        <v>13.999999999999886</v>
      </c>
      <c r="E2263" t="s">
        <v>3419</v>
      </c>
      <c r="F2263" t="s">
        <v>440</v>
      </c>
    </row>
    <row r="2264" spans="1:6">
      <c r="A2264" t="s">
        <v>3420</v>
      </c>
      <c r="B2264">
        <v>11.56</v>
      </c>
      <c r="C2264">
        <v>12.08</v>
      </c>
      <c r="D2264" s="42">
        <f t="shared" si="35"/>
        <v>12</v>
      </c>
      <c r="E2264" t="s">
        <v>3421</v>
      </c>
      <c r="F2264" t="s">
        <v>440</v>
      </c>
    </row>
    <row r="2265" spans="1:6">
      <c r="A2265" t="s">
        <v>3420</v>
      </c>
      <c r="B2265">
        <v>12.11</v>
      </c>
      <c r="C2265">
        <v>12.22</v>
      </c>
      <c r="D2265" s="42">
        <f t="shared" si="35"/>
        <v>11.000000000000114</v>
      </c>
      <c r="E2265" t="s">
        <v>3422</v>
      </c>
      <c r="F2265" t="s">
        <v>440</v>
      </c>
    </row>
    <row r="2266" spans="1:6">
      <c r="A2266" t="s">
        <v>3420</v>
      </c>
      <c r="B2266">
        <v>12.24</v>
      </c>
      <c r="C2266">
        <v>12.41</v>
      </c>
      <c r="D2266" s="42">
        <f t="shared" si="35"/>
        <v>17</v>
      </c>
      <c r="E2266" t="s">
        <v>3423</v>
      </c>
      <c r="F2266" t="s">
        <v>440</v>
      </c>
    </row>
    <row r="2267" spans="1:6">
      <c r="A2267" t="s">
        <v>3420</v>
      </c>
      <c r="B2267">
        <v>12.42</v>
      </c>
      <c r="C2267">
        <v>12.59</v>
      </c>
      <c r="D2267" s="42">
        <f t="shared" si="35"/>
        <v>17</v>
      </c>
      <c r="E2267" t="s">
        <v>3424</v>
      </c>
      <c r="F2267" t="s">
        <v>440</v>
      </c>
    </row>
    <row r="2268" spans="1:6">
      <c r="A2268" t="s">
        <v>3420</v>
      </c>
      <c r="B2268">
        <v>13.01</v>
      </c>
      <c r="C2268">
        <v>13.18</v>
      </c>
      <c r="D2268" s="42">
        <f t="shared" si="35"/>
        <v>17</v>
      </c>
      <c r="E2268" t="s">
        <v>3425</v>
      </c>
      <c r="F2268" t="s">
        <v>440</v>
      </c>
    </row>
    <row r="2269" spans="1:6">
      <c r="A2269" t="s">
        <v>3420</v>
      </c>
      <c r="B2269">
        <v>13.22</v>
      </c>
      <c r="C2269">
        <v>13.42</v>
      </c>
      <c r="D2269" s="42">
        <f t="shared" si="35"/>
        <v>19.999999999999886</v>
      </c>
      <c r="E2269" t="s">
        <v>3426</v>
      </c>
      <c r="F2269" t="s">
        <v>440</v>
      </c>
    </row>
    <row r="2270" spans="1:6">
      <c r="A2270" t="s">
        <v>3427</v>
      </c>
      <c r="B2270">
        <v>13.47</v>
      </c>
      <c r="C2270">
        <v>14.12</v>
      </c>
      <c r="D2270" s="42">
        <f t="shared" si="35"/>
        <v>24.999999999999773</v>
      </c>
      <c r="E2270" t="s">
        <v>3428</v>
      </c>
      <c r="F2270" t="s">
        <v>440</v>
      </c>
    </row>
    <row r="2271" spans="1:6">
      <c r="A2271" t="s">
        <v>3427</v>
      </c>
      <c r="B2271">
        <v>14.14</v>
      </c>
      <c r="C2271">
        <v>14.35</v>
      </c>
      <c r="D2271" s="42">
        <f t="shared" si="35"/>
        <v>21</v>
      </c>
      <c r="E2271" t="s">
        <v>3429</v>
      </c>
      <c r="F2271" t="s">
        <v>440</v>
      </c>
    </row>
    <row r="2272" spans="1:6">
      <c r="A2272" t="s">
        <v>3427</v>
      </c>
      <c r="B2272">
        <v>14.38</v>
      </c>
      <c r="C2272">
        <v>14.56</v>
      </c>
      <c r="D2272" s="42">
        <f t="shared" si="35"/>
        <v>17.999999999999886</v>
      </c>
      <c r="E2272" t="s">
        <v>3430</v>
      </c>
      <c r="F2272" t="s">
        <v>440</v>
      </c>
    </row>
    <row r="2273" spans="1:6">
      <c r="A2273" t="s">
        <v>3427</v>
      </c>
      <c r="B2273">
        <v>15</v>
      </c>
      <c r="C2273">
        <v>15.12</v>
      </c>
      <c r="D2273" s="42">
        <f t="shared" si="35"/>
        <v>11.999999999999886</v>
      </c>
      <c r="E2273" t="s">
        <v>3431</v>
      </c>
      <c r="F2273" t="s">
        <v>440</v>
      </c>
    </row>
    <row r="2274" spans="1:6">
      <c r="A2274" t="s">
        <v>3427</v>
      </c>
      <c r="B2274">
        <v>15.14</v>
      </c>
      <c r="C2274">
        <v>15.28</v>
      </c>
      <c r="D2274" s="42">
        <f t="shared" si="35"/>
        <v>13.999999999999886</v>
      </c>
      <c r="E2274" t="s">
        <v>3432</v>
      </c>
      <c r="F2274" t="s">
        <v>440</v>
      </c>
    </row>
    <row r="2275" spans="1:6">
      <c r="A2275" t="s">
        <v>3427</v>
      </c>
      <c r="B2275">
        <v>15.32</v>
      </c>
      <c r="C2275">
        <v>15.49</v>
      </c>
      <c r="D2275" s="42">
        <f t="shared" si="35"/>
        <v>17</v>
      </c>
      <c r="E2275" t="s">
        <v>3433</v>
      </c>
      <c r="F2275" t="s">
        <v>440</v>
      </c>
    </row>
    <row r="2276" spans="1:6">
      <c r="A2276" t="s">
        <v>3434</v>
      </c>
      <c r="B2276">
        <v>15.54</v>
      </c>
      <c r="C2276">
        <v>16.07</v>
      </c>
      <c r="D2276" s="42">
        <f t="shared" si="35"/>
        <v>13.000000000000114</v>
      </c>
      <c r="E2276" t="s">
        <v>3435</v>
      </c>
      <c r="F2276" t="s">
        <v>442</v>
      </c>
    </row>
    <row r="2277" spans="1:6">
      <c r="A2277" t="s">
        <v>3434</v>
      </c>
      <c r="B2277">
        <v>16.09</v>
      </c>
      <c r="C2277">
        <v>16.21</v>
      </c>
      <c r="D2277" s="42">
        <f t="shared" si="35"/>
        <v>12.000000000000114</v>
      </c>
      <c r="E2277" t="s">
        <v>3436</v>
      </c>
      <c r="F2277" t="s">
        <v>440</v>
      </c>
    </row>
    <row r="2278" spans="1:6">
      <c r="A2278" t="s">
        <v>3434</v>
      </c>
      <c r="B2278">
        <v>16.239999999999998</v>
      </c>
      <c r="C2278">
        <v>16.420000000000002</v>
      </c>
      <c r="D2278" s="42">
        <f t="shared" si="35"/>
        <v>18.000000000000341</v>
      </c>
      <c r="E2278" t="s">
        <v>3437</v>
      </c>
      <c r="F2278" t="s">
        <v>440</v>
      </c>
    </row>
    <row r="2279" spans="1:6">
      <c r="A2279" t="s">
        <v>3434</v>
      </c>
      <c r="B2279">
        <v>16.43</v>
      </c>
      <c r="C2279">
        <v>16.59</v>
      </c>
      <c r="D2279" s="42">
        <f t="shared" si="35"/>
        <v>16</v>
      </c>
      <c r="E2279" t="s">
        <v>3438</v>
      </c>
      <c r="F2279" t="s">
        <v>440</v>
      </c>
    </row>
    <row r="2280" spans="1:6">
      <c r="A2280" t="s">
        <v>3434</v>
      </c>
      <c r="B2280">
        <v>17.010000000000002</v>
      </c>
      <c r="C2280">
        <v>17.12</v>
      </c>
      <c r="D2280" s="42">
        <f t="shared" si="35"/>
        <v>10.999999999999886</v>
      </c>
      <c r="E2280" t="s">
        <v>3439</v>
      </c>
      <c r="F2280" t="s">
        <v>440</v>
      </c>
    </row>
    <row r="2281" spans="1:6">
      <c r="A2281" t="s">
        <v>3434</v>
      </c>
      <c r="B2281">
        <v>17.13</v>
      </c>
      <c r="C2281">
        <v>17.28</v>
      </c>
      <c r="D2281" s="42">
        <f t="shared" si="35"/>
        <v>15</v>
      </c>
      <c r="E2281" t="s">
        <v>3440</v>
      </c>
      <c r="F2281" t="s">
        <v>440</v>
      </c>
    </row>
    <row r="2282" spans="1:6">
      <c r="A2282" t="s">
        <v>3441</v>
      </c>
      <c r="B2282">
        <v>17.309999999999999</v>
      </c>
      <c r="C2282">
        <v>17.47</v>
      </c>
      <c r="D2282" s="42">
        <f t="shared" si="35"/>
        <v>16.000000000000227</v>
      </c>
      <c r="E2282" t="s">
        <v>3442</v>
      </c>
      <c r="F2282" t="s">
        <v>442</v>
      </c>
    </row>
    <row r="2283" spans="1:6">
      <c r="A2283" t="s">
        <v>3441</v>
      </c>
      <c r="B2283">
        <v>17.489999999999998</v>
      </c>
      <c r="C2283">
        <v>18.02</v>
      </c>
      <c r="D2283" s="42">
        <f t="shared" si="35"/>
        <v>13.000000000000227</v>
      </c>
      <c r="E2283" t="s">
        <v>3443</v>
      </c>
      <c r="F2283" t="s">
        <v>440</v>
      </c>
    </row>
    <row r="2284" spans="1:6">
      <c r="A2284" t="s">
        <v>3441</v>
      </c>
      <c r="B2284">
        <v>18.059999999999999</v>
      </c>
      <c r="C2284">
        <v>18.190000000000001</v>
      </c>
      <c r="D2284" s="42">
        <f t="shared" si="35"/>
        <v>13.000000000000455</v>
      </c>
      <c r="E2284" t="s">
        <v>3444</v>
      </c>
      <c r="F2284" t="s">
        <v>440</v>
      </c>
    </row>
    <row r="2285" spans="1:6">
      <c r="A2285" t="s">
        <v>3441</v>
      </c>
      <c r="B2285">
        <v>18.23</v>
      </c>
      <c r="C2285">
        <v>18.37</v>
      </c>
      <c r="D2285" s="42">
        <f t="shared" si="35"/>
        <v>14</v>
      </c>
      <c r="E2285" t="s">
        <v>3445</v>
      </c>
      <c r="F2285" t="s">
        <v>440</v>
      </c>
    </row>
    <row r="2286" spans="1:6">
      <c r="A2286" t="s">
        <v>3441</v>
      </c>
      <c r="B2286">
        <v>18.420000000000002</v>
      </c>
      <c r="C2286">
        <v>19.010000000000002</v>
      </c>
      <c r="D2286" s="42">
        <f t="shared" si="35"/>
        <v>19</v>
      </c>
      <c r="E2286" t="s">
        <v>3446</v>
      </c>
      <c r="F2286" t="s">
        <v>440</v>
      </c>
    </row>
    <row r="2287" spans="1:6">
      <c r="A2287" t="s">
        <v>3441</v>
      </c>
      <c r="B2287">
        <v>19.03</v>
      </c>
      <c r="C2287">
        <v>19.18</v>
      </c>
      <c r="D2287" s="42">
        <f t="shared" si="35"/>
        <v>15</v>
      </c>
      <c r="E2287" t="s">
        <v>3447</v>
      </c>
      <c r="F2287" t="s">
        <v>440</v>
      </c>
    </row>
    <row r="2288" spans="1:6">
      <c r="A2288" t="s">
        <v>3448</v>
      </c>
      <c r="B2288">
        <v>19.23</v>
      </c>
      <c r="C2288">
        <v>19.37</v>
      </c>
      <c r="D2288" s="42">
        <f t="shared" si="35"/>
        <v>14</v>
      </c>
      <c r="E2288" t="s">
        <v>3449</v>
      </c>
      <c r="F2288" t="s">
        <v>440</v>
      </c>
    </row>
    <row r="2289" spans="1:6">
      <c r="A2289" t="s">
        <v>3448</v>
      </c>
      <c r="B2289">
        <v>19.38</v>
      </c>
      <c r="C2289">
        <v>19.52</v>
      </c>
      <c r="D2289" s="42">
        <f t="shared" si="35"/>
        <v>14</v>
      </c>
      <c r="E2289" t="s">
        <v>3450</v>
      </c>
      <c r="F2289" t="s">
        <v>440</v>
      </c>
    </row>
    <row r="2290" spans="1:6">
      <c r="A2290" t="s">
        <v>3448</v>
      </c>
      <c r="B2290">
        <v>19.59</v>
      </c>
      <c r="C2290">
        <v>20.11</v>
      </c>
      <c r="D2290" s="42">
        <f t="shared" si="35"/>
        <v>12</v>
      </c>
      <c r="E2290" t="s">
        <v>3451</v>
      </c>
      <c r="F2290" t="s">
        <v>440</v>
      </c>
    </row>
    <row r="2291" spans="1:6">
      <c r="A2291" t="s">
        <v>3448</v>
      </c>
      <c r="B2291">
        <v>20.13</v>
      </c>
      <c r="C2291">
        <v>20.36</v>
      </c>
      <c r="D2291" s="42">
        <f t="shared" si="35"/>
        <v>23</v>
      </c>
      <c r="E2291" t="s">
        <v>3452</v>
      </c>
      <c r="F2291" t="s">
        <v>440</v>
      </c>
    </row>
    <row r="2292" spans="1:6">
      <c r="A2292" t="s">
        <v>3448</v>
      </c>
      <c r="B2292">
        <v>20.440000000000001</v>
      </c>
      <c r="C2292">
        <v>20.58</v>
      </c>
      <c r="D2292" s="42">
        <f t="shared" si="35"/>
        <v>13.999999999999545</v>
      </c>
      <c r="E2292" t="s">
        <v>3453</v>
      </c>
      <c r="F2292" t="s">
        <v>440</v>
      </c>
    </row>
    <row r="2293" spans="1:6">
      <c r="A2293" t="s">
        <v>3448</v>
      </c>
      <c r="B2293">
        <v>21.01</v>
      </c>
      <c r="C2293">
        <v>21.16</v>
      </c>
      <c r="D2293" s="42">
        <f t="shared" si="35"/>
        <v>14.999999999999773</v>
      </c>
      <c r="E2293" t="s">
        <v>3454</v>
      </c>
      <c r="F2293" t="s">
        <v>440</v>
      </c>
    </row>
    <row r="2294" spans="1:6">
      <c r="A2294" t="s">
        <v>3455</v>
      </c>
      <c r="B2294">
        <v>21.23</v>
      </c>
      <c r="C2294">
        <v>21.35</v>
      </c>
      <c r="D2294" s="42">
        <f t="shared" si="35"/>
        <v>12.000000000000227</v>
      </c>
      <c r="E2294" t="s">
        <v>3456</v>
      </c>
      <c r="F2294" t="s">
        <v>440</v>
      </c>
    </row>
    <row r="2295" spans="1:6">
      <c r="A2295" t="s">
        <v>3455</v>
      </c>
      <c r="B2295">
        <v>21.37</v>
      </c>
      <c r="C2295">
        <v>21.53</v>
      </c>
      <c r="D2295" s="42">
        <f t="shared" si="35"/>
        <v>16</v>
      </c>
      <c r="E2295" t="s">
        <v>3457</v>
      </c>
      <c r="F2295" t="s">
        <v>440</v>
      </c>
    </row>
    <row r="2296" spans="1:6">
      <c r="A2296" t="s">
        <v>3455</v>
      </c>
      <c r="B2296">
        <v>21.55</v>
      </c>
      <c r="C2296">
        <v>22.06</v>
      </c>
      <c r="D2296" s="42">
        <f t="shared" si="35"/>
        <v>10.999999999999773</v>
      </c>
      <c r="E2296" t="s">
        <v>3458</v>
      </c>
      <c r="F2296" t="s">
        <v>440</v>
      </c>
    </row>
    <row r="2297" spans="1:6">
      <c r="A2297" t="s">
        <v>3455</v>
      </c>
      <c r="B2297">
        <v>22.08</v>
      </c>
      <c r="C2297">
        <v>22.19</v>
      </c>
      <c r="D2297" s="42">
        <f t="shared" si="35"/>
        <v>11.000000000000455</v>
      </c>
      <c r="E2297" t="s">
        <v>3459</v>
      </c>
      <c r="F2297" t="s">
        <v>440</v>
      </c>
    </row>
    <row r="2298" spans="1:6">
      <c r="A2298" t="s">
        <v>3455</v>
      </c>
      <c r="B2298">
        <v>22.21</v>
      </c>
      <c r="C2298">
        <v>22.32</v>
      </c>
      <c r="D2298" s="42">
        <f t="shared" si="35"/>
        <v>11</v>
      </c>
      <c r="E2298" t="s">
        <v>3460</v>
      </c>
      <c r="F2298" t="s">
        <v>442</v>
      </c>
    </row>
    <row r="2299" spans="1:6">
      <c r="A2299" t="s">
        <v>3455</v>
      </c>
      <c r="B2299">
        <v>22.34</v>
      </c>
      <c r="C2299">
        <v>22.49</v>
      </c>
      <c r="D2299" s="42">
        <f t="shared" si="35"/>
        <v>14.999999999999773</v>
      </c>
      <c r="E2299" t="s">
        <v>3461</v>
      </c>
      <c r="F2299" t="s">
        <v>440</v>
      </c>
    </row>
    <row r="2300" spans="1:6">
      <c r="A2300" t="s">
        <v>3462</v>
      </c>
      <c r="B2300">
        <v>22.51</v>
      </c>
      <c r="C2300">
        <v>23.03</v>
      </c>
      <c r="D2300" s="42">
        <f t="shared" si="35"/>
        <v>11.999999999999773</v>
      </c>
      <c r="E2300" t="s">
        <v>3463</v>
      </c>
      <c r="F2300" t="s">
        <v>440</v>
      </c>
    </row>
    <row r="2301" spans="1:6">
      <c r="A2301" t="s">
        <v>3462</v>
      </c>
      <c r="B2301">
        <v>23.06</v>
      </c>
      <c r="C2301">
        <v>23.23</v>
      </c>
      <c r="D2301" s="42">
        <f t="shared" si="35"/>
        <v>17.000000000000227</v>
      </c>
      <c r="E2301" t="s">
        <v>3464</v>
      </c>
      <c r="F2301" t="s">
        <v>440</v>
      </c>
    </row>
    <row r="2302" spans="1:6">
      <c r="A2302" t="s">
        <v>3462</v>
      </c>
      <c r="B2302">
        <v>23.25</v>
      </c>
      <c r="C2302">
        <v>23.39</v>
      </c>
      <c r="D2302" s="42">
        <f t="shared" si="35"/>
        <v>14</v>
      </c>
      <c r="E2302" t="s">
        <v>3465</v>
      </c>
      <c r="F2302" t="s">
        <v>440</v>
      </c>
    </row>
    <row r="2303" spans="1:6">
      <c r="A2303" t="s">
        <v>3462</v>
      </c>
      <c r="B2303">
        <v>23.41</v>
      </c>
      <c r="C2303">
        <v>24.01</v>
      </c>
      <c r="D2303" s="42">
        <f t="shared" si="35"/>
        <v>20.000000000000227</v>
      </c>
      <c r="E2303" t="s">
        <v>3466</v>
      </c>
      <c r="F2303" t="s">
        <v>442</v>
      </c>
    </row>
    <row r="2304" spans="1:6">
      <c r="A2304" t="s">
        <v>3462</v>
      </c>
      <c r="B2304">
        <v>24.07</v>
      </c>
      <c r="C2304">
        <v>24.23</v>
      </c>
      <c r="D2304" s="42">
        <f t="shared" si="35"/>
        <v>16</v>
      </c>
      <c r="E2304" t="s">
        <v>3467</v>
      </c>
      <c r="F2304" t="s">
        <v>440</v>
      </c>
    </row>
    <row r="2305" spans="1:6">
      <c r="A2305" t="s">
        <v>3462</v>
      </c>
      <c r="B2305">
        <v>24.28</v>
      </c>
      <c r="C2305">
        <v>24.45</v>
      </c>
      <c r="D2305" s="42">
        <f t="shared" si="35"/>
        <v>17</v>
      </c>
      <c r="E2305" t="s">
        <v>3468</v>
      </c>
      <c r="F2305" t="s">
        <v>442</v>
      </c>
    </row>
    <row r="2306" spans="1:6">
      <c r="A2306" t="s">
        <v>3469</v>
      </c>
      <c r="B2306">
        <v>24.46</v>
      </c>
      <c r="C2306">
        <v>25.02</v>
      </c>
      <c r="D2306" s="42">
        <f t="shared" si="35"/>
        <v>16</v>
      </c>
      <c r="E2306" t="s">
        <v>3470</v>
      </c>
      <c r="F2306" t="s">
        <v>442</v>
      </c>
    </row>
    <row r="2307" spans="1:6">
      <c r="A2307" t="s">
        <v>3469</v>
      </c>
      <c r="B2307">
        <v>25.03</v>
      </c>
      <c r="C2307">
        <v>25.16</v>
      </c>
      <c r="D2307" s="42">
        <f t="shared" ref="D2307:D2370" si="36">(TRUNC(C2307)*60)+((C2307-TRUNC(C2307))*100)-((TRUNC(B2307)*60)+((B2307-TRUNC(B2307))*100))</f>
        <v>13</v>
      </c>
      <c r="E2307" t="s">
        <v>3471</v>
      </c>
      <c r="F2307" t="s">
        <v>442</v>
      </c>
    </row>
    <row r="2308" spans="1:6">
      <c r="A2308" t="s">
        <v>3469</v>
      </c>
      <c r="B2308">
        <v>25.19</v>
      </c>
      <c r="C2308">
        <v>25.3</v>
      </c>
      <c r="D2308" s="42">
        <f t="shared" si="36"/>
        <v>10.999999999999773</v>
      </c>
      <c r="E2308" t="s">
        <v>3472</v>
      </c>
      <c r="F2308" t="s">
        <v>440</v>
      </c>
    </row>
    <row r="2309" spans="1:6">
      <c r="A2309" t="s">
        <v>3469</v>
      </c>
      <c r="B2309">
        <v>25.35</v>
      </c>
      <c r="C2309">
        <v>25.48</v>
      </c>
      <c r="D2309" s="42">
        <f t="shared" si="36"/>
        <v>12.999999999999773</v>
      </c>
      <c r="E2309" t="s">
        <v>3473</v>
      </c>
      <c r="F2309" t="s">
        <v>442</v>
      </c>
    </row>
    <row r="2310" spans="1:6">
      <c r="A2310" t="s">
        <v>3469</v>
      </c>
      <c r="B2310">
        <v>25.51</v>
      </c>
      <c r="C2310">
        <v>26.06</v>
      </c>
      <c r="D2310" s="42">
        <f t="shared" si="36"/>
        <v>14.999999999999545</v>
      </c>
      <c r="E2310" t="s">
        <v>3474</v>
      </c>
      <c r="F2310" t="s">
        <v>440</v>
      </c>
    </row>
    <row r="2311" spans="1:6">
      <c r="A2311" t="s">
        <v>3469</v>
      </c>
      <c r="B2311">
        <v>26.09</v>
      </c>
      <c r="C2311">
        <v>26.34</v>
      </c>
      <c r="D2311" s="42">
        <f t="shared" si="36"/>
        <v>25</v>
      </c>
      <c r="E2311" t="s">
        <v>3475</v>
      </c>
      <c r="F2311" t="s">
        <v>440</v>
      </c>
    </row>
    <row r="2312" spans="1:6">
      <c r="A2312" t="s">
        <v>3476</v>
      </c>
      <c r="B2312">
        <v>26.38</v>
      </c>
      <c r="C2312">
        <v>26.54</v>
      </c>
      <c r="D2312" s="42">
        <f t="shared" si="36"/>
        <v>16</v>
      </c>
      <c r="E2312" t="s">
        <v>3477</v>
      </c>
      <c r="F2312" t="s">
        <v>442</v>
      </c>
    </row>
    <row r="2313" spans="1:6">
      <c r="A2313" t="s">
        <v>3476</v>
      </c>
      <c r="B2313">
        <v>26.56</v>
      </c>
      <c r="C2313">
        <v>27.1</v>
      </c>
      <c r="D2313" s="42">
        <f t="shared" si="36"/>
        <v>14.000000000000455</v>
      </c>
      <c r="E2313" t="s">
        <v>3478</v>
      </c>
      <c r="F2313" t="s">
        <v>440</v>
      </c>
    </row>
    <row r="2314" spans="1:6">
      <c r="A2314" t="s">
        <v>3476</v>
      </c>
      <c r="B2314">
        <v>27.11</v>
      </c>
      <c r="C2314">
        <v>27.29</v>
      </c>
      <c r="D2314" s="42">
        <f t="shared" si="36"/>
        <v>18</v>
      </c>
      <c r="E2314" t="s">
        <v>3479</v>
      </c>
      <c r="F2314" t="s">
        <v>440</v>
      </c>
    </row>
    <row r="2315" spans="1:6">
      <c r="A2315" t="s">
        <v>3476</v>
      </c>
      <c r="B2315">
        <v>27.3</v>
      </c>
      <c r="C2315">
        <v>27.43</v>
      </c>
      <c r="D2315" s="42">
        <f t="shared" si="36"/>
        <v>13</v>
      </c>
      <c r="E2315" t="s">
        <v>3480</v>
      </c>
      <c r="F2315" t="s">
        <v>440</v>
      </c>
    </row>
    <row r="2316" spans="1:6">
      <c r="A2316" t="s">
        <v>3476</v>
      </c>
      <c r="B2316">
        <v>27.45</v>
      </c>
      <c r="C2316">
        <v>28.02</v>
      </c>
      <c r="D2316" s="42">
        <f t="shared" si="36"/>
        <v>17</v>
      </c>
      <c r="E2316" t="s">
        <v>3481</v>
      </c>
      <c r="F2316" t="s">
        <v>442</v>
      </c>
    </row>
    <row r="2317" spans="1:6">
      <c r="A2317" t="s">
        <v>3476</v>
      </c>
      <c r="B2317">
        <v>28.04</v>
      </c>
      <c r="C2317">
        <v>28.21</v>
      </c>
      <c r="D2317" s="42">
        <f t="shared" si="36"/>
        <v>17</v>
      </c>
      <c r="E2317" t="s">
        <v>3482</v>
      </c>
      <c r="F2317" t="s">
        <v>440</v>
      </c>
    </row>
    <row r="2318" spans="1:6">
      <c r="A2318" t="s">
        <v>3483</v>
      </c>
      <c r="B2318">
        <v>28.22</v>
      </c>
      <c r="C2318">
        <v>28.34</v>
      </c>
      <c r="D2318" s="42">
        <f t="shared" si="36"/>
        <v>12</v>
      </c>
      <c r="E2318" t="s">
        <v>3484</v>
      </c>
      <c r="F2318" t="s">
        <v>440</v>
      </c>
    </row>
    <row r="2319" spans="1:6">
      <c r="A2319" t="s">
        <v>3483</v>
      </c>
      <c r="B2319">
        <v>28.36</v>
      </c>
      <c r="C2319">
        <v>28.5</v>
      </c>
      <c r="D2319" s="42">
        <f t="shared" si="36"/>
        <v>14</v>
      </c>
      <c r="E2319" t="s">
        <v>3485</v>
      </c>
      <c r="F2319" t="s">
        <v>440</v>
      </c>
    </row>
    <row r="2320" spans="1:6">
      <c r="A2320" t="s">
        <v>3483</v>
      </c>
      <c r="B2320">
        <v>28.51</v>
      </c>
      <c r="C2320">
        <v>29.1</v>
      </c>
      <c r="D2320" s="42">
        <f t="shared" si="36"/>
        <v>19</v>
      </c>
      <c r="E2320" t="s">
        <v>3486</v>
      </c>
      <c r="F2320" t="s">
        <v>440</v>
      </c>
    </row>
    <row r="2321" spans="1:6">
      <c r="A2321" t="s">
        <v>3483</v>
      </c>
      <c r="B2321">
        <v>29.13</v>
      </c>
      <c r="C2321">
        <v>29.26</v>
      </c>
      <c r="D2321" s="42">
        <f t="shared" si="36"/>
        <v>13.000000000000227</v>
      </c>
      <c r="E2321" t="s">
        <v>3487</v>
      </c>
      <c r="F2321" t="s">
        <v>440</v>
      </c>
    </row>
    <row r="2322" spans="1:6">
      <c r="A2322" t="s">
        <v>3483</v>
      </c>
      <c r="B2322">
        <v>29.29</v>
      </c>
      <c r="C2322">
        <v>29.43</v>
      </c>
      <c r="D2322" s="42">
        <f t="shared" si="36"/>
        <v>14</v>
      </c>
      <c r="E2322" t="s">
        <v>3488</v>
      </c>
      <c r="F2322" t="s">
        <v>440</v>
      </c>
    </row>
    <row r="2323" spans="1:6">
      <c r="A2323" t="s">
        <v>3483</v>
      </c>
      <c r="B2323">
        <v>29.45</v>
      </c>
      <c r="C2323">
        <v>29.57</v>
      </c>
      <c r="D2323" s="42">
        <f t="shared" si="36"/>
        <v>12</v>
      </c>
      <c r="E2323" t="s">
        <v>3489</v>
      </c>
      <c r="F2323" t="s">
        <v>440</v>
      </c>
    </row>
    <row r="2324" spans="1:6">
      <c r="A2324" t="s">
        <v>3490</v>
      </c>
      <c r="B2324">
        <v>29.59</v>
      </c>
      <c r="C2324">
        <v>30.15</v>
      </c>
      <c r="D2324" s="42">
        <f t="shared" si="36"/>
        <v>15.999999999999773</v>
      </c>
      <c r="E2324" t="s">
        <v>3491</v>
      </c>
      <c r="F2324" t="s">
        <v>440</v>
      </c>
    </row>
    <row r="2325" spans="1:6">
      <c r="A2325" t="s">
        <v>3490</v>
      </c>
      <c r="B2325">
        <v>30.16</v>
      </c>
      <c r="C2325">
        <v>30.28</v>
      </c>
      <c r="D2325" s="42">
        <f t="shared" si="36"/>
        <v>12</v>
      </c>
      <c r="E2325" t="s">
        <v>3492</v>
      </c>
      <c r="F2325" t="s">
        <v>440</v>
      </c>
    </row>
    <row r="2326" spans="1:6">
      <c r="A2326" t="s">
        <v>3490</v>
      </c>
      <c r="B2326">
        <v>30.3</v>
      </c>
      <c r="C2326">
        <v>30.45</v>
      </c>
      <c r="D2326" s="42">
        <f t="shared" si="36"/>
        <v>15</v>
      </c>
      <c r="E2326" t="s">
        <v>3493</v>
      </c>
      <c r="F2326" t="s">
        <v>440</v>
      </c>
    </row>
    <row r="2327" spans="1:6">
      <c r="A2327" t="s">
        <v>3490</v>
      </c>
      <c r="B2327">
        <v>30.48</v>
      </c>
      <c r="C2327">
        <v>31.01</v>
      </c>
      <c r="D2327" s="42">
        <f t="shared" si="36"/>
        <v>13.000000000000227</v>
      </c>
      <c r="E2327" t="s">
        <v>3494</v>
      </c>
      <c r="F2327" t="s">
        <v>440</v>
      </c>
    </row>
    <row r="2328" spans="1:6">
      <c r="A2328" t="s">
        <v>3490</v>
      </c>
      <c r="B2328">
        <v>31.05</v>
      </c>
      <c r="C2328">
        <v>31.3</v>
      </c>
      <c r="D2328" s="42">
        <f t="shared" si="36"/>
        <v>25</v>
      </c>
      <c r="E2328" t="s">
        <v>3495</v>
      </c>
      <c r="F2328" t="s">
        <v>440</v>
      </c>
    </row>
    <row r="2329" spans="1:6">
      <c r="A2329" t="s">
        <v>3490</v>
      </c>
      <c r="B2329">
        <v>31.33</v>
      </c>
      <c r="C2329">
        <v>31.53</v>
      </c>
      <c r="D2329" s="42">
        <f t="shared" si="36"/>
        <v>20.000000000000227</v>
      </c>
      <c r="E2329" t="s">
        <v>3496</v>
      </c>
      <c r="F2329" t="s">
        <v>440</v>
      </c>
    </row>
    <row r="2330" spans="1:6">
      <c r="A2330" t="s">
        <v>3497</v>
      </c>
      <c r="B2330">
        <v>31.56</v>
      </c>
      <c r="C2330">
        <v>32.1</v>
      </c>
      <c r="D2330" s="42">
        <f t="shared" si="36"/>
        <v>14.000000000000455</v>
      </c>
      <c r="E2330" t="s">
        <v>3498</v>
      </c>
      <c r="F2330" t="s">
        <v>440</v>
      </c>
    </row>
    <row r="2331" spans="1:6">
      <c r="A2331" t="s">
        <v>3497</v>
      </c>
      <c r="B2331">
        <v>32.119999999999997</v>
      </c>
      <c r="C2331">
        <v>32.340000000000003</v>
      </c>
      <c r="D2331" s="42">
        <f t="shared" si="36"/>
        <v>22.000000000000682</v>
      </c>
      <c r="E2331" t="s">
        <v>3499</v>
      </c>
      <c r="F2331" t="s">
        <v>440</v>
      </c>
    </row>
    <row r="2332" spans="1:6">
      <c r="A2332" t="s">
        <v>3497</v>
      </c>
      <c r="B2332">
        <v>32.380000000000003</v>
      </c>
      <c r="C2332">
        <v>32.58</v>
      </c>
      <c r="D2332" s="42">
        <f t="shared" si="36"/>
        <v>19.999999999999545</v>
      </c>
      <c r="E2332" t="s">
        <v>3500</v>
      </c>
      <c r="F2332" t="s">
        <v>440</v>
      </c>
    </row>
    <row r="2333" spans="1:6">
      <c r="A2333" t="s">
        <v>3497</v>
      </c>
      <c r="B2333">
        <v>33.01</v>
      </c>
      <c r="C2333">
        <v>33.130000000000003</v>
      </c>
      <c r="D2333" s="42">
        <f t="shared" si="36"/>
        <v>12.000000000000455</v>
      </c>
      <c r="E2333" t="s">
        <v>3501</v>
      </c>
      <c r="F2333" t="s">
        <v>440</v>
      </c>
    </row>
    <row r="2334" spans="1:6">
      <c r="A2334" t="s">
        <v>3497</v>
      </c>
      <c r="B2334">
        <v>33.159999999999997</v>
      </c>
      <c r="C2334">
        <v>33.270000000000003</v>
      </c>
      <c r="D2334" s="42">
        <f t="shared" si="36"/>
        <v>11.000000000000682</v>
      </c>
      <c r="E2334" t="s">
        <v>3502</v>
      </c>
      <c r="F2334" t="s">
        <v>440</v>
      </c>
    </row>
    <row r="2335" spans="1:6">
      <c r="A2335" t="s">
        <v>3497</v>
      </c>
      <c r="B2335">
        <v>33.299999999999997</v>
      </c>
      <c r="C2335">
        <v>33.4</v>
      </c>
      <c r="D2335" s="42">
        <f t="shared" si="36"/>
        <v>10</v>
      </c>
      <c r="E2335" t="s">
        <v>3503</v>
      </c>
      <c r="F2335" t="s">
        <v>440</v>
      </c>
    </row>
    <row r="2336" spans="1:6">
      <c r="A2336" t="s">
        <v>3504</v>
      </c>
      <c r="B2336">
        <v>33.43</v>
      </c>
      <c r="C2336">
        <v>33.56</v>
      </c>
      <c r="D2336" s="42">
        <f t="shared" si="36"/>
        <v>13.000000000000227</v>
      </c>
      <c r="E2336" t="s">
        <v>3505</v>
      </c>
      <c r="F2336" t="s">
        <v>440</v>
      </c>
    </row>
    <row r="2337" spans="1:6">
      <c r="A2337" t="s">
        <v>3504</v>
      </c>
      <c r="B2337">
        <v>33.590000000000003</v>
      </c>
      <c r="C2337">
        <v>34.11</v>
      </c>
      <c r="D2337" s="42">
        <f t="shared" si="36"/>
        <v>11.999999999999545</v>
      </c>
      <c r="E2337" t="s">
        <v>3506</v>
      </c>
      <c r="F2337" t="s">
        <v>440</v>
      </c>
    </row>
    <row r="2338" spans="1:6">
      <c r="A2338" t="s">
        <v>3504</v>
      </c>
      <c r="B2338">
        <v>34.14</v>
      </c>
      <c r="C2338">
        <v>34.26</v>
      </c>
      <c r="D2338" s="42">
        <f t="shared" si="36"/>
        <v>12</v>
      </c>
      <c r="E2338" t="s">
        <v>3507</v>
      </c>
      <c r="F2338" t="s">
        <v>440</v>
      </c>
    </row>
    <row r="2339" spans="1:6">
      <c r="A2339" t="s">
        <v>3504</v>
      </c>
      <c r="B2339">
        <v>34.29</v>
      </c>
      <c r="C2339">
        <v>34.520000000000003</v>
      </c>
      <c r="D2339" s="42">
        <f t="shared" si="36"/>
        <v>23.000000000000455</v>
      </c>
      <c r="E2339" t="s">
        <v>3508</v>
      </c>
      <c r="F2339" t="s">
        <v>440</v>
      </c>
    </row>
    <row r="2340" spans="1:6">
      <c r="A2340" t="s">
        <v>3504</v>
      </c>
      <c r="B2340">
        <v>34.56</v>
      </c>
      <c r="C2340">
        <v>35.14</v>
      </c>
      <c r="D2340" s="42">
        <f t="shared" si="36"/>
        <v>18</v>
      </c>
      <c r="E2340" t="s">
        <v>3509</v>
      </c>
      <c r="F2340" t="s">
        <v>442</v>
      </c>
    </row>
    <row r="2341" spans="1:6">
      <c r="A2341" t="s">
        <v>3504</v>
      </c>
      <c r="B2341">
        <v>35.17</v>
      </c>
      <c r="C2341">
        <v>35.33</v>
      </c>
      <c r="D2341" s="42">
        <f t="shared" si="36"/>
        <v>16</v>
      </c>
      <c r="E2341" t="s">
        <v>3510</v>
      </c>
      <c r="F2341" t="s">
        <v>818</v>
      </c>
    </row>
    <row r="2342" spans="1:6">
      <c r="A2342" t="s">
        <v>3511</v>
      </c>
      <c r="B2342">
        <v>35.340000000000003</v>
      </c>
      <c r="C2342">
        <v>35.47</v>
      </c>
      <c r="D2342" s="42">
        <f t="shared" si="36"/>
        <v>12.999999999999545</v>
      </c>
      <c r="E2342" t="s">
        <v>3512</v>
      </c>
      <c r="F2342" t="s">
        <v>440</v>
      </c>
    </row>
    <row r="2343" spans="1:6">
      <c r="A2343" t="s">
        <v>3511</v>
      </c>
      <c r="B2343">
        <v>35.49</v>
      </c>
      <c r="C2343">
        <v>36.06</v>
      </c>
      <c r="D2343" s="42">
        <f t="shared" si="36"/>
        <v>17</v>
      </c>
      <c r="E2343" t="s">
        <v>3513</v>
      </c>
      <c r="F2343" t="s">
        <v>440</v>
      </c>
    </row>
    <row r="2344" spans="1:6">
      <c r="A2344" t="s">
        <v>3511</v>
      </c>
      <c r="B2344">
        <v>36.1</v>
      </c>
      <c r="C2344">
        <v>36.24</v>
      </c>
      <c r="D2344" s="42">
        <f t="shared" si="36"/>
        <v>14</v>
      </c>
      <c r="E2344" t="s">
        <v>3514</v>
      </c>
      <c r="F2344" t="s">
        <v>440</v>
      </c>
    </row>
    <row r="2345" spans="1:6">
      <c r="A2345" t="s">
        <v>3511</v>
      </c>
      <c r="B2345">
        <v>36.270000000000003</v>
      </c>
      <c r="C2345">
        <v>36.47</v>
      </c>
      <c r="D2345" s="42">
        <f t="shared" si="36"/>
        <v>19.999999999999545</v>
      </c>
      <c r="E2345" t="s">
        <v>3515</v>
      </c>
      <c r="F2345" t="s">
        <v>440</v>
      </c>
    </row>
    <row r="2346" spans="1:6">
      <c r="A2346" t="s">
        <v>3511</v>
      </c>
      <c r="B2346">
        <v>36.49</v>
      </c>
      <c r="C2346">
        <v>37.03</v>
      </c>
      <c r="D2346" s="42">
        <f t="shared" si="36"/>
        <v>14</v>
      </c>
      <c r="E2346" t="s">
        <v>3516</v>
      </c>
      <c r="F2346" t="s">
        <v>440</v>
      </c>
    </row>
    <row r="2347" spans="1:6">
      <c r="A2347" t="s">
        <v>3511</v>
      </c>
      <c r="B2347">
        <v>37.06</v>
      </c>
      <c r="C2347">
        <v>37.18</v>
      </c>
      <c r="D2347" s="42">
        <f t="shared" si="36"/>
        <v>12</v>
      </c>
      <c r="E2347" t="s">
        <v>3517</v>
      </c>
      <c r="F2347" t="s">
        <v>440</v>
      </c>
    </row>
    <row r="2348" spans="1:6">
      <c r="A2348" t="s">
        <v>3518</v>
      </c>
      <c r="B2348">
        <v>37.24</v>
      </c>
      <c r="C2348">
        <v>37.369999999999997</v>
      </c>
      <c r="D2348" s="42">
        <f t="shared" si="36"/>
        <v>12.999999999999545</v>
      </c>
      <c r="E2348" t="s">
        <v>3519</v>
      </c>
      <c r="F2348" t="s">
        <v>442</v>
      </c>
    </row>
    <row r="2349" spans="1:6">
      <c r="A2349" t="s">
        <v>3518</v>
      </c>
      <c r="B2349">
        <v>37.4</v>
      </c>
      <c r="C2349">
        <v>37.520000000000003</v>
      </c>
      <c r="D2349" s="42">
        <f t="shared" si="36"/>
        <v>12.000000000000455</v>
      </c>
      <c r="E2349" t="s">
        <v>3520</v>
      </c>
      <c r="F2349" t="s">
        <v>442</v>
      </c>
    </row>
    <row r="2350" spans="1:6">
      <c r="A2350" t="s">
        <v>3518</v>
      </c>
      <c r="B2350">
        <v>37.53</v>
      </c>
      <c r="C2350">
        <v>38.049999999999997</v>
      </c>
      <c r="D2350" s="42">
        <f t="shared" si="36"/>
        <v>11.999999999999545</v>
      </c>
      <c r="E2350" t="s">
        <v>3521</v>
      </c>
      <c r="F2350" t="s">
        <v>440</v>
      </c>
    </row>
    <row r="2351" spans="1:6">
      <c r="A2351" t="s">
        <v>3518</v>
      </c>
      <c r="B2351">
        <v>38.090000000000003</v>
      </c>
      <c r="C2351">
        <v>38.25</v>
      </c>
      <c r="D2351" s="42">
        <f t="shared" si="36"/>
        <v>15.999999999999545</v>
      </c>
      <c r="E2351" t="s">
        <v>3522</v>
      </c>
      <c r="F2351" t="s">
        <v>440</v>
      </c>
    </row>
    <row r="2352" spans="1:6">
      <c r="A2352" t="s">
        <v>3518</v>
      </c>
      <c r="B2352">
        <v>38.270000000000003</v>
      </c>
      <c r="C2352">
        <v>38.44</v>
      </c>
      <c r="D2352" s="42">
        <f t="shared" si="36"/>
        <v>16.999999999999545</v>
      </c>
      <c r="E2352" t="s">
        <v>3523</v>
      </c>
      <c r="F2352" t="s">
        <v>442</v>
      </c>
    </row>
    <row r="2353" spans="1:6">
      <c r="A2353" t="s">
        <v>3518</v>
      </c>
      <c r="B2353">
        <v>38.46</v>
      </c>
      <c r="C2353">
        <v>39.17</v>
      </c>
      <c r="D2353" s="42">
        <f t="shared" si="36"/>
        <v>31</v>
      </c>
      <c r="E2353" t="s">
        <v>3524</v>
      </c>
      <c r="F2353" t="s">
        <v>440</v>
      </c>
    </row>
    <row r="2354" spans="1:6">
      <c r="A2354" t="s">
        <v>3525</v>
      </c>
      <c r="B2354">
        <v>39.22</v>
      </c>
      <c r="C2354">
        <v>39.35</v>
      </c>
      <c r="D2354" s="42">
        <f t="shared" si="36"/>
        <v>13</v>
      </c>
      <c r="E2354" t="s">
        <v>3526</v>
      </c>
      <c r="F2354" t="s">
        <v>440</v>
      </c>
    </row>
    <row r="2355" spans="1:6">
      <c r="A2355" t="s">
        <v>3525</v>
      </c>
      <c r="B2355">
        <v>39.380000000000003</v>
      </c>
      <c r="C2355">
        <v>39.51</v>
      </c>
      <c r="D2355" s="42">
        <f t="shared" si="36"/>
        <v>12.999999999999545</v>
      </c>
      <c r="E2355" t="s">
        <v>3527</v>
      </c>
      <c r="F2355" t="s">
        <v>440</v>
      </c>
    </row>
    <row r="2356" spans="1:6">
      <c r="A2356" t="s">
        <v>3525</v>
      </c>
      <c r="B2356">
        <v>39.549999999999997</v>
      </c>
      <c r="C2356">
        <v>40.07</v>
      </c>
      <c r="D2356" s="42">
        <f t="shared" si="36"/>
        <v>12.000000000000455</v>
      </c>
      <c r="E2356" t="s">
        <v>3528</v>
      </c>
      <c r="F2356" t="s">
        <v>442</v>
      </c>
    </row>
    <row r="2357" spans="1:6">
      <c r="A2357" t="s">
        <v>3525</v>
      </c>
      <c r="B2357">
        <v>40.08</v>
      </c>
      <c r="C2357">
        <v>40.229999999999997</v>
      </c>
      <c r="D2357" s="42">
        <f t="shared" si="36"/>
        <v>14.999999999999545</v>
      </c>
      <c r="E2357" t="s">
        <v>3529</v>
      </c>
      <c r="F2357" t="s">
        <v>440</v>
      </c>
    </row>
    <row r="2358" spans="1:6">
      <c r="A2358" t="s">
        <v>3525</v>
      </c>
      <c r="B2358">
        <v>40.25</v>
      </c>
      <c r="C2358">
        <v>40.44</v>
      </c>
      <c r="D2358" s="42">
        <f t="shared" si="36"/>
        <v>19</v>
      </c>
      <c r="E2358" t="s">
        <v>3530</v>
      </c>
      <c r="F2358" t="s">
        <v>440</v>
      </c>
    </row>
    <row r="2359" spans="1:6">
      <c r="A2359" t="s">
        <v>3525</v>
      </c>
      <c r="B2359">
        <v>40.479999999999997</v>
      </c>
      <c r="C2359">
        <v>41.01</v>
      </c>
      <c r="D2359" s="42">
        <f t="shared" si="36"/>
        <v>13.000000000000455</v>
      </c>
      <c r="E2359" t="s">
        <v>3531</v>
      </c>
      <c r="F2359" t="s">
        <v>440</v>
      </c>
    </row>
    <row r="2360" spans="1:6">
      <c r="A2360" t="s">
        <v>3532</v>
      </c>
      <c r="B2360">
        <v>41.02</v>
      </c>
      <c r="C2360">
        <v>41.17</v>
      </c>
      <c r="D2360" s="42">
        <f t="shared" si="36"/>
        <v>14.999999999999545</v>
      </c>
      <c r="E2360" t="s">
        <v>3533</v>
      </c>
      <c r="F2360" t="s">
        <v>440</v>
      </c>
    </row>
    <row r="2361" spans="1:6">
      <c r="A2361" t="s">
        <v>3532</v>
      </c>
      <c r="B2361">
        <v>41.18</v>
      </c>
      <c r="C2361">
        <v>41.33</v>
      </c>
      <c r="D2361" s="42">
        <f t="shared" si="36"/>
        <v>15</v>
      </c>
      <c r="E2361" t="s">
        <v>3534</v>
      </c>
      <c r="F2361" t="s">
        <v>440</v>
      </c>
    </row>
    <row r="2362" spans="1:6">
      <c r="A2362" t="s">
        <v>3532</v>
      </c>
      <c r="B2362">
        <v>41.43</v>
      </c>
      <c r="C2362">
        <v>42.18</v>
      </c>
      <c r="D2362" s="42">
        <f t="shared" si="36"/>
        <v>35</v>
      </c>
      <c r="E2362" t="s">
        <v>3535</v>
      </c>
      <c r="F2362" t="s">
        <v>818</v>
      </c>
    </row>
    <row r="2363" spans="1:6">
      <c r="A2363" t="s">
        <v>3532</v>
      </c>
      <c r="B2363">
        <v>42.2</v>
      </c>
      <c r="C2363">
        <v>42.34</v>
      </c>
      <c r="D2363" s="42">
        <f t="shared" si="36"/>
        <v>14</v>
      </c>
      <c r="E2363" t="s">
        <v>3536</v>
      </c>
      <c r="F2363" t="s">
        <v>440</v>
      </c>
    </row>
    <row r="2364" spans="1:6">
      <c r="A2364" t="s">
        <v>3532</v>
      </c>
      <c r="B2364">
        <v>42.37</v>
      </c>
      <c r="C2364">
        <v>42.51</v>
      </c>
      <c r="D2364" s="42">
        <f t="shared" si="36"/>
        <v>14.000000000000455</v>
      </c>
      <c r="E2364" t="s">
        <v>3537</v>
      </c>
      <c r="F2364" t="s">
        <v>440</v>
      </c>
    </row>
    <row r="2365" spans="1:6">
      <c r="A2365" t="s">
        <v>3532</v>
      </c>
      <c r="B2365">
        <v>42.54</v>
      </c>
      <c r="C2365">
        <v>43.08</v>
      </c>
      <c r="D2365" s="42">
        <f t="shared" si="36"/>
        <v>14</v>
      </c>
      <c r="E2365" t="s">
        <v>3538</v>
      </c>
      <c r="F2365" t="s">
        <v>442</v>
      </c>
    </row>
    <row r="2366" spans="1:6">
      <c r="A2366" t="s">
        <v>3539</v>
      </c>
      <c r="B2366">
        <v>43.1</v>
      </c>
      <c r="C2366">
        <v>43.23</v>
      </c>
      <c r="D2366" s="42">
        <f t="shared" si="36"/>
        <v>12.999999999999545</v>
      </c>
      <c r="E2366" t="s">
        <v>3540</v>
      </c>
      <c r="F2366" t="s">
        <v>442</v>
      </c>
    </row>
    <row r="2367" spans="1:6">
      <c r="A2367" t="s">
        <v>3539</v>
      </c>
      <c r="B2367">
        <v>43.27</v>
      </c>
      <c r="C2367">
        <v>43.38</v>
      </c>
      <c r="D2367" s="42">
        <f t="shared" si="36"/>
        <v>11</v>
      </c>
      <c r="E2367" t="s">
        <v>3541</v>
      </c>
      <c r="F2367" t="s">
        <v>442</v>
      </c>
    </row>
    <row r="2368" spans="1:6">
      <c r="A2368" t="s">
        <v>3539</v>
      </c>
      <c r="B2368">
        <v>43.41</v>
      </c>
      <c r="C2368">
        <v>43.54</v>
      </c>
      <c r="D2368" s="42">
        <f t="shared" si="36"/>
        <v>13.000000000000455</v>
      </c>
      <c r="E2368" t="s">
        <v>3542</v>
      </c>
      <c r="F2368" t="s">
        <v>442</v>
      </c>
    </row>
    <row r="2369" spans="1:6">
      <c r="A2369" t="s">
        <v>3539</v>
      </c>
      <c r="B2369">
        <v>43.57</v>
      </c>
      <c r="C2369">
        <v>44.12</v>
      </c>
      <c r="D2369" s="42">
        <f t="shared" si="36"/>
        <v>14.999999999999545</v>
      </c>
      <c r="E2369" t="s">
        <v>3543</v>
      </c>
      <c r="F2369" t="s">
        <v>440</v>
      </c>
    </row>
    <row r="2370" spans="1:6">
      <c r="A2370" t="s">
        <v>3539</v>
      </c>
      <c r="B2370">
        <v>44.15</v>
      </c>
      <c r="C2370">
        <v>44.28</v>
      </c>
      <c r="D2370" s="42">
        <f t="shared" si="36"/>
        <v>13</v>
      </c>
      <c r="E2370" t="s">
        <v>3544</v>
      </c>
      <c r="F2370" t="s">
        <v>440</v>
      </c>
    </row>
    <row r="2371" spans="1:6">
      <c r="A2371" t="s">
        <v>3539</v>
      </c>
      <c r="B2371">
        <v>44.29</v>
      </c>
      <c r="C2371">
        <v>44.43</v>
      </c>
      <c r="D2371" s="42">
        <f t="shared" ref="D2371:D2384" si="37">(TRUNC(C2371)*60)+((C2371-TRUNC(C2371))*100)-((TRUNC(B2371)*60)+((B2371-TRUNC(B2371))*100))</f>
        <v>14</v>
      </c>
      <c r="E2371" t="s">
        <v>3545</v>
      </c>
      <c r="F2371" t="s">
        <v>442</v>
      </c>
    </row>
    <row r="2372" spans="1:6">
      <c r="A2372" t="s">
        <v>3546</v>
      </c>
      <c r="B2372">
        <v>44.45</v>
      </c>
      <c r="C2372">
        <v>44.58</v>
      </c>
      <c r="D2372" s="42">
        <f t="shared" si="37"/>
        <v>12.999999999999545</v>
      </c>
      <c r="E2372" t="s">
        <v>3547</v>
      </c>
      <c r="F2372" t="s">
        <v>440</v>
      </c>
    </row>
    <row r="2373" spans="1:6">
      <c r="A2373" t="s">
        <v>3546</v>
      </c>
      <c r="B2373">
        <v>45.01</v>
      </c>
      <c r="C2373">
        <v>45.23</v>
      </c>
      <c r="D2373" s="42">
        <f t="shared" si="37"/>
        <v>21.999999999999545</v>
      </c>
      <c r="E2373" t="s">
        <v>3548</v>
      </c>
      <c r="F2373" t="s">
        <v>440</v>
      </c>
    </row>
    <row r="2374" spans="1:6">
      <c r="A2374" t="s">
        <v>3546</v>
      </c>
      <c r="B2374">
        <v>45.27</v>
      </c>
      <c r="C2374">
        <v>45.43</v>
      </c>
      <c r="D2374" s="42">
        <f t="shared" si="37"/>
        <v>15.999999999999545</v>
      </c>
      <c r="E2374" t="s">
        <v>3549</v>
      </c>
      <c r="F2374" t="s">
        <v>442</v>
      </c>
    </row>
    <row r="2375" spans="1:6">
      <c r="A2375" t="s">
        <v>3546</v>
      </c>
      <c r="B2375">
        <v>45.45</v>
      </c>
      <c r="C2375">
        <v>45.57</v>
      </c>
      <c r="D2375" s="42">
        <f t="shared" si="37"/>
        <v>11.999999999999545</v>
      </c>
      <c r="E2375" t="s">
        <v>3550</v>
      </c>
      <c r="F2375" t="s">
        <v>440</v>
      </c>
    </row>
    <row r="2376" spans="1:6">
      <c r="A2376" t="s">
        <v>3546</v>
      </c>
      <c r="B2376">
        <v>46</v>
      </c>
      <c r="C2376">
        <v>46.1</v>
      </c>
      <c r="D2376" s="42">
        <f t="shared" si="37"/>
        <v>10</v>
      </c>
      <c r="E2376" t="s">
        <v>3551</v>
      </c>
      <c r="F2376" t="s">
        <v>440</v>
      </c>
    </row>
    <row r="2377" spans="1:6">
      <c r="A2377" t="s">
        <v>3546</v>
      </c>
      <c r="B2377">
        <v>46.13</v>
      </c>
      <c r="C2377">
        <v>46.24</v>
      </c>
      <c r="D2377" s="42">
        <f t="shared" si="37"/>
        <v>10.999999999999545</v>
      </c>
      <c r="E2377" t="s">
        <v>3552</v>
      </c>
      <c r="F2377" t="s">
        <v>440</v>
      </c>
    </row>
    <row r="2378" spans="1:6">
      <c r="A2378" t="s">
        <v>3553</v>
      </c>
      <c r="B2378">
        <v>46.26</v>
      </c>
      <c r="C2378">
        <v>46.39</v>
      </c>
      <c r="D2378" s="42">
        <f t="shared" si="37"/>
        <v>13</v>
      </c>
      <c r="E2378" t="s">
        <v>3554</v>
      </c>
      <c r="F2378" t="s">
        <v>440</v>
      </c>
    </row>
    <row r="2379" spans="1:6">
      <c r="A2379" t="s">
        <v>3553</v>
      </c>
      <c r="B2379">
        <v>46.46</v>
      </c>
      <c r="C2379">
        <v>47.02</v>
      </c>
      <c r="D2379" s="42">
        <f t="shared" si="37"/>
        <v>16.000000000000455</v>
      </c>
      <c r="E2379" t="s">
        <v>3555</v>
      </c>
      <c r="F2379" t="s">
        <v>440</v>
      </c>
    </row>
    <row r="2380" spans="1:6">
      <c r="A2380" t="s">
        <v>3553</v>
      </c>
      <c r="B2380">
        <v>47.05</v>
      </c>
      <c r="C2380">
        <v>47.16</v>
      </c>
      <c r="D2380" s="42">
        <f t="shared" si="37"/>
        <v>11</v>
      </c>
      <c r="E2380" t="s">
        <v>3556</v>
      </c>
      <c r="F2380" t="s">
        <v>440</v>
      </c>
    </row>
    <row r="2381" spans="1:6">
      <c r="A2381" t="s">
        <v>3553</v>
      </c>
      <c r="B2381">
        <v>47.17</v>
      </c>
      <c r="C2381">
        <v>47.3</v>
      </c>
      <c r="D2381" s="42">
        <f t="shared" si="37"/>
        <v>12.999999999999545</v>
      </c>
      <c r="E2381" t="s">
        <v>3557</v>
      </c>
      <c r="F2381" t="s">
        <v>440</v>
      </c>
    </row>
    <row r="2382" spans="1:6">
      <c r="A2382" t="s">
        <v>3553</v>
      </c>
      <c r="B2382">
        <v>47.32</v>
      </c>
      <c r="C2382">
        <v>47.48</v>
      </c>
      <c r="D2382" s="42">
        <f t="shared" si="37"/>
        <v>15.999999999999545</v>
      </c>
      <c r="E2382" t="s">
        <v>3558</v>
      </c>
      <c r="F2382" t="s">
        <v>440</v>
      </c>
    </row>
    <row r="2383" spans="1:6">
      <c r="A2383" t="s">
        <v>3553</v>
      </c>
      <c r="B2383">
        <v>47.49</v>
      </c>
      <c r="C2383">
        <v>48.02</v>
      </c>
      <c r="D2383" s="42">
        <f t="shared" si="37"/>
        <v>13.000000000000455</v>
      </c>
      <c r="E2383" t="s">
        <v>3559</v>
      </c>
      <c r="F2383" t="s">
        <v>440</v>
      </c>
    </row>
    <row r="2384" spans="1:6">
      <c r="A2384" t="s">
        <v>3560</v>
      </c>
      <c r="B2384">
        <v>48.05</v>
      </c>
      <c r="C2384">
        <v>48.23</v>
      </c>
      <c r="D2384" s="42">
        <f t="shared" si="37"/>
        <v>18</v>
      </c>
      <c r="E2384" t="s">
        <v>3561</v>
      </c>
      <c r="F2384" t="s">
        <v>440</v>
      </c>
    </row>
    <row r="2385" spans="1:4">
      <c r="A2385" t="s">
        <v>3562</v>
      </c>
      <c r="D2385" s="22">
        <f>AVERAGE(D2:D2384)</f>
        <v>14.177926982794796</v>
      </c>
    </row>
    <row r="2386" spans="1:4">
      <c r="A2386" t="s">
        <v>538</v>
      </c>
      <c r="D2386" s="22">
        <f>STDEV(D2:D2384)</f>
        <v>5.5878060443516206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3"/>
  <sheetViews>
    <sheetView workbookViewId="0">
      <selection activeCell="E2" sqref="E2"/>
    </sheetView>
  </sheetViews>
  <sheetFormatPr defaultRowHeight="15"/>
  <cols>
    <col min="1" max="1" width="18.140625" bestFit="1" customWidth="1"/>
    <col min="5" max="5" width="9.140625" style="6"/>
    <col min="6" max="6" width="16.7109375" customWidth="1"/>
    <col min="7" max="7" width="9.28515625" customWidth="1"/>
    <col min="8" max="8" width="37.28515625" customWidth="1"/>
  </cols>
  <sheetData>
    <row r="1" spans="1:8">
      <c r="A1" s="43" t="s">
        <v>3563</v>
      </c>
      <c r="B1" s="43" t="s">
        <v>3564</v>
      </c>
      <c r="C1" s="43" t="s">
        <v>794</v>
      </c>
      <c r="D1" s="43" t="s">
        <v>795</v>
      </c>
      <c r="E1" s="44" t="s">
        <v>443</v>
      </c>
      <c r="F1" s="43" t="s">
        <v>3565</v>
      </c>
      <c r="G1" s="43" t="s">
        <v>3566</v>
      </c>
      <c r="H1" s="43" t="s">
        <v>3567</v>
      </c>
    </row>
    <row r="2" spans="1:8">
      <c r="A2" t="s">
        <v>3568</v>
      </c>
      <c r="B2" t="s">
        <v>3569</v>
      </c>
      <c r="C2">
        <v>0</v>
      </c>
      <c r="D2">
        <v>0.43</v>
      </c>
      <c r="E2" s="6">
        <v>43</v>
      </c>
      <c r="F2" t="s">
        <v>3570</v>
      </c>
      <c r="G2">
        <f>LEN(F2)-LEN(SUBSTITUTE(F2,",",""))+1</f>
        <v>2</v>
      </c>
      <c r="H2" t="s">
        <v>3571</v>
      </c>
    </row>
    <row r="3" spans="1:8">
      <c r="A3" t="s">
        <v>3568</v>
      </c>
      <c r="B3" t="s">
        <v>3569</v>
      </c>
      <c r="C3">
        <v>0.47</v>
      </c>
      <c r="D3">
        <v>1.58</v>
      </c>
      <c r="E3" s="6">
        <v>71</v>
      </c>
      <c r="F3" t="s">
        <v>3572</v>
      </c>
      <c r="G3">
        <f t="shared" ref="G3:G66" si="0">LEN(F3)-LEN(SUBSTITUTE(F3,",",""))+1</f>
        <v>3</v>
      </c>
      <c r="H3" t="s">
        <v>3573</v>
      </c>
    </row>
    <row r="4" spans="1:8">
      <c r="A4" t="s">
        <v>3568</v>
      </c>
      <c r="B4" t="s">
        <v>3569</v>
      </c>
      <c r="C4">
        <v>2.02</v>
      </c>
      <c r="D4">
        <v>2.48</v>
      </c>
      <c r="E4" s="6">
        <v>46</v>
      </c>
      <c r="F4" t="s">
        <v>3574</v>
      </c>
      <c r="G4">
        <f t="shared" si="0"/>
        <v>2</v>
      </c>
      <c r="H4" t="s">
        <v>3575</v>
      </c>
    </row>
    <row r="5" spans="1:8">
      <c r="A5" t="s">
        <v>3568</v>
      </c>
      <c r="B5" t="s">
        <v>3569</v>
      </c>
      <c r="C5">
        <v>2.5099999999999998</v>
      </c>
      <c r="D5">
        <v>3.12</v>
      </c>
      <c r="E5" s="6">
        <v>21.000000000000028</v>
      </c>
      <c r="F5" t="s">
        <v>3576</v>
      </c>
      <c r="G5">
        <f t="shared" si="0"/>
        <v>1</v>
      </c>
      <c r="H5" t="s">
        <v>3577</v>
      </c>
    </row>
    <row r="6" spans="1:8">
      <c r="A6" t="s">
        <v>3568</v>
      </c>
      <c r="B6" t="s">
        <v>3569</v>
      </c>
      <c r="C6">
        <v>3.16</v>
      </c>
      <c r="D6">
        <v>3.58</v>
      </c>
      <c r="E6" s="6">
        <v>42</v>
      </c>
      <c r="F6" t="s">
        <v>3578</v>
      </c>
      <c r="G6">
        <f t="shared" si="0"/>
        <v>2</v>
      </c>
      <c r="H6" t="s">
        <v>3579</v>
      </c>
    </row>
    <row r="7" spans="1:8">
      <c r="A7" t="s">
        <v>3568</v>
      </c>
      <c r="B7" t="s">
        <v>3569</v>
      </c>
      <c r="C7">
        <v>4.0199999999999996</v>
      </c>
      <c r="D7">
        <v>4.24</v>
      </c>
      <c r="E7" s="6">
        <v>22.000000000000057</v>
      </c>
      <c r="F7" t="s">
        <v>3580</v>
      </c>
      <c r="G7">
        <f t="shared" si="0"/>
        <v>1</v>
      </c>
      <c r="H7" t="s">
        <v>3581</v>
      </c>
    </row>
    <row r="8" spans="1:8">
      <c r="A8" t="s">
        <v>3568</v>
      </c>
      <c r="B8" t="s">
        <v>3569</v>
      </c>
      <c r="C8">
        <v>4.2699999999999996</v>
      </c>
      <c r="D8">
        <v>4.47</v>
      </c>
      <c r="E8" s="6">
        <v>20.000000000000057</v>
      </c>
      <c r="F8" t="s">
        <v>3582</v>
      </c>
      <c r="G8">
        <f t="shared" si="0"/>
        <v>1</v>
      </c>
      <c r="H8" t="s">
        <v>3583</v>
      </c>
    </row>
    <row r="9" spans="1:8">
      <c r="A9" t="s">
        <v>3584</v>
      </c>
      <c r="B9" t="s">
        <v>3585</v>
      </c>
      <c r="C9">
        <v>0.01</v>
      </c>
      <c r="D9">
        <v>3.23</v>
      </c>
      <c r="E9" s="6">
        <v>202</v>
      </c>
      <c r="F9" t="s">
        <v>3586</v>
      </c>
      <c r="G9">
        <f t="shared" si="0"/>
        <v>7</v>
      </c>
      <c r="H9" t="s">
        <v>3579</v>
      </c>
    </row>
    <row r="10" spans="1:8">
      <c r="A10" t="s">
        <v>3584</v>
      </c>
      <c r="B10" t="s">
        <v>3585</v>
      </c>
      <c r="C10">
        <v>3.29</v>
      </c>
      <c r="D10">
        <v>3.53</v>
      </c>
      <c r="E10" s="6">
        <v>23.999999999999972</v>
      </c>
      <c r="F10" t="s">
        <v>3576</v>
      </c>
      <c r="G10">
        <f t="shared" si="0"/>
        <v>1</v>
      </c>
      <c r="H10" t="s">
        <v>3587</v>
      </c>
    </row>
    <row r="11" spans="1:8">
      <c r="A11" t="s">
        <v>3584</v>
      </c>
      <c r="B11" t="s">
        <v>3585</v>
      </c>
      <c r="C11">
        <v>3.56</v>
      </c>
      <c r="D11">
        <v>4.4400000000000004</v>
      </c>
      <c r="E11" s="6">
        <v>48.000000000000057</v>
      </c>
      <c r="F11" t="s">
        <v>3578</v>
      </c>
      <c r="G11">
        <f t="shared" si="0"/>
        <v>2</v>
      </c>
      <c r="H11" t="s">
        <v>3588</v>
      </c>
    </row>
    <row r="12" spans="1:8">
      <c r="A12" t="s">
        <v>3584</v>
      </c>
      <c r="B12" t="s">
        <v>3585</v>
      </c>
      <c r="C12">
        <v>4.46</v>
      </c>
      <c r="D12">
        <v>5.54</v>
      </c>
      <c r="E12" s="6">
        <v>68</v>
      </c>
      <c r="F12" t="s">
        <v>3589</v>
      </c>
      <c r="G12">
        <f t="shared" si="0"/>
        <v>2</v>
      </c>
      <c r="H12" t="s">
        <v>3590</v>
      </c>
    </row>
    <row r="13" spans="1:8">
      <c r="A13" t="s">
        <v>3591</v>
      </c>
      <c r="B13" t="s">
        <v>3592</v>
      </c>
      <c r="C13">
        <v>0</v>
      </c>
      <c r="D13">
        <v>0.17</v>
      </c>
      <c r="E13" s="6">
        <v>17</v>
      </c>
      <c r="F13" t="s">
        <v>3593</v>
      </c>
      <c r="G13">
        <f t="shared" si="0"/>
        <v>1</v>
      </c>
      <c r="H13" t="s">
        <v>3594</v>
      </c>
    </row>
    <row r="14" spans="1:8">
      <c r="A14" t="s">
        <v>3591</v>
      </c>
      <c r="B14" t="s">
        <v>3592</v>
      </c>
      <c r="C14">
        <v>0.2</v>
      </c>
      <c r="D14">
        <v>0.5</v>
      </c>
      <c r="E14" s="6">
        <v>30</v>
      </c>
      <c r="F14" t="s">
        <v>3595</v>
      </c>
      <c r="G14">
        <f t="shared" si="0"/>
        <v>2</v>
      </c>
      <c r="H14" t="s">
        <v>3596</v>
      </c>
    </row>
    <row r="15" spans="1:8">
      <c r="A15" t="s">
        <v>3591</v>
      </c>
      <c r="B15" t="s">
        <v>3592</v>
      </c>
      <c r="C15">
        <v>0.52</v>
      </c>
      <c r="D15">
        <v>1.46</v>
      </c>
      <c r="E15" s="6">
        <v>54</v>
      </c>
      <c r="F15" t="s">
        <v>3597</v>
      </c>
      <c r="G15">
        <f t="shared" si="0"/>
        <v>3</v>
      </c>
      <c r="H15" t="s">
        <v>3598</v>
      </c>
    </row>
    <row r="16" spans="1:8">
      <c r="A16" t="s">
        <v>3591</v>
      </c>
      <c r="B16" t="s">
        <v>3592</v>
      </c>
      <c r="C16">
        <v>1.48</v>
      </c>
      <c r="D16">
        <v>2.56</v>
      </c>
      <c r="E16" s="6">
        <v>68</v>
      </c>
      <c r="F16" t="s">
        <v>3599</v>
      </c>
      <c r="G16">
        <f t="shared" si="0"/>
        <v>5</v>
      </c>
      <c r="H16" t="s">
        <v>3600</v>
      </c>
    </row>
    <row r="17" spans="1:8">
      <c r="A17" t="s">
        <v>3591</v>
      </c>
      <c r="B17" t="s">
        <v>3592</v>
      </c>
      <c r="C17">
        <v>3.12</v>
      </c>
      <c r="D17">
        <v>3.47</v>
      </c>
      <c r="E17" s="6">
        <v>35.000000000000028</v>
      </c>
      <c r="F17" t="s">
        <v>3601</v>
      </c>
      <c r="G17">
        <f t="shared" si="0"/>
        <v>3</v>
      </c>
      <c r="H17" t="s">
        <v>3600</v>
      </c>
    </row>
    <row r="18" spans="1:8">
      <c r="A18" t="s">
        <v>3591</v>
      </c>
      <c r="B18" t="s">
        <v>3592</v>
      </c>
      <c r="C18">
        <v>3.5</v>
      </c>
      <c r="D18">
        <v>4.2699999999999996</v>
      </c>
      <c r="E18" s="6">
        <v>36.999999999999943</v>
      </c>
      <c r="F18" t="s">
        <v>3602</v>
      </c>
      <c r="G18">
        <f t="shared" si="0"/>
        <v>3</v>
      </c>
      <c r="H18" t="s">
        <v>3603</v>
      </c>
    </row>
    <row r="19" spans="1:8">
      <c r="A19" t="s">
        <v>3591</v>
      </c>
      <c r="B19" t="s">
        <v>3592</v>
      </c>
      <c r="C19">
        <v>4.3</v>
      </c>
      <c r="D19">
        <v>4.3899999999999997</v>
      </c>
      <c r="E19" s="6">
        <v>9</v>
      </c>
      <c r="F19" t="s">
        <v>3604</v>
      </c>
      <c r="G19">
        <f t="shared" si="0"/>
        <v>1</v>
      </c>
      <c r="H19" t="s">
        <v>3605</v>
      </c>
    </row>
    <row r="20" spans="1:8">
      <c r="A20" t="s">
        <v>3591</v>
      </c>
      <c r="B20" t="s">
        <v>3592</v>
      </c>
      <c r="C20">
        <v>4.41</v>
      </c>
      <c r="D20">
        <v>4.5199999999999996</v>
      </c>
      <c r="E20" s="6">
        <v>10.999999999999943</v>
      </c>
      <c r="F20" t="s">
        <v>3606</v>
      </c>
      <c r="G20">
        <f t="shared" si="0"/>
        <v>1</v>
      </c>
      <c r="H20" t="s">
        <v>3607</v>
      </c>
    </row>
    <row r="21" spans="1:8">
      <c r="A21" t="s">
        <v>3591</v>
      </c>
      <c r="B21" t="s">
        <v>3592</v>
      </c>
      <c r="C21">
        <v>4.53</v>
      </c>
      <c r="D21">
        <v>5.54</v>
      </c>
      <c r="E21" s="6">
        <v>61</v>
      </c>
      <c r="F21" t="s">
        <v>3608</v>
      </c>
      <c r="G21">
        <f t="shared" si="0"/>
        <v>4</v>
      </c>
      <c r="H21" t="s">
        <v>3596</v>
      </c>
    </row>
    <row r="22" spans="1:8">
      <c r="A22" t="s">
        <v>3609</v>
      </c>
      <c r="B22" t="s">
        <v>3610</v>
      </c>
      <c r="C22">
        <v>0.01</v>
      </c>
      <c r="D22">
        <v>0.38</v>
      </c>
      <c r="E22" s="6">
        <v>37</v>
      </c>
      <c r="F22" t="s">
        <v>3570</v>
      </c>
      <c r="G22">
        <f t="shared" si="0"/>
        <v>2</v>
      </c>
      <c r="H22" t="s">
        <v>3588</v>
      </c>
    </row>
    <row r="23" spans="1:8">
      <c r="A23" t="s">
        <v>3609</v>
      </c>
      <c r="B23" t="s">
        <v>3610</v>
      </c>
      <c r="C23">
        <v>0.43</v>
      </c>
      <c r="D23">
        <v>1.0900000000000001</v>
      </c>
      <c r="E23" s="6">
        <v>26</v>
      </c>
      <c r="F23" t="s">
        <v>3611</v>
      </c>
      <c r="G23">
        <f t="shared" si="0"/>
        <v>2</v>
      </c>
      <c r="H23" t="s">
        <v>3612</v>
      </c>
    </row>
    <row r="24" spans="1:8">
      <c r="A24" t="s">
        <v>3609</v>
      </c>
      <c r="B24" t="s">
        <v>3610</v>
      </c>
      <c r="C24">
        <v>1.1000000000000001</v>
      </c>
      <c r="D24">
        <v>2.13</v>
      </c>
      <c r="E24" s="6">
        <v>62.999999999999986</v>
      </c>
      <c r="F24" t="s">
        <v>3613</v>
      </c>
      <c r="G24">
        <f t="shared" si="0"/>
        <v>3</v>
      </c>
      <c r="H24" t="s">
        <v>3614</v>
      </c>
    </row>
    <row r="25" spans="1:8">
      <c r="A25" t="s">
        <v>3609</v>
      </c>
      <c r="B25" t="s">
        <v>3610</v>
      </c>
      <c r="C25">
        <v>2.14</v>
      </c>
      <c r="D25">
        <v>6.14</v>
      </c>
      <c r="E25" s="6">
        <v>239.99999999999994</v>
      </c>
      <c r="F25" t="s">
        <v>3615</v>
      </c>
      <c r="G25">
        <f t="shared" si="0"/>
        <v>12</v>
      </c>
      <c r="H25" t="s">
        <v>3588</v>
      </c>
    </row>
    <row r="26" spans="1:8">
      <c r="A26" t="s">
        <v>3609</v>
      </c>
      <c r="B26" t="s">
        <v>3610</v>
      </c>
      <c r="C26">
        <v>6.16</v>
      </c>
      <c r="D26">
        <v>7.28</v>
      </c>
      <c r="E26" s="6">
        <v>72</v>
      </c>
      <c r="F26" t="s">
        <v>3616</v>
      </c>
      <c r="G26">
        <f t="shared" si="0"/>
        <v>3</v>
      </c>
      <c r="H26" t="s">
        <v>3612</v>
      </c>
    </row>
    <row r="27" spans="1:8">
      <c r="A27" t="s">
        <v>3617</v>
      </c>
      <c r="B27" t="s">
        <v>3618</v>
      </c>
      <c r="C27">
        <v>0.01</v>
      </c>
      <c r="D27">
        <v>0.22</v>
      </c>
      <c r="E27" s="6">
        <v>21</v>
      </c>
      <c r="F27" t="s">
        <v>3570</v>
      </c>
      <c r="G27">
        <f t="shared" si="0"/>
        <v>2</v>
      </c>
      <c r="H27" t="s">
        <v>3619</v>
      </c>
    </row>
    <row r="28" spans="1:8">
      <c r="A28" t="s">
        <v>3617</v>
      </c>
      <c r="B28" t="s">
        <v>3618</v>
      </c>
      <c r="C28">
        <v>0.23</v>
      </c>
      <c r="D28">
        <v>3.08</v>
      </c>
      <c r="E28" s="6">
        <v>165</v>
      </c>
      <c r="F28" t="s">
        <v>3620</v>
      </c>
      <c r="G28">
        <f t="shared" si="0"/>
        <v>16</v>
      </c>
      <c r="H28" t="s">
        <v>3588</v>
      </c>
    </row>
    <row r="29" spans="1:8">
      <c r="A29" t="s">
        <v>3617</v>
      </c>
      <c r="B29" t="s">
        <v>3618</v>
      </c>
      <c r="C29">
        <v>3.1</v>
      </c>
      <c r="D29">
        <v>3.19</v>
      </c>
      <c r="E29" s="6">
        <v>9</v>
      </c>
      <c r="F29" t="s">
        <v>3604</v>
      </c>
      <c r="G29">
        <f t="shared" si="0"/>
        <v>1</v>
      </c>
      <c r="H29" t="s">
        <v>3621</v>
      </c>
    </row>
    <row r="30" spans="1:8">
      <c r="A30" t="s">
        <v>3617</v>
      </c>
      <c r="B30" t="s">
        <v>3618</v>
      </c>
      <c r="C30">
        <v>3.21</v>
      </c>
      <c r="D30">
        <v>3.3</v>
      </c>
      <c r="E30" s="6">
        <v>8.9999999999999716</v>
      </c>
      <c r="F30" t="s">
        <v>3606</v>
      </c>
      <c r="G30">
        <f t="shared" si="0"/>
        <v>1</v>
      </c>
      <c r="H30" t="s">
        <v>3622</v>
      </c>
    </row>
    <row r="31" spans="1:8">
      <c r="A31" t="s">
        <v>3617</v>
      </c>
      <c r="B31" t="s">
        <v>3618</v>
      </c>
      <c r="C31">
        <v>3.32</v>
      </c>
      <c r="D31">
        <v>3.38</v>
      </c>
      <c r="E31" s="6">
        <v>6</v>
      </c>
      <c r="F31" t="s">
        <v>3623</v>
      </c>
      <c r="G31">
        <f t="shared" si="0"/>
        <v>1</v>
      </c>
      <c r="H31" t="s">
        <v>3624</v>
      </c>
    </row>
    <row r="32" spans="1:8">
      <c r="A32" t="s">
        <v>3617</v>
      </c>
      <c r="B32" t="s">
        <v>3618</v>
      </c>
      <c r="C32">
        <v>3.4</v>
      </c>
      <c r="D32">
        <v>4.0999999999999996</v>
      </c>
      <c r="E32" s="6">
        <v>29.999999999999972</v>
      </c>
      <c r="F32" t="s">
        <v>3625</v>
      </c>
      <c r="G32">
        <f t="shared" si="0"/>
        <v>3</v>
      </c>
      <c r="H32" t="s">
        <v>3626</v>
      </c>
    </row>
    <row r="33" spans="1:8">
      <c r="A33" t="s">
        <v>3617</v>
      </c>
      <c r="B33" t="s">
        <v>3618</v>
      </c>
      <c r="C33">
        <v>4.1100000000000003</v>
      </c>
      <c r="D33">
        <v>5</v>
      </c>
      <c r="E33" s="6">
        <v>48.999999999999972</v>
      </c>
      <c r="F33" t="s">
        <v>3627</v>
      </c>
      <c r="G33">
        <f t="shared" si="0"/>
        <v>5</v>
      </c>
      <c r="H33" t="s">
        <v>3588</v>
      </c>
    </row>
    <row r="34" spans="1:8">
      <c r="A34" t="s">
        <v>3617</v>
      </c>
      <c r="B34" t="s">
        <v>3618</v>
      </c>
      <c r="C34">
        <v>5.0199999999999996</v>
      </c>
      <c r="D34">
        <v>5.21</v>
      </c>
      <c r="E34" s="6">
        <v>19.000000000000057</v>
      </c>
      <c r="F34" t="s">
        <v>3628</v>
      </c>
      <c r="G34">
        <f t="shared" si="0"/>
        <v>2</v>
      </c>
      <c r="H34" t="s">
        <v>3629</v>
      </c>
    </row>
    <row r="35" spans="1:8">
      <c r="A35" t="s">
        <v>3617</v>
      </c>
      <c r="B35" t="s">
        <v>3618</v>
      </c>
      <c r="C35">
        <v>5.23</v>
      </c>
      <c r="D35">
        <v>5.42</v>
      </c>
      <c r="E35" s="6">
        <v>18.999999999999943</v>
      </c>
      <c r="F35" t="s">
        <v>3630</v>
      </c>
      <c r="G35">
        <f t="shared" si="0"/>
        <v>2</v>
      </c>
      <c r="H35" t="s">
        <v>3631</v>
      </c>
    </row>
    <row r="36" spans="1:8">
      <c r="A36" t="s">
        <v>3617</v>
      </c>
      <c r="B36" t="s">
        <v>3618</v>
      </c>
      <c r="C36">
        <v>5.44</v>
      </c>
      <c r="D36">
        <v>6.44</v>
      </c>
      <c r="E36" s="6">
        <v>60</v>
      </c>
      <c r="F36" t="s">
        <v>3632</v>
      </c>
      <c r="G36">
        <f t="shared" si="0"/>
        <v>6</v>
      </c>
      <c r="H36" t="s">
        <v>3633</v>
      </c>
    </row>
    <row r="37" spans="1:8">
      <c r="A37" t="s">
        <v>3617</v>
      </c>
      <c r="B37" t="s">
        <v>3618</v>
      </c>
      <c r="C37">
        <v>6.45</v>
      </c>
      <c r="D37">
        <v>6.58</v>
      </c>
      <c r="E37" s="6">
        <v>13</v>
      </c>
      <c r="F37" t="s">
        <v>3634</v>
      </c>
      <c r="G37">
        <f t="shared" si="0"/>
        <v>1</v>
      </c>
      <c r="H37" t="s">
        <v>3629</v>
      </c>
    </row>
    <row r="38" spans="1:8">
      <c r="A38" t="s">
        <v>3635</v>
      </c>
      <c r="B38" t="s">
        <v>3636</v>
      </c>
      <c r="C38">
        <v>0</v>
      </c>
      <c r="D38">
        <v>0.53</v>
      </c>
      <c r="E38" s="6">
        <v>53</v>
      </c>
      <c r="F38" t="s">
        <v>3637</v>
      </c>
      <c r="G38">
        <f t="shared" si="0"/>
        <v>3</v>
      </c>
      <c r="H38" t="s">
        <v>3638</v>
      </c>
    </row>
    <row r="39" spans="1:8">
      <c r="A39" t="s">
        <v>3635</v>
      </c>
      <c r="B39" t="s">
        <v>3636</v>
      </c>
      <c r="C39">
        <v>0.55000000000000004</v>
      </c>
      <c r="D39">
        <v>1.1499999999999999</v>
      </c>
      <c r="E39" s="6">
        <v>19.999999999999979</v>
      </c>
      <c r="F39" t="s">
        <v>3639</v>
      </c>
      <c r="G39">
        <f t="shared" si="0"/>
        <v>1</v>
      </c>
      <c r="H39" t="s">
        <v>3640</v>
      </c>
    </row>
    <row r="40" spans="1:8">
      <c r="A40" t="s">
        <v>3635</v>
      </c>
      <c r="B40" t="s">
        <v>3636</v>
      </c>
      <c r="C40">
        <v>1.1599999999999999</v>
      </c>
      <c r="D40">
        <v>1.29</v>
      </c>
      <c r="E40" s="6">
        <v>13</v>
      </c>
      <c r="F40" t="s">
        <v>3641</v>
      </c>
      <c r="G40">
        <f t="shared" si="0"/>
        <v>1</v>
      </c>
      <c r="H40" t="s">
        <v>3642</v>
      </c>
    </row>
    <row r="41" spans="1:8">
      <c r="A41" t="s">
        <v>3635</v>
      </c>
      <c r="B41" t="s">
        <v>3636</v>
      </c>
      <c r="C41">
        <v>1.32</v>
      </c>
      <c r="D41">
        <v>1.43</v>
      </c>
      <c r="E41" s="6">
        <v>11</v>
      </c>
      <c r="F41" t="s">
        <v>3643</v>
      </c>
      <c r="G41">
        <f t="shared" si="0"/>
        <v>1</v>
      </c>
      <c r="H41" t="s">
        <v>3644</v>
      </c>
    </row>
    <row r="42" spans="1:8">
      <c r="A42" t="s">
        <v>3635</v>
      </c>
      <c r="B42" t="s">
        <v>3636</v>
      </c>
      <c r="C42">
        <v>1.47</v>
      </c>
      <c r="D42">
        <v>2.06</v>
      </c>
      <c r="E42" s="6">
        <v>19</v>
      </c>
      <c r="F42" t="s">
        <v>3645</v>
      </c>
      <c r="G42">
        <f t="shared" si="0"/>
        <v>1</v>
      </c>
      <c r="H42" t="s">
        <v>3646</v>
      </c>
    </row>
    <row r="43" spans="1:8">
      <c r="A43" t="s">
        <v>3635</v>
      </c>
      <c r="B43" t="s">
        <v>3636</v>
      </c>
      <c r="C43">
        <v>2.09</v>
      </c>
      <c r="D43">
        <v>2.21</v>
      </c>
      <c r="E43" s="6">
        <v>12</v>
      </c>
      <c r="F43" t="s">
        <v>3576</v>
      </c>
      <c r="G43">
        <f t="shared" si="0"/>
        <v>1</v>
      </c>
      <c r="H43" t="s">
        <v>3647</v>
      </c>
    </row>
    <row r="44" spans="1:8">
      <c r="A44" t="s">
        <v>3635</v>
      </c>
      <c r="B44" t="s">
        <v>3636</v>
      </c>
      <c r="C44">
        <v>2.27</v>
      </c>
      <c r="D44">
        <v>4.53</v>
      </c>
      <c r="E44" s="6">
        <v>146</v>
      </c>
      <c r="F44" t="s">
        <v>3648</v>
      </c>
      <c r="G44">
        <f t="shared" si="0"/>
        <v>8</v>
      </c>
      <c r="H44" t="s">
        <v>3638</v>
      </c>
    </row>
    <row r="45" spans="1:8">
      <c r="A45" t="s">
        <v>3635</v>
      </c>
      <c r="B45" t="s">
        <v>3636</v>
      </c>
      <c r="C45">
        <v>4.57</v>
      </c>
      <c r="D45">
        <v>5.0999999999999996</v>
      </c>
      <c r="E45" s="6">
        <v>12.999999999999943</v>
      </c>
      <c r="F45" t="s">
        <v>3649</v>
      </c>
      <c r="G45">
        <f t="shared" si="0"/>
        <v>1</v>
      </c>
      <c r="H45" t="s">
        <v>3650</v>
      </c>
    </row>
    <row r="46" spans="1:8">
      <c r="A46" t="s">
        <v>3635</v>
      </c>
      <c r="B46" t="s">
        <v>3636</v>
      </c>
      <c r="C46">
        <v>5.1100000000000003</v>
      </c>
      <c r="D46">
        <v>5.27</v>
      </c>
      <c r="E46" s="6">
        <v>15.999999999999886</v>
      </c>
      <c r="F46" t="s">
        <v>3651</v>
      </c>
      <c r="G46">
        <f t="shared" si="0"/>
        <v>1</v>
      </c>
      <c r="H46" t="s">
        <v>3652</v>
      </c>
    </row>
    <row r="47" spans="1:8">
      <c r="A47" t="s">
        <v>3635</v>
      </c>
      <c r="B47" t="s">
        <v>3636</v>
      </c>
      <c r="C47">
        <v>5.28</v>
      </c>
      <c r="D47">
        <v>5.42</v>
      </c>
      <c r="E47" s="6">
        <v>14</v>
      </c>
      <c r="F47" t="s">
        <v>3604</v>
      </c>
      <c r="G47">
        <f t="shared" si="0"/>
        <v>1</v>
      </c>
      <c r="H47" t="s">
        <v>3614</v>
      </c>
    </row>
    <row r="48" spans="1:8">
      <c r="A48" t="s">
        <v>3635</v>
      </c>
      <c r="B48" t="s">
        <v>3636</v>
      </c>
      <c r="C48">
        <v>5.46</v>
      </c>
      <c r="D48">
        <v>6.2</v>
      </c>
      <c r="E48" s="6">
        <v>34</v>
      </c>
      <c r="F48" t="s">
        <v>3653</v>
      </c>
      <c r="G48">
        <f t="shared" si="0"/>
        <v>2</v>
      </c>
      <c r="H48" t="s">
        <v>3629</v>
      </c>
    </row>
    <row r="49" spans="1:8">
      <c r="A49" t="s">
        <v>3635</v>
      </c>
      <c r="B49" t="s">
        <v>3636</v>
      </c>
      <c r="C49">
        <v>6.24</v>
      </c>
      <c r="D49">
        <v>7.06</v>
      </c>
      <c r="E49" s="6">
        <v>41.999999999999943</v>
      </c>
      <c r="F49" t="s">
        <v>3654</v>
      </c>
      <c r="G49">
        <f t="shared" si="0"/>
        <v>2</v>
      </c>
      <c r="H49" t="s">
        <v>3655</v>
      </c>
    </row>
    <row r="50" spans="1:8">
      <c r="A50" t="s">
        <v>3656</v>
      </c>
      <c r="B50" t="s">
        <v>3657</v>
      </c>
      <c r="C50">
        <v>0</v>
      </c>
      <c r="D50">
        <v>4.21</v>
      </c>
      <c r="E50" s="6">
        <v>261</v>
      </c>
      <c r="F50" t="s">
        <v>3658</v>
      </c>
      <c r="G50">
        <f t="shared" si="0"/>
        <v>19</v>
      </c>
      <c r="H50" t="s">
        <v>3659</v>
      </c>
    </row>
    <row r="51" spans="1:8">
      <c r="A51" t="s">
        <v>3656</v>
      </c>
      <c r="B51" t="s">
        <v>3657</v>
      </c>
      <c r="C51">
        <v>4.26</v>
      </c>
      <c r="D51">
        <v>5.09</v>
      </c>
      <c r="E51" s="6">
        <v>43</v>
      </c>
      <c r="F51" t="s">
        <v>3616</v>
      </c>
      <c r="G51">
        <f t="shared" si="0"/>
        <v>3</v>
      </c>
      <c r="H51" t="s">
        <v>3652</v>
      </c>
    </row>
    <row r="52" spans="1:8">
      <c r="A52" t="s">
        <v>3656</v>
      </c>
      <c r="B52" t="s">
        <v>3657</v>
      </c>
      <c r="C52">
        <v>5.0999999999999996</v>
      </c>
      <c r="D52">
        <v>5.23</v>
      </c>
      <c r="E52" s="6">
        <v>13.000000000000114</v>
      </c>
      <c r="F52" t="s">
        <v>3660</v>
      </c>
      <c r="G52">
        <f t="shared" si="0"/>
        <v>1</v>
      </c>
      <c r="H52" t="s">
        <v>3661</v>
      </c>
    </row>
    <row r="53" spans="1:8">
      <c r="A53" t="s">
        <v>3656</v>
      </c>
      <c r="B53" t="s">
        <v>3657</v>
      </c>
      <c r="C53">
        <v>5.28</v>
      </c>
      <c r="D53">
        <v>5.4</v>
      </c>
      <c r="E53" s="6">
        <v>12.000000000000057</v>
      </c>
      <c r="F53" t="s">
        <v>3662</v>
      </c>
      <c r="G53">
        <f t="shared" si="0"/>
        <v>1</v>
      </c>
      <c r="H53" t="s">
        <v>3663</v>
      </c>
    </row>
    <row r="54" spans="1:8">
      <c r="A54" t="s">
        <v>3656</v>
      </c>
      <c r="B54" t="s">
        <v>3657</v>
      </c>
      <c r="C54">
        <v>5.57</v>
      </c>
      <c r="D54">
        <v>6.35</v>
      </c>
      <c r="E54" s="6">
        <v>37.999999999999943</v>
      </c>
      <c r="F54" t="s">
        <v>3664</v>
      </c>
      <c r="G54">
        <f t="shared" si="0"/>
        <v>3</v>
      </c>
      <c r="H54" t="s">
        <v>3665</v>
      </c>
    </row>
    <row r="55" spans="1:8">
      <c r="A55" t="s">
        <v>3656</v>
      </c>
      <c r="B55" t="s">
        <v>3657</v>
      </c>
      <c r="C55">
        <v>6.38</v>
      </c>
      <c r="D55">
        <v>7.01</v>
      </c>
      <c r="E55" s="6">
        <v>23</v>
      </c>
      <c r="F55" t="s">
        <v>3666</v>
      </c>
      <c r="G55">
        <f t="shared" si="0"/>
        <v>2</v>
      </c>
      <c r="H55" t="s">
        <v>3629</v>
      </c>
    </row>
    <row r="56" spans="1:8">
      <c r="A56" t="s">
        <v>3656</v>
      </c>
      <c r="B56" t="s">
        <v>3657</v>
      </c>
      <c r="C56">
        <v>7.03</v>
      </c>
      <c r="D56">
        <v>7.16</v>
      </c>
      <c r="E56" s="6">
        <v>13</v>
      </c>
      <c r="F56" t="s">
        <v>3667</v>
      </c>
      <c r="G56">
        <f t="shared" si="0"/>
        <v>1</v>
      </c>
      <c r="H56" t="s">
        <v>3668</v>
      </c>
    </row>
    <row r="57" spans="1:8">
      <c r="A57" t="s">
        <v>3669</v>
      </c>
      <c r="B57" t="s">
        <v>3670</v>
      </c>
      <c r="C57">
        <v>0.16</v>
      </c>
      <c r="D57">
        <v>3.56</v>
      </c>
      <c r="E57" s="6">
        <v>220</v>
      </c>
      <c r="F57" t="s">
        <v>3671</v>
      </c>
      <c r="G57">
        <f t="shared" si="0"/>
        <v>12</v>
      </c>
      <c r="H57" t="s">
        <v>3588</v>
      </c>
    </row>
    <row r="58" spans="1:8">
      <c r="A58" t="s">
        <v>3672</v>
      </c>
      <c r="B58" t="s">
        <v>3673</v>
      </c>
      <c r="C58">
        <v>0.18</v>
      </c>
      <c r="D58">
        <v>1.2</v>
      </c>
      <c r="E58" s="6">
        <v>62</v>
      </c>
      <c r="F58" t="s">
        <v>3674</v>
      </c>
      <c r="G58">
        <f t="shared" si="0"/>
        <v>4</v>
      </c>
      <c r="H58" t="s">
        <v>3598</v>
      </c>
    </row>
    <row r="59" spans="1:8">
      <c r="A59" t="s">
        <v>3672</v>
      </c>
      <c r="B59" t="s">
        <v>3673</v>
      </c>
      <c r="C59">
        <v>1.25</v>
      </c>
      <c r="D59">
        <v>1.55</v>
      </c>
      <c r="E59" s="6">
        <v>30</v>
      </c>
      <c r="F59" t="s">
        <v>3574</v>
      </c>
      <c r="G59">
        <f t="shared" si="0"/>
        <v>2</v>
      </c>
      <c r="H59" t="s">
        <v>3588</v>
      </c>
    </row>
    <row r="60" spans="1:8">
      <c r="A60" t="s">
        <v>3672</v>
      </c>
      <c r="B60" t="s">
        <v>3673</v>
      </c>
      <c r="C60">
        <v>2</v>
      </c>
      <c r="D60">
        <v>2.17</v>
      </c>
      <c r="E60" s="6">
        <v>17</v>
      </c>
      <c r="F60" t="s">
        <v>3576</v>
      </c>
      <c r="G60">
        <f t="shared" si="0"/>
        <v>1</v>
      </c>
      <c r="H60" t="s">
        <v>3675</v>
      </c>
    </row>
    <row r="61" spans="1:8">
      <c r="A61" t="s">
        <v>3672</v>
      </c>
      <c r="B61" t="s">
        <v>3673</v>
      </c>
      <c r="C61">
        <v>2.2000000000000002</v>
      </c>
      <c r="D61">
        <v>2.27</v>
      </c>
      <c r="E61" s="6">
        <v>6.9999999999999716</v>
      </c>
      <c r="F61" t="s">
        <v>3676</v>
      </c>
      <c r="G61">
        <f t="shared" si="0"/>
        <v>1</v>
      </c>
      <c r="H61" t="s">
        <v>3573</v>
      </c>
    </row>
    <row r="62" spans="1:8">
      <c r="A62" t="s">
        <v>3672</v>
      </c>
      <c r="B62" t="s">
        <v>3673</v>
      </c>
      <c r="C62">
        <v>2.29</v>
      </c>
      <c r="D62">
        <v>3.17</v>
      </c>
      <c r="E62" s="6">
        <v>48</v>
      </c>
      <c r="F62" t="s">
        <v>3677</v>
      </c>
      <c r="G62">
        <f t="shared" si="0"/>
        <v>3</v>
      </c>
      <c r="H62" t="s">
        <v>3588</v>
      </c>
    </row>
    <row r="63" spans="1:8">
      <c r="A63" t="s">
        <v>3672</v>
      </c>
      <c r="B63" t="s">
        <v>3673</v>
      </c>
      <c r="C63">
        <v>3.19</v>
      </c>
      <c r="D63">
        <v>3.32</v>
      </c>
      <c r="E63" s="6">
        <v>13</v>
      </c>
      <c r="F63" t="s">
        <v>3678</v>
      </c>
      <c r="G63">
        <f t="shared" si="0"/>
        <v>1</v>
      </c>
      <c r="H63" t="s">
        <v>3679</v>
      </c>
    </row>
    <row r="64" spans="1:8">
      <c r="A64" t="s">
        <v>3672</v>
      </c>
      <c r="B64" t="s">
        <v>3673</v>
      </c>
      <c r="C64">
        <v>3.36</v>
      </c>
      <c r="D64">
        <v>3.55</v>
      </c>
      <c r="E64" s="6">
        <v>19</v>
      </c>
      <c r="F64" t="s">
        <v>3680</v>
      </c>
      <c r="G64">
        <f t="shared" si="0"/>
        <v>1</v>
      </c>
      <c r="H64" t="s">
        <v>3681</v>
      </c>
    </row>
    <row r="65" spans="1:8">
      <c r="A65" t="s">
        <v>3672</v>
      </c>
      <c r="B65" t="s">
        <v>3673</v>
      </c>
      <c r="C65">
        <v>4.01</v>
      </c>
      <c r="D65">
        <v>4.43</v>
      </c>
      <c r="E65" s="6">
        <v>42.000000000000028</v>
      </c>
      <c r="F65" t="s">
        <v>3682</v>
      </c>
      <c r="G65">
        <f t="shared" si="0"/>
        <v>2</v>
      </c>
      <c r="H65" t="s">
        <v>3683</v>
      </c>
    </row>
    <row r="66" spans="1:8">
      <c r="A66" t="s">
        <v>3672</v>
      </c>
      <c r="B66" t="s">
        <v>3673</v>
      </c>
      <c r="C66">
        <v>4.4400000000000004</v>
      </c>
      <c r="D66">
        <v>5.16</v>
      </c>
      <c r="E66" s="6">
        <v>31.999999999999943</v>
      </c>
      <c r="F66" t="s">
        <v>3649</v>
      </c>
      <c r="G66">
        <f t="shared" si="0"/>
        <v>1</v>
      </c>
      <c r="H66" t="s">
        <v>3684</v>
      </c>
    </row>
    <row r="67" spans="1:8">
      <c r="A67" t="s">
        <v>3685</v>
      </c>
      <c r="B67" t="s">
        <v>3686</v>
      </c>
      <c r="C67">
        <v>0.01</v>
      </c>
      <c r="D67">
        <v>1.2</v>
      </c>
      <c r="E67" s="6">
        <v>79</v>
      </c>
      <c r="F67" t="s">
        <v>3570</v>
      </c>
      <c r="G67">
        <f t="shared" ref="G67:G130" si="1">LEN(F67)-LEN(SUBSTITUTE(F67,",",""))+1</f>
        <v>2</v>
      </c>
      <c r="H67" t="s">
        <v>3687</v>
      </c>
    </row>
    <row r="68" spans="1:8">
      <c r="A68" t="s">
        <v>3685</v>
      </c>
      <c r="B68" t="s">
        <v>3686</v>
      </c>
      <c r="C68">
        <v>1.28</v>
      </c>
      <c r="D68">
        <v>2.36</v>
      </c>
      <c r="E68" s="6">
        <v>68</v>
      </c>
      <c r="F68" t="s">
        <v>3611</v>
      </c>
      <c r="G68">
        <f t="shared" si="1"/>
        <v>2</v>
      </c>
      <c r="H68" t="s">
        <v>3607</v>
      </c>
    </row>
    <row r="69" spans="1:8">
      <c r="A69" t="s">
        <v>3685</v>
      </c>
      <c r="B69" t="s">
        <v>3686</v>
      </c>
      <c r="C69">
        <v>2.41</v>
      </c>
      <c r="D69">
        <v>4.38</v>
      </c>
      <c r="E69" s="6">
        <v>117</v>
      </c>
      <c r="F69" t="s">
        <v>3613</v>
      </c>
      <c r="G69">
        <f t="shared" si="1"/>
        <v>3</v>
      </c>
      <c r="H69" t="s">
        <v>3688</v>
      </c>
    </row>
    <row r="70" spans="1:8">
      <c r="A70" t="s">
        <v>3685</v>
      </c>
      <c r="B70" t="s">
        <v>3686</v>
      </c>
      <c r="C70">
        <v>4.47</v>
      </c>
      <c r="D70">
        <v>8.35</v>
      </c>
      <c r="E70" s="6">
        <v>228</v>
      </c>
      <c r="F70" t="s">
        <v>3689</v>
      </c>
      <c r="G70">
        <f t="shared" si="1"/>
        <v>6</v>
      </c>
      <c r="H70" t="s">
        <v>3690</v>
      </c>
    </row>
    <row r="71" spans="1:8">
      <c r="A71" t="s">
        <v>3691</v>
      </c>
      <c r="B71" t="s">
        <v>3692</v>
      </c>
      <c r="C71">
        <v>0</v>
      </c>
      <c r="D71">
        <v>1.25</v>
      </c>
      <c r="E71" s="6">
        <v>85</v>
      </c>
      <c r="F71" t="s">
        <v>3637</v>
      </c>
      <c r="G71">
        <f t="shared" si="1"/>
        <v>3</v>
      </c>
      <c r="H71" t="s">
        <v>3622</v>
      </c>
    </row>
    <row r="72" spans="1:8">
      <c r="A72" t="s">
        <v>3691</v>
      </c>
      <c r="B72" t="s">
        <v>3692</v>
      </c>
      <c r="C72">
        <v>1.3</v>
      </c>
      <c r="D72">
        <v>2.4</v>
      </c>
      <c r="E72" s="6">
        <v>70</v>
      </c>
      <c r="F72" t="s">
        <v>3597</v>
      </c>
      <c r="G72">
        <f t="shared" si="1"/>
        <v>3</v>
      </c>
      <c r="H72" t="s">
        <v>3693</v>
      </c>
    </row>
    <row r="73" spans="1:8">
      <c r="A73" t="s">
        <v>3691</v>
      </c>
      <c r="B73" t="s">
        <v>3692</v>
      </c>
      <c r="C73">
        <v>2.44</v>
      </c>
      <c r="D73">
        <v>6.37</v>
      </c>
      <c r="E73" s="6">
        <v>233</v>
      </c>
      <c r="F73" t="s">
        <v>3694</v>
      </c>
      <c r="G73">
        <f t="shared" si="1"/>
        <v>9</v>
      </c>
      <c r="H73" t="s">
        <v>3665</v>
      </c>
    </row>
    <row r="74" spans="1:8">
      <c r="A74" t="s">
        <v>3691</v>
      </c>
      <c r="B74" t="s">
        <v>3692</v>
      </c>
      <c r="C74">
        <v>6.42</v>
      </c>
      <c r="D74">
        <v>7.29</v>
      </c>
      <c r="E74" s="6">
        <v>47</v>
      </c>
      <c r="F74" t="s">
        <v>3695</v>
      </c>
      <c r="G74">
        <f t="shared" si="1"/>
        <v>2</v>
      </c>
      <c r="H74" t="s">
        <v>3696</v>
      </c>
    </row>
    <row r="75" spans="1:8">
      <c r="A75" t="s">
        <v>3691</v>
      </c>
      <c r="B75" t="s">
        <v>3692</v>
      </c>
      <c r="C75">
        <v>7.34</v>
      </c>
      <c r="D75">
        <v>8.1999999999999993</v>
      </c>
      <c r="E75" s="6">
        <v>45.999999999999943</v>
      </c>
      <c r="F75" t="s">
        <v>3697</v>
      </c>
      <c r="G75">
        <f t="shared" si="1"/>
        <v>2</v>
      </c>
      <c r="H75" t="s">
        <v>3622</v>
      </c>
    </row>
    <row r="76" spans="1:8">
      <c r="A76" t="s">
        <v>3698</v>
      </c>
      <c r="B76" t="s">
        <v>3699</v>
      </c>
      <c r="C76">
        <v>0.03</v>
      </c>
      <c r="D76">
        <v>0.42</v>
      </c>
      <c r="E76" s="6">
        <v>39</v>
      </c>
      <c r="F76" t="s">
        <v>3637</v>
      </c>
      <c r="G76">
        <f t="shared" si="1"/>
        <v>3</v>
      </c>
      <c r="H76" t="s">
        <v>3588</v>
      </c>
    </row>
    <row r="77" spans="1:8">
      <c r="A77" t="s">
        <v>3698</v>
      </c>
      <c r="B77" t="s">
        <v>3699</v>
      </c>
      <c r="C77">
        <v>0.45</v>
      </c>
      <c r="D77">
        <v>1.29</v>
      </c>
      <c r="E77" s="6">
        <v>44</v>
      </c>
      <c r="F77" t="s">
        <v>3597</v>
      </c>
      <c r="G77">
        <f t="shared" si="1"/>
        <v>3</v>
      </c>
      <c r="H77" t="s">
        <v>3700</v>
      </c>
    </row>
    <row r="78" spans="1:8">
      <c r="A78" t="s">
        <v>3698</v>
      </c>
      <c r="B78" t="s">
        <v>3699</v>
      </c>
      <c r="C78">
        <v>1.31</v>
      </c>
      <c r="D78">
        <v>1.57</v>
      </c>
      <c r="E78" s="6">
        <v>26</v>
      </c>
      <c r="F78" t="s">
        <v>3701</v>
      </c>
      <c r="G78">
        <f t="shared" si="1"/>
        <v>2</v>
      </c>
      <c r="H78" t="s">
        <v>3629</v>
      </c>
    </row>
    <row r="79" spans="1:8">
      <c r="A79" t="s">
        <v>3698</v>
      </c>
      <c r="B79" t="s">
        <v>3699</v>
      </c>
      <c r="C79">
        <v>2.0099999999999998</v>
      </c>
      <c r="D79">
        <v>2.14</v>
      </c>
      <c r="E79" s="6">
        <v>13.000000000000028</v>
      </c>
      <c r="F79" t="s">
        <v>3676</v>
      </c>
      <c r="G79">
        <f t="shared" si="1"/>
        <v>1</v>
      </c>
      <c r="H79" t="s">
        <v>3598</v>
      </c>
    </row>
    <row r="80" spans="1:8">
      <c r="A80" t="s">
        <v>3698</v>
      </c>
      <c r="B80" t="s">
        <v>3699</v>
      </c>
      <c r="C80">
        <v>2.16</v>
      </c>
      <c r="D80">
        <v>2.25</v>
      </c>
      <c r="E80" s="6">
        <v>9</v>
      </c>
      <c r="F80" t="s">
        <v>3702</v>
      </c>
      <c r="G80">
        <f t="shared" si="1"/>
        <v>1</v>
      </c>
      <c r="H80" t="s">
        <v>3600</v>
      </c>
    </row>
    <row r="81" spans="1:8">
      <c r="A81" t="s">
        <v>3698</v>
      </c>
      <c r="B81" t="s">
        <v>3699</v>
      </c>
      <c r="C81">
        <v>2.27</v>
      </c>
      <c r="D81">
        <v>3.33</v>
      </c>
      <c r="E81" s="6">
        <v>66</v>
      </c>
      <c r="F81" t="s">
        <v>3703</v>
      </c>
      <c r="G81">
        <f t="shared" si="1"/>
        <v>5</v>
      </c>
      <c r="H81" t="s">
        <v>3704</v>
      </c>
    </row>
    <row r="82" spans="1:8">
      <c r="A82" t="s">
        <v>3698</v>
      </c>
      <c r="B82" t="s">
        <v>3699</v>
      </c>
      <c r="C82">
        <v>3.36</v>
      </c>
      <c r="D82">
        <v>3.46</v>
      </c>
      <c r="E82" s="6">
        <v>10</v>
      </c>
      <c r="F82" t="s">
        <v>3705</v>
      </c>
      <c r="G82">
        <f t="shared" si="1"/>
        <v>1</v>
      </c>
      <c r="H82" t="s">
        <v>3629</v>
      </c>
    </row>
    <row r="83" spans="1:8">
      <c r="A83" t="s">
        <v>3698</v>
      </c>
      <c r="B83" t="s">
        <v>3699</v>
      </c>
      <c r="C83">
        <v>3.48</v>
      </c>
      <c r="D83">
        <v>4.09</v>
      </c>
      <c r="E83" s="6">
        <v>21</v>
      </c>
      <c r="F83" t="s">
        <v>3649</v>
      </c>
      <c r="G83">
        <f t="shared" si="1"/>
        <v>1</v>
      </c>
      <c r="H83" t="s">
        <v>3706</v>
      </c>
    </row>
    <row r="84" spans="1:8">
      <c r="A84" t="s">
        <v>3707</v>
      </c>
      <c r="B84" t="s">
        <v>3708</v>
      </c>
      <c r="C84">
        <v>0</v>
      </c>
      <c r="D84">
        <v>1.55</v>
      </c>
      <c r="E84" s="6">
        <v>115</v>
      </c>
      <c r="F84" t="s">
        <v>3586</v>
      </c>
      <c r="G84">
        <f t="shared" si="1"/>
        <v>7</v>
      </c>
      <c r="H84" t="s">
        <v>3588</v>
      </c>
    </row>
    <row r="85" spans="1:8">
      <c r="A85" t="s">
        <v>3707</v>
      </c>
      <c r="B85" t="s">
        <v>3708</v>
      </c>
      <c r="C85">
        <v>1.59</v>
      </c>
      <c r="D85">
        <v>2.12</v>
      </c>
      <c r="E85" s="6">
        <v>13</v>
      </c>
      <c r="F85" t="s">
        <v>3576</v>
      </c>
      <c r="G85">
        <f t="shared" si="1"/>
        <v>1</v>
      </c>
      <c r="H85" t="s">
        <v>3709</v>
      </c>
    </row>
    <row r="86" spans="1:8">
      <c r="A86" t="s">
        <v>3707</v>
      </c>
      <c r="B86" t="s">
        <v>3708</v>
      </c>
      <c r="C86">
        <v>2.31</v>
      </c>
      <c r="D86">
        <v>2.58</v>
      </c>
      <c r="E86" s="6">
        <v>27</v>
      </c>
      <c r="F86" t="s">
        <v>3710</v>
      </c>
      <c r="G86">
        <f t="shared" si="1"/>
        <v>2</v>
      </c>
      <c r="H86" t="s">
        <v>3711</v>
      </c>
    </row>
    <row r="87" spans="1:8">
      <c r="A87" t="s">
        <v>3707</v>
      </c>
      <c r="B87" t="s">
        <v>3708</v>
      </c>
      <c r="C87">
        <v>3</v>
      </c>
      <c r="D87">
        <v>3.34</v>
      </c>
      <c r="E87" s="6">
        <v>34</v>
      </c>
      <c r="F87" t="s">
        <v>3712</v>
      </c>
      <c r="G87">
        <f t="shared" si="1"/>
        <v>2</v>
      </c>
      <c r="H87" t="s">
        <v>3713</v>
      </c>
    </row>
    <row r="88" spans="1:8">
      <c r="A88" t="s">
        <v>3707</v>
      </c>
      <c r="B88" t="s">
        <v>3708</v>
      </c>
      <c r="C88">
        <v>3.37</v>
      </c>
      <c r="D88">
        <v>3.48</v>
      </c>
      <c r="E88" s="6">
        <v>11</v>
      </c>
      <c r="F88" t="s">
        <v>3680</v>
      </c>
      <c r="G88">
        <f t="shared" si="1"/>
        <v>1</v>
      </c>
      <c r="H88" t="s">
        <v>3714</v>
      </c>
    </row>
    <row r="89" spans="1:8">
      <c r="A89" t="s">
        <v>3707</v>
      </c>
      <c r="B89" t="s">
        <v>3708</v>
      </c>
      <c r="C89">
        <v>3.52</v>
      </c>
      <c r="D89">
        <v>5.51</v>
      </c>
      <c r="E89" s="6">
        <v>119</v>
      </c>
      <c r="F89" t="s">
        <v>3715</v>
      </c>
      <c r="G89">
        <f t="shared" si="1"/>
        <v>7</v>
      </c>
      <c r="H89" t="s">
        <v>3588</v>
      </c>
    </row>
    <row r="90" spans="1:8">
      <c r="A90" t="s">
        <v>3716</v>
      </c>
      <c r="B90" t="s">
        <v>3717</v>
      </c>
      <c r="C90">
        <v>0.01</v>
      </c>
      <c r="D90">
        <v>0.28999999999999998</v>
      </c>
      <c r="E90" s="6">
        <v>27.999999999999996</v>
      </c>
      <c r="F90" t="s">
        <v>3570</v>
      </c>
      <c r="G90">
        <f t="shared" si="1"/>
        <v>2</v>
      </c>
      <c r="H90" t="s">
        <v>3718</v>
      </c>
    </row>
    <row r="91" spans="1:8">
      <c r="A91" t="s">
        <v>3716</v>
      </c>
      <c r="B91" t="s">
        <v>3717</v>
      </c>
      <c r="C91">
        <v>0.32</v>
      </c>
      <c r="D91">
        <v>0.49</v>
      </c>
      <c r="E91" s="6">
        <v>17</v>
      </c>
      <c r="F91" t="s">
        <v>3719</v>
      </c>
      <c r="G91">
        <f t="shared" si="1"/>
        <v>1</v>
      </c>
      <c r="H91" t="s">
        <v>3720</v>
      </c>
    </row>
    <row r="92" spans="1:8">
      <c r="A92" t="s">
        <v>3716</v>
      </c>
      <c r="B92" t="s">
        <v>3717</v>
      </c>
      <c r="C92">
        <v>0.51</v>
      </c>
      <c r="D92">
        <v>1.28</v>
      </c>
      <c r="E92" s="6">
        <v>37</v>
      </c>
      <c r="F92" t="s">
        <v>3597</v>
      </c>
      <c r="G92">
        <f t="shared" si="1"/>
        <v>3</v>
      </c>
      <c r="H92" t="s">
        <v>3721</v>
      </c>
    </row>
    <row r="93" spans="1:8">
      <c r="A93" t="s">
        <v>3716</v>
      </c>
      <c r="B93" t="s">
        <v>3717</v>
      </c>
      <c r="C93">
        <v>1.31</v>
      </c>
      <c r="D93">
        <v>1.51</v>
      </c>
      <c r="E93" s="6">
        <v>20</v>
      </c>
      <c r="F93" t="s">
        <v>3701</v>
      </c>
      <c r="G93">
        <f t="shared" si="1"/>
        <v>2</v>
      </c>
      <c r="H93" t="s">
        <v>3722</v>
      </c>
    </row>
    <row r="94" spans="1:8">
      <c r="A94" t="s">
        <v>3716</v>
      </c>
      <c r="B94" t="s">
        <v>3717</v>
      </c>
      <c r="C94">
        <v>1.53</v>
      </c>
      <c r="D94">
        <v>2.46</v>
      </c>
      <c r="E94" s="6">
        <v>53</v>
      </c>
      <c r="F94" t="s">
        <v>3723</v>
      </c>
      <c r="G94">
        <f t="shared" si="1"/>
        <v>4</v>
      </c>
      <c r="H94" t="s">
        <v>3724</v>
      </c>
    </row>
    <row r="95" spans="1:8">
      <c r="A95" t="s">
        <v>3716</v>
      </c>
      <c r="B95" t="s">
        <v>3717</v>
      </c>
      <c r="C95">
        <v>2.48</v>
      </c>
      <c r="D95">
        <v>3.25</v>
      </c>
      <c r="E95" s="6">
        <v>37</v>
      </c>
      <c r="F95" t="s">
        <v>3601</v>
      </c>
      <c r="G95">
        <f t="shared" si="1"/>
        <v>3</v>
      </c>
      <c r="H95" t="s">
        <v>3725</v>
      </c>
    </row>
    <row r="96" spans="1:8">
      <c r="A96" t="s">
        <v>3716</v>
      </c>
      <c r="B96" t="s">
        <v>3717</v>
      </c>
      <c r="C96">
        <v>3.26</v>
      </c>
      <c r="D96">
        <v>4.07</v>
      </c>
      <c r="E96" s="6">
        <v>41.000000000000057</v>
      </c>
      <c r="F96" t="s">
        <v>3602</v>
      </c>
      <c r="G96">
        <f t="shared" si="1"/>
        <v>3</v>
      </c>
      <c r="H96" t="s">
        <v>3726</v>
      </c>
    </row>
    <row r="97" spans="1:8">
      <c r="A97" t="s">
        <v>3727</v>
      </c>
      <c r="B97" t="s">
        <v>3728</v>
      </c>
      <c r="C97">
        <v>0.03</v>
      </c>
      <c r="D97">
        <v>0.14000000000000001</v>
      </c>
      <c r="E97" s="6">
        <v>11.000000000000002</v>
      </c>
      <c r="F97" t="s">
        <v>3593</v>
      </c>
      <c r="G97">
        <f t="shared" si="1"/>
        <v>1</v>
      </c>
      <c r="H97" t="s">
        <v>3729</v>
      </c>
    </row>
    <row r="98" spans="1:8">
      <c r="A98" t="s">
        <v>3727</v>
      </c>
      <c r="B98" t="s">
        <v>3728</v>
      </c>
      <c r="C98">
        <v>0.17</v>
      </c>
      <c r="D98">
        <v>0.28000000000000003</v>
      </c>
      <c r="E98" s="6">
        <v>11.000000000000004</v>
      </c>
      <c r="F98" t="s">
        <v>3730</v>
      </c>
      <c r="G98">
        <f t="shared" si="1"/>
        <v>1</v>
      </c>
      <c r="H98" t="s">
        <v>3731</v>
      </c>
    </row>
    <row r="99" spans="1:8">
      <c r="A99" t="s">
        <v>3727</v>
      </c>
      <c r="B99" t="s">
        <v>3728</v>
      </c>
      <c r="C99">
        <v>0.32</v>
      </c>
      <c r="D99">
        <v>0.44</v>
      </c>
      <c r="E99" s="6">
        <v>12</v>
      </c>
      <c r="F99" t="s">
        <v>3719</v>
      </c>
      <c r="G99">
        <f t="shared" si="1"/>
        <v>1</v>
      </c>
      <c r="H99" t="s">
        <v>3732</v>
      </c>
    </row>
    <row r="100" spans="1:8">
      <c r="A100" t="s">
        <v>3727</v>
      </c>
      <c r="B100" t="s">
        <v>3728</v>
      </c>
      <c r="C100">
        <v>0.46</v>
      </c>
      <c r="D100">
        <v>0.56999999999999995</v>
      </c>
      <c r="E100" s="6">
        <v>10.999999999999993</v>
      </c>
      <c r="F100" t="s">
        <v>3639</v>
      </c>
      <c r="G100">
        <f t="shared" si="1"/>
        <v>1</v>
      </c>
      <c r="H100" t="s">
        <v>3614</v>
      </c>
    </row>
    <row r="101" spans="1:8">
      <c r="A101" t="s">
        <v>3727</v>
      </c>
      <c r="B101" t="s">
        <v>3728</v>
      </c>
      <c r="C101">
        <v>1</v>
      </c>
      <c r="D101">
        <v>1.28</v>
      </c>
      <c r="E101" s="6">
        <v>28</v>
      </c>
      <c r="F101" t="s">
        <v>3733</v>
      </c>
      <c r="G101">
        <f t="shared" si="1"/>
        <v>2</v>
      </c>
      <c r="H101" t="s">
        <v>3734</v>
      </c>
    </row>
    <row r="102" spans="1:8">
      <c r="A102" t="s">
        <v>3727</v>
      </c>
      <c r="B102" t="s">
        <v>3728</v>
      </c>
      <c r="C102">
        <v>1.29</v>
      </c>
      <c r="D102">
        <v>1.4</v>
      </c>
      <c r="E102" s="6">
        <v>11</v>
      </c>
      <c r="F102" t="s">
        <v>3645</v>
      </c>
      <c r="G102">
        <f t="shared" si="1"/>
        <v>1</v>
      </c>
      <c r="H102" t="s">
        <v>3588</v>
      </c>
    </row>
    <row r="103" spans="1:8">
      <c r="A103" t="s">
        <v>3727</v>
      </c>
      <c r="B103" t="s">
        <v>3728</v>
      </c>
      <c r="C103">
        <v>1.56</v>
      </c>
      <c r="D103">
        <v>2.4900000000000002</v>
      </c>
      <c r="E103" s="6">
        <v>53.000000000000028</v>
      </c>
      <c r="F103" t="s">
        <v>3723</v>
      </c>
      <c r="G103">
        <f t="shared" si="1"/>
        <v>4</v>
      </c>
      <c r="H103" t="s">
        <v>3588</v>
      </c>
    </row>
    <row r="104" spans="1:8">
      <c r="A104" t="s">
        <v>3727</v>
      </c>
      <c r="B104" t="s">
        <v>3728</v>
      </c>
      <c r="C104">
        <v>2.52</v>
      </c>
      <c r="D104">
        <v>3.08</v>
      </c>
      <c r="E104" s="6">
        <v>16</v>
      </c>
      <c r="F104" t="s">
        <v>3678</v>
      </c>
      <c r="G104">
        <f t="shared" si="1"/>
        <v>1</v>
      </c>
      <c r="H104" t="s">
        <v>3735</v>
      </c>
    </row>
    <row r="105" spans="1:8">
      <c r="A105" t="s">
        <v>3736</v>
      </c>
      <c r="B105" t="s">
        <v>3737</v>
      </c>
      <c r="C105">
        <v>0.05</v>
      </c>
      <c r="D105">
        <v>0.47</v>
      </c>
      <c r="E105" s="6">
        <v>42</v>
      </c>
      <c r="F105" t="s">
        <v>3637</v>
      </c>
      <c r="G105">
        <f t="shared" si="1"/>
        <v>3</v>
      </c>
      <c r="H105" t="s">
        <v>3738</v>
      </c>
    </row>
    <row r="106" spans="1:8">
      <c r="A106" t="s">
        <v>3736</v>
      </c>
      <c r="B106" t="s">
        <v>3737</v>
      </c>
      <c r="C106">
        <v>1.04</v>
      </c>
      <c r="D106">
        <v>1.55</v>
      </c>
      <c r="E106" s="6">
        <v>51</v>
      </c>
      <c r="F106" t="s">
        <v>3739</v>
      </c>
      <c r="G106">
        <f t="shared" si="1"/>
        <v>4</v>
      </c>
      <c r="H106" t="s">
        <v>3665</v>
      </c>
    </row>
    <row r="107" spans="1:8">
      <c r="A107" t="s">
        <v>3736</v>
      </c>
      <c r="B107" t="s">
        <v>3737</v>
      </c>
      <c r="C107">
        <v>1.57</v>
      </c>
      <c r="D107">
        <v>2.21</v>
      </c>
      <c r="E107" s="6">
        <v>24</v>
      </c>
      <c r="F107" t="s">
        <v>3578</v>
      </c>
      <c r="G107">
        <f t="shared" si="1"/>
        <v>2</v>
      </c>
      <c r="H107" t="s">
        <v>3598</v>
      </c>
    </row>
    <row r="108" spans="1:8">
      <c r="A108" t="s">
        <v>3736</v>
      </c>
      <c r="B108" t="s">
        <v>3737</v>
      </c>
      <c r="C108">
        <v>2.23</v>
      </c>
      <c r="D108">
        <v>3.56</v>
      </c>
      <c r="E108" s="6">
        <v>93</v>
      </c>
      <c r="F108" t="s">
        <v>3740</v>
      </c>
      <c r="G108">
        <f t="shared" si="1"/>
        <v>7</v>
      </c>
      <c r="H108" t="s">
        <v>3738</v>
      </c>
    </row>
    <row r="109" spans="1:8">
      <c r="A109" t="s">
        <v>3736</v>
      </c>
      <c r="B109" t="s">
        <v>3737</v>
      </c>
      <c r="C109">
        <v>3.57</v>
      </c>
      <c r="D109">
        <v>4.08</v>
      </c>
      <c r="E109" s="6">
        <v>11</v>
      </c>
      <c r="F109" t="s">
        <v>3651</v>
      </c>
      <c r="G109">
        <f t="shared" si="1"/>
        <v>1</v>
      </c>
      <c r="H109" t="s">
        <v>3638</v>
      </c>
    </row>
    <row r="110" spans="1:8">
      <c r="A110" t="s">
        <v>3736</v>
      </c>
      <c r="B110" t="s">
        <v>3737</v>
      </c>
      <c r="C110">
        <v>4.0999999999999996</v>
      </c>
      <c r="D110">
        <v>4.2</v>
      </c>
      <c r="E110" s="6">
        <v>10.000000000000028</v>
      </c>
      <c r="F110" t="s">
        <v>3604</v>
      </c>
      <c r="G110">
        <f t="shared" si="1"/>
        <v>1</v>
      </c>
      <c r="H110" t="s">
        <v>3738</v>
      </c>
    </row>
    <row r="111" spans="1:8">
      <c r="A111" t="s">
        <v>3736</v>
      </c>
      <c r="B111" t="s">
        <v>3737</v>
      </c>
      <c r="C111">
        <v>4.22</v>
      </c>
      <c r="D111">
        <v>4.4400000000000004</v>
      </c>
      <c r="E111" s="6">
        <v>22.000000000000057</v>
      </c>
      <c r="F111" t="s">
        <v>3653</v>
      </c>
      <c r="G111">
        <f t="shared" si="1"/>
        <v>2</v>
      </c>
      <c r="H111" t="s">
        <v>3629</v>
      </c>
    </row>
    <row r="112" spans="1:8">
      <c r="A112" t="s">
        <v>3736</v>
      </c>
      <c r="B112" t="s">
        <v>3737</v>
      </c>
      <c r="C112">
        <v>4.46</v>
      </c>
      <c r="D112">
        <v>5.37</v>
      </c>
      <c r="E112" s="6">
        <v>51</v>
      </c>
      <c r="F112" t="s">
        <v>3741</v>
      </c>
      <c r="G112">
        <f t="shared" si="1"/>
        <v>4</v>
      </c>
      <c r="H112" t="s">
        <v>3738</v>
      </c>
    </row>
    <row r="113" spans="1:8">
      <c r="A113" t="s">
        <v>3736</v>
      </c>
      <c r="B113" t="s">
        <v>3737</v>
      </c>
      <c r="C113">
        <v>5.38</v>
      </c>
      <c r="D113">
        <v>6.02</v>
      </c>
      <c r="E113" s="6">
        <v>23.999999999999943</v>
      </c>
      <c r="F113" t="s">
        <v>3742</v>
      </c>
      <c r="G113">
        <f t="shared" si="1"/>
        <v>2</v>
      </c>
      <c r="H113" t="s">
        <v>3665</v>
      </c>
    </row>
    <row r="114" spans="1:8">
      <c r="A114" t="s">
        <v>3736</v>
      </c>
      <c r="B114" t="s">
        <v>3737</v>
      </c>
      <c r="C114">
        <v>6.04</v>
      </c>
      <c r="D114">
        <v>6.42</v>
      </c>
      <c r="E114" s="6">
        <v>38</v>
      </c>
      <c r="F114" t="s">
        <v>3743</v>
      </c>
      <c r="G114">
        <f t="shared" si="1"/>
        <v>3</v>
      </c>
      <c r="H114" t="s">
        <v>3738</v>
      </c>
    </row>
    <row r="115" spans="1:8">
      <c r="A115" t="s">
        <v>3744</v>
      </c>
      <c r="B115" t="s">
        <v>3745</v>
      </c>
      <c r="C115">
        <v>0.27</v>
      </c>
      <c r="D115">
        <v>0.53</v>
      </c>
      <c r="E115" s="6">
        <v>26</v>
      </c>
      <c r="F115" t="s">
        <v>3595</v>
      </c>
      <c r="G115">
        <f t="shared" si="1"/>
        <v>2</v>
      </c>
      <c r="H115" t="s">
        <v>3746</v>
      </c>
    </row>
    <row r="116" spans="1:8">
      <c r="A116" t="s">
        <v>3744</v>
      </c>
      <c r="B116" t="s">
        <v>3745</v>
      </c>
      <c r="C116">
        <v>1.27</v>
      </c>
      <c r="D116">
        <v>2.12</v>
      </c>
      <c r="E116" s="6">
        <v>45</v>
      </c>
      <c r="F116" t="s">
        <v>3747</v>
      </c>
      <c r="G116">
        <f t="shared" si="1"/>
        <v>3</v>
      </c>
      <c r="H116" t="s">
        <v>3629</v>
      </c>
    </row>
    <row r="117" spans="1:8">
      <c r="A117" t="s">
        <v>3744</v>
      </c>
      <c r="B117" t="s">
        <v>3745</v>
      </c>
      <c r="C117">
        <v>2.15</v>
      </c>
      <c r="D117">
        <v>2.4500000000000002</v>
      </c>
      <c r="E117" s="6">
        <v>30</v>
      </c>
      <c r="F117" t="s">
        <v>3578</v>
      </c>
      <c r="G117">
        <f t="shared" si="1"/>
        <v>2</v>
      </c>
      <c r="H117" t="s">
        <v>3629</v>
      </c>
    </row>
    <row r="118" spans="1:8">
      <c r="A118" t="s">
        <v>3744</v>
      </c>
      <c r="B118" t="s">
        <v>3745</v>
      </c>
      <c r="C118">
        <v>2.48</v>
      </c>
      <c r="D118">
        <v>4.05</v>
      </c>
      <c r="E118" s="6">
        <v>76.999999999999972</v>
      </c>
      <c r="F118" t="s">
        <v>3703</v>
      </c>
      <c r="G118">
        <f t="shared" si="1"/>
        <v>5</v>
      </c>
      <c r="H118" t="s">
        <v>3748</v>
      </c>
    </row>
    <row r="119" spans="1:8">
      <c r="A119" t="s">
        <v>3744</v>
      </c>
      <c r="B119" t="s">
        <v>3745</v>
      </c>
      <c r="C119">
        <v>4.08</v>
      </c>
      <c r="D119">
        <v>4.57</v>
      </c>
      <c r="E119" s="6">
        <v>49</v>
      </c>
      <c r="F119" t="s">
        <v>3602</v>
      </c>
      <c r="G119">
        <f t="shared" si="1"/>
        <v>3</v>
      </c>
      <c r="H119" t="s">
        <v>3600</v>
      </c>
    </row>
    <row r="120" spans="1:8">
      <c r="A120" t="s">
        <v>3744</v>
      </c>
      <c r="B120" t="s">
        <v>3745</v>
      </c>
      <c r="C120">
        <v>5</v>
      </c>
      <c r="D120">
        <v>5.48</v>
      </c>
      <c r="E120" s="6">
        <v>48.000000000000057</v>
      </c>
      <c r="F120" t="s">
        <v>3749</v>
      </c>
      <c r="G120">
        <f t="shared" si="1"/>
        <v>3</v>
      </c>
      <c r="H120" t="s">
        <v>3655</v>
      </c>
    </row>
    <row r="121" spans="1:8">
      <c r="A121" t="s">
        <v>3744</v>
      </c>
      <c r="B121" t="s">
        <v>3745</v>
      </c>
      <c r="C121">
        <v>5.49</v>
      </c>
      <c r="D121">
        <v>6.02</v>
      </c>
      <c r="E121" s="6">
        <v>12.999999999999943</v>
      </c>
      <c r="F121" t="s">
        <v>3750</v>
      </c>
      <c r="G121">
        <f t="shared" si="1"/>
        <v>1</v>
      </c>
      <c r="H121" t="s">
        <v>3626</v>
      </c>
    </row>
    <row r="122" spans="1:8">
      <c r="A122" t="s">
        <v>3744</v>
      </c>
      <c r="B122" t="s">
        <v>3745</v>
      </c>
      <c r="C122">
        <v>6.05</v>
      </c>
      <c r="D122">
        <v>6.17</v>
      </c>
      <c r="E122" s="6">
        <v>12</v>
      </c>
      <c r="F122" t="s">
        <v>3660</v>
      </c>
      <c r="G122">
        <f t="shared" si="1"/>
        <v>1</v>
      </c>
      <c r="H122" t="s">
        <v>3588</v>
      </c>
    </row>
    <row r="123" spans="1:8">
      <c r="A123" t="s">
        <v>3744</v>
      </c>
      <c r="B123" t="s">
        <v>3745</v>
      </c>
      <c r="C123">
        <v>6.2</v>
      </c>
      <c r="D123">
        <v>6.29</v>
      </c>
      <c r="E123" s="6">
        <v>9</v>
      </c>
      <c r="F123" t="s">
        <v>3662</v>
      </c>
      <c r="G123">
        <f t="shared" si="1"/>
        <v>1</v>
      </c>
      <c r="H123" t="s">
        <v>3600</v>
      </c>
    </row>
    <row r="124" spans="1:8">
      <c r="A124" t="s">
        <v>3744</v>
      </c>
      <c r="B124" t="s">
        <v>3745</v>
      </c>
      <c r="C124">
        <v>6.31</v>
      </c>
      <c r="D124">
        <v>6.47</v>
      </c>
      <c r="E124" s="6">
        <v>16.000000000000057</v>
      </c>
      <c r="F124" t="s">
        <v>3751</v>
      </c>
      <c r="G124">
        <f t="shared" si="1"/>
        <v>1</v>
      </c>
      <c r="H124" t="s">
        <v>3696</v>
      </c>
    </row>
    <row r="125" spans="1:8">
      <c r="A125" t="s">
        <v>3744</v>
      </c>
      <c r="B125" t="s">
        <v>3745</v>
      </c>
      <c r="C125">
        <v>7.16</v>
      </c>
      <c r="D125">
        <v>7.47</v>
      </c>
      <c r="E125" s="6">
        <v>31</v>
      </c>
      <c r="F125" t="s">
        <v>3752</v>
      </c>
      <c r="G125">
        <f t="shared" si="1"/>
        <v>2</v>
      </c>
      <c r="H125" t="s">
        <v>3588</v>
      </c>
    </row>
    <row r="126" spans="1:8">
      <c r="A126" t="s">
        <v>3744</v>
      </c>
      <c r="B126" t="s">
        <v>3745</v>
      </c>
      <c r="C126">
        <v>7.5</v>
      </c>
      <c r="D126">
        <v>8.51</v>
      </c>
      <c r="E126" s="6">
        <v>61</v>
      </c>
      <c r="F126" t="s">
        <v>3753</v>
      </c>
      <c r="G126">
        <f t="shared" si="1"/>
        <v>4</v>
      </c>
      <c r="H126" t="s">
        <v>3754</v>
      </c>
    </row>
    <row r="127" spans="1:8">
      <c r="A127" t="s">
        <v>3744</v>
      </c>
      <c r="B127" t="s">
        <v>3745</v>
      </c>
      <c r="C127">
        <v>9.27</v>
      </c>
      <c r="D127">
        <v>10.27</v>
      </c>
      <c r="E127" s="6">
        <v>60</v>
      </c>
      <c r="F127" t="s">
        <v>3755</v>
      </c>
      <c r="G127">
        <f t="shared" si="1"/>
        <v>4</v>
      </c>
      <c r="H127" t="s">
        <v>3646</v>
      </c>
    </row>
    <row r="128" spans="1:8">
      <c r="A128" t="s">
        <v>3744</v>
      </c>
      <c r="B128" t="s">
        <v>3745</v>
      </c>
      <c r="C128">
        <v>10.45</v>
      </c>
      <c r="D128">
        <v>11.31</v>
      </c>
      <c r="E128" s="6">
        <v>46.000000000000114</v>
      </c>
      <c r="F128" t="s">
        <v>3756</v>
      </c>
      <c r="G128">
        <f t="shared" si="1"/>
        <v>3</v>
      </c>
      <c r="H128" t="s">
        <v>3629</v>
      </c>
    </row>
    <row r="129" spans="1:8">
      <c r="A129" t="s">
        <v>3744</v>
      </c>
      <c r="B129" t="s">
        <v>3745</v>
      </c>
      <c r="C129">
        <v>11.32</v>
      </c>
      <c r="D129">
        <v>11.43</v>
      </c>
      <c r="E129" s="6">
        <v>11</v>
      </c>
      <c r="F129" t="s">
        <v>3757</v>
      </c>
      <c r="G129">
        <f t="shared" si="1"/>
        <v>1</v>
      </c>
      <c r="H129" t="s">
        <v>3646</v>
      </c>
    </row>
    <row r="130" spans="1:8">
      <c r="A130" t="s">
        <v>3744</v>
      </c>
      <c r="B130" t="s">
        <v>3745</v>
      </c>
      <c r="C130">
        <v>11.46</v>
      </c>
      <c r="D130">
        <v>12.02</v>
      </c>
      <c r="E130" s="6">
        <v>15.999999999999886</v>
      </c>
      <c r="F130" t="s">
        <v>3758</v>
      </c>
      <c r="G130">
        <f t="shared" si="1"/>
        <v>1</v>
      </c>
      <c r="H130" t="s">
        <v>3759</v>
      </c>
    </row>
    <row r="131" spans="1:8">
      <c r="A131" t="s">
        <v>3744</v>
      </c>
      <c r="B131" t="s">
        <v>3745</v>
      </c>
      <c r="C131">
        <v>12.04</v>
      </c>
      <c r="D131">
        <v>12.17</v>
      </c>
      <c r="E131" s="6">
        <v>13.000000000000114</v>
      </c>
      <c r="F131" t="s">
        <v>3760</v>
      </c>
      <c r="G131">
        <f t="shared" ref="G131:G194" si="2">LEN(F131)-LEN(SUBSTITUTE(F131,",",""))+1</f>
        <v>1</v>
      </c>
      <c r="H131" t="s">
        <v>3614</v>
      </c>
    </row>
    <row r="132" spans="1:8">
      <c r="A132" t="s">
        <v>3744</v>
      </c>
      <c r="B132" t="s">
        <v>3745</v>
      </c>
      <c r="C132">
        <v>12.21</v>
      </c>
      <c r="D132">
        <v>12.31</v>
      </c>
      <c r="E132" s="6">
        <v>9.9999999999998863</v>
      </c>
      <c r="F132" t="s">
        <v>3761</v>
      </c>
      <c r="G132">
        <f t="shared" si="2"/>
        <v>1</v>
      </c>
      <c r="H132" t="s">
        <v>3762</v>
      </c>
    </row>
    <row r="133" spans="1:8">
      <c r="A133" t="s">
        <v>3744</v>
      </c>
      <c r="B133" t="s">
        <v>3745</v>
      </c>
      <c r="C133">
        <v>12.47</v>
      </c>
      <c r="D133">
        <v>13.53</v>
      </c>
      <c r="E133" s="6">
        <v>65.999999999999773</v>
      </c>
      <c r="F133" t="s">
        <v>3763</v>
      </c>
      <c r="G133">
        <f t="shared" si="2"/>
        <v>4</v>
      </c>
      <c r="H133" t="s">
        <v>3748</v>
      </c>
    </row>
    <row r="134" spans="1:8">
      <c r="A134" t="s">
        <v>3744</v>
      </c>
      <c r="B134" t="s">
        <v>3745</v>
      </c>
      <c r="C134">
        <v>13.54</v>
      </c>
      <c r="D134">
        <v>14.23</v>
      </c>
      <c r="E134" s="6">
        <v>29.000000000000114</v>
      </c>
      <c r="F134" t="s">
        <v>3764</v>
      </c>
      <c r="G134">
        <f t="shared" si="2"/>
        <v>2</v>
      </c>
      <c r="H134" t="s">
        <v>3588</v>
      </c>
    </row>
    <row r="135" spans="1:8">
      <c r="A135" t="s">
        <v>3744</v>
      </c>
      <c r="B135" t="s">
        <v>3745</v>
      </c>
      <c r="C135">
        <v>14.25</v>
      </c>
      <c r="D135">
        <v>14.54</v>
      </c>
      <c r="E135" s="6">
        <v>28.999999999999886</v>
      </c>
      <c r="F135" t="s">
        <v>3765</v>
      </c>
      <c r="G135">
        <f t="shared" si="2"/>
        <v>2</v>
      </c>
      <c r="H135" t="s">
        <v>3629</v>
      </c>
    </row>
    <row r="136" spans="1:8">
      <c r="A136" t="s">
        <v>3744</v>
      </c>
      <c r="B136" t="s">
        <v>3745</v>
      </c>
      <c r="C136">
        <v>14.58</v>
      </c>
      <c r="D136">
        <v>15.11</v>
      </c>
      <c r="E136" s="6">
        <v>13</v>
      </c>
      <c r="F136" t="s">
        <v>3766</v>
      </c>
      <c r="G136">
        <f t="shared" si="2"/>
        <v>1</v>
      </c>
      <c r="H136" t="s">
        <v>3748</v>
      </c>
    </row>
    <row r="137" spans="1:8">
      <c r="A137" t="s">
        <v>3744</v>
      </c>
      <c r="B137" t="s">
        <v>3745</v>
      </c>
      <c r="C137">
        <v>15.14</v>
      </c>
      <c r="D137">
        <v>15.27</v>
      </c>
      <c r="E137" s="6">
        <v>13</v>
      </c>
      <c r="F137" t="s">
        <v>3767</v>
      </c>
      <c r="G137">
        <f t="shared" si="2"/>
        <v>1</v>
      </c>
      <c r="H137" t="s">
        <v>3768</v>
      </c>
    </row>
    <row r="138" spans="1:8">
      <c r="A138" t="s">
        <v>3744</v>
      </c>
      <c r="B138" t="s">
        <v>3745</v>
      </c>
      <c r="C138">
        <v>15.28</v>
      </c>
      <c r="D138">
        <v>15.41</v>
      </c>
      <c r="E138" s="6">
        <v>13.000000000000114</v>
      </c>
      <c r="F138" t="s">
        <v>3769</v>
      </c>
      <c r="G138">
        <f t="shared" si="2"/>
        <v>1</v>
      </c>
      <c r="H138" t="s">
        <v>3770</v>
      </c>
    </row>
    <row r="139" spans="1:8">
      <c r="A139" t="s">
        <v>3744</v>
      </c>
      <c r="B139" t="s">
        <v>3745</v>
      </c>
      <c r="C139">
        <v>15.43</v>
      </c>
      <c r="D139">
        <v>15.56</v>
      </c>
      <c r="E139" s="6">
        <v>13</v>
      </c>
      <c r="F139" t="s">
        <v>3771</v>
      </c>
      <c r="G139">
        <f t="shared" si="2"/>
        <v>1</v>
      </c>
      <c r="H139" t="s">
        <v>3772</v>
      </c>
    </row>
    <row r="140" spans="1:8">
      <c r="A140" t="s">
        <v>3744</v>
      </c>
      <c r="B140" t="s">
        <v>3745</v>
      </c>
      <c r="C140">
        <v>16.12</v>
      </c>
      <c r="D140">
        <v>16.420000000000002</v>
      </c>
      <c r="E140" s="6">
        <v>30.000000000000114</v>
      </c>
      <c r="F140" t="s">
        <v>3773</v>
      </c>
      <c r="G140">
        <f t="shared" si="2"/>
        <v>2</v>
      </c>
      <c r="H140" t="s">
        <v>3774</v>
      </c>
    </row>
    <row r="141" spans="1:8">
      <c r="A141" t="s">
        <v>3744</v>
      </c>
      <c r="B141" t="s">
        <v>3745</v>
      </c>
      <c r="C141">
        <v>16.46</v>
      </c>
      <c r="D141">
        <v>17.02</v>
      </c>
      <c r="E141" s="6">
        <v>15.999999999999886</v>
      </c>
      <c r="F141" t="s">
        <v>3775</v>
      </c>
      <c r="G141">
        <f t="shared" si="2"/>
        <v>1</v>
      </c>
      <c r="H141" t="s">
        <v>3776</v>
      </c>
    </row>
    <row r="142" spans="1:8">
      <c r="A142" t="s">
        <v>3744</v>
      </c>
      <c r="B142" t="s">
        <v>3745</v>
      </c>
      <c r="C142">
        <v>17.04</v>
      </c>
      <c r="D142">
        <v>17.149999999999999</v>
      </c>
      <c r="E142" s="6">
        <v>10.999999999999886</v>
      </c>
      <c r="F142" t="s">
        <v>3777</v>
      </c>
      <c r="G142">
        <f t="shared" si="2"/>
        <v>1</v>
      </c>
      <c r="H142" t="s">
        <v>3778</v>
      </c>
    </row>
    <row r="143" spans="1:8">
      <c r="A143" t="s">
        <v>3744</v>
      </c>
      <c r="B143" t="s">
        <v>3745</v>
      </c>
      <c r="C143">
        <v>17.190000000000001</v>
      </c>
      <c r="D143">
        <v>17.329999999999998</v>
      </c>
      <c r="E143" s="6">
        <v>13.999999999999545</v>
      </c>
      <c r="F143" t="s">
        <v>3779</v>
      </c>
      <c r="G143">
        <f t="shared" si="2"/>
        <v>1</v>
      </c>
      <c r="H143" t="s">
        <v>3748</v>
      </c>
    </row>
    <row r="144" spans="1:8">
      <c r="A144" t="s">
        <v>3744</v>
      </c>
      <c r="B144" t="s">
        <v>3745</v>
      </c>
      <c r="C144">
        <v>17.350000000000001</v>
      </c>
      <c r="D144">
        <v>18.03</v>
      </c>
      <c r="E144" s="6">
        <v>27.999999999999773</v>
      </c>
      <c r="F144" t="s">
        <v>3780</v>
      </c>
      <c r="G144">
        <f t="shared" si="2"/>
        <v>2</v>
      </c>
      <c r="H144" t="s">
        <v>3629</v>
      </c>
    </row>
    <row r="145" spans="1:8">
      <c r="A145" t="s">
        <v>3744</v>
      </c>
      <c r="B145" t="s">
        <v>3745</v>
      </c>
      <c r="C145">
        <v>18.05</v>
      </c>
      <c r="D145">
        <v>18.54</v>
      </c>
      <c r="E145" s="6">
        <v>49</v>
      </c>
      <c r="F145" t="s">
        <v>3781</v>
      </c>
      <c r="G145">
        <f t="shared" si="2"/>
        <v>3</v>
      </c>
      <c r="H145" t="s">
        <v>3748</v>
      </c>
    </row>
    <row r="146" spans="1:8">
      <c r="A146" t="s">
        <v>3744</v>
      </c>
      <c r="B146" t="s">
        <v>3745</v>
      </c>
      <c r="C146">
        <v>18.579999999999998</v>
      </c>
      <c r="D146">
        <v>19.16</v>
      </c>
      <c r="E146" s="6">
        <v>18.000000000000227</v>
      </c>
      <c r="F146" t="s">
        <v>3782</v>
      </c>
      <c r="G146">
        <f t="shared" si="2"/>
        <v>1</v>
      </c>
      <c r="H146" t="s">
        <v>3583</v>
      </c>
    </row>
    <row r="147" spans="1:8">
      <c r="A147" t="s">
        <v>3744</v>
      </c>
      <c r="B147" t="s">
        <v>3745</v>
      </c>
      <c r="C147">
        <v>19.190000000000001</v>
      </c>
      <c r="D147">
        <v>19.440000000000001</v>
      </c>
      <c r="E147" s="6">
        <v>25</v>
      </c>
      <c r="F147" t="s">
        <v>3783</v>
      </c>
      <c r="G147">
        <f t="shared" si="2"/>
        <v>2</v>
      </c>
      <c r="H147" t="s">
        <v>3629</v>
      </c>
    </row>
    <row r="148" spans="1:8">
      <c r="A148" t="s">
        <v>3744</v>
      </c>
      <c r="B148" t="s">
        <v>3745</v>
      </c>
      <c r="C148">
        <v>19.510000000000002</v>
      </c>
      <c r="D148">
        <v>20.03</v>
      </c>
      <c r="E148" s="6">
        <v>11.999999999999773</v>
      </c>
      <c r="F148" t="s">
        <v>3784</v>
      </c>
      <c r="G148">
        <f t="shared" si="2"/>
        <v>1</v>
      </c>
      <c r="H148" t="s">
        <v>3785</v>
      </c>
    </row>
    <row r="149" spans="1:8">
      <c r="A149" t="s">
        <v>3744</v>
      </c>
      <c r="B149" t="s">
        <v>3745</v>
      </c>
      <c r="C149">
        <v>20.05</v>
      </c>
      <c r="D149">
        <v>20.190000000000001</v>
      </c>
      <c r="E149" s="6">
        <v>14.000000000000227</v>
      </c>
      <c r="F149" t="s">
        <v>3786</v>
      </c>
      <c r="G149">
        <f t="shared" si="2"/>
        <v>1</v>
      </c>
      <c r="H149" t="s">
        <v>3787</v>
      </c>
    </row>
    <row r="150" spans="1:8">
      <c r="A150" t="s">
        <v>3744</v>
      </c>
      <c r="B150" t="s">
        <v>3745</v>
      </c>
      <c r="C150">
        <v>20.2</v>
      </c>
      <c r="D150">
        <v>20.36</v>
      </c>
      <c r="E150" s="6">
        <v>16</v>
      </c>
      <c r="F150" t="s">
        <v>3788</v>
      </c>
      <c r="G150">
        <f t="shared" si="2"/>
        <v>1</v>
      </c>
      <c r="H150" t="s">
        <v>3789</v>
      </c>
    </row>
    <row r="151" spans="1:8">
      <c r="A151" t="s">
        <v>3744</v>
      </c>
      <c r="B151" t="s">
        <v>3745</v>
      </c>
      <c r="C151">
        <v>21.51</v>
      </c>
      <c r="D151">
        <v>22.45</v>
      </c>
      <c r="E151" s="6">
        <v>53.999999999999773</v>
      </c>
      <c r="F151" t="s">
        <v>3790</v>
      </c>
      <c r="G151">
        <f t="shared" si="2"/>
        <v>4</v>
      </c>
      <c r="H151" t="s">
        <v>3646</v>
      </c>
    </row>
    <row r="152" spans="1:8">
      <c r="A152" t="s">
        <v>3744</v>
      </c>
      <c r="B152" t="s">
        <v>3745</v>
      </c>
      <c r="C152">
        <v>22.48</v>
      </c>
      <c r="D152">
        <v>23.04</v>
      </c>
      <c r="E152" s="6">
        <v>16</v>
      </c>
      <c r="F152" t="s">
        <v>3791</v>
      </c>
      <c r="G152">
        <f t="shared" si="2"/>
        <v>1</v>
      </c>
      <c r="H152" t="s">
        <v>3792</v>
      </c>
    </row>
    <row r="153" spans="1:8">
      <c r="A153" t="s">
        <v>3744</v>
      </c>
      <c r="B153" t="s">
        <v>3745</v>
      </c>
      <c r="C153">
        <v>23.22</v>
      </c>
      <c r="D153">
        <v>24.18</v>
      </c>
      <c r="E153" s="6">
        <v>56</v>
      </c>
      <c r="F153" t="s">
        <v>3793</v>
      </c>
      <c r="G153">
        <f t="shared" si="2"/>
        <v>4</v>
      </c>
      <c r="H153" t="s">
        <v>3588</v>
      </c>
    </row>
    <row r="154" spans="1:8">
      <c r="A154" t="s">
        <v>3744</v>
      </c>
      <c r="B154" t="s">
        <v>3745</v>
      </c>
      <c r="C154">
        <v>24.19</v>
      </c>
      <c r="D154">
        <v>24.48</v>
      </c>
      <c r="E154" s="6">
        <v>28.999999999999773</v>
      </c>
      <c r="F154" t="s">
        <v>3794</v>
      </c>
      <c r="G154">
        <f t="shared" si="2"/>
        <v>2</v>
      </c>
      <c r="H154" t="s">
        <v>3785</v>
      </c>
    </row>
    <row r="155" spans="1:8">
      <c r="A155" t="s">
        <v>3744</v>
      </c>
      <c r="B155" t="s">
        <v>3745</v>
      </c>
      <c r="C155">
        <v>24.51</v>
      </c>
      <c r="D155">
        <v>25</v>
      </c>
      <c r="E155" s="6">
        <v>8.9999999999997726</v>
      </c>
      <c r="F155" t="s">
        <v>3795</v>
      </c>
      <c r="G155">
        <f t="shared" si="2"/>
        <v>1</v>
      </c>
      <c r="H155" t="s">
        <v>3796</v>
      </c>
    </row>
    <row r="156" spans="1:8">
      <c r="A156" t="s">
        <v>3744</v>
      </c>
      <c r="B156" t="s">
        <v>3745</v>
      </c>
      <c r="C156">
        <v>25.04</v>
      </c>
      <c r="D156">
        <v>26.08</v>
      </c>
      <c r="E156" s="6">
        <v>63.999999999999773</v>
      </c>
      <c r="F156" t="s">
        <v>3797</v>
      </c>
      <c r="G156">
        <f t="shared" si="2"/>
        <v>4</v>
      </c>
      <c r="H156" t="s">
        <v>3646</v>
      </c>
    </row>
    <row r="157" spans="1:8">
      <c r="A157" t="s">
        <v>3744</v>
      </c>
      <c r="B157" t="s">
        <v>3745</v>
      </c>
      <c r="C157">
        <v>26.1</v>
      </c>
      <c r="D157">
        <v>27.07</v>
      </c>
      <c r="E157" s="6">
        <v>56.999999999999773</v>
      </c>
      <c r="F157" t="s">
        <v>3798</v>
      </c>
      <c r="G157">
        <f t="shared" si="2"/>
        <v>4</v>
      </c>
      <c r="H157" t="s">
        <v>3799</v>
      </c>
    </row>
    <row r="158" spans="1:8">
      <c r="A158" t="s">
        <v>3744</v>
      </c>
      <c r="B158" t="s">
        <v>3745</v>
      </c>
      <c r="C158">
        <v>27.1</v>
      </c>
      <c r="D158">
        <v>27.38</v>
      </c>
      <c r="E158" s="6">
        <v>27.999999999999773</v>
      </c>
      <c r="F158" t="s">
        <v>3800</v>
      </c>
      <c r="G158">
        <f t="shared" si="2"/>
        <v>2</v>
      </c>
      <c r="H158" t="s">
        <v>3799</v>
      </c>
    </row>
    <row r="159" spans="1:8">
      <c r="A159" t="s">
        <v>3744</v>
      </c>
      <c r="B159" t="s">
        <v>3745</v>
      </c>
      <c r="C159">
        <v>27.4</v>
      </c>
      <c r="D159">
        <v>27.54</v>
      </c>
      <c r="E159" s="6">
        <v>14.000000000000227</v>
      </c>
      <c r="F159" t="s">
        <v>3801</v>
      </c>
      <c r="G159">
        <f t="shared" si="2"/>
        <v>1</v>
      </c>
      <c r="H159" t="s">
        <v>3646</v>
      </c>
    </row>
    <row r="160" spans="1:8">
      <c r="A160" t="s">
        <v>3744</v>
      </c>
      <c r="B160" t="s">
        <v>3745</v>
      </c>
      <c r="C160">
        <v>28.41</v>
      </c>
      <c r="D160">
        <v>30.17</v>
      </c>
      <c r="E160" s="6">
        <v>96.000000000000227</v>
      </c>
      <c r="F160" t="s">
        <v>3802</v>
      </c>
      <c r="G160">
        <f t="shared" si="2"/>
        <v>6</v>
      </c>
      <c r="H160" t="s">
        <v>3646</v>
      </c>
    </row>
    <row r="161" spans="1:8">
      <c r="A161" t="s">
        <v>3744</v>
      </c>
      <c r="B161" t="s">
        <v>3745</v>
      </c>
      <c r="C161">
        <v>30.21</v>
      </c>
      <c r="D161">
        <v>30.33</v>
      </c>
      <c r="E161" s="6">
        <v>11.999999999999773</v>
      </c>
      <c r="F161" t="s">
        <v>3803</v>
      </c>
      <c r="G161">
        <f t="shared" si="2"/>
        <v>1</v>
      </c>
      <c r="H161" t="s">
        <v>3789</v>
      </c>
    </row>
    <row r="162" spans="1:8">
      <c r="A162" t="s">
        <v>3744</v>
      </c>
      <c r="B162" t="s">
        <v>3745</v>
      </c>
      <c r="C162">
        <v>32.1</v>
      </c>
      <c r="D162">
        <v>32.39</v>
      </c>
      <c r="E162" s="6">
        <v>28.999999999999773</v>
      </c>
      <c r="F162" t="s">
        <v>3804</v>
      </c>
      <c r="G162">
        <f t="shared" si="2"/>
        <v>2</v>
      </c>
      <c r="H162" t="s">
        <v>3646</v>
      </c>
    </row>
    <row r="163" spans="1:8">
      <c r="A163" t="s">
        <v>3744</v>
      </c>
      <c r="B163" t="s">
        <v>3745</v>
      </c>
      <c r="C163">
        <v>32.4</v>
      </c>
      <c r="D163">
        <v>32.54</v>
      </c>
      <c r="E163" s="6">
        <v>14.000000000000227</v>
      </c>
      <c r="F163" t="s">
        <v>3805</v>
      </c>
      <c r="G163">
        <f t="shared" si="2"/>
        <v>1</v>
      </c>
      <c r="H163" t="s">
        <v>3638</v>
      </c>
    </row>
    <row r="164" spans="1:8">
      <c r="A164" t="s">
        <v>3744</v>
      </c>
      <c r="B164" t="s">
        <v>3745</v>
      </c>
      <c r="C164">
        <v>32.56</v>
      </c>
      <c r="D164">
        <v>33.369999999999997</v>
      </c>
      <c r="E164" s="6">
        <v>40.999999999999545</v>
      </c>
      <c r="F164" t="s">
        <v>3806</v>
      </c>
      <c r="G164">
        <f t="shared" si="2"/>
        <v>2</v>
      </c>
      <c r="H164" t="s">
        <v>3629</v>
      </c>
    </row>
    <row r="165" spans="1:8">
      <c r="A165" t="s">
        <v>3744</v>
      </c>
      <c r="B165" t="s">
        <v>3745</v>
      </c>
      <c r="C165">
        <v>33.409999999999997</v>
      </c>
      <c r="D165">
        <v>34.380000000000003</v>
      </c>
      <c r="E165" s="6">
        <v>57.000000000000909</v>
      </c>
      <c r="F165" t="s">
        <v>3807</v>
      </c>
      <c r="G165">
        <f t="shared" si="2"/>
        <v>4</v>
      </c>
      <c r="H165" t="s">
        <v>3588</v>
      </c>
    </row>
    <row r="166" spans="1:8">
      <c r="A166" t="s">
        <v>3744</v>
      </c>
      <c r="B166" t="s">
        <v>3745</v>
      </c>
      <c r="C166">
        <v>34.4</v>
      </c>
      <c r="D166">
        <v>34.51</v>
      </c>
      <c r="E166" s="6">
        <v>11</v>
      </c>
      <c r="F166" t="s">
        <v>3808</v>
      </c>
      <c r="G166">
        <f t="shared" si="2"/>
        <v>1</v>
      </c>
      <c r="H166" t="s">
        <v>3709</v>
      </c>
    </row>
    <row r="167" spans="1:8">
      <c r="A167" t="s">
        <v>3744</v>
      </c>
      <c r="B167" t="s">
        <v>3745</v>
      </c>
      <c r="C167">
        <v>35.36</v>
      </c>
      <c r="D167">
        <v>36.03</v>
      </c>
      <c r="E167" s="6">
        <v>27</v>
      </c>
      <c r="F167" t="s">
        <v>3809</v>
      </c>
      <c r="G167">
        <f t="shared" si="2"/>
        <v>2</v>
      </c>
      <c r="H167" t="s">
        <v>3810</v>
      </c>
    </row>
    <row r="168" spans="1:8">
      <c r="A168" t="s">
        <v>3744</v>
      </c>
      <c r="B168" t="s">
        <v>3745</v>
      </c>
      <c r="C168">
        <v>36.06</v>
      </c>
      <c r="D168">
        <v>36.17</v>
      </c>
      <c r="E168" s="6">
        <v>11</v>
      </c>
      <c r="F168" t="s">
        <v>3811</v>
      </c>
      <c r="G168">
        <f t="shared" si="2"/>
        <v>1</v>
      </c>
      <c r="H168" t="s">
        <v>3812</v>
      </c>
    </row>
    <row r="169" spans="1:8">
      <c r="A169" t="s">
        <v>3744</v>
      </c>
      <c r="B169" t="s">
        <v>3745</v>
      </c>
      <c r="C169">
        <v>36.33</v>
      </c>
      <c r="D169">
        <v>37</v>
      </c>
      <c r="E169" s="6">
        <v>27</v>
      </c>
      <c r="F169" t="s">
        <v>3813</v>
      </c>
      <c r="G169">
        <f t="shared" si="2"/>
        <v>2</v>
      </c>
      <c r="H169" t="s">
        <v>3614</v>
      </c>
    </row>
    <row r="170" spans="1:8">
      <c r="A170" t="s">
        <v>3744</v>
      </c>
      <c r="B170" t="s">
        <v>3745</v>
      </c>
      <c r="C170">
        <v>37</v>
      </c>
      <c r="D170">
        <v>37.54</v>
      </c>
      <c r="E170" s="6">
        <v>54</v>
      </c>
      <c r="F170" t="s">
        <v>3814</v>
      </c>
      <c r="G170">
        <f t="shared" si="2"/>
        <v>3</v>
      </c>
      <c r="H170" t="s">
        <v>3687</v>
      </c>
    </row>
    <row r="171" spans="1:8">
      <c r="A171" t="s">
        <v>3744</v>
      </c>
      <c r="B171" t="s">
        <v>3745</v>
      </c>
      <c r="C171">
        <v>37.57</v>
      </c>
      <c r="D171">
        <v>38.58</v>
      </c>
      <c r="E171" s="6">
        <v>61</v>
      </c>
      <c r="F171" t="s">
        <v>3815</v>
      </c>
      <c r="G171">
        <f t="shared" si="2"/>
        <v>4</v>
      </c>
      <c r="H171" t="s">
        <v>3776</v>
      </c>
    </row>
    <row r="172" spans="1:8">
      <c r="A172" t="s">
        <v>3744</v>
      </c>
      <c r="B172" t="s">
        <v>3745</v>
      </c>
      <c r="C172">
        <v>39.01</v>
      </c>
      <c r="D172">
        <v>39.28</v>
      </c>
      <c r="E172" s="6">
        <v>27</v>
      </c>
      <c r="F172" t="s">
        <v>3816</v>
      </c>
      <c r="G172">
        <f t="shared" si="2"/>
        <v>2</v>
      </c>
      <c r="H172" t="s">
        <v>3817</v>
      </c>
    </row>
    <row r="173" spans="1:8">
      <c r="A173" t="s">
        <v>3744</v>
      </c>
      <c r="B173" t="s">
        <v>3745</v>
      </c>
      <c r="C173">
        <v>39.29</v>
      </c>
      <c r="D173">
        <v>40.119999999999997</v>
      </c>
      <c r="E173" s="6">
        <v>42.999999999999545</v>
      </c>
      <c r="F173" t="s">
        <v>3818</v>
      </c>
      <c r="G173">
        <f t="shared" si="2"/>
        <v>3</v>
      </c>
      <c r="H173" t="s">
        <v>3655</v>
      </c>
    </row>
    <row r="174" spans="1:8">
      <c r="A174" t="s">
        <v>3744</v>
      </c>
      <c r="B174" t="s">
        <v>3745</v>
      </c>
      <c r="C174">
        <v>40.46</v>
      </c>
      <c r="D174">
        <v>41.33</v>
      </c>
      <c r="E174" s="6">
        <v>47</v>
      </c>
      <c r="F174" t="s">
        <v>3819</v>
      </c>
      <c r="G174">
        <f t="shared" si="2"/>
        <v>3</v>
      </c>
      <c r="H174" t="s">
        <v>3629</v>
      </c>
    </row>
    <row r="175" spans="1:8">
      <c r="A175" t="s">
        <v>3744</v>
      </c>
      <c r="B175" t="s">
        <v>3745</v>
      </c>
      <c r="C175">
        <v>41.35</v>
      </c>
      <c r="D175">
        <v>41.47</v>
      </c>
      <c r="E175" s="6">
        <v>12</v>
      </c>
      <c r="F175" t="s">
        <v>3820</v>
      </c>
      <c r="G175">
        <f t="shared" si="2"/>
        <v>1</v>
      </c>
      <c r="H175" t="s">
        <v>3583</v>
      </c>
    </row>
    <row r="176" spans="1:8">
      <c r="A176" t="s">
        <v>3744</v>
      </c>
      <c r="B176" t="s">
        <v>3745</v>
      </c>
      <c r="C176">
        <v>41.49</v>
      </c>
      <c r="D176">
        <v>41.59</v>
      </c>
      <c r="E176" s="6">
        <v>10.000000000000455</v>
      </c>
      <c r="F176" t="s">
        <v>3821</v>
      </c>
      <c r="G176">
        <f t="shared" si="2"/>
        <v>1</v>
      </c>
      <c r="H176" t="s">
        <v>3822</v>
      </c>
    </row>
    <row r="177" spans="1:8">
      <c r="A177" t="s">
        <v>3744</v>
      </c>
      <c r="B177" t="s">
        <v>3745</v>
      </c>
      <c r="C177">
        <v>42.01</v>
      </c>
      <c r="D177">
        <v>42.28</v>
      </c>
      <c r="E177" s="6">
        <v>27</v>
      </c>
      <c r="F177" t="s">
        <v>3823</v>
      </c>
      <c r="G177">
        <f t="shared" si="2"/>
        <v>2</v>
      </c>
      <c r="H177" t="s">
        <v>3626</v>
      </c>
    </row>
    <row r="178" spans="1:8">
      <c r="A178" t="s">
        <v>3744</v>
      </c>
      <c r="B178" t="s">
        <v>3745</v>
      </c>
      <c r="C178">
        <v>42.32</v>
      </c>
      <c r="D178">
        <v>42.49</v>
      </c>
      <c r="E178" s="6">
        <v>17</v>
      </c>
      <c r="F178" t="s">
        <v>3824</v>
      </c>
      <c r="G178">
        <f t="shared" si="2"/>
        <v>1</v>
      </c>
      <c r="H178" t="s">
        <v>3825</v>
      </c>
    </row>
    <row r="179" spans="1:8">
      <c r="A179" t="s">
        <v>3744</v>
      </c>
      <c r="B179" t="s">
        <v>3745</v>
      </c>
      <c r="C179">
        <v>43.21</v>
      </c>
      <c r="D179">
        <v>43.5</v>
      </c>
      <c r="E179" s="6">
        <v>29</v>
      </c>
      <c r="F179" t="s">
        <v>3826</v>
      </c>
      <c r="G179">
        <f t="shared" si="2"/>
        <v>2</v>
      </c>
      <c r="H179" t="s">
        <v>3748</v>
      </c>
    </row>
    <row r="180" spans="1:8">
      <c r="A180" t="s">
        <v>3744</v>
      </c>
      <c r="B180" t="s">
        <v>3745</v>
      </c>
      <c r="C180">
        <v>43.52</v>
      </c>
      <c r="D180">
        <v>44.03</v>
      </c>
      <c r="E180" s="6">
        <v>10.999999999999545</v>
      </c>
      <c r="F180" t="s">
        <v>3827</v>
      </c>
      <c r="G180">
        <f t="shared" si="2"/>
        <v>1</v>
      </c>
      <c r="H180" t="s">
        <v>3828</v>
      </c>
    </row>
    <row r="181" spans="1:8">
      <c r="A181" t="s">
        <v>3744</v>
      </c>
      <c r="B181" t="s">
        <v>3745</v>
      </c>
      <c r="C181">
        <v>44.05</v>
      </c>
      <c r="D181">
        <v>44.16</v>
      </c>
      <c r="E181" s="6">
        <v>11</v>
      </c>
      <c r="F181" t="s">
        <v>3829</v>
      </c>
      <c r="G181">
        <f t="shared" si="2"/>
        <v>1</v>
      </c>
      <c r="H181" t="s">
        <v>3830</v>
      </c>
    </row>
    <row r="182" spans="1:8">
      <c r="A182" t="s">
        <v>3744</v>
      </c>
      <c r="B182" t="s">
        <v>3745</v>
      </c>
      <c r="C182">
        <v>44.18</v>
      </c>
      <c r="D182">
        <v>44.34</v>
      </c>
      <c r="E182" s="6">
        <v>16.000000000000455</v>
      </c>
      <c r="F182" t="s">
        <v>3831</v>
      </c>
      <c r="G182">
        <f t="shared" si="2"/>
        <v>1</v>
      </c>
      <c r="H182" t="s">
        <v>3600</v>
      </c>
    </row>
    <row r="183" spans="1:8">
      <c r="A183" t="s">
        <v>3744</v>
      </c>
      <c r="B183" t="s">
        <v>3745</v>
      </c>
      <c r="C183">
        <v>44.54</v>
      </c>
      <c r="D183">
        <v>45.38</v>
      </c>
      <c r="E183" s="6">
        <v>44.000000000000455</v>
      </c>
      <c r="F183" t="s">
        <v>3832</v>
      </c>
      <c r="G183">
        <f t="shared" si="2"/>
        <v>3</v>
      </c>
      <c r="H183" t="s">
        <v>3629</v>
      </c>
    </row>
    <row r="184" spans="1:8">
      <c r="A184" t="s">
        <v>3744</v>
      </c>
      <c r="B184" t="s">
        <v>3745</v>
      </c>
      <c r="C184">
        <v>45.4</v>
      </c>
      <c r="D184">
        <v>45.57</v>
      </c>
      <c r="E184" s="6">
        <v>17</v>
      </c>
      <c r="F184" t="s">
        <v>3833</v>
      </c>
      <c r="G184">
        <f t="shared" si="2"/>
        <v>1</v>
      </c>
      <c r="H184" t="s">
        <v>3738</v>
      </c>
    </row>
    <row r="185" spans="1:8">
      <c r="A185" t="s">
        <v>3744</v>
      </c>
      <c r="B185" t="s">
        <v>3745</v>
      </c>
      <c r="C185">
        <v>46.58</v>
      </c>
      <c r="D185">
        <v>47.17</v>
      </c>
      <c r="E185" s="6">
        <v>19</v>
      </c>
      <c r="F185" t="s">
        <v>3834</v>
      </c>
      <c r="G185">
        <f t="shared" si="2"/>
        <v>1</v>
      </c>
      <c r="H185" t="s">
        <v>3629</v>
      </c>
    </row>
    <row r="186" spans="1:8">
      <c r="A186" t="s">
        <v>3835</v>
      </c>
      <c r="B186" t="s">
        <v>3836</v>
      </c>
      <c r="C186">
        <v>0.42</v>
      </c>
      <c r="D186">
        <v>1.46</v>
      </c>
      <c r="E186" s="6">
        <v>64</v>
      </c>
      <c r="F186" t="s">
        <v>3572</v>
      </c>
      <c r="G186">
        <f t="shared" si="2"/>
        <v>3</v>
      </c>
      <c r="H186" t="s">
        <v>3629</v>
      </c>
    </row>
    <row r="187" spans="1:8">
      <c r="A187" t="s">
        <v>3835</v>
      </c>
      <c r="B187" t="s">
        <v>3836</v>
      </c>
      <c r="C187">
        <v>1.5</v>
      </c>
      <c r="D187">
        <v>2.09</v>
      </c>
      <c r="E187" s="6">
        <v>19</v>
      </c>
      <c r="F187" t="s">
        <v>3643</v>
      </c>
      <c r="G187">
        <f t="shared" si="2"/>
        <v>1</v>
      </c>
      <c r="H187" t="s">
        <v>3837</v>
      </c>
    </row>
    <row r="188" spans="1:8">
      <c r="A188" t="s">
        <v>3835</v>
      </c>
      <c r="B188" t="s">
        <v>3836</v>
      </c>
      <c r="C188">
        <v>2.13</v>
      </c>
      <c r="D188">
        <v>2.4500000000000002</v>
      </c>
      <c r="E188" s="6">
        <v>32</v>
      </c>
      <c r="F188" t="s">
        <v>3701</v>
      </c>
      <c r="G188">
        <f t="shared" si="2"/>
        <v>2</v>
      </c>
      <c r="H188" t="s">
        <v>3838</v>
      </c>
    </row>
    <row r="189" spans="1:8">
      <c r="A189" t="s">
        <v>3835</v>
      </c>
      <c r="B189" t="s">
        <v>3836</v>
      </c>
      <c r="C189">
        <v>2.4900000000000002</v>
      </c>
      <c r="D189">
        <v>3.08</v>
      </c>
      <c r="E189" s="6">
        <v>18.999999999999972</v>
      </c>
      <c r="F189" t="s">
        <v>3676</v>
      </c>
      <c r="G189">
        <f t="shared" si="2"/>
        <v>1</v>
      </c>
      <c r="H189" t="s">
        <v>3839</v>
      </c>
    </row>
    <row r="190" spans="1:8">
      <c r="A190" t="s">
        <v>3835</v>
      </c>
      <c r="B190" t="s">
        <v>3836</v>
      </c>
      <c r="C190">
        <v>3.12</v>
      </c>
      <c r="D190">
        <v>3.42</v>
      </c>
      <c r="E190" s="6">
        <v>30</v>
      </c>
      <c r="F190" t="s">
        <v>3710</v>
      </c>
      <c r="G190">
        <f t="shared" si="2"/>
        <v>2</v>
      </c>
      <c r="H190" t="s">
        <v>3629</v>
      </c>
    </row>
    <row r="191" spans="1:8">
      <c r="A191" t="s">
        <v>3835</v>
      </c>
      <c r="B191" t="s">
        <v>3836</v>
      </c>
      <c r="C191">
        <v>3.44</v>
      </c>
      <c r="D191">
        <v>3.58</v>
      </c>
      <c r="E191" s="6">
        <v>14</v>
      </c>
      <c r="F191" t="s">
        <v>3582</v>
      </c>
      <c r="G191">
        <f t="shared" si="2"/>
        <v>1</v>
      </c>
      <c r="H191" t="s">
        <v>3840</v>
      </c>
    </row>
    <row r="192" spans="1:8">
      <c r="A192" t="s">
        <v>3835</v>
      </c>
      <c r="B192" t="s">
        <v>3836</v>
      </c>
      <c r="C192">
        <v>4.3</v>
      </c>
      <c r="D192">
        <v>4.57</v>
      </c>
      <c r="E192" s="6">
        <v>27</v>
      </c>
      <c r="F192" t="s">
        <v>3682</v>
      </c>
      <c r="G192">
        <f t="shared" si="2"/>
        <v>2</v>
      </c>
      <c r="H192" t="s">
        <v>3721</v>
      </c>
    </row>
    <row r="193" spans="1:8">
      <c r="A193" t="s">
        <v>3835</v>
      </c>
      <c r="B193" t="s">
        <v>3836</v>
      </c>
      <c r="C193">
        <v>5</v>
      </c>
      <c r="D193">
        <v>5.39</v>
      </c>
      <c r="E193" s="6">
        <v>39</v>
      </c>
      <c r="F193" t="s">
        <v>3841</v>
      </c>
      <c r="G193">
        <f t="shared" si="2"/>
        <v>3</v>
      </c>
      <c r="H193" t="s">
        <v>3683</v>
      </c>
    </row>
    <row r="194" spans="1:8">
      <c r="A194" t="s">
        <v>3835</v>
      </c>
      <c r="B194" t="s">
        <v>3836</v>
      </c>
      <c r="C194">
        <v>5.43</v>
      </c>
      <c r="D194">
        <v>6.14</v>
      </c>
      <c r="E194" s="6">
        <v>30.999999999999943</v>
      </c>
      <c r="F194" t="s">
        <v>3653</v>
      </c>
      <c r="G194">
        <f t="shared" si="2"/>
        <v>2</v>
      </c>
      <c r="H194" t="s">
        <v>3842</v>
      </c>
    </row>
    <row r="195" spans="1:8">
      <c r="A195" t="s">
        <v>3835</v>
      </c>
      <c r="B195" t="s">
        <v>3836</v>
      </c>
      <c r="C195">
        <v>6.15</v>
      </c>
      <c r="D195">
        <v>6.31</v>
      </c>
      <c r="E195" s="6">
        <v>15.999999999999886</v>
      </c>
      <c r="F195" t="s">
        <v>3750</v>
      </c>
      <c r="G195">
        <f t="shared" ref="G195:G258" si="3">LEN(F195)-LEN(SUBSTITUTE(F195,",",""))+1</f>
        <v>1</v>
      </c>
      <c r="H195" t="s">
        <v>3683</v>
      </c>
    </row>
    <row r="196" spans="1:8">
      <c r="A196" t="s">
        <v>3835</v>
      </c>
      <c r="B196" t="s">
        <v>3836</v>
      </c>
      <c r="C196">
        <v>6.52</v>
      </c>
      <c r="D196">
        <v>7.55</v>
      </c>
      <c r="E196" s="6">
        <v>63.000000000000057</v>
      </c>
      <c r="F196" t="s">
        <v>3843</v>
      </c>
      <c r="G196">
        <f t="shared" si="3"/>
        <v>4</v>
      </c>
      <c r="H196" t="s">
        <v>3683</v>
      </c>
    </row>
    <row r="197" spans="1:8">
      <c r="A197" t="s">
        <v>3835</v>
      </c>
      <c r="B197" t="s">
        <v>3836</v>
      </c>
      <c r="C197">
        <v>7.56</v>
      </c>
      <c r="D197">
        <v>8.2100000000000009</v>
      </c>
      <c r="E197" s="6">
        <v>25.000000000000171</v>
      </c>
      <c r="F197" t="s">
        <v>3752</v>
      </c>
      <c r="G197">
        <f t="shared" si="3"/>
        <v>2</v>
      </c>
      <c r="H197" t="s">
        <v>3683</v>
      </c>
    </row>
    <row r="198" spans="1:8">
      <c r="A198" t="s">
        <v>3835</v>
      </c>
      <c r="B198" t="s">
        <v>3836</v>
      </c>
      <c r="C198">
        <v>9.5</v>
      </c>
      <c r="D198">
        <v>10.38</v>
      </c>
      <c r="E198" s="6">
        <v>48.000000000000114</v>
      </c>
      <c r="F198" t="s">
        <v>3844</v>
      </c>
      <c r="G198">
        <f t="shared" si="3"/>
        <v>3</v>
      </c>
      <c r="H198" t="s">
        <v>3629</v>
      </c>
    </row>
    <row r="199" spans="1:8">
      <c r="A199" t="s">
        <v>3835</v>
      </c>
      <c r="B199" t="s">
        <v>3836</v>
      </c>
      <c r="C199">
        <v>10.41</v>
      </c>
      <c r="D199">
        <v>10.5</v>
      </c>
      <c r="E199" s="6">
        <v>9</v>
      </c>
      <c r="F199" t="s">
        <v>3845</v>
      </c>
      <c r="G199">
        <f t="shared" si="3"/>
        <v>1</v>
      </c>
      <c r="H199" t="s">
        <v>3846</v>
      </c>
    </row>
    <row r="200" spans="1:8">
      <c r="A200" t="s">
        <v>3835</v>
      </c>
      <c r="B200" t="s">
        <v>3836</v>
      </c>
      <c r="C200">
        <v>11.07</v>
      </c>
      <c r="D200">
        <v>11.55</v>
      </c>
      <c r="E200" s="6">
        <v>48.000000000000114</v>
      </c>
      <c r="F200" t="s">
        <v>3847</v>
      </c>
      <c r="G200">
        <f t="shared" si="3"/>
        <v>3</v>
      </c>
      <c r="H200" t="s">
        <v>3848</v>
      </c>
    </row>
    <row r="201" spans="1:8">
      <c r="A201" t="s">
        <v>3835</v>
      </c>
      <c r="B201" t="s">
        <v>3836</v>
      </c>
      <c r="C201">
        <v>11.57</v>
      </c>
      <c r="D201">
        <v>12.13</v>
      </c>
      <c r="E201" s="6">
        <v>16.000000000000114</v>
      </c>
      <c r="F201" t="s">
        <v>3849</v>
      </c>
      <c r="G201">
        <f t="shared" si="3"/>
        <v>1</v>
      </c>
      <c r="H201" t="s">
        <v>3850</v>
      </c>
    </row>
    <row r="202" spans="1:8">
      <c r="A202" t="s">
        <v>3835</v>
      </c>
      <c r="B202" t="s">
        <v>3836</v>
      </c>
      <c r="C202">
        <v>12.16</v>
      </c>
      <c r="D202">
        <v>12.4</v>
      </c>
      <c r="E202" s="6">
        <v>24</v>
      </c>
      <c r="F202" t="s">
        <v>3851</v>
      </c>
      <c r="G202">
        <f t="shared" si="3"/>
        <v>2</v>
      </c>
      <c r="H202" t="s">
        <v>3600</v>
      </c>
    </row>
    <row r="203" spans="1:8">
      <c r="A203" t="s">
        <v>3835</v>
      </c>
      <c r="B203" t="s">
        <v>3836</v>
      </c>
      <c r="C203">
        <v>12.44</v>
      </c>
      <c r="D203">
        <v>13.12</v>
      </c>
      <c r="E203" s="6">
        <v>27.999999999999886</v>
      </c>
      <c r="F203" t="s">
        <v>3852</v>
      </c>
      <c r="G203">
        <f t="shared" si="3"/>
        <v>2</v>
      </c>
      <c r="H203" t="s">
        <v>3683</v>
      </c>
    </row>
    <row r="204" spans="1:8">
      <c r="A204" t="s">
        <v>3835</v>
      </c>
      <c r="B204" t="s">
        <v>3836</v>
      </c>
      <c r="C204">
        <v>13.15</v>
      </c>
      <c r="D204">
        <v>14.04</v>
      </c>
      <c r="E204" s="6">
        <v>48.999999999999886</v>
      </c>
      <c r="F204" t="s">
        <v>3853</v>
      </c>
      <c r="G204">
        <f t="shared" si="3"/>
        <v>3</v>
      </c>
      <c r="H204" t="s">
        <v>3588</v>
      </c>
    </row>
    <row r="205" spans="1:8">
      <c r="A205" t="s">
        <v>3835</v>
      </c>
      <c r="B205" t="s">
        <v>3836</v>
      </c>
      <c r="C205">
        <v>14.09</v>
      </c>
      <c r="D205">
        <v>14.22</v>
      </c>
      <c r="E205" s="6">
        <v>13.000000000000114</v>
      </c>
      <c r="F205" t="s">
        <v>3854</v>
      </c>
      <c r="G205">
        <f t="shared" si="3"/>
        <v>1</v>
      </c>
      <c r="H205" t="s">
        <v>3598</v>
      </c>
    </row>
    <row r="206" spans="1:8">
      <c r="A206" t="s">
        <v>3835</v>
      </c>
      <c r="B206" t="s">
        <v>3836</v>
      </c>
      <c r="C206">
        <v>14.23</v>
      </c>
      <c r="D206">
        <v>14.38</v>
      </c>
      <c r="E206" s="6">
        <v>15.000000000000114</v>
      </c>
      <c r="F206" t="s">
        <v>3855</v>
      </c>
      <c r="G206">
        <f t="shared" si="3"/>
        <v>1</v>
      </c>
      <c r="H206" t="s">
        <v>3683</v>
      </c>
    </row>
    <row r="207" spans="1:8">
      <c r="A207" t="s">
        <v>3835</v>
      </c>
      <c r="B207" t="s">
        <v>3836</v>
      </c>
      <c r="C207">
        <v>15.15</v>
      </c>
      <c r="D207">
        <v>16.02</v>
      </c>
      <c r="E207" s="6">
        <v>47</v>
      </c>
      <c r="F207" t="s">
        <v>3856</v>
      </c>
      <c r="G207">
        <f t="shared" si="3"/>
        <v>3</v>
      </c>
      <c r="H207" t="s">
        <v>3588</v>
      </c>
    </row>
    <row r="208" spans="1:8">
      <c r="A208" t="s">
        <v>3835</v>
      </c>
      <c r="B208" t="s">
        <v>3836</v>
      </c>
      <c r="C208">
        <v>16.03</v>
      </c>
      <c r="D208">
        <v>16.14</v>
      </c>
      <c r="E208" s="6">
        <v>10.999999999999886</v>
      </c>
      <c r="F208" t="s">
        <v>3767</v>
      </c>
      <c r="G208">
        <f t="shared" si="3"/>
        <v>1</v>
      </c>
      <c r="H208" t="s">
        <v>3683</v>
      </c>
    </row>
    <row r="209" spans="1:8">
      <c r="A209" t="s">
        <v>3835</v>
      </c>
      <c r="B209" t="s">
        <v>3836</v>
      </c>
      <c r="C209">
        <v>16.170000000000002</v>
      </c>
      <c r="D209">
        <v>17.010000000000002</v>
      </c>
      <c r="E209" s="6">
        <v>43.999999999999886</v>
      </c>
      <c r="F209" t="s">
        <v>3857</v>
      </c>
      <c r="G209">
        <f t="shared" si="3"/>
        <v>3</v>
      </c>
      <c r="H209" t="s">
        <v>3858</v>
      </c>
    </row>
    <row r="210" spans="1:8">
      <c r="A210" t="s">
        <v>3835</v>
      </c>
      <c r="B210" t="s">
        <v>3836</v>
      </c>
      <c r="C210">
        <v>17.03</v>
      </c>
      <c r="D210">
        <v>17.3</v>
      </c>
      <c r="E210" s="6">
        <v>26.999999999999886</v>
      </c>
      <c r="F210" t="s">
        <v>3773</v>
      </c>
      <c r="G210">
        <f t="shared" si="3"/>
        <v>2</v>
      </c>
      <c r="H210" t="s">
        <v>3629</v>
      </c>
    </row>
    <row r="211" spans="1:8">
      <c r="A211" t="s">
        <v>3835</v>
      </c>
      <c r="B211" t="s">
        <v>3836</v>
      </c>
      <c r="C211">
        <v>17.32</v>
      </c>
      <c r="D211">
        <v>18.350000000000001</v>
      </c>
      <c r="E211" s="6">
        <v>63.000000000000227</v>
      </c>
      <c r="F211" t="s">
        <v>3859</v>
      </c>
      <c r="G211">
        <f t="shared" si="3"/>
        <v>4</v>
      </c>
      <c r="H211" t="s">
        <v>3588</v>
      </c>
    </row>
    <row r="212" spans="1:8">
      <c r="A212" t="s">
        <v>3835</v>
      </c>
      <c r="B212" t="s">
        <v>3836</v>
      </c>
      <c r="C212">
        <v>18.36</v>
      </c>
      <c r="D212">
        <v>19.34</v>
      </c>
      <c r="E212" s="6">
        <v>58</v>
      </c>
      <c r="F212" t="s">
        <v>3860</v>
      </c>
      <c r="G212">
        <f t="shared" si="3"/>
        <v>4</v>
      </c>
      <c r="H212" t="s">
        <v>3598</v>
      </c>
    </row>
    <row r="213" spans="1:8">
      <c r="A213" t="s">
        <v>3835</v>
      </c>
      <c r="B213" t="s">
        <v>3836</v>
      </c>
      <c r="C213">
        <v>19.38</v>
      </c>
      <c r="D213">
        <v>21.07</v>
      </c>
      <c r="E213" s="6">
        <v>89</v>
      </c>
      <c r="F213" t="s">
        <v>3861</v>
      </c>
      <c r="G213">
        <f t="shared" si="3"/>
        <v>5</v>
      </c>
      <c r="H213" t="s">
        <v>3862</v>
      </c>
    </row>
    <row r="214" spans="1:8">
      <c r="A214" t="s">
        <v>3835</v>
      </c>
      <c r="B214" t="s">
        <v>3836</v>
      </c>
      <c r="C214">
        <v>21.1</v>
      </c>
      <c r="D214">
        <v>21.23</v>
      </c>
      <c r="E214" s="6">
        <v>12.999999999999773</v>
      </c>
      <c r="F214" t="s">
        <v>3788</v>
      </c>
      <c r="G214">
        <f t="shared" si="3"/>
        <v>1</v>
      </c>
      <c r="H214" t="s">
        <v>3863</v>
      </c>
    </row>
    <row r="215" spans="1:8">
      <c r="A215" t="s">
        <v>3835</v>
      </c>
      <c r="B215" t="s">
        <v>3836</v>
      </c>
      <c r="C215">
        <v>21.26</v>
      </c>
      <c r="D215">
        <v>22.29</v>
      </c>
      <c r="E215" s="6">
        <v>62.999999999999773</v>
      </c>
      <c r="F215" t="s">
        <v>3864</v>
      </c>
      <c r="G215">
        <f t="shared" si="3"/>
        <v>5</v>
      </c>
      <c r="H215" t="s">
        <v>3588</v>
      </c>
    </row>
    <row r="216" spans="1:8">
      <c r="A216" t="s">
        <v>3835</v>
      </c>
      <c r="B216" t="s">
        <v>3836</v>
      </c>
      <c r="C216">
        <v>22.32</v>
      </c>
      <c r="D216">
        <v>22.46</v>
      </c>
      <c r="E216" s="6">
        <v>14</v>
      </c>
      <c r="F216" t="s">
        <v>3865</v>
      </c>
      <c r="G216">
        <f t="shared" si="3"/>
        <v>1</v>
      </c>
      <c r="H216" t="s">
        <v>3866</v>
      </c>
    </row>
    <row r="217" spans="1:8">
      <c r="A217" t="s">
        <v>3835</v>
      </c>
      <c r="B217" t="s">
        <v>3836</v>
      </c>
      <c r="C217">
        <v>22.47</v>
      </c>
      <c r="D217">
        <v>22.58</v>
      </c>
      <c r="E217" s="6">
        <v>10.999999999999773</v>
      </c>
      <c r="F217" t="s">
        <v>3867</v>
      </c>
      <c r="G217">
        <f t="shared" si="3"/>
        <v>1</v>
      </c>
      <c r="H217" t="s">
        <v>3868</v>
      </c>
    </row>
    <row r="218" spans="1:8">
      <c r="A218" t="s">
        <v>3835</v>
      </c>
      <c r="B218" t="s">
        <v>3836</v>
      </c>
      <c r="C218">
        <v>23.01</v>
      </c>
      <c r="D218">
        <v>23.12</v>
      </c>
      <c r="E218" s="6">
        <v>10.999999999999773</v>
      </c>
      <c r="F218" t="s">
        <v>3869</v>
      </c>
      <c r="G218">
        <f t="shared" si="3"/>
        <v>1</v>
      </c>
      <c r="H218" t="s">
        <v>3870</v>
      </c>
    </row>
    <row r="219" spans="1:8">
      <c r="A219" t="s">
        <v>3835</v>
      </c>
      <c r="B219" t="s">
        <v>3836</v>
      </c>
      <c r="C219">
        <v>23.12</v>
      </c>
      <c r="D219">
        <v>23.54</v>
      </c>
      <c r="E219" s="6">
        <v>42</v>
      </c>
      <c r="F219" t="s">
        <v>3871</v>
      </c>
      <c r="G219">
        <f t="shared" si="3"/>
        <v>3</v>
      </c>
      <c r="H219" t="s">
        <v>3778</v>
      </c>
    </row>
    <row r="220" spans="1:8">
      <c r="A220" t="s">
        <v>3835</v>
      </c>
      <c r="B220" t="s">
        <v>3836</v>
      </c>
      <c r="C220">
        <v>24.57</v>
      </c>
      <c r="D220">
        <v>25.22</v>
      </c>
      <c r="E220" s="6">
        <v>25</v>
      </c>
      <c r="F220" t="s">
        <v>3872</v>
      </c>
      <c r="G220">
        <f t="shared" si="3"/>
        <v>2</v>
      </c>
      <c r="H220" t="s">
        <v>3862</v>
      </c>
    </row>
    <row r="221" spans="1:8">
      <c r="A221" t="s">
        <v>3835</v>
      </c>
      <c r="B221" t="s">
        <v>3836</v>
      </c>
      <c r="C221">
        <v>25.36</v>
      </c>
      <c r="D221">
        <v>26.27</v>
      </c>
      <c r="E221" s="6">
        <v>51</v>
      </c>
      <c r="F221" t="s">
        <v>3873</v>
      </c>
      <c r="G221">
        <f t="shared" si="3"/>
        <v>3</v>
      </c>
      <c r="H221" t="s">
        <v>3629</v>
      </c>
    </row>
    <row r="222" spans="1:8">
      <c r="A222" t="s">
        <v>3835</v>
      </c>
      <c r="B222" t="s">
        <v>3836</v>
      </c>
      <c r="C222">
        <v>26.3</v>
      </c>
      <c r="D222">
        <v>26.48</v>
      </c>
      <c r="E222" s="6">
        <v>18</v>
      </c>
      <c r="F222" t="s">
        <v>3874</v>
      </c>
      <c r="G222">
        <f t="shared" si="3"/>
        <v>1</v>
      </c>
      <c r="H222" t="s">
        <v>3875</v>
      </c>
    </row>
    <row r="223" spans="1:8">
      <c r="A223" t="s">
        <v>3835</v>
      </c>
      <c r="B223" t="s">
        <v>3836</v>
      </c>
      <c r="C223">
        <v>26.51</v>
      </c>
      <c r="D223">
        <v>27.52</v>
      </c>
      <c r="E223" s="6">
        <v>60.999999999999773</v>
      </c>
      <c r="F223" t="s">
        <v>3876</v>
      </c>
      <c r="G223">
        <f t="shared" si="3"/>
        <v>4</v>
      </c>
      <c r="H223" t="s">
        <v>3877</v>
      </c>
    </row>
    <row r="224" spans="1:8">
      <c r="A224" t="s">
        <v>3835</v>
      </c>
      <c r="B224" t="s">
        <v>3836</v>
      </c>
      <c r="C224">
        <v>27.55</v>
      </c>
      <c r="D224">
        <v>29.04</v>
      </c>
      <c r="E224" s="6">
        <v>69</v>
      </c>
      <c r="F224" t="s">
        <v>3878</v>
      </c>
      <c r="G224">
        <f t="shared" si="3"/>
        <v>4</v>
      </c>
      <c r="H224" t="s">
        <v>3879</v>
      </c>
    </row>
    <row r="225" spans="1:8">
      <c r="A225" t="s">
        <v>3835</v>
      </c>
      <c r="B225" t="s">
        <v>3836</v>
      </c>
      <c r="C225">
        <v>29.07</v>
      </c>
      <c r="D225">
        <v>29.27</v>
      </c>
      <c r="E225" s="6">
        <v>20</v>
      </c>
      <c r="F225" t="s">
        <v>3880</v>
      </c>
      <c r="G225">
        <f t="shared" si="3"/>
        <v>1</v>
      </c>
      <c r="H225" t="s">
        <v>3588</v>
      </c>
    </row>
    <row r="226" spans="1:8">
      <c r="A226" t="s">
        <v>3835</v>
      </c>
      <c r="B226" t="s">
        <v>3836</v>
      </c>
      <c r="C226">
        <v>29.31</v>
      </c>
      <c r="D226">
        <v>29.44</v>
      </c>
      <c r="E226" s="6">
        <v>13.000000000000455</v>
      </c>
      <c r="F226" t="s">
        <v>3881</v>
      </c>
      <c r="G226">
        <f t="shared" si="3"/>
        <v>1</v>
      </c>
      <c r="H226" t="s">
        <v>3863</v>
      </c>
    </row>
    <row r="227" spans="1:8">
      <c r="A227" t="s">
        <v>3835</v>
      </c>
      <c r="B227" t="s">
        <v>3836</v>
      </c>
      <c r="C227">
        <v>29.46</v>
      </c>
      <c r="D227">
        <v>29.58</v>
      </c>
      <c r="E227" s="6">
        <v>11.999999999999773</v>
      </c>
      <c r="F227" t="s">
        <v>3882</v>
      </c>
      <c r="G227">
        <f t="shared" si="3"/>
        <v>1</v>
      </c>
      <c r="H227" t="s">
        <v>3883</v>
      </c>
    </row>
    <row r="228" spans="1:8">
      <c r="A228" t="s">
        <v>3835</v>
      </c>
      <c r="B228" t="s">
        <v>3836</v>
      </c>
      <c r="C228">
        <v>29.59</v>
      </c>
      <c r="D228">
        <v>30.27</v>
      </c>
      <c r="E228" s="6">
        <v>28</v>
      </c>
      <c r="F228" t="s">
        <v>3884</v>
      </c>
      <c r="G228">
        <f t="shared" si="3"/>
        <v>2</v>
      </c>
      <c r="H228" t="s">
        <v>3629</v>
      </c>
    </row>
    <row r="229" spans="1:8">
      <c r="A229" t="s">
        <v>3835</v>
      </c>
      <c r="B229" t="s">
        <v>3836</v>
      </c>
      <c r="C229">
        <v>30.29</v>
      </c>
      <c r="D229">
        <v>30.46</v>
      </c>
      <c r="E229" s="6">
        <v>17</v>
      </c>
      <c r="F229" t="s">
        <v>3885</v>
      </c>
      <c r="G229">
        <f t="shared" si="3"/>
        <v>1</v>
      </c>
      <c r="H229" t="s">
        <v>3886</v>
      </c>
    </row>
    <row r="230" spans="1:8">
      <c r="A230" t="s">
        <v>3835</v>
      </c>
      <c r="B230" t="s">
        <v>3836</v>
      </c>
      <c r="C230">
        <v>31.03</v>
      </c>
      <c r="D230">
        <v>31.44</v>
      </c>
      <c r="E230" s="6">
        <v>41.000000000000227</v>
      </c>
      <c r="F230" t="s">
        <v>3887</v>
      </c>
      <c r="G230">
        <f t="shared" si="3"/>
        <v>3</v>
      </c>
      <c r="H230" t="s">
        <v>3629</v>
      </c>
    </row>
    <row r="231" spans="1:8">
      <c r="A231" t="s">
        <v>3835</v>
      </c>
      <c r="B231" t="s">
        <v>3836</v>
      </c>
      <c r="C231">
        <v>31.47</v>
      </c>
      <c r="D231">
        <v>31.58</v>
      </c>
      <c r="E231" s="6">
        <v>10.999999999999773</v>
      </c>
      <c r="F231" t="s">
        <v>3888</v>
      </c>
      <c r="G231">
        <f t="shared" si="3"/>
        <v>1</v>
      </c>
      <c r="H231" t="s">
        <v>3889</v>
      </c>
    </row>
    <row r="232" spans="1:8">
      <c r="A232" t="s">
        <v>3835</v>
      </c>
      <c r="B232" t="s">
        <v>3836</v>
      </c>
      <c r="C232">
        <v>32</v>
      </c>
      <c r="D232">
        <v>32.200000000000003</v>
      </c>
      <c r="E232" s="6">
        <v>20.000000000000227</v>
      </c>
      <c r="F232" t="s">
        <v>3890</v>
      </c>
      <c r="G232">
        <f t="shared" si="3"/>
        <v>1</v>
      </c>
      <c r="H232" t="s">
        <v>3891</v>
      </c>
    </row>
    <row r="233" spans="1:8">
      <c r="A233" t="s">
        <v>3892</v>
      </c>
      <c r="B233" t="s">
        <v>3893</v>
      </c>
      <c r="C233">
        <v>0</v>
      </c>
      <c r="D233">
        <v>0.3</v>
      </c>
      <c r="E233" s="6">
        <v>30</v>
      </c>
      <c r="F233" t="s">
        <v>3570</v>
      </c>
      <c r="G233">
        <f t="shared" si="3"/>
        <v>2</v>
      </c>
      <c r="H233" t="s">
        <v>3894</v>
      </c>
    </row>
    <row r="234" spans="1:8">
      <c r="A234" t="s">
        <v>3892</v>
      </c>
      <c r="B234" t="s">
        <v>3893</v>
      </c>
      <c r="C234">
        <v>0.48</v>
      </c>
      <c r="D234">
        <v>1.1599999999999999</v>
      </c>
      <c r="E234" s="6">
        <v>28</v>
      </c>
      <c r="F234" t="s">
        <v>3895</v>
      </c>
      <c r="G234">
        <f t="shared" si="3"/>
        <v>2</v>
      </c>
      <c r="H234" t="s">
        <v>3709</v>
      </c>
    </row>
    <row r="235" spans="1:8">
      <c r="A235" t="s">
        <v>3892</v>
      </c>
      <c r="B235" t="s">
        <v>3893</v>
      </c>
      <c r="C235">
        <v>1.18</v>
      </c>
      <c r="D235">
        <v>1.46</v>
      </c>
      <c r="E235" s="6">
        <v>28</v>
      </c>
      <c r="F235" t="s">
        <v>3574</v>
      </c>
      <c r="G235">
        <f t="shared" si="3"/>
        <v>2</v>
      </c>
      <c r="H235" t="s">
        <v>3629</v>
      </c>
    </row>
    <row r="236" spans="1:8">
      <c r="A236" t="s">
        <v>3892</v>
      </c>
      <c r="B236" t="s">
        <v>3893</v>
      </c>
      <c r="C236">
        <v>1.48</v>
      </c>
      <c r="D236">
        <v>3.06</v>
      </c>
      <c r="E236" s="6">
        <v>78</v>
      </c>
      <c r="F236" t="s">
        <v>3896</v>
      </c>
      <c r="G236">
        <f t="shared" si="3"/>
        <v>5</v>
      </c>
      <c r="H236" t="s">
        <v>3709</v>
      </c>
    </row>
    <row r="237" spans="1:8">
      <c r="A237" t="s">
        <v>3892</v>
      </c>
      <c r="B237" t="s">
        <v>3893</v>
      </c>
      <c r="C237">
        <v>3.1</v>
      </c>
      <c r="D237">
        <v>3.27</v>
      </c>
      <c r="E237" s="6">
        <v>17</v>
      </c>
      <c r="F237" t="s">
        <v>3678</v>
      </c>
      <c r="G237">
        <f t="shared" si="3"/>
        <v>1</v>
      </c>
      <c r="H237" t="s">
        <v>3665</v>
      </c>
    </row>
    <row r="238" spans="1:8">
      <c r="A238" t="s">
        <v>3892</v>
      </c>
      <c r="B238" t="s">
        <v>3893</v>
      </c>
      <c r="C238">
        <v>3.3</v>
      </c>
      <c r="D238">
        <v>3.58</v>
      </c>
      <c r="E238" s="6">
        <v>28.000000000000028</v>
      </c>
      <c r="F238" t="s">
        <v>3897</v>
      </c>
      <c r="G238">
        <f t="shared" si="3"/>
        <v>2</v>
      </c>
      <c r="H238" t="s">
        <v>3713</v>
      </c>
    </row>
    <row r="239" spans="1:8">
      <c r="A239" t="s">
        <v>3892</v>
      </c>
      <c r="B239" t="s">
        <v>3893</v>
      </c>
      <c r="C239">
        <v>4.01</v>
      </c>
      <c r="D239">
        <v>4.26</v>
      </c>
      <c r="E239" s="6">
        <v>25.000000000000028</v>
      </c>
      <c r="F239" t="s">
        <v>3695</v>
      </c>
      <c r="G239">
        <f t="shared" si="3"/>
        <v>2</v>
      </c>
      <c r="H239" t="s">
        <v>3629</v>
      </c>
    </row>
    <row r="240" spans="1:8">
      <c r="A240" t="s">
        <v>3892</v>
      </c>
      <c r="B240" t="s">
        <v>3893</v>
      </c>
      <c r="C240">
        <v>4.28</v>
      </c>
      <c r="D240">
        <v>5.14</v>
      </c>
      <c r="E240" s="6">
        <v>45.999999999999943</v>
      </c>
      <c r="F240" t="s">
        <v>3898</v>
      </c>
      <c r="G240">
        <f t="shared" si="3"/>
        <v>3</v>
      </c>
      <c r="H240" t="s">
        <v>3655</v>
      </c>
    </row>
    <row r="241" spans="1:8">
      <c r="A241" t="s">
        <v>3892</v>
      </c>
      <c r="B241" t="s">
        <v>3893</v>
      </c>
      <c r="C241">
        <v>5.16</v>
      </c>
      <c r="D241">
        <v>5.48</v>
      </c>
      <c r="E241" s="6">
        <v>32.000000000000057</v>
      </c>
      <c r="F241" t="s">
        <v>3899</v>
      </c>
      <c r="G241">
        <f t="shared" si="3"/>
        <v>2</v>
      </c>
      <c r="H241" t="s">
        <v>3588</v>
      </c>
    </row>
    <row r="242" spans="1:8">
      <c r="A242" t="s">
        <v>3900</v>
      </c>
      <c r="B242" t="s">
        <v>3901</v>
      </c>
      <c r="C242">
        <v>0</v>
      </c>
      <c r="D242">
        <v>0.41</v>
      </c>
      <c r="E242" s="6">
        <v>41</v>
      </c>
      <c r="F242" t="s">
        <v>3637</v>
      </c>
      <c r="G242">
        <f t="shared" si="3"/>
        <v>3</v>
      </c>
      <c r="H242" t="s">
        <v>3902</v>
      </c>
    </row>
    <row r="243" spans="1:8">
      <c r="A243" t="s">
        <v>3900</v>
      </c>
      <c r="B243" t="s">
        <v>3901</v>
      </c>
      <c r="C243">
        <v>0.45</v>
      </c>
      <c r="D243">
        <v>1.01</v>
      </c>
      <c r="E243" s="6">
        <v>16</v>
      </c>
      <c r="F243" t="s">
        <v>3639</v>
      </c>
      <c r="G243">
        <f t="shared" si="3"/>
        <v>1</v>
      </c>
      <c r="H243" t="s">
        <v>3903</v>
      </c>
    </row>
    <row r="244" spans="1:8">
      <c r="A244" t="s">
        <v>3900</v>
      </c>
      <c r="B244" t="s">
        <v>3901</v>
      </c>
      <c r="C244">
        <v>1.03</v>
      </c>
      <c r="D244">
        <v>1.33</v>
      </c>
      <c r="E244" s="6">
        <v>30</v>
      </c>
      <c r="F244" t="s">
        <v>3733</v>
      </c>
      <c r="G244">
        <f t="shared" si="3"/>
        <v>2</v>
      </c>
      <c r="H244" t="s">
        <v>3868</v>
      </c>
    </row>
    <row r="245" spans="1:8">
      <c r="A245" t="s">
        <v>3900</v>
      </c>
      <c r="B245" t="s">
        <v>3901</v>
      </c>
      <c r="C245">
        <v>1.37</v>
      </c>
      <c r="D245">
        <v>2.02</v>
      </c>
      <c r="E245" s="6">
        <v>24.999999999999986</v>
      </c>
      <c r="F245" t="s">
        <v>3701</v>
      </c>
      <c r="G245">
        <f t="shared" si="3"/>
        <v>2</v>
      </c>
      <c r="H245" t="s">
        <v>3629</v>
      </c>
    </row>
    <row r="246" spans="1:8">
      <c r="A246" t="s">
        <v>3900</v>
      </c>
      <c r="B246" t="s">
        <v>3901</v>
      </c>
      <c r="C246">
        <v>2.04</v>
      </c>
      <c r="D246">
        <v>2.25</v>
      </c>
      <c r="E246" s="6">
        <v>21</v>
      </c>
      <c r="F246" t="s">
        <v>3578</v>
      </c>
      <c r="G246">
        <f t="shared" si="3"/>
        <v>2</v>
      </c>
      <c r="H246" t="s">
        <v>3721</v>
      </c>
    </row>
    <row r="247" spans="1:8">
      <c r="A247" t="s">
        <v>3900</v>
      </c>
      <c r="B247" t="s">
        <v>3901</v>
      </c>
      <c r="C247">
        <v>2.27</v>
      </c>
      <c r="D247">
        <v>2.36</v>
      </c>
      <c r="E247" s="6">
        <v>9</v>
      </c>
      <c r="F247" t="s">
        <v>3580</v>
      </c>
      <c r="G247">
        <f t="shared" si="3"/>
        <v>1</v>
      </c>
      <c r="H247" t="s">
        <v>3904</v>
      </c>
    </row>
    <row r="248" spans="1:8">
      <c r="A248" t="s">
        <v>3900</v>
      </c>
      <c r="B248" t="s">
        <v>3901</v>
      </c>
      <c r="C248">
        <v>2.38</v>
      </c>
      <c r="D248">
        <v>3.03</v>
      </c>
      <c r="E248" s="6">
        <v>24.999999999999972</v>
      </c>
      <c r="F248" t="s">
        <v>3712</v>
      </c>
      <c r="G248">
        <f t="shared" si="3"/>
        <v>2</v>
      </c>
      <c r="H248" t="s">
        <v>3905</v>
      </c>
    </row>
    <row r="249" spans="1:8">
      <c r="A249" t="s">
        <v>3900</v>
      </c>
      <c r="B249" t="s">
        <v>3901</v>
      </c>
      <c r="C249">
        <v>3.06</v>
      </c>
      <c r="D249">
        <v>4.1100000000000003</v>
      </c>
      <c r="E249" s="6">
        <v>65.000000000000028</v>
      </c>
      <c r="F249" t="s">
        <v>3906</v>
      </c>
      <c r="G249">
        <f t="shared" si="3"/>
        <v>5</v>
      </c>
      <c r="H249" t="s">
        <v>3830</v>
      </c>
    </row>
    <row r="250" spans="1:8">
      <c r="A250" t="s">
        <v>3900</v>
      </c>
      <c r="B250" t="s">
        <v>3901</v>
      </c>
      <c r="C250">
        <v>4.13</v>
      </c>
      <c r="D250">
        <v>4.24</v>
      </c>
      <c r="E250" s="6">
        <v>11</v>
      </c>
      <c r="F250" t="s">
        <v>3604</v>
      </c>
      <c r="G250">
        <f t="shared" si="3"/>
        <v>1</v>
      </c>
      <c r="H250" t="s">
        <v>3638</v>
      </c>
    </row>
    <row r="251" spans="1:8">
      <c r="A251" t="s">
        <v>3900</v>
      </c>
      <c r="B251" t="s">
        <v>3901</v>
      </c>
      <c r="C251">
        <v>4.2699999999999996</v>
      </c>
      <c r="D251">
        <v>4.49</v>
      </c>
      <c r="E251" s="6">
        <v>22.000000000000057</v>
      </c>
      <c r="F251" t="s">
        <v>3653</v>
      </c>
      <c r="G251">
        <f t="shared" si="3"/>
        <v>2</v>
      </c>
      <c r="H251" t="s">
        <v>3629</v>
      </c>
    </row>
    <row r="252" spans="1:8">
      <c r="A252" t="s">
        <v>3900</v>
      </c>
      <c r="B252" t="s">
        <v>3901</v>
      </c>
      <c r="C252">
        <v>4.5</v>
      </c>
      <c r="D252">
        <v>5.46</v>
      </c>
      <c r="E252" s="6">
        <v>56</v>
      </c>
      <c r="F252" t="s">
        <v>3907</v>
      </c>
      <c r="G252">
        <f t="shared" si="3"/>
        <v>5</v>
      </c>
      <c r="H252" t="s">
        <v>3908</v>
      </c>
    </row>
    <row r="253" spans="1:8">
      <c r="A253" t="s">
        <v>3900</v>
      </c>
      <c r="B253" t="s">
        <v>3901</v>
      </c>
      <c r="C253">
        <v>5.49</v>
      </c>
      <c r="D253">
        <v>5.59</v>
      </c>
      <c r="E253" s="6">
        <v>10</v>
      </c>
      <c r="F253" t="s">
        <v>3909</v>
      </c>
      <c r="G253">
        <f t="shared" si="3"/>
        <v>1</v>
      </c>
      <c r="H253" t="s">
        <v>3910</v>
      </c>
    </row>
    <row r="254" spans="1:8">
      <c r="A254" t="s">
        <v>3900</v>
      </c>
      <c r="B254" t="s">
        <v>3901</v>
      </c>
      <c r="C254">
        <v>6.15</v>
      </c>
      <c r="D254">
        <v>6.47</v>
      </c>
      <c r="E254" s="6">
        <v>31.999999999999943</v>
      </c>
      <c r="F254" t="s">
        <v>3911</v>
      </c>
      <c r="G254">
        <f t="shared" si="3"/>
        <v>3</v>
      </c>
      <c r="H254" t="s">
        <v>3638</v>
      </c>
    </row>
    <row r="255" spans="1:8">
      <c r="A255" t="s">
        <v>3900</v>
      </c>
      <c r="B255" t="s">
        <v>3901</v>
      </c>
      <c r="C255">
        <v>6.49</v>
      </c>
      <c r="D255">
        <v>7.39</v>
      </c>
      <c r="E255" s="6">
        <v>50</v>
      </c>
      <c r="F255" t="s">
        <v>3912</v>
      </c>
      <c r="G255">
        <f t="shared" si="3"/>
        <v>4</v>
      </c>
      <c r="H255" t="s">
        <v>3913</v>
      </c>
    </row>
    <row r="256" spans="1:8">
      <c r="A256" t="s">
        <v>3900</v>
      </c>
      <c r="B256" t="s">
        <v>3901</v>
      </c>
      <c r="C256">
        <v>7.41</v>
      </c>
      <c r="D256">
        <v>8.07</v>
      </c>
      <c r="E256" s="6">
        <v>26</v>
      </c>
      <c r="F256" t="s">
        <v>3914</v>
      </c>
      <c r="G256">
        <f t="shared" si="3"/>
        <v>2</v>
      </c>
      <c r="H256" t="s">
        <v>3619</v>
      </c>
    </row>
    <row r="257" spans="1:8">
      <c r="A257" t="s">
        <v>3900</v>
      </c>
      <c r="B257" t="s">
        <v>3901</v>
      </c>
      <c r="C257">
        <v>8.09</v>
      </c>
      <c r="D257">
        <v>8.1999999999999993</v>
      </c>
      <c r="E257" s="6">
        <v>10.999999999999943</v>
      </c>
      <c r="F257" t="s">
        <v>3845</v>
      </c>
      <c r="G257">
        <f t="shared" si="3"/>
        <v>1</v>
      </c>
      <c r="H257" t="s">
        <v>3850</v>
      </c>
    </row>
    <row r="258" spans="1:8">
      <c r="A258" t="s">
        <v>3915</v>
      </c>
      <c r="B258" t="s">
        <v>3916</v>
      </c>
      <c r="C258">
        <v>0.04</v>
      </c>
      <c r="D258">
        <v>0.25</v>
      </c>
      <c r="E258" s="6">
        <v>21</v>
      </c>
      <c r="F258" t="s">
        <v>3570</v>
      </c>
      <c r="G258">
        <f t="shared" si="3"/>
        <v>2</v>
      </c>
      <c r="H258" t="s">
        <v>3917</v>
      </c>
    </row>
    <row r="259" spans="1:8">
      <c r="A259" t="s">
        <v>3915</v>
      </c>
      <c r="B259" t="s">
        <v>3916</v>
      </c>
      <c r="C259">
        <v>0.26</v>
      </c>
      <c r="D259">
        <v>0.35</v>
      </c>
      <c r="E259" s="6">
        <v>9</v>
      </c>
      <c r="F259" t="s">
        <v>3719</v>
      </c>
      <c r="G259">
        <f t="shared" ref="G259:G322" si="4">LEN(F259)-LEN(SUBSTITUTE(F259,",",""))+1</f>
        <v>1</v>
      </c>
      <c r="H259" t="s">
        <v>3918</v>
      </c>
    </row>
    <row r="260" spans="1:8">
      <c r="A260" t="s">
        <v>3915</v>
      </c>
      <c r="B260" t="s">
        <v>3916</v>
      </c>
      <c r="C260">
        <v>0.37</v>
      </c>
      <c r="D260">
        <v>0.57999999999999996</v>
      </c>
      <c r="E260" s="6">
        <v>20.999999999999993</v>
      </c>
      <c r="F260" t="s">
        <v>3895</v>
      </c>
      <c r="G260">
        <f t="shared" si="4"/>
        <v>2</v>
      </c>
      <c r="H260" t="s">
        <v>3629</v>
      </c>
    </row>
    <row r="261" spans="1:8">
      <c r="A261" t="s">
        <v>3915</v>
      </c>
      <c r="B261" t="s">
        <v>3916</v>
      </c>
      <c r="C261">
        <v>1</v>
      </c>
      <c r="D261">
        <v>1.21</v>
      </c>
      <c r="E261" s="6">
        <v>21</v>
      </c>
      <c r="F261" t="s">
        <v>3574</v>
      </c>
      <c r="G261">
        <f t="shared" si="4"/>
        <v>2</v>
      </c>
      <c r="H261" t="s">
        <v>3629</v>
      </c>
    </row>
    <row r="262" spans="1:8">
      <c r="A262" t="s">
        <v>3915</v>
      </c>
      <c r="B262" t="s">
        <v>3916</v>
      </c>
      <c r="C262">
        <v>1.23</v>
      </c>
      <c r="D262">
        <v>1.43</v>
      </c>
      <c r="E262" s="6">
        <v>20</v>
      </c>
      <c r="F262" t="s">
        <v>3919</v>
      </c>
      <c r="G262">
        <f t="shared" si="4"/>
        <v>2</v>
      </c>
      <c r="H262" t="s">
        <v>3629</v>
      </c>
    </row>
    <row r="263" spans="1:8">
      <c r="A263" t="s">
        <v>3915</v>
      </c>
      <c r="B263" t="s">
        <v>3916</v>
      </c>
      <c r="C263">
        <v>1.45</v>
      </c>
      <c r="D263">
        <v>1.53</v>
      </c>
      <c r="E263" s="6">
        <v>8</v>
      </c>
      <c r="F263" t="s">
        <v>3702</v>
      </c>
      <c r="G263">
        <f t="shared" si="4"/>
        <v>1</v>
      </c>
      <c r="H263" t="s">
        <v>3920</v>
      </c>
    </row>
    <row r="264" spans="1:8">
      <c r="A264" t="s">
        <v>3915</v>
      </c>
      <c r="B264" t="s">
        <v>3916</v>
      </c>
      <c r="C264">
        <v>1.55</v>
      </c>
      <c r="D264">
        <v>2.16</v>
      </c>
      <c r="E264" s="6">
        <v>21</v>
      </c>
      <c r="F264" t="s">
        <v>3589</v>
      </c>
      <c r="G264">
        <f t="shared" si="4"/>
        <v>2</v>
      </c>
      <c r="H264" t="s">
        <v>3738</v>
      </c>
    </row>
    <row r="265" spans="1:8">
      <c r="A265" t="s">
        <v>3915</v>
      </c>
      <c r="B265" t="s">
        <v>3916</v>
      </c>
      <c r="C265">
        <v>2.1800000000000002</v>
      </c>
      <c r="D265">
        <v>2.2999999999999998</v>
      </c>
      <c r="E265" s="6">
        <v>11.999999999999972</v>
      </c>
      <c r="F265" t="s">
        <v>3678</v>
      </c>
      <c r="G265">
        <f t="shared" si="4"/>
        <v>1</v>
      </c>
      <c r="H265" t="s">
        <v>3921</v>
      </c>
    </row>
    <row r="266" spans="1:8">
      <c r="A266" t="s">
        <v>3915</v>
      </c>
      <c r="B266" t="s">
        <v>3916</v>
      </c>
      <c r="C266">
        <v>2.44</v>
      </c>
      <c r="D266">
        <v>3.54</v>
      </c>
      <c r="E266" s="6">
        <v>70</v>
      </c>
      <c r="F266" t="s">
        <v>3922</v>
      </c>
      <c r="G266">
        <f t="shared" si="4"/>
        <v>6</v>
      </c>
      <c r="H266" t="s">
        <v>3588</v>
      </c>
    </row>
    <row r="267" spans="1:8">
      <c r="A267" t="s">
        <v>3915</v>
      </c>
      <c r="B267" t="s">
        <v>3916</v>
      </c>
      <c r="C267">
        <v>4.17</v>
      </c>
      <c r="D267">
        <v>4.49</v>
      </c>
      <c r="E267" s="6">
        <v>32</v>
      </c>
      <c r="F267" t="s">
        <v>3923</v>
      </c>
      <c r="G267">
        <f t="shared" si="4"/>
        <v>3</v>
      </c>
      <c r="H267" t="s">
        <v>3629</v>
      </c>
    </row>
    <row r="268" spans="1:8">
      <c r="A268" t="s">
        <v>3915</v>
      </c>
      <c r="B268" t="s">
        <v>3916</v>
      </c>
      <c r="C268">
        <v>4.5199999999999996</v>
      </c>
      <c r="D268">
        <v>5.12</v>
      </c>
      <c r="E268" s="6">
        <v>20.000000000000057</v>
      </c>
      <c r="F268" t="s">
        <v>3742</v>
      </c>
      <c r="G268">
        <f t="shared" si="4"/>
        <v>2</v>
      </c>
      <c r="H268" t="s">
        <v>3629</v>
      </c>
    </row>
    <row r="269" spans="1:8">
      <c r="A269" t="s">
        <v>3915</v>
      </c>
      <c r="B269" t="s">
        <v>3916</v>
      </c>
      <c r="C269">
        <v>5.14</v>
      </c>
      <c r="D269">
        <v>5.41</v>
      </c>
      <c r="E269" s="6">
        <v>27.000000000000057</v>
      </c>
      <c r="F269" t="s">
        <v>3924</v>
      </c>
      <c r="G269">
        <f t="shared" si="4"/>
        <v>1</v>
      </c>
      <c r="H269" t="s">
        <v>3598</v>
      </c>
    </row>
    <row r="270" spans="1:8">
      <c r="A270" t="s">
        <v>3925</v>
      </c>
      <c r="B270" t="s">
        <v>3926</v>
      </c>
      <c r="C270">
        <v>0.06</v>
      </c>
      <c r="D270">
        <v>0.19</v>
      </c>
      <c r="E270" s="6">
        <v>13</v>
      </c>
      <c r="F270" t="s">
        <v>3593</v>
      </c>
      <c r="G270">
        <f t="shared" si="4"/>
        <v>1</v>
      </c>
      <c r="H270" t="s">
        <v>3588</v>
      </c>
    </row>
    <row r="271" spans="1:8">
      <c r="A271" t="s">
        <v>3925</v>
      </c>
      <c r="B271" t="s">
        <v>3926</v>
      </c>
      <c r="C271">
        <v>0.24</v>
      </c>
      <c r="D271">
        <v>0.42</v>
      </c>
      <c r="E271" s="6">
        <v>18</v>
      </c>
      <c r="F271" t="s">
        <v>3730</v>
      </c>
      <c r="G271">
        <f t="shared" si="4"/>
        <v>1</v>
      </c>
      <c r="H271" t="s">
        <v>3614</v>
      </c>
    </row>
    <row r="272" spans="1:8">
      <c r="A272" t="s">
        <v>3925</v>
      </c>
      <c r="B272" t="s">
        <v>3926</v>
      </c>
      <c r="C272">
        <v>0.43</v>
      </c>
      <c r="D272">
        <v>1.1399999999999999</v>
      </c>
      <c r="E272" s="6">
        <v>30.999999999999986</v>
      </c>
      <c r="F272" t="s">
        <v>3611</v>
      </c>
      <c r="G272">
        <f t="shared" si="4"/>
        <v>2</v>
      </c>
      <c r="H272" t="s">
        <v>3927</v>
      </c>
    </row>
    <row r="273" spans="1:8">
      <c r="A273" t="s">
        <v>3925</v>
      </c>
      <c r="B273" t="s">
        <v>3926</v>
      </c>
      <c r="C273">
        <v>1.17</v>
      </c>
      <c r="D273">
        <v>1.3</v>
      </c>
      <c r="E273" s="6">
        <v>13</v>
      </c>
      <c r="F273" t="s">
        <v>3641</v>
      </c>
      <c r="G273">
        <f t="shared" si="4"/>
        <v>1</v>
      </c>
      <c r="H273" t="s">
        <v>3928</v>
      </c>
    </row>
    <row r="274" spans="1:8">
      <c r="A274" t="s">
        <v>3925</v>
      </c>
      <c r="B274" t="s">
        <v>3926</v>
      </c>
      <c r="C274">
        <v>2.1</v>
      </c>
      <c r="D274">
        <v>2.57</v>
      </c>
      <c r="E274" s="6">
        <v>47</v>
      </c>
      <c r="F274" t="s">
        <v>3919</v>
      </c>
      <c r="G274">
        <f t="shared" si="4"/>
        <v>2</v>
      </c>
      <c r="H274" t="s">
        <v>3929</v>
      </c>
    </row>
    <row r="275" spans="1:8">
      <c r="A275" t="s">
        <v>3925</v>
      </c>
      <c r="B275" t="s">
        <v>3926</v>
      </c>
      <c r="C275">
        <v>3</v>
      </c>
      <c r="D275">
        <v>3.24</v>
      </c>
      <c r="E275" s="6">
        <v>24.000000000000028</v>
      </c>
      <c r="F275" t="s">
        <v>3702</v>
      </c>
      <c r="G275">
        <f t="shared" si="4"/>
        <v>1</v>
      </c>
      <c r="H275" t="s">
        <v>3930</v>
      </c>
    </row>
    <row r="276" spans="1:8">
      <c r="A276" t="s">
        <v>3931</v>
      </c>
      <c r="B276" t="s">
        <v>3932</v>
      </c>
      <c r="C276">
        <v>0.02</v>
      </c>
      <c r="D276">
        <v>0.26</v>
      </c>
      <c r="E276" s="6">
        <v>24</v>
      </c>
      <c r="F276" t="s">
        <v>3570</v>
      </c>
      <c r="G276">
        <f t="shared" si="4"/>
        <v>2</v>
      </c>
      <c r="H276" t="s">
        <v>3933</v>
      </c>
    </row>
    <row r="277" spans="1:8">
      <c r="A277" t="s">
        <v>3931</v>
      </c>
      <c r="B277" t="s">
        <v>3932</v>
      </c>
      <c r="C277">
        <v>0.28999999999999998</v>
      </c>
      <c r="D277">
        <v>0.53</v>
      </c>
      <c r="E277" s="6">
        <v>24.000000000000004</v>
      </c>
      <c r="F277" t="s">
        <v>3611</v>
      </c>
      <c r="G277">
        <f t="shared" si="4"/>
        <v>2</v>
      </c>
      <c r="H277" t="s">
        <v>3629</v>
      </c>
    </row>
    <row r="278" spans="1:8">
      <c r="A278" t="s">
        <v>3931</v>
      </c>
      <c r="B278" t="s">
        <v>3932</v>
      </c>
      <c r="C278">
        <v>0.55000000000000004</v>
      </c>
      <c r="D278">
        <v>1.18</v>
      </c>
      <c r="E278" s="6">
        <v>22.999999999999993</v>
      </c>
      <c r="F278" t="s">
        <v>3733</v>
      </c>
      <c r="G278">
        <f t="shared" si="4"/>
        <v>2</v>
      </c>
      <c r="H278" t="s">
        <v>3588</v>
      </c>
    </row>
    <row r="279" spans="1:8">
      <c r="A279" t="s">
        <v>3931</v>
      </c>
      <c r="B279" t="s">
        <v>3932</v>
      </c>
      <c r="C279">
        <v>1.2</v>
      </c>
      <c r="D279">
        <v>1.31</v>
      </c>
      <c r="E279" s="6">
        <v>11</v>
      </c>
      <c r="F279" t="s">
        <v>3645</v>
      </c>
      <c r="G279">
        <f t="shared" si="4"/>
        <v>1</v>
      </c>
      <c r="H279" t="s">
        <v>3850</v>
      </c>
    </row>
    <row r="280" spans="1:8">
      <c r="A280" t="s">
        <v>3931</v>
      </c>
      <c r="B280" t="s">
        <v>3932</v>
      </c>
      <c r="C280">
        <v>1.32</v>
      </c>
      <c r="D280">
        <v>1.44</v>
      </c>
      <c r="E280" s="6">
        <v>12</v>
      </c>
      <c r="F280" t="s">
        <v>3576</v>
      </c>
      <c r="G280">
        <f t="shared" si="4"/>
        <v>1</v>
      </c>
      <c r="H280" t="s">
        <v>3934</v>
      </c>
    </row>
    <row r="281" spans="1:8">
      <c r="A281" t="s">
        <v>3931</v>
      </c>
      <c r="B281" t="s">
        <v>3932</v>
      </c>
      <c r="C281">
        <v>1.47</v>
      </c>
      <c r="D281">
        <v>2.14</v>
      </c>
      <c r="E281" s="6">
        <v>27</v>
      </c>
      <c r="F281" t="s">
        <v>3578</v>
      </c>
      <c r="G281">
        <f t="shared" si="4"/>
        <v>2</v>
      </c>
      <c r="H281" t="s">
        <v>3629</v>
      </c>
    </row>
    <row r="282" spans="1:8">
      <c r="A282" t="s">
        <v>3931</v>
      </c>
      <c r="B282" t="s">
        <v>3932</v>
      </c>
      <c r="C282">
        <v>2.16</v>
      </c>
      <c r="D282">
        <v>2.2999999999999998</v>
      </c>
      <c r="E282" s="6">
        <v>13.999999999999972</v>
      </c>
      <c r="F282" t="s">
        <v>3580</v>
      </c>
      <c r="G282">
        <f t="shared" si="4"/>
        <v>1</v>
      </c>
      <c r="H282" t="s">
        <v>3774</v>
      </c>
    </row>
    <row r="283" spans="1:8">
      <c r="A283" t="s">
        <v>3931</v>
      </c>
      <c r="B283" t="s">
        <v>3932</v>
      </c>
      <c r="C283">
        <v>2.3199999999999998</v>
      </c>
      <c r="D283">
        <v>2.48</v>
      </c>
      <c r="E283" s="6">
        <v>16</v>
      </c>
      <c r="F283" t="s">
        <v>3582</v>
      </c>
      <c r="G283">
        <f t="shared" si="4"/>
        <v>1</v>
      </c>
      <c r="H283" t="s">
        <v>3935</v>
      </c>
    </row>
    <row r="284" spans="1:8">
      <c r="A284" t="s">
        <v>3931</v>
      </c>
      <c r="B284" t="s">
        <v>3932</v>
      </c>
      <c r="C284">
        <v>2.52</v>
      </c>
      <c r="D284">
        <v>4.1500000000000004</v>
      </c>
      <c r="E284" s="6">
        <v>83.000000000000028</v>
      </c>
      <c r="F284" t="s">
        <v>3936</v>
      </c>
      <c r="G284">
        <f t="shared" si="4"/>
        <v>5</v>
      </c>
      <c r="H284" t="s">
        <v>3588</v>
      </c>
    </row>
    <row r="285" spans="1:8">
      <c r="A285" t="s">
        <v>3931</v>
      </c>
      <c r="B285" t="s">
        <v>3932</v>
      </c>
      <c r="C285">
        <v>4.17</v>
      </c>
      <c r="D285">
        <v>5.26</v>
      </c>
      <c r="E285" s="6">
        <v>69</v>
      </c>
      <c r="F285" t="s">
        <v>3937</v>
      </c>
      <c r="G285">
        <f t="shared" si="4"/>
        <v>4</v>
      </c>
      <c r="H285" t="s">
        <v>3588</v>
      </c>
    </row>
    <row r="286" spans="1:8">
      <c r="A286" t="s">
        <v>3931</v>
      </c>
      <c r="B286" t="s">
        <v>3932</v>
      </c>
      <c r="C286">
        <v>5.28</v>
      </c>
      <c r="D286">
        <v>6.04</v>
      </c>
      <c r="E286" s="6">
        <v>36</v>
      </c>
      <c r="F286" t="s">
        <v>3654</v>
      </c>
      <c r="G286">
        <f t="shared" si="4"/>
        <v>2</v>
      </c>
      <c r="H286" t="s">
        <v>3629</v>
      </c>
    </row>
    <row r="287" spans="1:8">
      <c r="A287" t="s">
        <v>3931</v>
      </c>
      <c r="B287" t="s">
        <v>3932</v>
      </c>
      <c r="C287">
        <v>6.06</v>
      </c>
      <c r="D287">
        <v>6.42</v>
      </c>
      <c r="E287" s="6">
        <v>36.000000000000057</v>
      </c>
      <c r="F287" t="s">
        <v>3938</v>
      </c>
      <c r="G287">
        <f t="shared" si="4"/>
        <v>2</v>
      </c>
      <c r="H287" t="s">
        <v>3933</v>
      </c>
    </row>
    <row r="288" spans="1:8">
      <c r="A288" t="s">
        <v>3931</v>
      </c>
      <c r="B288" t="s">
        <v>3932</v>
      </c>
      <c r="C288">
        <v>6.46</v>
      </c>
      <c r="D288">
        <v>7.02</v>
      </c>
      <c r="E288" s="6">
        <v>15.999999999999943</v>
      </c>
      <c r="F288" t="s">
        <v>3939</v>
      </c>
      <c r="G288">
        <f t="shared" si="4"/>
        <v>1</v>
      </c>
      <c r="H288" t="s">
        <v>3940</v>
      </c>
    </row>
    <row r="289" spans="1:8">
      <c r="A289" t="s">
        <v>3931</v>
      </c>
      <c r="B289" t="s">
        <v>3932</v>
      </c>
      <c r="C289">
        <v>7.19</v>
      </c>
      <c r="D289">
        <v>7.5</v>
      </c>
      <c r="E289" s="6">
        <v>30.999999999999943</v>
      </c>
      <c r="F289" t="s">
        <v>3752</v>
      </c>
      <c r="G289">
        <f t="shared" si="4"/>
        <v>2</v>
      </c>
      <c r="H289" t="s">
        <v>3619</v>
      </c>
    </row>
    <row r="290" spans="1:8">
      <c r="A290" t="s">
        <v>3931</v>
      </c>
      <c r="B290" t="s">
        <v>3932</v>
      </c>
      <c r="C290">
        <v>7.52</v>
      </c>
      <c r="D290">
        <v>8.31</v>
      </c>
      <c r="E290" s="6">
        <v>39.000000000000114</v>
      </c>
      <c r="F290" t="s">
        <v>3628</v>
      </c>
      <c r="G290">
        <f t="shared" si="4"/>
        <v>2</v>
      </c>
      <c r="H290" t="s">
        <v>3629</v>
      </c>
    </row>
    <row r="291" spans="1:8">
      <c r="A291" t="s">
        <v>3931</v>
      </c>
      <c r="B291" t="s">
        <v>3932</v>
      </c>
      <c r="C291">
        <v>8.33</v>
      </c>
      <c r="D291">
        <v>8.44</v>
      </c>
      <c r="E291" s="6">
        <v>11</v>
      </c>
      <c r="F291" t="s">
        <v>3941</v>
      </c>
      <c r="G291">
        <f t="shared" si="4"/>
        <v>1</v>
      </c>
      <c r="H291" t="s">
        <v>3942</v>
      </c>
    </row>
    <row r="292" spans="1:8">
      <c r="A292" t="s">
        <v>3931</v>
      </c>
      <c r="B292" t="s">
        <v>3932</v>
      </c>
      <c r="C292">
        <v>9.17</v>
      </c>
      <c r="D292">
        <v>9.52</v>
      </c>
      <c r="E292" s="6">
        <v>35</v>
      </c>
      <c r="F292" t="s">
        <v>3943</v>
      </c>
      <c r="G292">
        <f t="shared" si="4"/>
        <v>2</v>
      </c>
      <c r="H292" t="s">
        <v>3619</v>
      </c>
    </row>
    <row r="293" spans="1:8">
      <c r="A293" t="s">
        <v>3931</v>
      </c>
      <c r="B293" t="s">
        <v>3932</v>
      </c>
      <c r="C293">
        <v>10.43</v>
      </c>
      <c r="D293">
        <v>11.13</v>
      </c>
      <c r="E293" s="6">
        <v>30.000000000000114</v>
      </c>
      <c r="F293" t="s">
        <v>3944</v>
      </c>
      <c r="G293">
        <f t="shared" si="4"/>
        <v>2</v>
      </c>
      <c r="H293" t="s">
        <v>3945</v>
      </c>
    </row>
    <row r="294" spans="1:8">
      <c r="A294" t="s">
        <v>3931</v>
      </c>
      <c r="B294" t="s">
        <v>3932</v>
      </c>
      <c r="C294">
        <v>11.16</v>
      </c>
      <c r="D294">
        <v>11.32</v>
      </c>
      <c r="E294" s="6">
        <v>16</v>
      </c>
      <c r="F294" t="s">
        <v>3946</v>
      </c>
      <c r="G294">
        <f t="shared" si="4"/>
        <v>1</v>
      </c>
      <c r="H294" t="s">
        <v>3598</v>
      </c>
    </row>
    <row r="295" spans="1:8">
      <c r="A295" t="s">
        <v>3931</v>
      </c>
      <c r="B295" t="s">
        <v>3932</v>
      </c>
      <c r="C295">
        <v>11.52</v>
      </c>
      <c r="D295">
        <v>12.41</v>
      </c>
      <c r="E295" s="6">
        <v>49</v>
      </c>
      <c r="F295" t="s">
        <v>3947</v>
      </c>
      <c r="G295">
        <f t="shared" si="4"/>
        <v>3</v>
      </c>
      <c r="H295" t="s">
        <v>3629</v>
      </c>
    </row>
    <row r="296" spans="1:8">
      <c r="A296" t="s">
        <v>3931</v>
      </c>
      <c r="B296" t="s">
        <v>3932</v>
      </c>
      <c r="C296">
        <v>12.46</v>
      </c>
      <c r="D296">
        <v>13.18</v>
      </c>
      <c r="E296" s="6">
        <v>31.999999999999886</v>
      </c>
      <c r="F296" t="s">
        <v>3948</v>
      </c>
      <c r="G296">
        <f t="shared" si="4"/>
        <v>2</v>
      </c>
      <c r="H296" t="s">
        <v>3655</v>
      </c>
    </row>
    <row r="297" spans="1:8">
      <c r="A297" t="s">
        <v>3931</v>
      </c>
      <c r="B297" t="s">
        <v>3932</v>
      </c>
      <c r="C297">
        <v>13.21</v>
      </c>
      <c r="D297">
        <v>13.32</v>
      </c>
      <c r="E297" s="6">
        <v>10.999999999999886</v>
      </c>
      <c r="F297" t="s">
        <v>3949</v>
      </c>
      <c r="G297">
        <f t="shared" si="4"/>
        <v>1</v>
      </c>
      <c r="H297" t="s">
        <v>3933</v>
      </c>
    </row>
    <row r="298" spans="1:8">
      <c r="A298" t="s">
        <v>3931</v>
      </c>
      <c r="B298" t="s">
        <v>3932</v>
      </c>
      <c r="C298">
        <v>13.49</v>
      </c>
      <c r="D298">
        <v>14.13</v>
      </c>
      <c r="E298" s="6">
        <v>24.000000000000114</v>
      </c>
      <c r="F298" t="s">
        <v>3950</v>
      </c>
      <c r="G298">
        <f t="shared" si="4"/>
        <v>2</v>
      </c>
      <c r="H298" t="s">
        <v>3951</v>
      </c>
    </row>
    <row r="299" spans="1:8">
      <c r="A299" t="s">
        <v>3931</v>
      </c>
      <c r="B299" t="s">
        <v>3932</v>
      </c>
      <c r="C299">
        <v>14.15</v>
      </c>
      <c r="D299">
        <v>14.34</v>
      </c>
      <c r="E299" s="6">
        <v>19</v>
      </c>
      <c r="F299" t="s">
        <v>3952</v>
      </c>
      <c r="G299">
        <f t="shared" si="4"/>
        <v>1</v>
      </c>
      <c r="H299" t="s">
        <v>3953</v>
      </c>
    </row>
    <row r="300" spans="1:8">
      <c r="A300" t="s">
        <v>3931</v>
      </c>
      <c r="B300" t="s">
        <v>3932</v>
      </c>
      <c r="C300">
        <v>14.37</v>
      </c>
      <c r="D300">
        <v>15.23</v>
      </c>
      <c r="E300" s="6">
        <v>46.000000000000114</v>
      </c>
      <c r="F300" t="s">
        <v>3954</v>
      </c>
      <c r="G300">
        <f t="shared" si="4"/>
        <v>3</v>
      </c>
      <c r="H300" t="s">
        <v>3870</v>
      </c>
    </row>
    <row r="301" spans="1:8">
      <c r="A301" t="s">
        <v>3931</v>
      </c>
      <c r="B301" t="s">
        <v>3932</v>
      </c>
      <c r="C301">
        <v>15.26</v>
      </c>
      <c r="D301">
        <v>16.18</v>
      </c>
      <c r="E301" s="6">
        <v>52</v>
      </c>
      <c r="F301" t="s">
        <v>3955</v>
      </c>
      <c r="G301">
        <f t="shared" si="4"/>
        <v>3</v>
      </c>
      <c r="H301" t="s">
        <v>3646</v>
      </c>
    </row>
    <row r="302" spans="1:8">
      <c r="A302" t="s">
        <v>3931</v>
      </c>
      <c r="B302" t="s">
        <v>3932</v>
      </c>
      <c r="C302">
        <v>16.21</v>
      </c>
      <c r="D302">
        <v>16.510000000000002</v>
      </c>
      <c r="E302" s="6">
        <v>30</v>
      </c>
      <c r="F302" t="s">
        <v>3956</v>
      </c>
      <c r="G302">
        <f t="shared" si="4"/>
        <v>2</v>
      </c>
      <c r="H302" t="s">
        <v>3957</v>
      </c>
    </row>
    <row r="303" spans="1:8">
      <c r="A303" t="s">
        <v>3931</v>
      </c>
      <c r="B303" t="s">
        <v>3932</v>
      </c>
      <c r="C303">
        <v>16.54</v>
      </c>
      <c r="D303">
        <v>18.57</v>
      </c>
      <c r="E303" s="6">
        <v>123.00000000000011</v>
      </c>
      <c r="F303" t="s">
        <v>3958</v>
      </c>
      <c r="G303">
        <f t="shared" si="4"/>
        <v>7</v>
      </c>
      <c r="H303" t="s">
        <v>3959</v>
      </c>
    </row>
    <row r="304" spans="1:8">
      <c r="A304" t="s">
        <v>3931</v>
      </c>
      <c r="B304" t="s">
        <v>3932</v>
      </c>
      <c r="C304">
        <v>19.010000000000002</v>
      </c>
      <c r="D304">
        <v>19.170000000000002</v>
      </c>
      <c r="E304" s="6">
        <v>16</v>
      </c>
      <c r="F304" t="s">
        <v>3960</v>
      </c>
      <c r="G304">
        <f t="shared" si="4"/>
        <v>1</v>
      </c>
      <c r="H304" t="s">
        <v>3961</v>
      </c>
    </row>
    <row r="305" spans="1:8">
      <c r="A305" t="s">
        <v>3931</v>
      </c>
      <c r="B305" t="s">
        <v>3932</v>
      </c>
      <c r="C305">
        <v>19.18</v>
      </c>
      <c r="D305">
        <v>19.55</v>
      </c>
      <c r="E305" s="6">
        <v>37</v>
      </c>
      <c r="F305" t="s">
        <v>3962</v>
      </c>
      <c r="G305">
        <f t="shared" si="4"/>
        <v>2</v>
      </c>
      <c r="H305" t="s">
        <v>3629</v>
      </c>
    </row>
    <row r="306" spans="1:8">
      <c r="A306" t="s">
        <v>3931</v>
      </c>
      <c r="B306" t="s">
        <v>3932</v>
      </c>
      <c r="C306">
        <v>19.57</v>
      </c>
      <c r="D306">
        <v>20.07</v>
      </c>
      <c r="E306" s="6">
        <v>10</v>
      </c>
      <c r="F306" t="s">
        <v>3782</v>
      </c>
      <c r="G306">
        <f t="shared" si="4"/>
        <v>1</v>
      </c>
      <c r="H306" t="s">
        <v>3588</v>
      </c>
    </row>
    <row r="307" spans="1:8">
      <c r="A307" t="s">
        <v>3931</v>
      </c>
      <c r="B307" t="s">
        <v>3932</v>
      </c>
      <c r="C307">
        <v>20.11</v>
      </c>
      <c r="D307">
        <v>22.22</v>
      </c>
      <c r="E307" s="6">
        <v>131</v>
      </c>
      <c r="F307" t="s">
        <v>3963</v>
      </c>
      <c r="G307">
        <f t="shared" si="4"/>
        <v>7</v>
      </c>
      <c r="H307" t="s">
        <v>3964</v>
      </c>
    </row>
    <row r="308" spans="1:8">
      <c r="A308" t="s">
        <v>3931</v>
      </c>
      <c r="B308" t="s">
        <v>3932</v>
      </c>
      <c r="C308">
        <v>22.26</v>
      </c>
      <c r="D308">
        <v>22.46</v>
      </c>
      <c r="E308" s="6">
        <v>19.999999999999773</v>
      </c>
      <c r="F308" t="s">
        <v>3965</v>
      </c>
      <c r="G308">
        <f t="shared" si="4"/>
        <v>1</v>
      </c>
      <c r="H308" t="s">
        <v>3966</v>
      </c>
    </row>
    <row r="309" spans="1:8">
      <c r="A309" t="s">
        <v>3931</v>
      </c>
      <c r="B309" t="s">
        <v>3932</v>
      </c>
      <c r="C309">
        <v>22.48</v>
      </c>
      <c r="D309">
        <v>23.25</v>
      </c>
      <c r="E309" s="6">
        <v>37</v>
      </c>
      <c r="F309" t="s">
        <v>3967</v>
      </c>
      <c r="G309">
        <f t="shared" si="4"/>
        <v>2</v>
      </c>
      <c r="H309" t="s">
        <v>3629</v>
      </c>
    </row>
    <row r="310" spans="1:8">
      <c r="A310" t="s">
        <v>3931</v>
      </c>
      <c r="B310" t="s">
        <v>3932</v>
      </c>
      <c r="C310">
        <v>23.29</v>
      </c>
      <c r="D310">
        <v>23.42</v>
      </c>
      <c r="E310" s="6">
        <v>13.000000000000227</v>
      </c>
      <c r="F310" t="s">
        <v>3865</v>
      </c>
      <c r="G310">
        <f t="shared" si="4"/>
        <v>1</v>
      </c>
      <c r="H310" t="s">
        <v>3968</v>
      </c>
    </row>
    <row r="311" spans="1:8">
      <c r="A311" t="s">
        <v>3931</v>
      </c>
      <c r="B311" t="s">
        <v>3932</v>
      </c>
      <c r="C311">
        <v>23.44</v>
      </c>
      <c r="D311">
        <v>24.01</v>
      </c>
      <c r="E311" s="6">
        <v>17</v>
      </c>
      <c r="F311" t="s">
        <v>3867</v>
      </c>
      <c r="G311">
        <f t="shared" si="4"/>
        <v>1</v>
      </c>
      <c r="H311" t="s">
        <v>3622</v>
      </c>
    </row>
    <row r="312" spans="1:8">
      <c r="A312" t="s">
        <v>3931</v>
      </c>
      <c r="B312" t="s">
        <v>3932</v>
      </c>
      <c r="C312">
        <v>24.02</v>
      </c>
      <c r="D312">
        <v>24.38</v>
      </c>
      <c r="E312" s="6">
        <v>36</v>
      </c>
      <c r="F312" t="s">
        <v>3969</v>
      </c>
      <c r="G312">
        <f t="shared" si="4"/>
        <v>2</v>
      </c>
      <c r="H312" t="s">
        <v>3629</v>
      </c>
    </row>
    <row r="313" spans="1:8">
      <c r="A313" t="s">
        <v>3931</v>
      </c>
      <c r="B313" t="s">
        <v>3932</v>
      </c>
      <c r="C313">
        <v>24.39</v>
      </c>
      <c r="D313">
        <v>24.55</v>
      </c>
      <c r="E313" s="6">
        <v>16</v>
      </c>
      <c r="F313" t="s">
        <v>3970</v>
      </c>
      <c r="G313">
        <f t="shared" si="4"/>
        <v>1</v>
      </c>
      <c r="H313" t="s">
        <v>3971</v>
      </c>
    </row>
    <row r="314" spans="1:8">
      <c r="A314" t="s">
        <v>3931</v>
      </c>
      <c r="B314" t="s">
        <v>3932</v>
      </c>
      <c r="C314">
        <v>25.1</v>
      </c>
      <c r="D314">
        <v>26.24</v>
      </c>
      <c r="E314" s="6">
        <v>73.999999999999545</v>
      </c>
      <c r="F314" t="s">
        <v>3972</v>
      </c>
      <c r="G314">
        <f t="shared" si="4"/>
        <v>4</v>
      </c>
      <c r="H314" t="s">
        <v>3687</v>
      </c>
    </row>
    <row r="315" spans="1:8">
      <c r="A315" t="s">
        <v>3931</v>
      </c>
      <c r="B315" t="s">
        <v>3932</v>
      </c>
      <c r="C315">
        <v>26.28</v>
      </c>
      <c r="D315">
        <v>27.01</v>
      </c>
      <c r="E315" s="6">
        <v>33.000000000000227</v>
      </c>
      <c r="F315" t="s">
        <v>3872</v>
      </c>
      <c r="G315">
        <f t="shared" si="4"/>
        <v>2</v>
      </c>
      <c r="H315" t="s">
        <v>3598</v>
      </c>
    </row>
    <row r="316" spans="1:8">
      <c r="A316" t="s">
        <v>3931</v>
      </c>
      <c r="B316" t="s">
        <v>3932</v>
      </c>
      <c r="C316">
        <v>27.03</v>
      </c>
      <c r="D316">
        <v>27.2</v>
      </c>
      <c r="E316" s="6">
        <v>17</v>
      </c>
      <c r="F316" t="s">
        <v>3973</v>
      </c>
      <c r="G316">
        <f t="shared" si="4"/>
        <v>1</v>
      </c>
      <c r="H316" t="s">
        <v>3974</v>
      </c>
    </row>
    <row r="317" spans="1:8">
      <c r="A317" t="s">
        <v>3931</v>
      </c>
      <c r="B317" t="s">
        <v>3932</v>
      </c>
      <c r="C317">
        <v>27.24</v>
      </c>
      <c r="D317">
        <v>27.39</v>
      </c>
      <c r="E317" s="6">
        <v>15.000000000000227</v>
      </c>
      <c r="F317" t="s">
        <v>3975</v>
      </c>
      <c r="G317">
        <f t="shared" si="4"/>
        <v>1</v>
      </c>
      <c r="H317" t="s">
        <v>3976</v>
      </c>
    </row>
    <row r="318" spans="1:8">
      <c r="A318" t="s">
        <v>3931</v>
      </c>
      <c r="B318" t="s">
        <v>3932</v>
      </c>
      <c r="C318">
        <v>27.43</v>
      </c>
      <c r="D318">
        <v>28.04</v>
      </c>
      <c r="E318" s="6">
        <v>21</v>
      </c>
      <c r="F318" t="s">
        <v>3977</v>
      </c>
      <c r="G318">
        <f t="shared" si="4"/>
        <v>1</v>
      </c>
      <c r="H318" t="s">
        <v>3978</v>
      </c>
    </row>
    <row r="319" spans="1:8">
      <c r="A319" t="s">
        <v>3931</v>
      </c>
      <c r="B319" t="s">
        <v>3932</v>
      </c>
      <c r="C319">
        <v>28.07</v>
      </c>
      <c r="D319">
        <v>31.17</v>
      </c>
      <c r="E319" s="6">
        <v>190.00000000000023</v>
      </c>
      <c r="F319" t="s">
        <v>3979</v>
      </c>
      <c r="G319">
        <f t="shared" si="4"/>
        <v>12</v>
      </c>
      <c r="H319" t="s">
        <v>3588</v>
      </c>
    </row>
    <row r="320" spans="1:8">
      <c r="A320" t="s">
        <v>3931</v>
      </c>
      <c r="B320" t="s">
        <v>3932</v>
      </c>
      <c r="C320">
        <v>31.19</v>
      </c>
      <c r="D320">
        <v>31.31</v>
      </c>
      <c r="E320" s="6">
        <v>11.999999999999545</v>
      </c>
      <c r="F320" t="s">
        <v>3882</v>
      </c>
      <c r="G320">
        <f t="shared" si="4"/>
        <v>1</v>
      </c>
      <c r="H320" t="s">
        <v>3652</v>
      </c>
    </row>
    <row r="321" spans="1:8">
      <c r="A321" t="s">
        <v>3931</v>
      </c>
      <c r="B321" t="s">
        <v>3932</v>
      </c>
      <c r="C321">
        <v>31.35</v>
      </c>
      <c r="D321">
        <v>31.55</v>
      </c>
      <c r="E321" s="6">
        <v>19.999999999999773</v>
      </c>
      <c r="F321" t="s">
        <v>3980</v>
      </c>
      <c r="G321">
        <f t="shared" si="4"/>
        <v>1</v>
      </c>
      <c r="H321" t="s">
        <v>3981</v>
      </c>
    </row>
    <row r="322" spans="1:8">
      <c r="A322" t="s">
        <v>3931</v>
      </c>
      <c r="B322" t="s">
        <v>3932</v>
      </c>
      <c r="C322">
        <v>31.57</v>
      </c>
      <c r="D322">
        <v>32.1</v>
      </c>
      <c r="E322" s="6">
        <v>13.000000000000227</v>
      </c>
      <c r="F322" t="s">
        <v>3982</v>
      </c>
      <c r="G322">
        <f t="shared" si="4"/>
        <v>1</v>
      </c>
      <c r="H322" t="s">
        <v>3983</v>
      </c>
    </row>
    <row r="323" spans="1:8">
      <c r="A323" t="s">
        <v>3931</v>
      </c>
      <c r="B323" t="s">
        <v>3932</v>
      </c>
      <c r="C323">
        <v>32.15</v>
      </c>
      <c r="D323">
        <v>32.32</v>
      </c>
      <c r="E323" s="6">
        <v>17.000000000000227</v>
      </c>
      <c r="F323" t="s">
        <v>3885</v>
      </c>
      <c r="G323">
        <f t="shared" ref="G323:G386" si="5">LEN(F323)-LEN(SUBSTITUTE(F323,",",""))+1</f>
        <v>1</v>
      </c>
      <c r="H323" t="s">
        <v>3588</v>
      </c>
    </row>
    <row r="324" spans="1:8">
      <c r="A324" t="s">
        <v>3931</v>
      </c>
      <c r="B324" t="s">
        <v>3932</v>
      </c>
      <c r="C324">
        <v>32.340000000000003</v>
      </c>
      <c r="D324">
        <v>33.36</v>
      </c>
      <c r="E324" s="6">
        <v>61.999999999999545</v>
      </c>
      <c r="F324" t="s">
        <v>3984</v>
      </c>
      <c r="G324">
        <f t="shared" si="5"/>
        <v>4</v>
      </c>
      <c r="H324" t="s">
        <v>3828</v>
      </c>
    </row>
    <row r="325" spans="1:8">
      <c r="A325" t="s">
        <v>3931</v>
      </c>
      <c r="B325" t="s">
        <v>3932</v>
      </c>
      <c r="C325">
        <v>33.380000000000003</v>
      </c>
      <c r="D325">
        <v>34.33</v>
      </c>
      <c r="E325" s="6">
        <v>54.999999999999773</v>
      </c>
      <c r="F325" t="s">
        <v>3985</v>
      </c>
      <c r="G325">
        <f t="shared" si="5"/>
        <v>3</v>
      </c>
      <c r="H325" t="s">
        <v>3983</v>
      </c>
    </row>
    <row r="326" spans="1:8">
      <c r="A326" t="s">
        <v>3931</v>
      </c>
      <c r="B326" t="s">
        <v>3932</v>
      </c>
      <c r="C326">
        <v>34.36</v>
      </c>
      <c r="D326">
        <v>34.49</v>
      </c>
      <c r="E326" s="6">
        <v>13</v>
      </c>
      <c r="F326" t="s">
        <v>3986</v>
      </c>
      <c r="G326">
        <f t="shared" si="5"/>
        <v>1</v>
      </c>
      <c r="H326" t="s">
        <v>3785</v>
      </c>
    </row>
    <row r="327" spans="1:8">
      <c r="A327" t="s">
        <v>3931</v>
      </c>
      <c r="B327" t="s">
        <v>3932</v>
      </c>
      <c r="C327">
        <v>34.520000000000003</v>
      </c>
      <c r="D327">
        <v>35.08</v>
      </c>
      <c r="E327" s="6">
        <v>15.999999999999545</v>
      </c>
      <c r="F327" t="s">
        <v>3805</v>
      </c>
      <c r="G327">
        <f t="shared" si="5"/>
        <v>1</v>
      </c>
      <c r="H327" t="s">
        <v>3987</v>
      </c>
    </row>
    <row r="328" spans="1:8">
      <c r="A328" t="s">
        <v>3931</v>
      </c>
      <c r="B328" t="s">
        <v>3932</v>
      </c>
      <c r="C328">
        <v>35.1</v>
      </c>
      <c r="D328">
        <v>35.39</v>
      </c>
      <c r="E328" s="6">
        <v>29</v>
      </c>
      <c r="F328" t="s">
        <v>3806</v>
      </c>
      <c r="G328">
        <f t="shared" si="5"/>
        <v>2</v>
      </c>
      <c r="H328" t="s">
        <v>3629</v>
      </c>
    </row>
    <row r="329" spans="1:8">
      <c r="A329" t="s">
        <v>3931</v>
      </c>
      <c r="B329" t="s">
        <v>3932</v>
      </c>
      <c r="C329">
        <v>35.42</v>
      </c>
      <c r="D329">
        <v>35.549999999999997</v>
      </c>
      <c r="E329" s="6">
        <v>12.999999999999545</v>
      </c>
      <c r="F329" t="s">
        <v>3988</v>
      </c>
      <c r="G329">
        <f t="shared" si="5"/>
        <v>1</v>
      </c>
      <c r="H329" t="s">
        <v>3989</v>
      </c>
    </row>
    <row r="330" spans="1:8">
      <c r="A330" t="s">
        <v>3931</v>
      </c>
      <c r="B330" t="s">
        <v>3932</v>
      </c>
      <c r="C330">
        <v>36.03</v>
      </c>
      <c r="D330">
        <v>36.159999999999997</v>
      </c>
      <c r="E330" s="6">
        <v>12.999999999999545</v>
      </c>
      <c r="F330" t="s">
        <v>3990</v>
      </c>
      <c r="G330">
        <f t="shared" si="5"/>
        <v>1</v>
      </c>
      <c r="H330" t="s">
        <v>3991</v>
      </c>
    </row>
    <row r="331" spans="1:8">
      <c r="A331" t="s">
        <v>3931</v>
      </c>
      <c r="B331" t="s">
        <v>3932</v>
      </c>
      <c r="C331">
        <v>36.19</v>
      </c>
      <c r="D331">
        <v>38.07</v>
      </c>
      <c r="E331" s="6">
        <v>108</v>
      </c>
      <c r="F331" t="s">
        <v>3992</v>
      </c>
      <c r="G331">
        <f t="shared" si="5"/>
        <v>7</v>
      </c>
      <c r="H331" t="s">
        <v>3964</v>
      </c>
    </row>
    <row r="332" spans="1:8">
      <c r="A332" t="s">
        <v>3931</v>
      </c>
      <c r="B332" t="s">
        <v>3932</v>
      </c>
      <c r="C332">
        <v>38.14</v>
      </c>
      <c r="D332">
        <v>38.26</v>
      </c>
      <c r="E332" s="6">
        <v>12</v>
      </c>
      <c r="F332" t="s">
        <v>3993</v>
      </c>
      <c r="G332">
        <f t="shared" si="5"/>
        <v>1</v>
      </c>
      <c r="H332" t="s">
        <v>3994</v>
      </c>
    </row>
    <row r="333" spans="1:8">
      <c r="A333" t="s">
        <v>3931</v>
      </c>
      <c r="B333" t="s">
        <v>3932</v>
      </c>
      <c r="C333">
        <v>38.28</v>
      </c>
      <c r="D333">
        <v>38.42</v>
      </c>
      <c r="E333" s="6">
        <v>14</v>
      </c>
      <c r="F333" t="s">
        <v>3811</v>
      </c>
      <c r="G333">
        <f t="shared" si="5"/>
        <v>1</v>
      </c>
      <c r="H333" t="s">
        <v>3995</v>
      </c>
    </row>
    <row r="334" spans="1:8">
      <c r="A334" t="s">
        <v>3931</v>
      </c>
      <c r="B334" t="s">
        <v>3932</v>
      </c>
      <c r="C334">
        <v>39.01</v>
      </c>
      <c r="D334">
        <v>39.26</v>
      </c>
      <c r="E334" s="6">
        <v>25</v>
      </c>
      <c r="F334" t="s">
        <v>3813</v>
      </c>
      <c r="G334">
        <f t="shared" si="5"/>
        <v>2</v>
      </c>
      <c r="H334" t="s">
        <v>3996</v>
      </c>
    </row>
    <row r="335" spans="1:8">
      <c r="A335" t="s">
        <v>3931</v>
      </c>
      <c r="B335" t="s">
        <v>3932</v>
      </c>
      <c r="C335">
        <v>39.28</v>
      </c>
      <c r="D335">
        <v>40.159999999999997</v>
      </c>
      <c r="E335" s="6">
        <v>47.999999999999545</v>
      </c>
      <c r="F335" t="s">
        <v>3814</v>
      </c>
      <c r="G335">
        <f t="shared" si="5"/>
        <v>3</v>
      </c>
      <c r="H335" t="s">
        <v>3997</v>
      </c>
    </row>
    <row r="336" spans="1:8">
      <c r="A336" t="s">
        <v>3931</v>
      </c>
      <c r="B336" t="s">
        <v>3932</v>
      </c>
      <c r="C336">
        <v>40.19</v>
      </c>
      <c r="D336">
        <v>40.32</v>
      </c>
      <c r="E336" s="6">
        <v>13</v>
      </c>
      <c r="F336" t="s">
        <v>3998</v>
      </c>
      <c r="G336">
        <f t="shared" si="5"/>
        <v>1</v>
      </c>
      <c r="H336" t="s">
        <v>3999</v>
      </c>
    </row>
    <row r="337" spans="1:8">
      <c r="A337" t="s">
        <v>3931</v>
      </c>
      <c r="B337" t="s">
        <v>3932</v>
      </c>
      <c r="C337">
        <v>40.520000000000003</v>
      </c>
      <c r="D337">
        <v>41.3</v>
      </c>
      <c r="E337" s="6">
        <v>37.999999999999091</v>
      </c>
      <c r="F337" t="s">
        <v>4000</v>
      </c>
      <c r="G337">
        <f t="shared" si="5"/>
        <v>2</v>
      </c>
      <c r="H337" t="s">
        <v>3619</v>
      </c>
    </row>
    <row r="338" spans="1:8">
      <c r="A338" t="s">
        <v>3931</v>
      </c>
      <c r="B338" t="s">
        <v>3932</v>
      </c>
      <c r="C338">
        <v>41.32</v>
      </c>
      <c r="D338">
        <v>42.33</v>
      </c>
      <c r="E338" s="6">
        <v>61</v>
      </c>
      <c r="F338" t="s">
        <v>4001</v>
      </c>
      <c r="G338">
        <f t="shared" si="5"/>
        <v>4</v>
      </c>
      <c r="H338" t="s">
        <v>3626</v>
      </c>
    </row>
    <row r="339" spans="1:8">
      <c r="A339" t="s">
        <v>3931</v>
      </c>
      <c r="B339" t="s">
        <v>3932</v>
      </c>
      <c r="C339">
        <v>42.35</v>
      </c>
      <c r="D339">
        <v>43.12</v>
      </c>
      <c r="E339" s="6">
        <v>36.999999999999545</v>
      </c>
      <c r="F339" t="s">
        <v>4002</v>
      </c>
      <c r="G339">
        <f t="shared" si="5"/>
        <v>2</v>
      </c>
      <c r="H339" t="s">
        <v>3629</v>
      </c>
    </row>
    <row r="340" spans="1:8">
      <c r="A340" t="s">
        <v>3931</v>
      </c>
      <c r="B340" t="s">
        <v>3932</v>
      </c>
      <c r="C340">
        <v>43.16</v>
      </c>
      <c r="D340">
        <v>43.32</v>
      </c>
      <c r="E340" s="6">
        <v>16.000000000000455</v>
      </c>
      <c r="F340" t="s">
        <v>4003</v>
      </c>
      <c r="G340">
        <f t="shared" si="5"/>
        <v>1</v>
      </c>
      <c r="H340" t="s">
        <v>4004</v>
      </c>
    </row>
    <row r="341" spans="1:8">
      <c r="A341" t="s">
        <v>3931</v>
      </c>
      <c r="B341" t="s">
        <v>3932</v>
      </c>
      <c r="C341">
        <v>43.34</v>
      </c>
      <c r="D341">
        <v>43.49</v>
      </c>
      <c r="E341" s="6">
        <v>14.999999999999545</v>
      </c>
      <c r="F341" t="s">
        <v>4005</v>
      </c>
      <c r="G341">
        <f t="shared" si="5"/>
        <v>1</v>
      </c>
      <c r="H341" t="s">
        <v>3964</v>
      </c>
    </row>
    <row r="342" spans="1:8">
      <c r="A342" t="s">
        <v>3931</v>
      </c>
      <c r="B342" t="s">
        <v>3932</v>
      </c>
      <c r="C342">
        <v>43.55</v>
      </c>
      <c r="D342">
        <v>44.2</v>
      </c>
      <c r="E342" s="6">
        <v>25.000000000000909</v>
      </c>
      <c r="F342" t="s">
        <v>4006</v>
      </c>
      <c r="G342">
        <f t="shared" si="5"/>
        <v>2</v>
      </c>
      <c r="H342" t="s">
        <v>3629</v>
      </c>
    </row>
    <row r="343" spans="1:8">
      <c r="A343" t="s">
        <v>3931</v>
      </c>
      <c r="B343" t="s">
        <v>3932</v>
      </c>
      <c r="C343">
        <v>44.22</v>
      </c>
      <c r="D343">
        <v>44.52</v>
      </c>
      <c r="E343" s="6">
        <v>30.000000000000455</v>
      </c>
      <c r="F343" t="s">
        <v>4007</v>
      </c>
      <c r="G343">
        <f t="shared" si="5"/>
        <v>2</v>
      </c>
      <c r="H343" t="s">
        <v>3629</v>
      </c>
    </row>
    <row r="344" spans="1:8">
      <c r="A344" t="s">
        <v>3931</v>
      </c>
      <c r="B344" t="s">
        <v>3932</v>
      </c>
      <c r="C344">
        <v>44.55</v>
      </c>
      <c r="D344">
        <v>45.05</v>
      </c>
      <c r="E344" s="6">
        <v>10</v>
      </c>
      <c r="F344" t="s">
        <v>4008</v>
      </c>
      <c r="G344">
        <f t="shared" si="5"/>
        <v>1</v>
      </c>
      <c r="H344" t="s">
        <v>4009</v>
      </c>
    </row>
    <row r="345" spans="1:8">
      <c r="A345" t="s">
        <v>3931</v>
      </c>
      <c r="B345" t="s">
        <v>3932</v>
      </c>
      <c r="C345">
        <v>45.07</v>
      </c>
      <c r="D345">
        <v>45.34</v>
      </c>
      <c r="E345" s="6">
        <v>27.000000000000455</v>
      </c>
      <c r="F345" t="s">
        <v>4010</v>
      </c>
      <c r="G345">
        <f t="shared" si="5"/>
        <v>2</v>
      </c>
      <c r="H345" t="s">
        <v>4011</v>
      </c>
    </row>
    <row r="346" spans="1:8">
      <c r="A346" t="s">
        <v>3931</v>
      </c>
      <c r="B346" t="s">
        <v>3932</v>
      </c>
      <c r="C346">
        <v>45.37</v>
      </c>
      <c r="D346">
        <v>45.53</v>
      </c>
      <c r="E346" s="6">
        <v>16.000000000000455</v>
      </c>
      <c r="F346" t="s">
        <v>4012</v>
      </c>
      <c r="G346">
        <f t="shared" si="5"/>
        <v>1</v>
      </c>
      <c r="H346" t="s">
        <v>4013</v>
      </c>
    </row>
    <row r="347" spans="1:8">
      <c r="A347" t="s">
        <v>3931</v>
      </c>
      <c r="B347" t="s">
        <v>3932</v>
      </c>
      <c r="C347">
        <v>45.57</v>
      </c>
      <c r="D347">
        <v>47.08</v>
      </c>
      <c r="E347" s="6">
        <v>71</v>
      </c>
      <c r="F347" t="s">
        <v>4014</v>
      </c>
      <c r="G347">
        <f t="shared" si="5"/>
        <v>4</v>
      </c>
      <c r="H347" t="s">
        <v>3588</v>
      </c>
    </row>
    <row r="348" spans="1:8">
      <c r="A348" t="s">
        <v>3931</v>
      </c>
      <c r="B348" t="s">
        <v>3932</v>
      </c>
      <c r="C348">
        <v>47.1</v>
      </c>
      <c r="D348">
        <v>47.3</v>
      </c>
      <c r="E348" s="6">
        <v>19.999999999999545</v>
      </c>
      <c r="F348" t="s">
        <v>3829</v>
      </c>
      <c r="G348">
        <f t="shared" si="5"/>
        <v>1</v>
      </c>
      <c r="H348" t="s">
        <v>4015</v>
      </c>
    </row>
    <row r="349" spans="1:8">
      <c r="A349" t="s">
        <v>3931</v>
      </c>
      <c r="B349" t="s">
        <v>3932</v>
      </c>
      <c r="C349">
        <v>47.32</v>
      </c>
      <c r="D349">
        <v>47.46</v>
      </c>
      <c r="E349" s="6">
        <v>14</v>
      </c>
      <c r="F349" t="s">
        <v>3831</v>
      </c>
      <c r="G349">
        <f t="shared" si="5"/>
        <v>1</v>
      </c>
      <c r="H349" t="s">
        <v>3817</v>
      </c>
    </row>
    <row r="350" spans="1:8">
      <c r="A350" t="s">
        <v>3931</v>
      </c>
      <c r="B350" t="s">
        <v>3932</v>
      </c>
      <c r="C350">
        <v>47.48</v>
      </c>
      <c r="D350">
        <v>48</v>
      </c>
      <c r="E350" s="6">
        <v>12.000000000000455</v>
      </c>
      <c r="F350" t="s">
        <v>4016</v>
      </c>
      <c r="G350">
        <f t="shared" si="5"/>
        <v>1</v>
      </c>
      <c r="H350" t="s">
        <v>3665</v>
      </c>
    </row>
    <row r="351" spans="1:8">
      <c r="A351" t="s">
        <v>3931</v>
      </c>
      <c r="B351" t="s">
        <v>3932</v>
      </c>
      <c r="C351">
        <v>48.02</v>
      </c>
      <c r="D351">
        <v>48.16</v>
      </c>
      <c r="E351" s="6">
        <v>13.999999999999091</v>
      </c>
      <c r="F351" t="s">
        <v>4017</v>
      </c>
      <c r="G351">
        <f t="shared" si="5"/>
        <v>1</v>
      </c>
      <c r="H351" t="s">
        <v>4018</v>
      </c>
    </row>
    <row r="352" spans="1:8">
      <c r="A352" t="s">
        <v>3931</v>
      </c>
      <c r="B352" t="s">
        <v>3932</v>
      </c>
      <c r="C352">
        <v>48.18</v>
      </c>
      <c r="D352">
        <v>48.48</v>
      </c>
      <c r="E352" s="6">
        <v>29.999999999999545</v>
      </c>
      <c r="F352" t="s">
        <v>4019</v>
      </c>
      <c r="G352">
        <f t="shared" si="5"/>
        <v>2</v>
      </c>
      <c r="H352" t="s">
        <v>3629</v>
      </c>
    </row>
    <row r="353" spans="1:8">
      <c r="A353" t="s">
        <v>3931</v>
      </c>
      <c r="B353" t="s">
        <v>3932</v>
      </c>
      <c r="C353">
        <v>48.5</v>
      </c>
      <c r="D353">
        <v>49.03</v>
      </c>
      <c r="E353" s="6">
        <v>13</v>
      </c>
      <c r="F353" t="s">
        <v>3833</v>
      </c>
      <c r="G353">
        <f t="shared" si="5"/>
        <v>1</v>
      </c>
      <c r="H353" t="s">
        <v>3974</v>
      </c>
    </row>
    <row r="354" spans="1:8">
      <c r="A354" t="s">
        <v>3931</v>
      </c>
      <c r="B354" t="s">
        <v>3932</v>
      </c>
      <c r="C354">
        <v>49.06</v>
      </c>
      <c r="D354">
        <v>50.1</v>
      </c>
      <c r="E354" s="6">
        <v>64</v>
      </c>
      <c r="F354" t="s">
        <v>4020</v>
      </c>
      <c r="G354">
        <f t="shared" si="5"/>
        <v>4</v>
      </c>
      <c r="H354" t="s">
        <v>3588</v>
      </c>
    </row>
    <row r="355" spans="1:8">
      <c r="A355" t="s">
        <v>3931</v>
      </c>
      <c r="B355" t="s">
        <v>3932</v>
      </c>
      <c r="C355">
        <v>50.14</v>
      </c>
      <c r="D355">
        <v>50.25</v>
      </c>
      <c r="E355" s="6">
        <v>11</v>
      </c>
      <c r="F355" t="s">
        <v>3834</v>
      </c>
      <c r="G355">
        <f t="shared" si="5"/>
        <v>1</v>
      </c>
      <c r="H355" t="s">
        <v>4021</v>
      </c>
    </row>
    <row r="356" spans="1:8">
      <c r="A356" t="s">
        <v>3931</v>
      </c>
      <c r="B356" t="s">
        <v>3932</v>
      </c>
      <c r="C356">
        <v>50.28</v>
      </c>
      <c r="D356">
        <v>50.56</v>
      </c>
      <c r="E356" s="6">
        <v>28</v>
      </c>
      <c r="F356" t="s">
        <v>4022</v>
      </c>
      <c r="G356">
        <f t="shared" si="5"/>
        <v>2</v>
      </c>
      <c r="H356" t="s">
        <v>3652</v>
      </c>
    </row>
    <row r="357" spans="1:8">
      <c r="A357" t="s">
        <v>3931</v>
      </c>
      <c r="B357" t="s">
        <v>3932</v>
      </c>
      <c r="C357">
        <v>50.59</v>
      </c>
      <c r="D357">
        <v>51.24</v>
      </c>
      <c r="E357" s="6">
        <v>24.999999999999545</v>
      </c>
      <c r="F357" t="s">
        <v>4023</v>
      </c>
      <c r="G357">
        <f t="shared" si="5"/>
        <v>2</v>
      </c>
      <c r="H357" t="s">
        <v>3629</v>
      </c>
    </row>
    <row r="358" spans="1:8">
      <c r="A358" t="s">
        <v>3931</v>
      </c>
      <c r="B358" t="s">
        <v>3932</v>
      </c>
      <c r="C358">
        <v>51.26</v>
      </c>
      <c r="D358">
        <v>51.59</v>
      </c>
      <c r="E358" s="6">
        <v>33.000000000000455</v>
      </c>
      <c r="F358" t="s">
        <v>4024</v>
      </c>
      <c r="G358">
        <f t="shared" si="5"/>
        <v>2</v>
      </c>
      <c r="H358" t="s">
        <v>3629</v>
      </c>
    </row>
    <row r="359" spans="1:8">
      <c r="A359" t="s">
        <v>3931</v>
      </c>
      <c r="B359" t="s">
        <v>3932</v>
      </c>
      <c r="C359">
        <v>52.01</v>
      </c>
      <c r="D359">
        <v>52.14</v>
      </c>
      <c r="E359" s="6">
        <v>13</v>
      </c>
      <c r="F359" t="s">
        <v>4025</v>
      </c>
      <c r="G359">
        <f t="shared" si="5"/>
        <v>1</v>
      </c>
      <c r="H359" t="s">
        <v>3762</v>
      </c>
    </row>
    <row r="360" spans="1:8">
      <c r="A360" t="s">
        <v>3931</v>
      </c>
      <c r="B360" t="s">
        <v>3932</v>
      </c>
      <c r="C360">
        <v>53.06</v>
      </c>
      <c r="D360">
        <v>53.35</v>
      </c>
      <c r="E360" s="6">
        <v>29</v>
      </c>
      <c r="F360" t="s">
        <v>4026</v>
      </c>
      <c r="G360">
        <f t="shared" si="5"/>
        <v>2</v>
      </c>
      <c r="H360" t="s">
        <v>3964</v>
      </c>
    </row>
    <row r="361" spans="1:8">
      <c r="A361" t="s">
        <v>3931</v>
      </c>
      <c r="B361" t="s">
        <v>3932</v>
      </c>
      <c r="C361">
        <v>53.39</v>
      </c>
      <c r="D361">
        <v>54.05</v>
      </c>
      <c r="E361" s="6">
        <v>25.999999999999545</v>
      </c>
      <c r="F361" t="s">
        <v>4027</v>
      </c>
      <c r="G361">
        <f t="shared" si="5"/>
        <v>2</v>
      </c>
      <c r="H361" t="s">
        <v>4028</v>
      </c>
    </row>
    <row r="362" spans="1:8">
      <c r="A362" t="s">
        <v>4029</v>
      </c>
      <c r="B362" t="s">
        <v>4030</v>
      </c>
      <c r="C362">
        <v>0.06</v>
      </c>
      <c r="D362">
        <v>0.23</v>
      </c>
      <c r="E362" s="6">
        <v>17</v>
      </c>
      <c r="F362" t="s">
        <v>3593</v>
      </c>
      <c r="G362">
        <f t="shared" si="5"/>
        <v>1</v>
      </c>
      <c r="H362" t="s">
        <v>3600</v>
      </c>
    </row>
    <row r="363" spans="1:8">
      <c r="A363" t="s">
        <v>4029</v>
      </c>
      <c r="B363" t="s">
        <v>4030</v>
      </c>
      <c r="C363">
        <v>0.27</v>
      </c>
      <c r="D363">
        <v>1.08</v>
      </c>
      <c r="E363" s="6">
        <v>41</v>
      </c>
      <c r="F363" t="s">
        <v>3595</v>
      </c>
      <c r="G363">
        <f t="shared" si="5"/>
        <v>2</v>
      </c>
      <c r="H363" t="s">
        <v>3629</v>
      </c>
    </row>
    <row r="364" spans="1:8">
      <c r="A364" t="s">
        <v>4029</v>
      </c>
      <c r="B364" t="s">
        <v>4030</v>
      </c>
      <c r="C364">
        <v>1.1200000000000001</v>
      </c>
      <c r="D364">
        <v>1.29</v>
      </c>
      <c r="E364" s="6">
        <v>16.999999999999986</v>
      </c>
      <c r="F364" t="s">
        <v>3639</v>
      </c>
      <c r="G364">
        <f t="shared" si="5"/>
        <v>1</v>
      </c>
      <c r="H364" t="s">
        <v>4031</v>
      </c>
    </row>
    <row r="365" spans="1:8">
      <c r="A365" t="s">
        <v>4029</v>
      </c>
      <c r="B365" t="s">
        <v>4030</v>
      </c>
      <c r="C365">
        <v>1.33</v>
      </c>
      <c r="D365">
        <v>1.49</v>
      </c>
      <c r="E365" s="6">
        <v>16</v>
      </c>
      <c r="F365" t="s">
        <v>3641</v>
      </c>
      <c r="G365">
        <f t="shared" si="5"/>
        <v>1</v>
      </c>
      <c r="H365" t="s">
        <v>3828</v>
      </c>
    </row>
    <row r="366" spans="1:8">
      <c r="A366" t="s">
        <v>4029</v>
      </c>
      <c r="B366" t="s">
        <v>4030</v>
      </c>
      <c r="C366">
        <v>1.54</v>
      </c>
      <c r="D366">
        <v>3.49</v>
      </c>
      <c r="E366" s="6">
        <v>115.00000000000003</v>
      </c>
      <c r="F366" t="s">
        <v>4032</v>
      </c>
      <c r="G366">
        <f t="shared" si="5"/>
        <v>5</v>
      </c>
      <c r="H366" t="s">
        <v>4033</v>
      </c>
    </row>
    <row r="367" spans="1:8">
      <c r="A367" t="s">
        <v>4029</v>
      </c>
      <c r="B367" t="s">
        <v>4030</v>
      </c>
      <c r="C367">
        <v>3.53</v>
      </c>
      <c r="D367">
        <v>4.47</v>
      </c>
      <c r="E367" s="6">
        <v>54.000000000000028</v>
      </c>
      <c r="F367" t="s">
        <v>3589</v>
      </c>
      <c r="G367">
        <f t="shared" si="5"/>
        <v>2</v>
      </c>
      <c r="H367" t="s">
        <v>3709</v>
      </c>
    </row>
    <row r="368" spans="1:8">
      <c r="A368" t="s">
        <v>4034</v>
      </c>
      <c r="B368" t="s">
        <v>4035</v>
      </c>
      <c r="C368">
        <v>0.03</v>
      </c>
      <c r="D368">
        <v>0.19</v>
      </c>
      <c r="E368" s="6">
        <v>16</v>
      </c>
      <c r="F368" t="s">
        <v>3593</v>
      </c>
      <c r="G368">
        <f t="shared" si="5"/>
        <v>1</v>
      </c>
      <c r="H368" t="s">
        <v>3679</v>
      </c>
    </row>
    <row r="369" spans="1:8">
      <c r="A369" t="s">
        <v>4034</v>
      </c>
      <c r="B369" t="s">
        <v>4035</v>
      </c>
      <c r="C369">
        <v>0.24</v>
      </c>
      <c r="D369">
        <v>0.56999999999999995</v>
      </c>
      <c r="E369" s="6">
        <v>32.999999999999993</v>
      </c>
      <c r="F369" t="s">
        <v>3595</v>
      </c>
      <c r="G369">
        <f t="shared" si="5"/>
        <v>2</v>
      </c>
      <c r="H369" t="s">
        <v>3588</v>
      </c>
    </row>
    <row r="370" spans="1:8">
      <c r="A370" t="s">
        <v>4034</v>
      </c>
      <c r="B370" t="s">
        <v>4035</v>
      </c>
      <c r="C370">
        <v>0.59</v>
      </c>
      <c r="D370">
        <v>1.1399999999999999</v>
      </c>
      <c r="E370" s="6">
        <v>14.999999999999986</v>
      </c>
      <c r="F370" t="s">
        <v>3639</v>
      </c>
      <c r="G370">
        <f t="shared" si="5"/>
        <v>1</v>
      </c>
      <c r="H370" t="s">
        <v>4036</v>
      </c>
    </row>
    <row r="371" spans="1:8">
      <c r="A371" t="s">
        <v>4034</v>
      </c>
      <c r="B371" t="s">
        <v>4035</v>
      </c>
      <c r="C371">
        <v>1.1599999999999999</v>
      </c>
      <c r="D371">
        <v>1.53</v>
      </c>
      <c r="E371" s="6">
        <v>37</v>
      </c>
      <c r="F371" t="s">
        <v>3733</v>
      </c>
      <c r="G371">
        <f t="shared" si="5"/>
        <v>2</v>
      </c>
      <c r="H371" t="s">
        <v>3683</v>
      </c>
    </row>
    <row r="372" spans="1:8">
      <c r="A372" t="s">
        <v>4034</v>
      </c>
      <c r="B372" t="s">
        <v>4035</v>
      </c>
      <c r="C372">
        <v>1.58</v>
      </c>
      <c r="D372">
        <v>3.02</v>
      </c>
      <c r="E372" s="6">
        <v>64</v>
      </c>
      <c r="F372" t="s">
        <v>4037</v>
      </c>
      <c r="G372">
        <f t="shared" si="5"/>
        <v>3</v>
      </c>
      <c r="H372" t="s">
        <v>4038</v>
      </c>
    </row>
    <row r="373" spans="1:8">
      <c r="A373" t="s">
        <v>4034</v>
      </c>
      <c r="B373" t="s">
        <v>4035</v>
      </c>
      <c r="C373">
        <v>3.04</v>
      </c>
      <c r="D373">
        <v>3.18</v>
      </c>
      <c r="E373" s="6">
        <v>14</v>
      </c>
      <c r="F373" t="s">
        <v>3702</v>
      </c>
      <c r="G373">
        <f t="shared" si="5"/>
        <v>1</v>
      </c>
      <c r="H373" t="s">
        <v>3588</v>
      </c>
    </row>
    <row r="374" spans="1:8">
      <c r="A374" t="s">
        <v>4034</v>
      </c>
      <c r="B374" t="s">
        <v>4035</v>
      </c>
      <c r="C374">
        <v>3.2</v>
      </c>
      <c r="D374">
        <v>3.51</v>
      </c>
      <c r="E374" s="6">
        <v>30.999999999999943</v>
      </c>
      <c r="F374" t="s">
        <v>3589</v>
      </c>
      <c r="G374">
        <f t="shared" si="5"/>
        <v>2</v>
      </c>
      <c r="H374" t="s">
        <v>3629</v>
      </c>
    </row>
    <row r="375" spans="1:8">
      <c r="A375" t="s">
        <v>4034</v>
      </c>
      <c r="B375" t="s">
        <v>4035</v>
      </c>
      <c r="C375">
        <v>3.56</v>
      </c>
      <c r="D375">
        <v>5.3</v>
      </c>
      <c r="E375" s="6">
        <v>94</v>
      </c>
      <c r="F375" t="s">
        <v>3936</v>
      </c>
      <c r="G375">
        <f t="shared" si="5"/>
        <v>5</v>
      </c>
      <c r="H375" t="s">
        <v>3588</v>
      </c>
    </row>
    <row r="376" spans="1:8">
      <c r="A376" t="s">
        <v>4034</v>
      </c>
      <c r="B376" t="s">
        <v>4035</v>
      </c>
      <c r="C376">
        <v>5.33</v>
      </c>
      <c r="D376">
        <v>6.27</v>
      </c>
      <c r="E376" s="6">
        <v>53.999999999999943</v>
      </c>
      <c r="F376" t="s">
        <v>3898</v>
      </c>
      <c r="G376">
        <f t="shared" si="5"/>
        <v>3</v>
      </c>
      <c r="H376" t="s">
        <v>4039</v>
      </c>
    </row>
    <row r="377" spans="1:8">
      <c r="A377" t="s">
        <v>4034</v>
      </c>
      <c r="B377" t="s">
        <v>4035</v>
      </c>
      <c r="C377">
        <v>6.29</v>
      </c>
      <c r="D377">
        <v>6.45</v>
      </c>
      <c r="E377" s="6">
        <v>16</v>
      </c>
      <c r="F377" t="s">
        <v>3623</v>
      </c>
      <c r="G377">
        <f t="shared" si="5"/>
        <v>1</v>
      </c>
      <c r="H377" t="s">
        <v>3976</v>
      </c>
    </row>
    <row r="378" spans="1:8">
      <c r="A378" t="s">
        <v>4034</v>
      </c>
      <c r="B378" t="s">
        <v>4035</v>
      </c>
      <c r="C378">
        <v>6.47</v>
      </c>
      <c r="D378">
        <v>7.08</v>
      </c>
      <c r="E378" s="6">
        <v>21</v>
      </c>
      <c r="F378" t="s">
        <v>3750</v>
      </c>
      <c r="G378">
        <f t="shared" si="5"/>
        <v>1</v>
      </c>
      <c r="H378" t="s">
        <v>4040</v>
      </c>
    </row>
    <row r="379" spans="1:8">
      <c r="A379" t="s">
        <v>4034</v>
      </c>
      <c r="B379" t="s">
        <v>4035</v>
      </c>
      <c r="C379">
        <v>7.12</v>
      </c>
      <c r="D379">
        <v>7.39</v>
      </c>
      <c r="E379" s="6">
        <v>27</v>
      </c>
      <c r="F379" t="s">
        <v>4041</v>
      </c>
      <c r="G379">
        <f t="shared" si="5"/>
        <v>2</v>
      </c>
      <c r="H379" t="s">
        <v>3629</v>
      </c>
    </row>
    <row r="380" spans="1:8">
      <c r="A380" t="s">
        <v>4034</v>
      </c>
      <c r="B380" t="s">
        <v>4035</v>
      </c>
      <c r="C380">
        <v>7.43</v>
      </c>
      <c r="D380">
        <v>7.59</v>
      </c>
      <c r="E380" s="6">
        <v>16</v>
      </c>
      <c r="F380" t="s">
        <v>3751</v>
      </c>
      <c r="G380">
        <f t="shared" si="5"/>
        <v>1</v>
      </c>
      <c r="H380" t="s">
        <v>4042</v>
      </c>
    </row>
    <row r="381" spans="1:8">
      <c r="A381" t="s">
        <v>4034</v>
      </c>
      <c r="B381" t="s">
        <v>4035</v>
      </c>
      <c r="C381">
        <v>8.02</v>
      </c>
      <c r="D381">
        <v>9.0399999999999991</v>
      </c>
      <c r="E381" s="6">
        <v>61.999999999999943</v>
      </c>
      <c r="F381" t="s">
        <v>3664</v>
      </c>
      <c r="G381">
        <f t="shared" si="5"/>
        <v>3</v>
      </c>
      <c r="H381" t="s">
        <v>4043</v>
      </c>
    </row>
    <row r="382" spans="1:8">
      <c r="A382" t="s">
        <v>4034</v>
      </c>
      <c r="B382" t="s">
        <v>4035</v>
      </c>
      <c r="C382">
        <v>9.09</v>
      </c>
      <c r="D382">
        <v>9.5399999999999991</v>
      </c>
      <c r="E382" s="6">
        <v>44.999999999999886</v>
      </c>
      <c r="F382" t="s">
        <v>3911</v>
      </c>
      <c r="G382">
        <f t="shared" si="5"/>
        <v>3</v>
      </c>
      <c r="H382" t="s">
        <v>3762</v>
      </c>
    </row>
    <row r="383" spans="1:8">
      <c r="A383" t="s">
        <v>4034</v>
      </c>
      <c r="B383" t="s">
        <v>4035</v>
      </c>
      <c r="C383">
        <v>9.58</v>
      </c>
      <c r="D383">
        <v>10.15</v>
      </c>
      <c r="E383" s="6">
        <v>17</v>
      </c>
      <c r="F383" t="s">
        <v>3941</v>
      </c>
      <c r="G383">
        <f t="shared" si="5"/>
        <v>1</v>
      </c>
      <c r="H383" t="s">
        <v>4044</v>
      </c>
    </row>
    <row r="384" spans="1:8">
      <c r="A384" t="s">
        <v>4034</v>
      </c>
      <c r="B384" t="s">
        <v>4035</v>
      </c>
      <c r="C384">
        <v>10.16</v>
      </c>
      <c r="D384">
        <v>10.29</v>
      </c>
      <c r="E384" s="6">
        <v>12.999999999999886</v>
      </c>
      <c r="F384" t="s">
        <v>4045</v>
      </c>
      <c r="G384">
        <f t="shared" si="5"/>
        <v>1</v>
      </c>
      <c r="H384" t="s">
        <v>3587</v>
      </c>
    </row>
    <row r="385" spans="1:8">
      <c r="A385" t="s">
        <v>4034</v>
      </c>
      <c r="B385" t="s">
        <v>4035</v>
      </c>
      <c r="C385">
        <v>10.32</v>
      </c>
      <c r="D385">
        <v>11.08</v>
      </c>
      <c r="E385" s="6">
        <v>36</v>
      </c>
      <c r="F385" t="s">
        <v>4046</v>
      </c>
      <c r="G385">
        <f t="shared" si="5"/>
        <v>2</v>
      </c>
      <c r="H385" t="s">
        <v>4047</v>
      </c>
    </row>
    <row r="386" spans="1:8">
      <c r="A386" t="s">
        <v>4034</v>
      </c>
      <c r="B386" t="s">
        <v>4035</v>
      </c>
      <c r="C386">
        <v>11.11</v>
      </c>
      <c r="D386">
        <v>11.23</v>
      </c>
      <c r="E386" s="6">
        <v>12</v>
      </c>
      <c r="F386" t="s">
        <v>4048</v>
      </c>
      <c r="G386">
        <f t="shared" si="5"/>
        <v>1</v>
      </c>
      <c r="H386" t="s">
        <v>4049</v>
      </c>
    </row>
    <row r="387" spans="1:8">
      <c r="A387" t="s">
        <v>4034</v>
      </c>
      <c r="B387" t="s">
        <v>4035</v>
      </c>
      <c r="C387">
        <v>11.25</v>
      </c>
      <c r="D387">
        <v>11.39</v>
      </c>
      <c r="E387" s="6">
        <v>14</v>
      </c>
      <c r="F387" t="s">
        <v>4050</v>
      </c>
      <c r="G387">
        <f t="shared" ref="G387:G450" si="6">LEN(F387)-LEN(SUBSTITUTE(F387,",",""))+1</f>
        <v>1</v>
      </c>
      <c r="H387" t="s">
        <v>4051</v>
      </c>
    </row>
    <row r="388" spans="1:8">
      <c r="A388" t="s">
        <v>4034</v>
      </c>
      <c r="B388" t="s">
        <v>4035</v>
      </c>
      <c r="C388">
        <v>11.44</v>
      </c>
      <c r="D388">
        <v>12.06</v>
      </c>
      <c r="E388" s="6">
        <v>22</v>
      </c>
      <c r="F388" t="s">
        <v>3845</v>
      </c>
      <c r="G388">
        <f t="shared" si="6"/>
        <v>1</v>
      </c>
      <c r="H388" t="s">
        <v>4052</v>
      </c>
    </row>
    <row r="389" spans="1:8">
      <c r="A389" t="s">
        <v>4034</v>
      </c>
      <c r="B389" t="s">
        <v>4035</v>
      </c>
      <c r="C389">
        <v>12.22</v>
      </c>
      <c r="D389">
        <v>12.51</v>
      </c>
      <c r="E389" s="6">
        <v>28.999999999999886</v>
      </c>
      <c r="F389" t="s">
        <v>3944</v>
      </c>
      <c r="G389">
        <f t="shared" si="6"/>
        <v>2</v>
      </c>
      <c r="H389" t="s">
        <v>4053</v>
      </c>
    </row>
    <row r="390" spans="1:8">
      <c r="A390" t="s">
        <v>4034</v>
      </c>
      <c r="B390" t="s">
        <v>4035</v>
      </c>
      <c r="C390">
        <v>12.54</v>
      </c>
      <c r="D390">
        <v>13.05</v>
      </c>
      <c r="E390" s="6">
        <v>11.000000000000227</v>
      </c>
      <c r="F390" t="s">
        <v>3946</v>
      </c>
      <c r="G390">
        <f t="shared" si="6"/>
        <v>1</v>
      </c>
      <c r="H390" t="s">
        <v>4043</v>
      </c>
    </row>
    <row r="391" spans="1:8">
      <c r="A391" t="s">
        <v>4034</v>
      </c>
      <c r="B391" t="s">
        <v>4035</v>
      </c>
      <c r="C391">
        <v>13.07</v>
      </c>
      <c r="D391">
        <v>13.41</v>
      </c>
      <c r="E391" s="6">
        <v>34</v>
      </c>
      <c r="F391" t="s">
        <v>4054</v>
      </c>
      <c r="G391">
        <f t="shared" si="6"/>
        <v>2</v>
      </c>
      <c r="H391" t="s">
        <v>4055</v>
      </c>
    </row>
    <row r="392" spans="1:8">
      <c r="A392" t="s">
        <v>4034</v>
      </c>
      <c r="B392" t="s">
        <v>4035</v>
      </c>
      <c r="C392">
        <v>13.45</v>
      </c>
      <c r="D392">
        <v>15.26</v>
      </c>
      <c r="E392" s="6">
        <v>101.00000000000011</v>
      </c>
      <c r="F392" t="s">
        <v>4056</v>
      </c>
      <c r="G392">
        <f t="shared" si="6"/>
        <v>6</v>
      </c>
      <c r="H392" t="s">
        <v>4057</v>
      </c>
    </row>
    <row r="393" spans="1:8">
      <c r="A393" t="s">
        <v>4034</v>
      </c>
      <c r="B393" t="s">
        <v>4035</v>
      </c>
      <c r="C393">
        <v>15.31</v>
      </c>
      <c r="D393">
        <v>15.45</v>
      </c>
      <c r="E393" s="6">
        <v>13.999999999999886</v>
      </c>
      <c r="F393" t="s">
        <v>3854</v>
      </c>
      <c r="G393">
        <f t="shared" si="6"/>
        <v>1</v>
      </c>
      <c r="H393" t="s">
        <v>4058</v>
      </c>
    </row>
    <row r="394" spans="1:8">
      <c r="A394" t="s">
        <v>4034</v>
      </c>
      <c r="B394" t="s">
        <v>4035</v>
      </c>
      <c r="C394">
        <v>15.49</v>
      </c>
      <c r="D394">
        <v>16.36</v>
      </c>
      <c r="E394" s="6">
        <v>47</v>
      </c>
      <c r="F394" t="s">
        <v>4059</v>
      </c>
      <c r="G394">
        <f t="shared" si="6"/>
        <v>3</v>
      </c>
      <c r="H394" t="s">
        <v>4060</v>
      </c>
    </row>
    <row r="395" spans="1:8">
      <c r="A395" t="s">
        <v>4034</v>
      </c>
      <c r="B395" t="s">
        <v>4035</v>
      </c>
      <c r="C395">
        <v>16.399999999999999</v>
      </c>
      <c r="D395">
        <v>16.5</v>
      </c>
      <c r="E395" s="6">
        <v>10.000000000000114</v>
      </c>
      <c r="F395" t="s">
        <v>4061</v>
      </c>
      <c r="G395">
        <f t="shared" si="6"/>
        <v>1</v>
      </c>
      <c r="H395" t="s">
        <v>3638</v>
      </c>
    </row>
    <row r="396" spans="1:8">
      <c r="A396" t="s">
        <v>4034</v>
      </c>
      <c r="B396" t="s">
        <v>4035</v>
      </c>
      <c r="C396">
        <v>16.53</v>
      </c>
      <c r="D396">
        <v>17.05</v>
      </c>
      <c r="E396" s="6">
        <v>11.999999999999886</v>
      </c>
      <c r="F396" t="s">
        <v>4062</v>
      </c>
      <c r="G396">
        <f t="shared" si="6"/>
        <v>1</v>
      </c>
      <c r="H396" t="s">
        <v>3665</v>
      </c>
    </row>
    <row r="397" spans="1:8">
      <c r="A397" t="s">
        <v>4034</v>
      </c>
      <c r="B397" t="s">
        <v>4035</v>
      </c>
      <c r="C397">
        <v>17.09</v>
      </c>
      <c r="D397">
        <v>17.21</v>
      </c>
      <c r="E397" s="6">
        <v>12</v>
      </c>
      <c r="F397" t="s">
        <v>3766</v>
      </c>
      <c r="G397">
        <f t="shared" si="6"/>
        <v>1</v>
      </c>
      <c r="H397" t="s">
        <v>4063</v>
      </c>
    </row>
    <row r="398" spans="1:8">
      <c r="A398" t="s">
        <v>4034</v>
      </c>
      <c r="B398" t="s">
        <v>4035</v>
      </c>
      <c r="C398">
        <v>17.260000000000002</v>
      </c>
      <c r="D398">
        <v>17.41</v>
      </c>
      <c r="E398" s="6">
        <v>14.999999999999773</v>
      </c>
      <c r="F398" t="s">
        <v>3767</v>
      </c>
      <c r="G398">
        <f t="shared" si="6"/>
        <v>1</v>
      </c>
      <c r="H398" t="s">
        <v>4064</v>
      </c>
    </row>
    <row r="399" spans="1:8">
      <c r="A399" t="s">
        <v>4034</v>
      </c>
      <c r="B399" t="s">
        <v>4035</v>
      </c>
      <c r="C399">
        <v>17.43</v>
      </c>
      <c r="D399">
        <v>18.11</v>
      </c>
      <c r="E399" s="6">
        <v>28</v>
      </c>
      <c r="F399" t="s">
        <v>4065</v>
      </c>
      <c r="G399">
        <f t="shared" si="6"/>
        <v>2</v>
      </c>
      <c r="H399" t="s">
        <v>3638</v>
      </c>
    </row>
    <row r="400" spans="1:8">
      <c r="A400" t="s">
        <v>4034</v>
      </c>
      <c r="B400" t="s">
        <v>4035</v>
      </c>
      <c r="C400">
        <v>18.13</v>
      </c>
      <c r="D400">
        <v>19.350000000000001</v>
      </c>
      <c r="E400" s="6">
        <v>82.000000000000227</v>
      </c>
      <c r="F400" t="s">
        <v>4066</v>
      </c>
      <c r="G400">
        <f t="shared" si="6"/>
        <v>5</v>
      </c>
      <c r="H400" t="s">
        <v>3738</v>
      </c>
    </row>
    <row r="401" spans="1:8">
      <c r="A401" t="s">
        <v>4034</v>
      </c>
      <c r="B401" t="s">
        <v>4035</v>
      </c>
      <c r="C401">
        <v>19.37</v>
      </c>
      <c r="D401">
        <v>20.13</v>
      </c>
      <c r="E401" s="6">
        <v>36</v>
      </c>
      <c r="F401" t="s">
        <v>4067</v>
      </c>
      <c r="G401">
        <f t="shared" si="6"/>
        <v>2</v>
      </c>
      <c r="H401" t="s">
        <v>3629</v>
      </c>
    </row>
    <row r="402" spans="1:8">
      <c r="A402" t="s">
        <v>4034</v>
      </c>
      <c r="B402" t="s">
        <v>4035</v>
      </c>
      <c r="C402">
        <v>20.16</v>
      </c>
      <c r="D402">
        <v>20.5</v>
      </c>
      <c r="E402" s="6">
        <v>34</v>
      </c>
      <c r="F402" t="s">
        <v>4068</v>
      </c>
      <c r="G402">
        <f t="shared" si="6"/>
        <v>2</v>
      </c>
      <c r="H402" t="s">
        <v>3622</v>
      </c>
    </row>
    <row r="403" spans="1:8">
      <c r="A403" t="s">
        <v>4034</v>
      </c>
      <c r="B403" t="s">
        <v>4035</v>
      </c>
      <c r="C403">
        <v>20.53</v>
      </c>
      <c r="D403">
        <v>21.27</v>
      </c>
      <c r="E403" s="6">
        <v>34</v>
      </c>
      <c r="F403" t="s">
        <v>3962</v>
      </c>
      <c r="G403">
        <f t="shared" si="6"/>
        <v>2</v>
      </c>
      <c r="H403" t="s">
        <v>4036</v>
      </c>
    </row>
    <row r="404" spans="1:8">
      <c r="A404" t="s">
        <v>4034</v>
      </c>
      <c r="B404" t="s">
        <v>4035</v>
      </c>
      <c r="C404">
        <v>21.3</v>
      </c>
      <c r="D404">
        <v>21.44</v>
      </c>
      <c r="E404" s="6">
        <v>14.000000000000227</v>
      </c>
      <c r="F404" t="s">
        <v>3782</v>
      </c>
      <c r="G404">
        <f t="shared" si="6"/>
        <v>1</v>
      </c>
      <c r="H404" t="s">
        <v>4069</v>
      </c>
    </row>
    <row r="405" spans="1:8">
      <c r="A405" t="s">
        <v>4034</v>
      </c>
      <c r="B405" t="s">
        <v>4035</v>
      </c>
      <c r="C405">
        <v>21.47</v>
      </c>
      <c r="D405">
        <v>22.14</v>
      </c>
      <c r="E405" s="6">
        <v>27</v>
      </c>
      <c r="F405" t="s">
        <v>3783</v>
      </c>
      <c r="G405">
        <f t="shared" si="6"/>
        <v>2</v>
      </c>
      <c r="H405" t="s">
        <v>3588</v>
      </c>
    </row>
    <row r="406" spans="1:8">
      <c r="A406" t="s">
        <v>4034</v>
      </c>
      <c r="B406" t="s">
        <v>4035</v>
      </c>
      <c r="C406">
        <v>22.17</v>
      </c>
      <c r="D406">
        <v>22.32</v>
      </c>
      <c r="E406" s="6">
        <v>14.999999999999773</v>
      </c>
      <c r="F406" t="s">
        <v>3784</v>
      </c>
      <c r="G406">
        <f t="shared" si="6"/>
        <v>1</v>
      </c>
      <c r="H406" t="s">
        <v>4070</v>
      </c>
    </row>
    <row r="407" spans="1:8">
      <c r="A407" t="s">
        <v>4034</v>
      </c>
      <c r="B407" t="s">
        <v>4035</v>
      </c>
      <c r="C407">
        <v>22.35</v>
      </c>
      <c r="D407">
        <v>23.07</v>
      </c>
      <c r="E407" s="6">
        <v>31.999999999999773</v>
      </c>
      <c r="F407" t="s">
        <v>4071</v>
      </c>
      <c r="G407">
        <f t="shared" si="6"/>
        <v>2</v>
      </c>
      <c r="H407" t="s">
        <v>3629</v>
      </c>
    </row>
    <row r="408" spans="1:8">
      <c r="A408" t="s">
        <v>4034</v>
      </c>
      <c r="B408" t="s">
        <v>4035</v>
      </c>
      <c r="C408">
        <v>23.09</v>
      </c>
      <c r="D408">
        <v>23.51</v>
      </c>
      <c r="E408" s="6">
        <v>42.000000000000227</v>
      </c>
      <c r="F408" t="s">
        <v>4072</v>
      </c>
      <c r="G408">
        <f t="shared" si="6"/>
        <v>2</v>
      </c>
      <c r="H408" t="s">
        <v>4031</v>
      </c>
    </row>
    <row r="409" spans="1:8">
      <c r="A409" t="s">
        <v>4034</v>
      </c>
      <c r="B409" t="s">
        <v>4035</v>
      </c>
      <c r="C409">
        <v>23.55</v>
      </c>
      <c r="D409">
        <v>24.24</v>
      </c>
      <c r="E409" s="6">
        <v>28.999999999999773</v>
      </c>
      <c r="F409" t="s">
        <v>4073</v>
      </c>
      <c r="G409">
        <f t="shared" si="6"/>
        <v>2</v>
      </c>
      <c r="H409" t="s">
        <v>3626</v>
      </c>
    </row>
    <row r="410" spans="1:8">
      <c r="A410" t="s">
        <v>4034</v>
      </c>
      <c r="B410" t="s">
        <v>4035</v>
      </c>
      <c r="C410">
        <v>24.25</v>
      </c>
      <c r="D410">
        <v>24.52</v>
      </c>
      <c r="E410" s="6">
        <v>27</v>
      </c>
      <c r="F410" t="s">
        <v>4074</v>
      </c>
      <c r="G410">
        <f t="shared" si="6"/>
        <v>2</v>
      </c>
      <c r="H410" t="s">
        <v>4075</v>
      </c>
    </row>
    <row r="411" spans="1:8">
      <c r="A411" t="s">
        <v>4034</v>
      </c>
      <c r="B411" t="s">
        <v>4035</v>
      </c>
      <c r="C411">
        <v>24.56</v>
      </c>
      <c r="D411">
        <v>25.14</v>
      </c>
      <c r="E411" s="6">
        <v>18.000000000000227</v>
      </c>
      <c r="F411" t="s">
        <v>3867</v>
      </c>
      <c r="G411">
        <f t="shared" si="6"/>
        <v>1</v>
      </c>
      <c r="H411" t="s">
        <v>4076</v>
      </c>
    </row>
    <row r="412" spans="1:8">
      <c r="A412" t="s">
        <v>4034</v>
      </c>
      <c r="B412" t="s">
        <v>4035</v>
      </c>
      <c r="C412">
        <v>25.18</v>
      </c>
      <c r="D412">
        <v>26.04</v>
      </c>
      <c r="E412" s="6">
        <v>46</v>
      </c>
      <c r="F412" t="s">
        <v>4077</v>
      </c>
      <c r="G412">
        <f t="shared" si="6"/>
        <v>3</v>
      </c>
      <c r="H412" t="s">
        <v>3588</v>
      </c>
    </row>
    <row r="413" spans="1:8">
      <c r="A413" t="s">
        <v>4034</v>
      </c>
      <c r="B413" t="s">
        <v>4035</v>
      </c>
      <c r="C413">
        <v>26.07</v>
      </c>
      <c r="D413">
        <v>26.18</v>
      </c>
      <c r="E413" s="6">
        <v>11</v>
      </c>
      <c r="F413" t="s">
        <v>4078</v>
      </c>
      <c r="G413">
        <f t="shared" si="6"/>
        <v>1</v>
      </c>
      <c r="H413" t="s">
        <v>4079</v>
      </c>
    </row>
    <row r="414" spans="1:8">
      <c r="A414" t="s">
        <v>4034</v>
      </c>
      <c r="B414" t="s">
        <v>4035</v>
      </c>
      <c r="C414">
        <v>26.21</v>
      </c>
      <c r="D414">
        <v>26.56</v>
      </c>
      <c r="E414" s="6">
        <v>34.999999999999773</v>
      </c>
      <c r="F414" t="s">
        <v>4080</v>
      </c>
      <c r="G414">
        <f t="shared" si="6"/>
        <v>2</v>
      </c>
      <c r="H414" t="s">
        <v>4038</v>
      </c>
    </row>
    <row r="415" spans="1:8">
      <c r="A415" t="s">
        <v>4034</v>
      </c>
      <c r="B415" t="s">
        <v>4035</v>
      </c>
      <c r="C415">
        <v>26.58</v>
      </c>
      <c r="D415">
        <v>27.31</v>
      </c>
      <c r="E415" s="6">
        <v>33</v>
      </c>
      <c r="F415" t="s">
        <v>4081</v>
      </c>
      <c r="G415">
        <f t="shared" si="6"/>
        <v>2</v>
      </c>
      <c r="H415" t="s">
        <v>4031</v>
      </c>
    </row>
    <row r="416" spans="1:8">
      <c r="A416" t="s">
        <v>4034</v>
      </c>
      <c r="B416" t="s">
        <v>4035</v>
      </c>
      <c r="C416">
        <v>27.35</v>
      </c>
      <c r="D416">
        <v>28.08</v>
      </c>
      <c r="E416" s="6">
        <v>32.999999999999545</v>
      </c>
      <c r="F416" t="s">
        <v>3872</v>
      </c>
      <c r="G416">
        <f t="shared" si="6"/>
        <v>2</v>
      </c>
      <c r="H416" t="s">
        <v>3629</v>
      </c>
    </row>
    <row r="417" spans="1:8">
      <c r="A417" t="s">
        <v>4034</v>
      </c>
      <c r="B417" t="s">
        <v>4035</v>
      </c>
      <c r="C417">
        <v>28.1</v>
      </c>
      <c r="D417">
        <v>28.27</v>
      </c>
      <c r="E417" s="6">
        <v>16.999999999999773</v>
      </c>
      <c r="F417" t="s">
        <v>3973</v>
      </c>
      <c r="G417">
        <f t="shared" si="6"/>
        <v>1</v>
      </c>
      <c r="H417" t="s">
        <v>4082</v>
      </c>
    </row>
    <row r="418" spans="1:8">
      <c r="A418" t="s">
        <v>4034</v>
      </c>
      <c r="B418" t="s">
        <v>4035</v>
      </c>
      <c r="C418">
        <v>28.28</v>
      </c>
      <c r="D418">
        <v>29.19</v>
      </c>
      <c r="E418" s="6">
        <v>51.000000000000227</v>
      </c>
      <c r="F418" t="s">
        <v>3873</v>
      </c>
      <c r="G418">
        <f t="shared" si="6"/>
        <v>3</v>
      </c>
      <c r="H418" t="s">
        <v>3683</v>
      </c>
    </row>
    <row r="419" spans="1:8">
      <c r="A419" t="s">
        <v>4034</v>
      </c>
      <c r="B419" t="s">
        <v>4035</v>
      </c>
      <c r="C419">
        <v>29.24</v>
      </c>
      <c r="D419">
        <v>31</v>
      </c>
      <c r="E419" s="6">
        <v>96.000000000000227</v>
      </c>
      <c r="F419" t="s">
        <v>4083</v>
      </c>
      <c r="G419">
        <f t="shared" si="6"/>
        <v>6</v>
      </c>
      <c r="H419" t="s">
        <v>3588</v>
      </c>
    </row>
    <row r="420" spans="1:8">
      <c r="A420" t="s">
        <v>4034</v>
      </c>
      <c r="B420" t="s">
        <v>4035</v>
      </c>
      <c r="C420">
        <v>31.02</v>
      </c>
      <c r="D420">
        <v>31.16</v>
      </c>
      <c r="E420" s="6">
        <v>14</v>
      </c>
      <c r="F420" t="s">
        <v>3801</v>
      </c>
      <c r="G420">
        <f t="shared" si="6"/>
        <v>1</v>
      </c>
      <c r="H420" t="s">
        <v>3573</v>
      </c>
    </row>
    <row r="421" spans="1:8">
      <c r="A421" t="s">
        <v>4034</v>
      </c>
      <c r="B421" t="s">
        <v>4035</v>
      </c>
      <c r="C421">
        <v>31.19</v>
      </c>
      <c r="D421">
        <v>32</v>
      </c>
      <c r="E421" s="6">
        <v>40.999999999999773</v>
      </c>
      <c r="F421" t="s">
        <v>4084</v>
      </c>
      <c r="G421">
        <f t="shared" si="6"/>
        <v>3</v>
      </c>
      <c r="H421" t="s">
        <v>3579</v>
      </c>
    </row>
    <row r="422" spans="1:8">
      <c r="A422" t="s">
        <v>4034</v>
      </c>
      <c r="B422" t="s">
        <v>4035</v>
      </c>
      <c r="C422">
        <v>32.04</v>
      </c>
      <c r="D422">
        <v>32.299999999999997</v>
      </c>
      <c r="E422" s="6">
        <v>25.999999999999773</v>
      </c>
      <c r="F422" t="s">
        <v>4085</v>
      </c>
      <c r="G422">
        <f t="shared" si="6"/>
        <v>2</v>
      </c>
      <c r="H422" t="s">
        <v>4086</v>
      </c>
    </row>
    <row r="423" spans="1:8">
      <c r="A423" t="s">
        <v>4034</v>
      </c>
      <c r="B423" t="s">
        <v>4035</v>
      </c>
      <c r="C423">
        <v>32.32</v>
      </c>
      <c r="D423">
        <v>32.42</v>
      </c>
      <c r="E423" s="6">
        <v>10.000000000000227</v>
      </c>
      <c r="F423" t="s">
        <v>3980</v>
      </c>
      <c r="G423">
        <f t="shared" si="6"/>
        <v>1</v>
      </c>
      <c r="H423" t="s">
        <v>4087</v>
      </c>
    </row>
    <row r="424" spans="1:8">
      <c r="A424" t="s">
        <v>4034</v>
      </c>
      <c r="B424" t="s">
        <v>4035</v>
      </c>
      <c r="C424">
        <v>32.44</v>
      </c>
      <c r="D424">
        <v>33.369999999999997</v>
      </c>
      <c r="E424" s="6">
        <v>53</v>
      </c>
      <c r="F424" t="s">
        <v>4088</v>
      </c>
      <c r="G424">
        <f t="shared" si="6"/>
        <v>3</v>
      </c>
      <c r="H424" t="s">
        <v>3687</v>
      </c>
    </row>
    <row r="425" spans="1:8">
      <c r="A425" t="s">
        <v>4034</v>
      </c>
      <c r="B425" t="s">
        <v>4035</v>
      </c>
      <c r="C425">
        <v>33.409999999999997</v>
      </c>
      <c r="D425">
        <v>33.54</v>
      </c>
      <c r="E425" s="6">
        <v>13.000000000000455</v>
      </c>
      <c r="F425" t="s">
        <v>3803</v>
      </c>
      <c r="G425">
        <f t="shared" si="6"/>
        <v>1</v>
      </c>
      <c r="H425" t="s">
        <v>3646</v>
      </c>
    </row>
    <row r="426" spans="1:8">
      <c r="A426" t="s">
        <v>4034</v>
      </c>
      <c r="B426" t="s">
        <v>4035</v>
      </c>
      <c r="C426">
        <v>34.01</v>
      </c>
      <c r="D426">
        <v>34.36</v>
      </c>
      <c r="E426" s="6">
        <v>35.000000000000227</v>
      </c>
      <c r="F426" t="s">
        <v>4089</v>
      </c>
      <c r="G426">
        <f t="shared" si="6"/>
        <v>2</v>
      </c>
      <c r="H426" t="s">
        <v>3652</v>
      </c>
    </row>
    <row r="427" spans="1:8">
      <c r="A427" t="s">
        <v>4034</v>
      </c>
      <c r="B427" t="s">
        <v>4035</v>
      </c>
      <c r="C427">
        <v>34.380000000000003</v>
      </c>
      <c r="D427">
        <v>34.5</v>
      </c>
      <c r="E427" s="6">
        <v>11.999999999999545</v>
      </c>
      <c r="F427" t="s">
        <v>3888</v>
      </c>
      <c r="G427">
        <f t="shared" si="6"/>
        <v>1</v>
      </c>
      <c r="H427" t="s">
        <v>4090</v>
      </c>
    </row>
    <row r="428" spans="1:8">
      <c r="A428" t="s">
        <v>4034</v>
      </c>
      <c r="B428" t="s">
        <v>4035</v>
      </c>
      <c r="C428">
        <v>34.54</v>
      </c>
      <c r="D428">
        <v>35.11</v>
      </c>
      <c r="E428" s="6">
        <v>17</v>
      </c>
      <c r="F428" t="s">
        <v>3890</v>
      </c>
      <c r="G428">
        <f t="shared" si="6"/>
        <v>1</v>
      </c>
      <c r="H428" t="s">
        <v>4091</v>
      </c>
    </row>
    <row r="429" spans="1:8">
      <c r="A429" t="s">
        <v>4034</v>
      </c>
      <c r="B429" t="s">
        <v>4035</v>
      </c>
      <c r="C429">
        <v>35.130000000000003</v>
      </c>
      <c r="D429">
        <v>35.25</v>
      </c>
      <c r="E429" s="6">
        <v>11.999999999999545</v>
      </c>
      <c r="F429" t="s">
        <v>4092</v>
      </c>
      <c r="G429">
        <f t="shared" si="6"/>
        <v>1</v>
      </c>
      <c r="H429" t="s">
        <v>4093</v>
      </c>
    </row>
    <row r="430" spans="1:8">
      <c r="A430" t="s">
        <v>4034</v>
      </c>
      <c r="B430" t="s">
        <v>4035</v>
      </c>
      <c r="C430">
        <v>35.29</v>
      </c>
      <c r="D430">
        <v>35.44</v>
      </c>
      <c r="E430" s="6">
        <v>15</v>
      </c>
      <c r="F430" t="s">
        <v>3986</v>
      </c>
      <c r="G430">
        <f t="shared" si="6"/>
        <v>1</v>
      </c>
      <c r="H430" t="s">
        <v>4086</v>
      </c>
    </row>
    <row r="431" spans="1:8">
      <c r="A431" t="s">
        <v>4034</v>
      </c>
      <c r="B431" t="s">
        <v>4035</v>
      </c>
      <c r="C431">
        <v>35.450000000000003</v>
      </c>
      <c r="D431">
        <v>35.590000000000003</v>
      </c>
      <c r="E431" s="6">
        <v>14</v>
      </c>
      <c r="F431" t="s">
        <v>3805</v>
      </c>
      <c r="G431">
        <f t="shared" si="6"/>
        <v>1</v>
      </c>
      <c r="H431" t="s">
        <v>4094</v>
      </c>
    </row>
    <row r="432" spans="1:8">
      <c r="A432" t="s">
        <v>4034</v>
      </c>
      <c r="B432" t="s">
        <v>4035</v>
      </c>
      <c r="C432">
        <v>36.01</v>
      </c>
      <c r="D432">
        <v>36.119999999999997</v>
      </c>
      <c r="E432" s="6">
        <v>10.999999999999545</v>
      </c>
      <c r="F432" t="s">
        <v>4095</v>
      </c>
      <c r="G432">
        <f t="shared" si="6"/>
        <v>1</v>
      </c>
      <c r="H432" t="s">
        <v>4096</v>
      </c>
    </row>
    <row r="433" spans="1:8">
      <c r="A433" t="s">
        <v>4034</v>
      </c>
      <c r="B433" t="s">
        <v>4035</v>
      </c>
      <c r="C433">
        <v>36.17</v>
      </c>
      <c r="D433">
        <v>36.340000000000003</v>
      </c>
      <c r="E433" s="6">
        <v>17.000000000000455</v>
      </c>
      <c r="F433" t="s">
        <v>4097</v>
      </c>
      <c r="G433">
        <f t="shared" si="6"/>
        <v>1</v>
      </c>
      <c r="H433" t="s">
        <v>4098</v>
      </c>
    </row>
    <row r="434" spans="1:8">
      <c r="A434" t="s">
        <v>4034</v>
      </c>
      <c r="B434" t="s">
        <v>4035</v>
      </c>
      <c r="C434">
        <v>36.380000000000003</v>
      </c>
      <c r="D434">
        <v>37</v>
      </c>
      <c r="E434" s="6">
        <v>21.999999999999545</v>
      </c>
      <c r="F434" t="s">
        <v>4099</v>
      </c>
      <c r="G434">
        <f t="shared" si="6"/>
        <v>2</v>
      </c>
      <c r="H434" t="s">
        <v>3629</v>
      </c>
    </row>
    <row r="435" spans="1:8">
      <c r="A435" t="s">
        <v>4034</v>
      </c>
      <c r="B435" t="s">
        <v>4035</v>
      </c>
      <c r="C435">
        <v>37.020000000000003</v>
      </c>
      <c r="D435">
        <v>37.369999999999997</v>
      </c>
      <c r="E435" s="6">
        <v>34.999999999999091</v>
      </c>
      <c r="F435" t="s">
        <v>4100</v>
      </c>
      <c r="G435">
        <f t="shared" si="6"/>
        <v>1</v>
      </c>
      <c r="H435" t="s">
        <v>4101</v>
      </c>
    </row>
    <row r="436" spans="1:8">
      <c r="A436" t="s">
        <v>4102</v>
      </c>
      <c r="B436" t="s">
        <v>4103</v>
      </c>
      <c r="C436">
        <v>0</v>
      </c>
      <c r="D436">
        <v>0.2</v>
      </c>
      <c r="E436" s="6">
        <v>20</v>
      </c>
      <c r="F436" t="s">
        <v>3593</v>
      </c>
      <c r="G436">
        <f t="shared" si="6"/>
        <v>1</v>
      </c>
      <c r="H436" t="s">
        <v>3778</v>
      </c>
    </row>
    <row r="437" spans="1:8">
      <c r="A437" t="s">
        <v>4102</v>
      </c>
      <c r="B437" t="s">
        <v>4103</v>
      </c>
      <c r="C437">
        <v>0.24</v>
      </c>
      <c r="D437">
        <v>1.31</v>
      </c>
      <c r="E437" s="6">
        <v>67</v>
      </c>
      <c r="F437" t="s">
        <v>4104</v>
      </c>
      <c r="G437">
        <f t="shared" si="6"/>
        <v>3</v>
      </c>
      <c r="H437" t="s">
        <v>3598</v>
      </c>
    </row>
    <row r="438" spans="1:8">
      <c r="A438" t="s">
        <v>4102</v>
      </c>
      <c r="B438" t="s">
        <v>4103</v>
      </c>
      <c r="C438">
        <v>1.36</v>
      </c>
      <c r="D438">
        <v>2.1800000000000002</v>
      </c>
      <c r="E438" s="6">
        <v>42</v>
      </c>
      <c r="F438" t="s">
        <v>3733</v>
      </c>
      <c r="G438">
        <f t="shared" si="6"/>
        <v>2</v>
      </c>
      <c r="H438" t="s">
        <v>4105</v>
      </c>
    </row>
    <row r="439" spans="1:8">
      <c r="A439" t="s">
        <v>4102</v>
      </c>
      <c r="B439" t="s">
        <v>4103</v>
      </c>
      <c r="C439">
        <v>2.2200000000000002</v>
      </c>
      <c r="D439">
        <v>3.43</v>
      </c>
      <c r="E439" s="6">
        <v>80.999999999999972</v>
      </c>
      <c r="F439" t="s">
        <v>4106</v>
      </c>
      <c r="G439">
        <f t="shared" si="6"/>
        <v>4</v>
      </c>
      <c r="H439" t="s">
        <v>3996</v>
      </c>
    </row>
    <row r="440" spans="1:8">
      <c r="A440" t="s">
        <v>4102</v>
      </c>
      <c r="B440" t="s">
        <v>4103</v>
      </c>
      <c r="C440">
        <v>3.46</v>
      </c>
      <c r="D440">
        <v>4.3</v>
      </c>
      <c r="E440" s="6">
        <v>44</v>
      </c>
      <c r="F440" t="s">
        <v>3589</v>
      </c>
      <c r="G440">
        <f t="shared" si="6"/>
        <v>2</v>
      </c>
      <c r="H440" t="s">
        <v>4107</v>
      </c>
    </row>
    <row r="441" spans="1:8">
      <c r="A441" t="s">
        <v>4102</v>
      </c>
      <c r="B441" t="s">
        <v>4103</v>
      </c>
      <c r="C441">
        <v>4.34</v>
      </c>
      <c r="D441">
        <v>5.38</v>
      </c>
      <c r="E441" s="6">
        <v>64</v>
      </c>
      <c r="F441" t="s">
        <v>3601</v>
      </c>
      <c r="G441">
        <f t="shared" si="6"/>
        <v>3</v>
      </c>
      <c r="H441" t="s">
        <v>3600</v>
      </c>
    </row>
    <row r="442" spans="1:8">
      <c r="A442" t="s">
        <v>4102</v>
      </c>
      <c r="B442" t="s">
        <v>4103</v>
      </c>
      <c r="C442">
        <v>5.42</v>
      </c>
      <c r="D442">
        <v>5.58</v>
      </c>
      <c r="E442" s="6">
        <v>16</v>
      </c>
      <c r="F442" t="s">
        <v>3705</v>
      </c>
      <c r="G442">
        <f t="shared" si="6"/>
        <v>1</v>
      </c>
      <c r="H442" t="s">
        <v>3598</v>
      </c>
    </row>
    <row r="443" spans="1:8">
      <c r="A443" t="s">
        <v>4108</v>
      </c>
      <c r="B443" t="s">
        <v>4109</v>
      </c>
      <c r="C443">
        <v>0</v>
      </c>
      <c r="D443">
        <v>1.17</v>
      </c>
      <c r="E443" s="6">
        <v>77</v>
      </c>
      <c r="F443" t="s">
        <v>3637</v>
      </c>
      <c r="G443">
        <f t="shared" si="6"/>
        <v>3</v>
      </c>
      <c r="H443" t="s">
        <v>4110</v>
      </c>
    </row>
    <row r="444" spans="1:8">
      <c r="A444" t="s">
        <v>4108</v>
      </c>
      <c r="B444" t="s">
        <v>4109</v>
      </c>
      <c r="C444">
        <v>1.21</v>
      </c>
      <c r="D444">
        <v>2.09</v>
      </c>
      <c r="E444" s="6">
        <v>48</v>
      </c>
      <c r="F444" t="s">
        <v>3895</v>
      </c>
      <c r="G444">
        <f t="shared" si="6"/>
        <v>2</v>
      </c>
      <c r="H444" t="s">
        <v>3629</v>
      </c>
    </row>
    <row r="445" spans="1:8">
      <c r="A445" t="s">
        <v>4108</v>
      </c>
      <c r="B445" t="s">
        <v>4109</v>
      </c>
      <c r="C445">
        <v>2.14</v>
      </c>
      <c r="D445">
        <v>3.03</v>
      </c>
      <c r="E445" s="6">
        <v>48.999999999999972</v>
      </c>
      <c r="F445" t="s">
        <v>3574</v>
      </c>
      <c r="G445">
        <f t="shared" si="6"/>
        <v>2</v>
      </c>
      <c r="H445" t="s">
        <v>4110</v>
      </c>
    </row>
    <row r="446" spans="1:8">
      <c r="A446" t="s">
        <v>4108</v>
      </c>
      <c r="B446" t="s">
        <v>4109</v>
      </c>
      <c r="C446">
        <v>3.07</v>
      </c>
      <c r="D446">
        <v>5.03</v>
      </c>
      <c r="E446" s="6">
        <v>116.00000000000003</v>
      </c>
      <c r="F446" t="s">
        <v>4111</v>
      </c>
      <c r="G446">
        <f t="shared" si="6"/>
        <v>4</v>
      </c>
      <c r="H446" t="s">
        <v>3868</v>
      </c>
    </row>
    <row r="447" spans="1:8">
      <c r="A447" t="s">
        <v>4108</v>
      </c>
      <c r="B447" t="s">
        <v>4109</v>
      </c>
      <c r="C447">
        <v>5.07</v>
      </c>
      <c r="D447">
        <v>5.42</v>
      </c>
      <c r="E447" s="6">
        <v>35</v>
      </c>
      <c r="F447" t="s">
        <v>3582</v>
      </c>
      <c r="G447">
        <f t="shared" si="6"/>
        <v>1</v>
      </c>
      <c r="H447" t="s">
        <v>4112</v>
      </c>
    </row>
    <row r="448" spans="1:8">
      <c r="A448" t="s">
        <v>4113</v>
      </c>
      <c r="B448" t="s">
        <v>4114</v>
      </c>
      <c r="C448">
        <v>0.02</v>
      </c>
      <c r="D448">
        <v>0.44</v>
      </c>
      <c r="E448" s="6">
        <v>42</v>
      </c>
      <c r="F448" t="s">
        <v>3570</v>
      </c>
      <c r="G448">
        <f t="shared" si="6"/>
        <v>2</v>
      </c>
      <c r="H448" t="s">
        <v>4115</v>
      </c>
    </row>
    <row r="449" spans="1:8">
      <c r="A449" t="s">
        <v>4113</v>
      </c>
      <c r="B449" t="s">
        <v>4114</v>
      </c>
      <c r="C449">
        <v>0.45</v>
      </c>
      <c r="D449">
        <v>2.2599999999999998</v>
      </c>
      <c r="E449" s="6">
        <v>100.99999999999997</v>
      </c>
      <c r="F449" t="s">
        <v>4116</v>
      </c>
      <c r="G449">
        <f t="shared" si="6"/>
        <v>4</v>
      </c>
      <c r="H449" t="s">
        <v>4117</v>
      </c>
    </row>
    <row r="450" spans="1:8">
      <c r="A450" t="s">
        <v>4113</v>
      </c>
      <c r="B450" t="s">
        <v>4114</v>
      </c>
      <c r="C450">
        <v>2.2999999999999998</v>
      </c>
      <c r="D450">
        <v>3.49</v>
      </c>
      <c r="E450" s="6">
        <v>79.000000000000057</v>
      </c>
      <c r="F450" t="s">
        <v>4037</v>
      </c>
      <c r="G450">
        <f t="shared" si="6"/>
        <v>3</v>
      </c>
      <c r="H450" t="s">
        <v>3573</v>
      </c>
    </row>
    <row r="451" spans="1:8">
      <c r="A451" t="s">
        <v>4113</v>
      </c>
      <c r="B451" t="s">
        <v>4114</v>
      </c>
      <c r="C451">
        <v>3.54</v>
      </c>
      <c r="D451">
        <v>4.55</v>
      </c>
      <c r="E451" s="6">
        <v>61</v>
      </c>
      <c r="F451" t="s">
        <v>3710</v>
      </c>
      <c r="G451">
        <f t="shared" ref="G451:G514" si="7">LEN(F451)-LEN(SUBSTITUTE(F451,",",""))+1</f>
        <v>2</v>
      </c>
      <c r="H451" t="s">
        <v>4031</v>
      </c>
    </row>
    <row r="452" spans="1:8">
      <c r="A452" t="s">
        <v>4118</v>
      </c>
      <c r="B452" t="s">
        <v>4119</v>
      </c>
      <c r="C452">
        <v>0.05</v>
      </c>
      <c r="D452">
        <v>0.16</v>
      </c>
      <c r="E452" s="6">
        <v>11</v>
      </c>
      <c r="F452" t="s">
        <v>3593</v>
      </c>
      <c r="G452">
        <f t="shared" si="7"/>
        <v>1</v>
      </c>
      <c r="H452" t="s">
        <v>3638</v>
      </c>
    </row>
    <row r="453" spans="1:8">
      <c r="A453" t="s">
        <v>4118</v>
      </c>
      <c r="B453" t="s">
        <v>4119</v>
      </c>
      <c r="C453">
        <v>0.18</v>
      </c>
      <c r="D453">
        <v>1.33</v>
      </c>
      <c r="E453" s="6">
        <v>75</v>
      </c>
      <c r="F453" t="s">
        <v>4120</v>
      </c>
      <c r="G453">
        <f t="shared" si="7"/>
        <v>6</v>
      </c>
      <c r="H453" t="s">
        <v>3957</v>
      </c>
    </row>
    <row r="454" spans="1:8">
      <c r="A454" t="s">
        <v>4118</v>
      </c>
      <c r="B454" t="s">
        <v>4119</v>
      </c>
      <c r="C454">
        <v>1.35</v>
      </c>
      <c r="D454">
        <v>2.0699999999999998</v>
      </c>
      <c r="E454" s="6">
        <v>31.999999999999986</v>
      </c>
      <c r="F454" t="s">
        <v>4121</v>
      </c>
      <c r="G454">
        <f t="shared" si="7"/>
        <v>3</v>
      </c>
      <c r="H454" t="s">
        <v>4107</v>
      </c>
    </row>
    <row r="455" spans="1:8">
      <c r="A455" t="s">
        <v>4118</v>
      </c>
      <c r="B455" t="s">
        <v>4119</v>
      </c>
      <c r="C455">
        <v>2.1</v>
      </c>
      <c r="D455">
        <v>2.1800000000000002</v>
      </c>
      <c r="E455" s="6">
        <v>8</v>
      </c>
      <c r="F455" t="s">
        <v>3580</v>
      </c>
      <c r="G455">
        <f t="shared" si="7"/>
        <v>1</v>
      </c>
      <c r="H455" t="s">
        <v>4122</v>
      </c>
    </row>
    <row r="456" spans="1:8">
      <c r="A456" t="s">
        <v>4118</v>
      </c>
      <c r="B456" t="s">
        <v>4119</v>
      </c>
      <c r="C456">
        <v>2.2000000000000002</v>
      </c>
      <c r="D456">
        <v>2.5499999999999998</v>
      </c>
      <c r="E456" s="6">
        <v>34.999999999999972</v>
      </c>
      <c r="F456" t="s">
        <v>3712</v>
      </c>
      <c r="G456">
        <f t="shared" si="7"/>
        <v>2</v>
      </c>
      <c r="H456" t="s">
        <v>3629</v>
      </c>
    </row>
    <row r="457" spans="1:8">
      <c r="A457" t="s">
        <v>4118</v>
      </c>
      <c r="B457" t="s">
        <v>4119</v>
      </c>
      <c r="C457">
        <v>2.57</v>
      </c>
      <c r="D457">
        <v>4.3099999999999996</v>
      </c>
      <c r="E457" s="6">
        <v>93.999999999999943</v>
      </c>
      <c r="F457" t="s">
        <v>4123</v>
      </c>
      <c r="G457">
        <f t="shared" si="7"/>
        <v>8</v>
      </c>
      <c r="H457" t="s">
        <v>4124</v>
      </c>
    </row>
    <row r="458" spans="1:8">
      <c r="A458" t="s">
        <v>4118</v>
      </c>
      <c r="B458" t="s">
        <v>4119</v>
      </c>
      <c r="C458">
        <v>4.33</v>
      </c>
      <c r="D458">
        <v>5.24</v>
      </c>
      <c r="E458" s="6">
        <v>51</v>
      </c>
      <c r="F458" t="s">
        <v>3741</v>
      </c>
      <c r="G458">
        <f t="shared" si="7"/>
        <v>4</v>
      </c>
      <c r="H458" t="s">
        <v>3638</v>
      </c>
    </row>
    <row r="459" spans="1:8">
      <c r="A459" t="s">
        <v>4125</v>
      </c>
      <c r="B459" t="s">
        <v>4126</v>
      </c>
      <c r="C459">
        <v>0.05</v>
      </c>
      <c r="D459">
        <v>0.23</v>
      </c>
      <c r="E459" s="6">
        <v>18</v>
      </c>
      <c r="F459" t="s">
        <v>3593</v>
      </c>
      <c r="G459">
        <f t="shared" si="7"/>
        <v>1</v>
      </c>
      <c r="H459" t="s">
        <v>4127</v>
      </c>
    </row>
    <row r="460" spans="1:8">
      <c r="A460" t="s">
        <v>4125</v>
      </c>
      <c r="B460" t="s">
        <v>4126</v>
      </c>
      <c r="C460">
        <v>0.25</v>
      </c>
      <c r="D460">
        <v>0.41</v>
      </c>
      <c r="E460" s="6">
        <v>16</v>
      </c>
      <c r="F460" t="s">
        <v>3730</v>
      </c>
      <c r="G460">
        <f t="shared" si="7"/>
        <v>1</v>
      </c>
      <c r="H460" t="s">
        <v>3598</v>
      </c>
    </row>
    <row r="461" spans="1:8">
      <c r="A461" t="s">
        <v>4125</v>
      </c>
      <c r="B461" t="s">
        <v>4126</v>
      </c>
      <c r="C461">
        <v>0.45</v>
      </c>
      <c r="D461">
        <v>1.47</v>
      </c>
      <c r="E461" s="6">
        <v>62</v>
      </c>
      <c r="F461" t="s">
        <v>3572</v>
      </c>
      <c r="G461">
        <f t="shared" si="7"/>
        <v>3</v>
      </c>
      <c r="H461" t="s">
        <v>3850</v>
      </c>
    </row>
    <row r="462" spans="1:8">
      <c r="A462" t="s">
        <v>4125</v>
      </c>
      <c r="B462" t="s">
        <v>4126</v>
      </c>
      <c r="C462">
        <v>1.5</v>
      </c>
      <c r="D462">
        <v>2.27</v>
      </c>
      <c r="E462" s="6">
        <v>37</v>
      </c>
      <c r="F462" t="s">
        <v>3574</v>
      </c>
      <c r="G462">
        <f t="shared" si="7"/>
        <v>2</v>
      </c>
      <c r="H462" t="s">
        <v>4128</v>
      </c>
    </row>
    <row r="463" spans="1:8">
      <c r="A463" t="s">
        <v>4125</v>
      </c>
      <c r="B463" t="s">
        <v>4126</v>
      </c>
      <c r="C463">
        <v>2.3199999999999998</v>
      </c>
      <c r="D463">
        <v>3.29</v>
      </c>
      <c r="E463" s="6">
        <v>57</v>
      </c>
      <c r="F463" t="s">
        <v>4121</v>
      </c>
      <c r="G463">
        <f t="shared" si="7"/>
        <v>3</v>
      </c>
      <c r="H463" t="s">
        <v>3588</v>
      </c>
    </row>
    <row r="464" spans="1:8">
      <c r="A464" t="s">
        <v>4125</v>
      </c>
      <c r="B464" t="s">
        <v>4126</v>
      </c>
      <c r="C464">
        <v>3.33</v>
      </c>
      <c r="D464">
        <v>4.08</v>
      </c>
      <c r="E464" s="6">
        <v>35</v>
      </c>
      <c r="F464" t="s">
        <v>3589</v>
      </c>
      <c r="G464">
        <f t="shared" si="7"/>
        <v>2</v>
      </c>
      <c r="H464" t="s">
        <v>3693</v>
      </c>
    </row>
    <row r="465" spans="1:8">
      <c r="A465" t="s">
        <v>4125</v>
      </c>
      <c r="B465" t="s">
        <v>4126</v>
      </c>
      <c r="C465">
        <v>4.12</v>
      </c>
      <c r="D465">
        <v>5</v>
      </c>
      <c r="E465" s="6">
        <v>48</v>
      </c>
      <c r="F465" t="s">
        <v>4129</v>
      </c>
      <c r="G465">
        <f t="shared" si="7"/>
        <v>2</v>
      </c>
      <c r="H465" t="s">
        <v>3646</v>
      </c>
    </row>
    <row r="466" spans="1:8">
      <c r="A466" t="s">
        <v>4125</v>
      </c>
      <c r="B466" t="s">
        <v>4126</v>
      </c>
      <c r="C466">
        <v>5.04</v>
      </c>
      <c r="D466">
        <v>5.49</v>
      </c>
      <c r="E466" s="6">
        <v>45</v>
      </c>
      <c r="F466" t="s">
        <v>3682</v>
      </c>
      <c r="G466">
        <f t="shared" si="7"/>
        <v>2</v>
      </c>
      <c r="H466" t="s">
        <v>4130</v>
      </c>
    </row>
    <row r="467" spans="1:8">
      <c r="A467" t="s">
        <v>4131</v>
      </c>
      <c r="B467" t="s">
        <v>4132</v>
      </c>
      <c r="C467">
        <v>0</v>
      </c>
      <c r="D467">
        <v>0.15</v>
      </c>
      <c r="E467" s="6">
        <v>15</v>
      </c>
      <c r="F467" t="s">
        <v>3593</v>
      </c>
      <c r="G467">
        <f t="shared" si="7"/>
        <v>1</v>
      </c>
      <c r="H467" t="s">
        <v>4105</v>
      </c>
    </row>
    <row r="468" spans="1:8">
      <c r="A468" t="s">
        <v>4131</v>
      </c>
      <c r="B468" t="s">
        <v>4132</v>
      </c>
      <c r="C468">
        <v>0.19</v>
      </c>
      <c r="D468">
        <v>1.52</v>
      </c>
      <c r="E468" s="6">
        <v>93</v>
      </c>
      <c r="F468" t="s">
        <v>4133</v>
      </c>
      <c r="G468">
        <f t="shared" si="7"/>
        <v>5</v>
      </c>
      <c r="H468" t="s">
        <v>3588</v>
      </c>
    </row>
    <row r="469" spans="1:8">
      <c r="A469" t="s">
        <v>4131</v>
      </c>
      <c r="B469" t="s">
        <v>4132</v>
      </c>
      <c r="C469">
        <v>1.54</v>
      </c>
      <c r="D469">
        <v>2.11</v>
      </c>
      <c r="E469" s="6">
        <v>17</v>
      </c>
      <c r="F469" t="s">
        <v>3645</v>
      </c>
      <c r="G469">
        <f t="shared" si="7"/>
        <v>1</v>
      </c>
      <c r="H469" t="s">
        <v>4134</v>
      </c>
    </row>
    <row r="470" spans="1:8">
      <c r="A470" t="s">
        <v>4131</v>
      </c>
      <c r="B470" t="s">
        <v>4132</v>
      </c>
      <c r="C470">
        <v>2.14</v>
      </c>
      <c r="D470">
        <v>2.3199999999999998</v>
      </c>
      <c r="E470" s="6">
        <v>18</v>
      </c>
      <c r="F470" t="s">
        <v>3576</v>
      </c>
      <c r="G470">
        <f t="shared" si="7"/>
        <v>1</v>
      </c>
      <c r="H470" t="s">
        <v>4135</v>
      </c>
    </row>
    <row r="471" spans="1:8">
      <c r="A471" t="s">
        <v>4131</v>
      </c>
      <c r="B471" t="s">
        <v>4132</v>
      </c>
      <c r="C471">
        <v>2.35</v>
      </c>
      <c r="D471">
        <v>2.52</v>
      </c>
      <c r="E471" s="6">
        <v>17</v>
      </c>
      <c r="F471" t="s">
        <v>3676</v>
      </c>
      <c r="G471">
        <f t="shared" si="7"/>
        <v>1</v>
      </c>
      <c r="H471" t="s">
        <v>4136</v>
      </c>
    </row>
    <row r="472" spans="1:8">
      <c r="A472" t="s">
        <v>4131</v>
      </c>
      <c r="B472" t="s">
        <v>4132</v>
      </c>
      <c r="C472">
        <v>2.54</v>
      </c>
      <c r="D472">
        <v>3.11</v>
      </c>
      <c r="E472" s="6">
        <v>17</v>
      </c>
      <c r="F472" t="s">
        <v>3702</v>
      </c>
      <c r="G472">
        <f t="shared" si="7"/>
        <v>1</v>
      </c>
      <c r="H472" t="s">
        <v>4137</v>
      </c>
    </row>
    <row r="473" spans="1:8">
      <c r="A473" t="s">
        <v>4131</v>
      </c>
      <c r="B473" t="s">
        <v>4132</v>
      </c>
      <c r="C473">
        <v>3.13</v>
      </c>
      <c r="D473">
        <v>3.44</v>
      </c>
      <c r="E473" s="6">
        <v>31</v>
      </c>
      <c r="F473" t="s">
        <v>3589</v>
      </c>
      <c r="G473">
        <f t="shared" si="7"/>
        <v>2</v>
      </c>
      <c r="H473" t="s">
        <v>3629</v>
      </c>
    </row>
    <row r="474" spans="1:8">
      <c r="A474" t="s">
        <v>4131</v>
      </c>
      <c r="B474" t="s">
        <v>4132</v>
      </c>
      <c r="C474">
        <v>3.46</v>
      </c>
      <c r="D474">
        <v>5.13</v>
      </c>
      <c r="E474" s="6">
        <v>87</v>
      </c>
      <c r="F474" t="s">
        <v>3936</v>
      </c>
      <c r="G474">
        <f t="shared" si="7"/>
        <v>5</v>
      </c>
      <c r="H474" t="s">
        <v>3588</v>
      </c>
    </row>
    <row r="475" spans="1:8">
      <c r="A475" t="s">
        <v>4131</v>
      </c>
      <c r="B475" t="s">
        <v>4132</v>
      </c>
      <c r="C475">
        <v>5.18</v>
      </c>
      <c r="D475">
        <v>5.35</v>
      </c>
      <c r="E475" s="6">
        <v>16.999999999999943</v>
      </c>
      <c r="F475" t="s">
        <v>3651</v>
      </c>
      <c r="G475">
        <f t="shared" si="7"/>
        <v>1</v>
      </c>
      <c r="H475" t="s">
        <v>4138</v>
      </c>
    </row>
    <row r="476" spans="1:8">
      <c r="A476" t="s">
        <v>4131</v>
      </c>
      <c r="B476" t="s">
        <v>4132</v>
      </c>
      <c r="C476">
        <v>5.39</v>
      </c>
      <c r="D476">
        <v>6.18</v>
      </c>
      <c r="E476" s="6">
        <v>39</v>
      </c>
      <c r="F476" t="s">
        <v>4139</v>
      </c>
      <c r="G476">
        <f t="shared" si="7"/>
        <v>2</v>
      </c>
      <c r="H476" t="s">
        <v>4140</v>
      </c>
    </row>
    <row r="477" spans="1:8">
      <c r="A477" t="s">
        <v>4141</v>
      </c>
      <c r="B477" t="s">
        <v>4142</v>
      </c>
      <c r="C477">
        <v>0.04</v>
      </c>
      <c r="D477">
        <v>0.2</v>
      </c>
      <c r="E477" s="6">
        <v>16</v>
      </c>
      <c r="F477" t="s">
        <v>3593</v>
      </c>
      <c r="G477">
        <f t="shared" si="7"/>
        <v>1</v>
      </c>
      <c r="H477" t="s">
        <v>4143</v>
      </c>
    </row>
    <row r="478" spans="1:8">
      <c r="A478" t="s">
        <v>4141</v>
      </c>
      <c r="B478" t="s">
        <v>4142</v>
      </c>
      <c r="C478">
        <v>0.46</v>
      </c>
      <c r="D478">
        <v>1.27</v>
      </c>
      <c r="E478" s="6">
        <v>41</v>
      </c>
      <c r="F478" t="s">
        <v>3611</v>
      </c>
      <c r="G478">
        <f t="shared" si="7"/>
        <v>2</v>
      </c>
      <c r="H478" t="s">
        <v>3646</v>
      </c>
    </row>
    <row r="479" spans="1:8">
      <c r="A479" t="s">
        <v>4141</v>
      </c>
      <c r="B479" t="s">
        <v>4142</v>
      </c>
      <c r="C479">
        <v>1.32</v>
      </c>
      <c r="D479">
        <v>2.2599999999999998</v>
      </c>
      <c r="E479" s="6">
        <v>53.999999999999972</v>
      </c>
      <c r="F479" t="s">
        <v>3613</v>
      </c>
      <c r="G479">
        <f t="shared" si="7"/>
        <v>3</v>
      </c>
      <c r="H479" t="s">
        <v>3588</v>
      </c>
    </row>
    <row r="480" spans="1:8">
      <c r="A480" t="s">
        <v>4141</v>
      </c>
      <c r="B480" t="s">
        <v>4142</v>
      </c>
      <c r="C480">
        <v>2.2999999999999998</v>
      </c>
      <c r="D480">
        <v>3.02</v>
      </c>
      <c r="E480" s="6">
        <v>32.000000000000028</v>
      </c>
      <c r="F480" t="s">
        <v>3919</v>
      </c>
      <c r="G480">
        <f t="shared" si="7"/>
        <v>2</v>
      </c>
      <c r="H480" t="s">
        <v>3629</v>
      </c>
    </row>
    <row r="481" spans="1:8">
      <c r="A481" t="s">
        <v>4141</v>
      </c>
      <c r="B481" t="s">
        <v>4142</v>
      </c>
      <c r="C481">
        <v>3.05</v>
      </c>
      <c r="D481">
        <v>3.18</v>
      </c>
      <c r="E481" s="6">
        <v>13.000000000000028</v>
      </c>
      <c r="F481" t="s">
        <v>3702</v>
      </c>
      <c r="G481">
        <f t="shared" si="7"/>
        <v>1</v>
      </c>
      <c r="H481" t="s">
        <v>3850</v>
      </c>
    </row>
    <row r="482" spans="1:8">
      <c r="A482" t="s">
        <v>4141</v>
      </c>
      <c r="B482" t="s">
        <v>4142</v>
      </c>
      <c r="C482">
        <v>3.21</v>
      </c>
      <c r="D482">
        <v>4.2300000000000004</v>
      </c>
      <c r="E482" s="6">
        <v>62.000000000000057</v>
      </c>
      <c r="F482" t="s">
        <v>4144</v>
      </c>
      <c r="G482">
        <f t="shared" si="7"/>
        <v>3</v>
      </c>
      <c r="H482" t="s">
        <v>4110</v>
      </c>
    </row>
    <row r="483" spans="1:8">
      <c r="A483" t="s">
        <v>4141</v>
      </c>
      <c r="B483" t="s">
        <v>4142</v>
      </c>
      <c r="C483">
        <v>4.46</v>
      </c>
      <c r="D483">
        <v>5.33</v>
      </c>
      <c r="E483" s="6">
        <v>47</v>
      </c>
      <c r="F483" t="s">
        <v>4145</v>
      </c>
      <c r="G483">
        <f t="shared" si="7"/>
        <v>3</v>
      </c>
      <c r="H483" t="s">
        <v>3588</v>
      </c>
    </row>
    <row r="484" spans="1:8">
      <c r="A484" t="s">
        <v>4141</v>
      </c>
      <c r="B484" t="s">
        <v>4142</v>
      </c>
      <c r="C484">
        <v>5.35</v>
      </c>
      <c r="D484">
        <v>5.49</v>
      </c>
      <c r="E484" s="6">
        <v>14.000000000000057</v>
      </c>
      <c r="F484" t="s">
        <v>3651</v>
      </c>
      <c r="G484">
        <f t="shared" si="7"/>
        <v>1</v>
      </c>
      <c r="H484" t="s">
        <v>4013</v>
      </c>
    </row>
    <row r="485" spans="1:8">
      <c r="A485" t="s">
        <v>4141</v>
      </c>
      <c r="B485" t="s">
        <v>4142</v>
      </c>
      <c r="C485">
        <v>6.06</v>
      </c>
      <c r="D485">
        <v>6.57</v>
      </c>
      <c r="E485" s="6">
        <v>51.000000000000057</v>
      </c>
      <c r="F485" t="s">
        <v>3616</v>
      </c>
      <c r="G485">
        <f t="shared" si="7"/>
        <v>3</v>
      </c>
      <c r="H485" t="s">
        <v>3588</v>
      </c>
    </row>
    <row r="486" spans="1:8">
      <c r="A486" t="s">
        <v>4141</v>
      </c>
      <c r="B486" t="s">
        <v>4142</v>
      </c>
      <c r="C486">
        <v>6.59</v>
      </c>
      <c r="D486">
        <v>7.17</v>
      </c>
      <c r="E486" s="6">
        <v>18</v>
      </c>
      <c r="F486" t="s">
        <v>3660</v>
      </c>
      <c r="G486">
        <f t="shared" si="7"/>
        <v>1</v>
      </c>
      <c r="H486" t="s">
        <v>3629</v>
      </c>
    </row>
    <row r="487" spans="1:8">
      <c r="A487" t="s">
        <v>4146</v>
      </c>
      <c r="B487" t="s">
        <v>4147</v>
      </c>
      <c r="C487">
        <v>0</v>
      </c>
      <c r="D487">
        <v>0.41</v>
      </c>
      <c r="E487" s="6">
        <v>41</v>
      </c>
      <c r="F487" t="s">
        <v>3637</v>
      </c>
      <c r="G487">
        <f t="shared" si="7"/>
        <v>3</v>
      </c>
      <c r="H487" t="s">
        <v>3647</v>
      </c>
    </row>
    <row r="488" spans="1:8">
      <c r="A488" t="s">
        <v>4146</v>
      </c>
      <c r="B488" t="s">
        <v>4147</v>
      </c>
      <c r="C488">
        <v>0.43</v>
      </c>
      <c r="D488">
        <v>1.07</v>
      </c>
      <c r="E488" s="6">
        <v>24</v>
      </c>
      <c r="F488" t="s">
        <v>3895</v>
      </c>
      <c r="G488">
        <f t="shared" si="7"/>
        <v>2</v>
      </c>
      <c r="H488" t="s">
        <v>3629</v>
      </c>
    </row>
    <row r="489" spans="1:8">
      <c r="A489" t="s">
        <v>4146</v>
      </c>
      <c r="B489" t="s">
        <v>4147</v>
      </c>
      <c r="C489">
        <v>1.0900000000000001</v>
      </c>
      <c r="D489">
        <v>1.21</v>
      </c>
      <c r="E489" s="6">
        <v>12</v>
      </c>
      <c r="F489" t="s">
        <v>3643</v>
      </c>
      <c r="G489">
        <f t="shared" si="7"/>
        <v>1</v>
      </c>
      <c r="H489" t="s">
        <v>3983</v>
      </c>
    </row>
    <row r="490" spans="1:8">
      <c r="A490" t="s">
        <v>4146</v>
      </c>
      <c r="B490" t="s">
        <v>4147</v>
      </c>
      <c r="C490">
        <v>1.22</v>
      </c>
      <c r="D490">
        <v>2.2200000000000002</v>
      </c>
      <c r="E490" s="6">
        <v>60.000000000000028</v>
      </c>
      <c r="F490" t="s">
        <v>3599</v>
      </c>
      <c r="G490">
        <f t="shared" si="7"/>
        <v>5</v>
      </c>
      <c r="H490" t="s">
        <v>3647</v>
      </c>
    </row>
    <row r="491" spans="1:8">
      <c r="A491" t="s">
        <v>4146</v>
      </c>
      <c r="B491" t="s">
        <v>4147</v>
      </c>
      <c r="C491">
        <v>2.2400000000000002</v>
      </c>
      <c r="D491">
        <v>2.34</v>
      </c>
      <c r="E491" s="6">
        <v>9.9999999999999716</v>
      </c>
      <c r="F491" t="s">
        <v>3582</v>
      </c>
      <c r="G491">
        <f t="shared" si="7"/>
        <v>1</v>
      </c>
      <c r="H491" t="s">
        <v>4148</v>
      </c>
    </row>
    <row r="492" spans="1:8">
      <c r="A492" t="s">
        <v>4146</v>
      </c>
      <c r="B492" t="s">
        <v>4147</v>
      </c>
      <c r="C492">
        <v>2.37</v>
      </c>
      <c r="D492">
        <v>3.31</v>
      </c>
      <c r="E492" s="6">
        <v>54</v>
      </c>
      <c r="F492" t="s">
        <v>4149</v>
      </c>
      <c r="G492">
        <f t="shared" si="7"/>
        <v>4</v>
      </c>
      <c r="H492" t="s">
        <v>3683</v>
      </c>
    </row>
    <row r="493" spans="1:8">
      <c r="A493" t="s">
        <v>4146</v>
      </c>
      <c r="B493" t="s">
        <v>4147</v>
      </c>
      <c r="C493">
        <v>3.33</v>
      </c>
      <c r="D493">
        <v>3.58</v>
      </c>
      <c r="E493" s="6">
        <v>25</v>
      </c>
      <c r="F493" t="s">
        <v>4150</v>
      </c>
      <c r="G493">
        <f t="shared" si="7"/>
        <v>2</v>
      </c>
      <c r="H493" t="s">
        <v>3647</v>
      </c>
    </row>
    <row r="494" spans="1:8">
      <c r="A494" t="s">
        <v>4146</v>
      </c>
      <c r="B494" t="s">
        <v>4147</v>
      </c>
      <c r="C494">
        <v>4</v>
      </c>
      <c r="D494">
        <v>4.09</v>
      </c>
      <c r="E494" s="6">
        <v>9</v>
      </c>
      <c r="F494" t="s">
        <v>3604</v>
      </c>
      <c r="G494">
        <f t="shared" si="7"/>
        <v>1</v>
      </c>
      <c r="H494" t="s">
        <v>3983</v>
      </c>
    </row>
    <row r="495" spans="1:8">
      <c r="A495" t="s">
        <v>4146</v>
      </c>
      <c r="B495" t="s">
        <v>4147</v>
      </c>
      <c r="C495">
        <v>4.1100000000000003</v>
      </c>
      <c r="D495">
        <v>4.22</v>
      </c>
      <c r="E495" s="6">
        <v>10.999999999999972</v>
      </c>
      <c r="F495" t="s">
        <v>3606</v>
      </c>
      <c r="G495">
        <f t="shared" si="7"/>
        <v>1</v>
      </c>
      <c r="H495" t="s">
        <v>4151</v>
      </c>
    </row>
    <row r="496" spans="1:8">
      <c r="A496" t="s">
        <v>4146</v>
      </c>
      <c r="B496" t="s">
        <v>4147</v>
      </c>
      <c r="C496">
        <v>4.24</v>
      </c>
      <c r="D496">
        <v>4.4800000000000004</v>
      </c>
      <c r="E496" s="6">
        <v>24.000000000000057</v>
      </c>
      <c r="F496" t="s">
        <v>3899</v>
      </c>
      <c r="G496">
        <f t="shared" si="7"/>
        <v>2</v>
      </c>
      <c r="H496" t="s">
        <v>3629</v>
      </c>
    </row>
    <row r="497" spans="1:8">
      <c r="A497" t="s">
        <v>4146</v>
      </c>
      <c r="B497" t="s">
        <v>4147</v>
      </c>
      <c r="C497">
        <v>4.5</v>
      </c>
      <c r="D497">
        <v>5</v>
      </c>
      <c r="E497" s="6">
        <v>10</v>
      </c>
      <c r="F497" t="s">
        <v>3660</v>
      </c>
      <c r="G497">
        <f t="shared" si="7"/>
        <v>1</v>
      </c>
      <c r="H497" t="s">
        <v>3588</v>
      </c>
    </row>
    <row r="498" spans="1:8">
      <c r="A498" t="s">
        <v>4146</v>
      </c>
      <c r="B498" t="s">
        <v>4147</v>
      </c>
      <c r="C498">
        <v>5.03</v>
      </c>
      <c r="D498">
        <v>5.27</v>
      </c>
      <c r="E498" s="6">
        <v>23.999999999999943</v>
      </c>
      <c r="F498" t="s">
        <v>3938</v>
      </c>
      <c r="G498">
        <f t="shared" si="7"/>
        <v>2</v>
      </c>
      <c r="H498" t="s">
        <v>3629</v>
      </c>
    </row>
    <row r="499" spans="1:8">
      <c r="A499" t="s">
        <v>4146</v>
      </c>
      <c r="B499" t="s">
        <v>4147</v>
      </c>
      <c r="C499">
        <v>5.29</v>
      </c>
      <c r="D499">
        <v>5.53</v>
      </c>
      <c r="E499" s="6">
        <v>24</v>
      </c>
      <c r="F499" t="s">
        <v>3742</v>
      </c>
      <c r="G499">
        <f t="shared" si="7"/>
        <v>2</v>
      </c>
      <c r="H499" t="s">
        <v>3629</v>
      </c>
    </row>
    <row r="500" spans="1:8">
      <c r="A500" t="s">
        <v>4146</v>
      </c>
      <c r="B500" t="s">
        <v>4147</v>
      </c>
      <c r="C500">
        <v>5.56</v>
      </c>
      <c r="D500">
        <v>6.04</v>
      </c>
      <c r="E500" s="6">
        <v>8.0000000000000568</v>
      </c>
      <c r="F500" t="s">
        <v>3924</v>
      </c>
      <c r="G500">
        <f t="shared" si="7"/>
        <v>1</v>
      </c>
      <c r="H500" t="s">
        <v>3709</v>
      </c>
    </row>
    <row r="501" spans="1:8">
      <c r="A501" t="s">
        <v>4146</v>
      </c>
      <c r="B501" t="s">
        <v>4147</v>
      </c>
      <c r="C501">
        <v>6.06</v>
      </c>
      <c r="D501">
        <v>6.31</v>
      </c>
      <c r="E501" s="6">
        <v>25</v>
      </c>
      <c r="F501" t="s">
        <v>4152</v>
      </c>
      <c r="G501">
        <f t="shared" si="7"/>
        <v>1</v>
      </c>
      <c r="H501" t="s">
        <v>3647</v>
      </c>
    </row>
    <row r="502" spans="1:8">
      <c r="A502" t="s">
        <v>4153</v>
      </c>
      <c r="B502" t="s">
        <v>4154</v>
      </c>
      <c r="C502">
        <v>0.04</v>
      </c>
      <c r="D502">
        <v>0.28999999999999998</v>
      </c>
      <c r="E502" s="6">
        <v>24.999999999999996</v>
      </c>
      <c r="F502" t="s">
        <v>3570</v>
      </c>
      <c r="G502">
        <f t="shared" si="7"/>
        <v>2</v>
      </c>
      <c r="H502" t="s">
        <v>3858</v>
      </c>
    </row>
    <row r="503" spans="1:8">
      <c r="A503" t="s">
        <v>4153</v>
      </c>
      <c r="B503" t="s">
        <v>4154</v>
      </c>
      <c r="C503">
        <v>0.31</v>
      </c>
      <c r="D503">
        <v>0.56999999999999995</v>
      </c>
      <c r="E503" s="6">
        <v>25.999999999999993</v>
      </c>
      <c r="F503" t="s">
        <v>3611</v>
      </c>
      <c r="G503">
        <f t="shared" si="7"/>
        <v>2</v>
      </c>
      <c r="H503" t="s">
        <v>3588</v>
      </c>
    </row>
    <row r="504" spans="1:8">
      <c r="A504" t="s">
        <v>4153</v>
      </c>
      <c r="B504" t="s">
        <v>4154</v>
      </c>
      <c r="C504">
        <v>0.59</v>
      </c>
      <c r="D504">
        <v>1.26</v>
      </c>
      <c r="E504" s="6">
        <v>27</v>
      </c>
      <c r="F504" t="s">
        <v>3733</v>
      </c>
      <c r="G504">
        <f t="shared" si="7"/>
        <v>2</v>
      </c>
      <c r="H504" t="s">
        <v>3629</v>
      </c>
    </row>
    <row r="505" spans="1:8">
      <c r="A505" t="s">
        <v>4153</v>
      </c>
      <c r="B505" t="s">
        <v>4154</v>
      </c>
      <c r="C505">
        <v>1.28</v>
      </c>
      <c r="D505">
        <v>1.4</v>
      </c>
      <c r="E505" s="6">
        <v>12</v>
      </c>
      <c r="F505" t="s">
        <v>3645</v>
      </c>
      <c r="G505">
        <f t="shared" si="7"/>
        <v>1</v>
      </c>
      <c r="H505" t="s">
        <v>4155</v>
      </c>
    </row>
    <row r="506" spans="1:8">
      <c r="A506" t="s">
        <v>4153</v>
      </c>
      <c r="B506" t="s">
        <v>4154</v>
      </c>
      <c r="C506">
        <v>1.41</v>
      </c>
      <c r="D506">
        <v>1.55</v>
      </c>
      <c r="E506" s="6">
        <v>14</v>
      </c>
      <c r="F506" t="s">
        <v>3576</v>
      </c>
      <c r="G506">
        <f t="shared" si="7"/>
        <v>1</v>
      </c>
      <c r="H506" t="s">
        <v>4156</v>
      </c>
    </row>
    <row r="507" spans="1:8">
      <c r="A507" t="s">
        <v>4153</v>
      </c>
      <c r="B507" t="s">
        <v>4154</v>
      </c>
      <c r="C507">
        <v>1.58</v>
      </c>
      <c r="D507">
        <v>2.11</v>
      </c>
      <c r="E507" s="6">
        <v>13</v>
      </c>
      <c r="F507" t="s">
        <v>3676</v>
      </c>
      <c r="G507">
        <f t="shared" si="7"/>
        <v>1</v>
      </c>
      <c r="H507" t="s">
        <v>4157</v>
      </c>
    </row>
    <row r="508" spans="1:8">
      <c r="A508" t="s">
        <v>4153</v>
      </c>
      <c r="B508" t="s">
        <v>4154</v>
      </c>
      <c r="C508">
        <v>2.14</v>
      </c>
      <c r="D508">
        <v>3</v>
      </c>
      <c r="E508" s="6">
        <v>46</v>
      </c>
      <c r="F508" t="s">
        <v>3677</v>
      </c>
      <c r="G508">
        <f t="shared" si="7"/>
        <v>3</v>
      </c>
      <c r="H508" t="s">
        <v>3858</v>
      </c>
    </row>
    <row r="509" spans="1:8">
      <c r="A509" t="s">
        <v>4158</v>
      </c>
      <c r="B509" t="s">
        <v>4159</v>
      </c>
      <c r="C509">
        <v>0</v>
      </c>
      <c r="D509">
        <v>0.28000000000000003</v>
      </c>
      <c r="E509" s="6">
        <v>28.000000000000004</v>
      </c>
      <c r="F509" t="s">
        <v>3570</v>
      </c>
      <c r="G509">
        <f t="shared" si="7"/>
        <v>2</v>
      </c>
      <c r="H509" t="s">
        <v>3964</v>
      </c>
    </row>
    <row r="510" spans="1:8">
      <c r="A510" t="s">
        <v>4158</v>
      </c>
      <c r="B510" t="s">
        <v>4159</v>
      </c>
      <c r="C510">
        <v>0.3</v>
      </c>
      <c r="D510">
        <v>1.48</v>
      </c>
      <c r="E510" s="6">
        <v>78</v>
      </c>
      <c r="F510" t="s">
        <v>4116</v>
      </c>
      <c r="G510">
        <f t="shared" si="7"/>
        <v>4</v>
      </c>
      <c r="H510" t="s">
        <v>4009</v>
      </c>
    </row>
    <row r="511" spans="1:8">
      <c r="A511" t="s">
        <v>4158</v>
      </c>
      <c r="B511" t="s">
        <v>4159</v>
      </c>
      <c r="C511">
        <v>1.5</v>
      </c>
      <c r="D511">
        <v>2.19</v>
      </c>
      <c r="E511" s="6">
        <v>29</v>
      </c>
      <c r="F511" t="s">
        <v>3701</v>
      </c>
      <c r="G511">
        <f t="shared" si="7"/>
        <v>2</v>
      </c>
      <c r="H511" t="s">
        <v>3629</v>
      </c>
    </row>
    <row r="512" spans="1:8">
      <c r="A512" t="s">
        <v>4158</v>
      </c>
      <c r="B512" t="s">
        <v>4159</v>
      </c>
      <c r="C512">
        <v>2.21</v>
      </c>
      <c r="D512">
        <v>2.52</v>
      </c>
      <c r="E512" s="6">
        <v>31</v>
      </c>
      <c r="F512" t="s">
        <v>3578</v>
      </c>
      <c r="G512">
        <f t="shared" si="7"/>
        <v>2</v>
      </c>
      <c r="H512" t="s">
        <v>4160</v>
      </c>
    </row>
    <row r="513" spans="1:8">
      <c r="A513" t="s">
        <v>4158</v>
      </c>
      <c r="B513" t="s">
        <v>4159</v>
      </c>
      <c r="C513">
        <v>2.5499999999999998</v>
      </c>
      <c r="D513">
        <v>3.29</v>
      </c>
      <c r="E513" s="6">
        <v>34</v>
      </c>
      <c r="F513" t="s">
        <v>3589</v>
      </c>
      <c r="G513">
        <f t="shared" si="7"/>
        <v>2</v>
      </c>
      <c r="H513" t="s">
        <v>3629</v>
      </c>
    </row>
    <row r="514" spans="1:8">
      <c r="A514" t="s">
        <v>4158</v>
      </c>
      <c r="B514" t="s">
        <v>4159</v>
      </c>
      <c r="C514">
        <v>3.31</v>
      </c>
      <c r="D514">
        <v>3.44</v>
      </c>
      <c r="E514" s="6">
        <v>13</v>
      </c>
      <c r="F514" t="s">
        <v>3678</v>
      </c>
      <c r="G514">
        <f t="shared" si="7"/>
        <v>1</v>
      </c>
      <c r="H514" t="s">
        <v>4115</v>
      </c>
    </row>
    <row r="515" spans="1:8">
      <c r="A515" t="s">
        <v>4158</v>
      </c>
      <c r="B515" t="s">
        <v>4159</v>
      </c>
      <c r="C515">
        <v>3.46</v>
      </c>
      <c r="D515">
        <v>7.06</v>
      </c>
      <c r="E515" s="6">
        <v>199.99999999999994</v>
      </c>
      <c r="F515" t="s">
        <v>4161</v>
      </c>
      <c r="G515">
        <f t="shared" ref="G515:G578" si="8">LEN(F515)-LEN(SUBSTITUTE(F515,",",""))+1</f>
        <v>11</v>
      </c>
      <c r="H515" t="s">
        <v>3964</v>
      </c>
    </row>
    <row r="516" spans="1:8">
      <c r="A516" t="s">
        <v>4162</v>
      </c>
      <c r="B516" t="s">
        <v>4163</v>
      </c>
      <c r="C516">
        <v>0.01</v>
      </c>
      <c r="D516">
        <v>0.4</v>
      </c>
      <c r="E516" s="6">
        <v>39</v>
      </c>
      <c r="F516" t="s">
        <v>3637</v>
      </c>
      <c r="G516">
        <f t="shared" si="8"/>
        <v>3</v>
      </c>
      <c r="H516" t="s">
        <v>3858</v>
      </c>
    </row>
    <row r="517" spans="1:8">
      <c r="A517" t="s">
        <v>4162</v>
      </c>
      <c r="B517" t="s">
        <v>4163</v>
      </c>
      <c r="C517">
        <v>0.43</v>
      </c>
      <c r="D517">
        <v>1.5</v>
      </c>
      <c r="E517" s="6">
        <v>67</v>
      </c>
      <c r="F517" t="s">
        <v>4164</v>
      </c>
      <c r="G517">
        <f t="shared" si="8"/>
        <v>4</v>
      </c>
      <c r="H517" t="s">
        <v>3588</v>
      </c>
    </row>
    <row r="518" spans="1:8">
      <c r="A518" t="s">
        <v>4162</v>
      </c>
      <c r="B518" t="s">
        <v>4163</v>
      </c>
      <c r="C518">
        <v>1.52</v>
      </c>
      <c r="D518">
        <v>2.08</v>
      </c>
      <c r="E518" s="6">
        <v>16</v>
      </c>
      <c r="F518" t="s">
        <v>3576</v>
      </c>
      <c r="G518">
        <f t="shared" si="8"/>
        <v>1</v>
      </c>
      <c r="H518" t="s">
        <v>3746</v>
      </c>
    </row>
    <row r="519" spans="1:8">
      <c r="A519" t="s">
        <v>4162</v>
      </c>
      <c r="B519" t="s">
        <v>4163</v>
      </c>
      <c r="C519">
        <v>2.1</v>
      </c>
      <c r="D519">
        <v>2.2200000000000002</v>
      </c>
      <c r="E519" s="6">
        <v>12.000000000000028</v>
      </c>
      <c r="F519" t="s">
        <v>3676</v>
      </c>
      <c r="G519">
        <f t="shared" si="8"/>
        <v>1</v>
      </c>
      <c r="H519" t="s">
        <v>3619</v>
      </c>
    </row>
    <row r="520" spans="1:8">
      <c r="A520" t="s">
        <v>4162</v>
      </c>
      <c r="B520" t="s">
        <v>4163</v>
      </c>
      <c r="C520">
        <v>2.4</v>
      </c>
      <c r="D520">
        <v>4.0199999999999996</v>
      </c>
      <c r="E520" s="6">
        <v>81.999999999999943</v>
      </c>
      <c r="F520" t="s">
        <v>3703</v>
      </c>
      <c r="G520">
        <f t="shared" si="8"/>
        <v>5</v>
      </c>
      <c r="H520" t="s">
        <v>4165</v>
      </c>
    </row>
    <row r="521" spans="1:8">
      <c r="A521" t="s">
        <v>4162</v>
      </c>
      <c r="B521" t="s">
        <v>4163</v>
      </c>
      <c r="C521">
        <v>4.0599999999999996</v>
      </c>
      <c r="D521">
        <v>4.57</v>
      </c>
      <c r="E521" s="6">
        <v>51.000000000000028</v>
      </c>
      <c r="F521" t="s">
        <v>3602</v>
      </c>
      <c r="G521">
        <f t="shared" si="8"/>
        <v>3</v>
      </c>
      <c r="H521" t="s">
        <v>3600</v>
      </c>
    </row>
    <row r="522" spans="1:8">
      <c r="A522" t="s">
        <v>4162</v>
      </c>
      <c r="B522" t="s">
        <v>4163</v>
      </c>
      <c r="C522">
        <v>5.01</v>
      </c>
      <c r="D522">
        <v>5.1100000000000003</v>
      </c>
      <c r="E522" s="6">
        <v>10.000000000000057</v>
      </c>
      <c r="F522" t="s">
        <v>3604</v>
      </c>
      <c r="G522">
        <f t="shared" si="8"/>
        <v>1</v>
      </c>
      <c r="H522" t="s">
        <v>3588</v>
      </c>
    </row>
    <row r="523" spans="1:8">
      <c r="A523" t="s">
        <v>4162</v>
      </c>
      <c r="B523" t="s">
        <v>4163</v>
      </c>
      <c r="C523">
        <v>5.13</v>
      </c>
      <c r="D523">
        <v>5.48</v>
      </c>
      <c r="E523" s="6">
        <v>35.000000000000057</v>
      </c>
      <c r="F523" t="s">
        <v>3653</v>
      </c>
      <c r="G523">
        <f t="shared" si="8"/>
        <v>2</v>
      </c>
      <c r="H523" t="s">
        <v>3647</v>
      </c>
    </row>
    <row r="524" spans="1:8">
      <c r="A524" t="s">
        <v>4162</v>
      </c>
      <c r="B524" t="s">
        <v>4163</v>
      </c>
      <c r="C524">
        <v>5.51</v>
      </c>
      <c r="D524">
        <v>6.04</v>
      </c>
      <c r="E524" s="6">
        <v>13</v>
      </c>
      <c r="F524" t="s">
        <v>3750</v>
      </c>
      <c r="G524">
        <f t="shared" si="8"/>
        <v>1</v>
      </c>
      <c r="H524" t="s">
        <v>4166</v>
      </c>
    </row>
    <row r="525" spans="1:8">
      <c r="A525" t="s">
        <v>4162</v>
      </c>
      <c r="B525" t="s">
        <v>4163</v>
      </c>
      <c r="C525">
        <v>6.05</v>
      </c>
      <c r="D525">
        <v>6.2</v>
      </c>
      <c r="E525" s="6">
        <v>15</v>
      </c>
      <c r="F525" t="s">
        <v>3660</v>
      </c>
      <c r="G525">
        <f t="shared" si="8"/>
        <v>1</v>
      </c>
      <c r="H525" t="s">
        <v>4167</v>
      </c>
    </row>
    <row r="526" spans="1:8">
      <c r="A526" t="s">
        <v>4162</v>
      </c>
      <c r="B526" t="s">
        <v>4163</v>
      </c>
      <c r="C526">
        <v>6.21</v>
      </c>
      <c r="D526">
        <v>7.09</v>
      </c>
      <c r="E526" s="6">
        <v>48</v>
      </c>
      <c r="F526" t="s">
        <v>4168</v>
      </c>
      <c r="G526">
        <f t="shared" si="8"/>
        <v>3</v>
      </c>
      <c r="H526" t="s">
        <v>4169</v>
      </c>
    </row>
    <row r="527" spans="1:8">
      <c r="A527" t="s">
        <v>4162</v>
      </c>
      <c r="B527" t="s">
        <v>4163</v>
      </c>
      <c r="C527">
        <v>7.1</v>
      </c>
      <c r="D527">
        <v>8.58</v>
      </c>
      <c r="E527" s="6">
        <v>108.00000000000006</v>
      </c>
      <c r="F527" t="s">
        <v>4170</v>
      </c>
      <c r="G527">
        <f t="shared" si="8"/>
        <v>6</v>
      </c>
      <c r="H527" t="s">
        <v>3588</v>
      </c>
    </row>
    <row r="528" spans="1:8">
      <c r="A528" t="s">
        <v>4171</v>
      </c>
      <c r="B528" t="s">
        <v>4172</v>
      </c>
      <c r="C528">
        <v>0</v>
      </c>
      <c r="D528">
        <v>0.32</v>
      </c>
      <c r="E528" s="6">
        <v>32</v>
      </c>
      <c r="F528" t="s">
        <v>3570</v>
      </c>
      <c r="G528">
        <f t="shared" si="8"/>
        <v>2</v>
      </c>
      <c r="H528" t="s">
        <v>3629</v>
      </c>
    </row>
    <row r="529" spans="1:8">
      <c r="A529" t="s">
        <v>4171</v>
      </c>
      <c r="B529" t="s">
        <v>4172</v>
      </c>
      <c r="C529">
        <v>0.34</v>
      </c>
      <c r="D529">
        <v>0.51</v>
      </c>
      <c r="E529" s="6">
        <v>17</v>
      </c>
      <c r="F529" t="s">
        <v>3719</v>
      </c>
      <c r="G529">
        <f t="shared" si="8"/>
        <v>1</v>
      </c>
      <c r="H529" t="s">
        <v>3964</v>
      </c>
    </row>
    <row r="530" spans="1:8">
      <c r="A530" t="s">
        <v>4171</v>
      </c>
      <c r="B530" t="s">
        <v>4172</v>
      </c>
      <c r="C530">
        <v>0.54</v>
      </c>
      <c r="D530">
        <v>1.1100000000000001</v>
      </c>
      <c r="E530" s="6">
        <v>17.000000000000014</v>
      </c>
      <c r="F530" t="s">
        <v>3639</v>
      </c>
      <c r="G530">
        <f t="shared" si="8"/>
        <v>1</v>
      </c>
      <c r="H530" t="s">
        <v>4173</v>
      </c>
    </row>
    <row r="531" spans="1:8">
      <c r="A531" t="s">
        <v>4171</v>
      </c>
      <c r="B531" t="s">
        <v>4172</v>
      </c>
      <c r="C531">
        <v>2.16</v>
      </c>
      <c r="D531">
        <v>2.5499999999999998</v>
      </c>
      <c r="E531" s="6">
        <v>39</v>
      </c>
      <c r="F531" t="s">
        <v>3919</v>
      </c>
      <c r="G531">
        <f t="shared" si="8"/>
        <v>2</v>
      </c>
      <c r="H531" t="s">
        <v>3858</v>
      </c>
    </row>
    <row r="532" spans="1:8">
      <c r="A532" t="s">
        <v>4171</v>
      </c>
      <c r="B532" t="s">
        <v>4172</v>
      </c>
      <c r="C532">
        <v>3</v>
      </c>
      <c r="D532">
        <v>3.13</v>
      </c>
      <c r="E532" s="6">
        <v>13</v>
      </c>
      <c r="F532" t="s">
        <v>3702</v>
      </c>
      <c r="G532">
        <f t="shared" si="8"/>
        <v>1</v>
      </c>
      <c r="H532" t="s">
        <v>4174</v>
      </c>
    </row>
    <row r="533" spans="1:8">
      <c r="A533" t="s">
        <v>4171</v>
      </c>
      <c r="B533" t="s">
        <v>4172</v>
      </c>
      <c r="C533">
        <v>3.15</v>
      </c>
      <c r="D533">
        <v>3.44</v>
      </c>
      <c r="E533" s="6">
        <v>29</v>
      </c>
      <c r="F533" t="s">
        <v>3589</v>
      </c>
      <c r="G533">
        <f t="shared" si="8"/>
        <v>2</v>
      </c>
      <c r="H533" t="s">
        <v>3957</v>
      </c>
    </row>
    <row r="534" spans="1:8">
      <c r="A534" t="s">
        <v>4171</v>
      </c>
      <c r="B534" t="s">
        <v>4172</v>
      </c>
      <c r="C534">
        <v>3.48</v>
      </c>
      <c r="D534">
        <v>5.21</v>
      </c>
      <c r="E534" s="6">
        <v>93</v>
      </c>
      <c r="F534" t="s">
        <v>3936</v>
      </c>
      <c r="G534">
        <f t="shared" si="8"/>
        <v>5</v>
      </c>
      <c r="H534" t="s">
        <v>4175</v>
      </c>
    </row>
    <row r="535" spans="1:8">
      <c r="A535" t="s">
        <v>4171</v>
      </c>
      <c r="B535" t="s">
        <v>4172</v>
      </c>
      <c r="C535">
        <v>5.23</v>
      </c>
      <c r="D535">
        <v>5.42</v>
      </c>
      <c r="E535" s="6">
        <v>18.999999999999943</v>
      </c>
      <c r="F535" t="s">
        <v>3651</v>
      </c>
      <c r="G535">
        <f t="shared" si="8"/>
        <v>1</v>
      </c>
      <c r="H535" t="s">
        <v>4176</v>
      </c>
    </row>
    <row r="536" spans="1:8">
      <c r="A536" t="s">
        <v>4171</v>
      </c>
      <c r="B536" t="s">
        <v>4172</v>
      </c>
      <c r="C536">
        <v>6.03</v>
      </c>
      <c r="D536">
        <v>7.25</v>
      </c>
      <c r="E536" s="6">
        <v>82</v>
      </c>
      <c r="F536" t="s">
        <v>4177</v>
      </c>
      <c r="G536">
        <f t="shared" si="8"/>
        <v>5</v>
      </c>
      <c r="H536" t="s">
        <v>3687</v>
      </c>
    </row>
    <row r="537" spans="1:8">
      <c r="A537" t="s">
        <v>4178</v>
      </c>
      <c r="B537" t="s">
        <v>4179</v>
      </c>
      <c r="C537">
        <v>0.18</v>
      </c>
      <c r="D537">
        <v>0.48</v>
      </c>
      <c r="E537" s="6">
        <v>30</v>
      </c>
      <c r="F537" t="s">
        <v>3595</v>
      </c>
      <c r="G537">
        <f t="shared" si="8"/>
        <v>2</v>
      </c>
      <c r="H537" t="s">
        <v>3655</v>
      </c>
    </row>
    <row r="538" spans="1:8">
      <c r="A538" t="s">
        <v>4178</v>
      </c>
      <c r="B538" t="s">
        <v>4179</v>
      </c>
      <c r="C538">
        <v>0.51</v>
      </c>
      <c r="D538">
        <v>1.17</v>
      </c>
      <c r="E538" s="6">
        <v>26</v>
      </c>
      <c r="F538" t="s">
        <v>3895</v>
      </c>
      <c r="G538">
        <f t="shared" si="8"/>
        <v>2</v>
      </c>
      <c r="H538" t="s">
        <v>3629</v>
      </c>
    </row>
    <row r="539" spans="1:8">
      <c r="A539" t="s">
        <v>4178</v>
      </c>
      <c r="B539" t="s">
        <v>4179</v>
      </c>
      <c r="C539">
        <v>1.19</v>
      </c>
      <c r="D539">
        <v>2.0699999999999998</v>
      </c>
      <c r="E539" s="6">
        <v>47.999999999999986</v>
      </c>
      <c r="F539" t="s">
        <v>3747</v>
      </c>
      <c r="G539">
        <f t="shared" si="8"/>
        <v>3</v>
      </c>
      <c r="H539" t="s">
        <v>3983</v>
      </c>
    </row>
    <row r="540" spans="1:8">
      <c r="A540" t="s">
        <v>4178</v>
      </c>
      <c r="B540" t="s">
        <v>4179</v>
      </c>
      <c r="C540">
        <v>2.09</v>
      </c>
      <c r="D540">
        <v>2.37</v>
      </c>
      <c r="E540" s="6">
        <v>28</v>
      </c>
      <c r="F540" t="s">
        <v>3578</v>
      </c>
      <c r="G540">
        <f t="shared" si="8"/>
        <v>2</v>
      </c>
      <c r="H540" t="s">
        <v>4180</v>
      </c>
    </row>
    <row r="541" spans="1:8">
      <c r="A541" t="s">
        <v>4178</v>
      </c>
      <c r="B541" t="s">
        <v>4179</v>
      </c>
      <c r="C541">
        <v>2.4</v>
      </c>
      <c r="D541">
        <v>2.5099999999999998</v>
      </c>
      <c r="E541" s="6">
        <v>10.999999999999972</v>
      </c>
      <c r="F541" t="s">
        <v>3580</v>
      </c>
      <c r="G541">
        <f t="shared" si="8"/>
        <v>1</v>
      </c>
      <c r="H541" t="s">
        <v>3778</v>
      </c>
    </row>
    <row r="542" spans="1:8">
      <c r="A542" t="s">
        <v>4178</v>
      </c>
      <c r="B542" t="s">
        <v>4179</v>
      </c>
      <c r="C542">
        <v>2.5499999999999998</v>
      </c>
      <c r="D542">
        <v>3.08</v>
      </c>
      <c r="E542" s="6">
        <v>13</v>
      </c>
      <c r="F542" t="s">
        <v>3582</v>
      </c>
      <c r="G542">
        <f t="shared" si="8"/>
        <v>1</v>
      </c>
      <c r="H542" t="s">
        <v>3983</v>
      </c>
    </row>
    <row r="543" spans="1:8">
      <c r="A543" t="s">
        <v>4181</v>
      </c>
      <c r="B543" t="s">
        <v>4182</v>
      </c>
      <c r="C543">
        <v>0</v>
      </c>
      <c r="D543">
        <v>1.25</v>
      </c>
      <c r="E543" s="6">
        <v>85</v>
      </c>
      <c r="F543" t="s">
        <v>4183</v>
      </c>
      <c r="G543">
        <f t="shared" si="8"/>
        <v>6</v>
      </c>
      <c r="H543" t="s">
        <v>4184</v>
      </c>
    </row>
    <row r="544" spans="1:8">
      <c r="A544" t="s">
        <v>4181</v>
      </c>
      <c r="B544" t="s">
        <v>4182</v>
      </c>
      <c r="C544">
        <v>1.27</v>
      </c>
      <c r="D544">
        <v>1.38</v>
      </c>
      <c r="E544" s="6">
        <v>10.999999999999986</v>
      </c>
      <c r="F544" t="s">
        <v>3645</v>
      </c>
      <c r="G544">
        <f t="shared" si="8"/>
        <v>1</v>
      </c>
      <c r="H544" t="s">
        <v>4039</v>
      </c>
    </row>
    <row r="545" spans="1:8">
      <c r="A545" t="s">
        <v>4181</v>
      </c>
      <c r="B545" t="s">
        <v>4182</v>
      </c>
      <c r="C545">
        <v>1.54</v>
      </c>
      <c r="D545">
        <v>4.0199999999999996</v>
      </c>
      <c r="E545" s="6">
        <v>127.99999999999994</v>
      </c>
      <c r="F545" t="s">
        <v>4185</v>
      </c>
      <c r="G545">
        <f t="shared" si="8"/>
        <v>10</v>
      </c>
      <c r="H545" t="s">
        <v>3646</v>
      </c>
    </row>
    <row r="546" spans="1:8">
      <c r="A546" t="s">
        <v>4181</v>
      </c>
      <c r="B546" t="s">
        <v>4182</v>
      </c>
      <c r="C546">
        <v>4.04</v>
      </c>
      <c r="D546">
        <v>4.1399999999999997</v>
      </c>
      <c r="E546" s="6">
        <v>9.9999999999999716</v>
      </c>
      <c r="F546" t="s">
        <v>3604</v>
      </c>
      <c r="G546">
        <f t="shared" si="8"/>
        <v>1</v>
      </c>
      <c r="H546" t="s">
        <v>4186</v>
      </c>
    </row>
    <row r="547" spans="1:8">
      <c r="A547" t="s">
        <v>4181</v>
      </c>
      <c r="B547" t="s">
        <v>4182</v>
      </c>
      <c r="C547">
        <v>4.18</v>
      </c>
      <c r="D547">
        <v>4.29</v>
      </c>
      <c r="E547" s="6">
        <v>11</v>
      </c>
      <c r="F547" t="s">
        <v>3606</v>
      </c>
      <c r="G547">
        <f t="shared" si="8"/>
        <v>1</v>
      </c>
      <c r="H547" t="s">
        <v>4187</v>
      </c>
    </row>
    <row r="548" spans="1:8">
      <c r="A548" t="s">
        <v>4181</v>
      </c>
      <c r="B548" t="s">
        <v>4182</v>
      </c>
      <c r="C548">
        <v>4.33</v>
      </c>
      <c r="D548">
        <v>6.16</v>
      </c>
      <c r="E548" s="6">
        <v>103</v>
      </c>
      <c r="F548" t="s">
        <v>4188</v>
      </c>
      <c r="G548">
        <f t="shared" si="8"/>
        <v>8</v>
      </c>
      <c r="H548" t="s">
        <v>3646</v>
      </c>
    </row>
    <row r="549" spans="1:8">
      <c r="A549" t="s">
        <v>4189</v>
      </c>
      <c r="B549" t="s">
        <v>4190</v>
      </c>
      <c r="C549">
        <v>0</v>
      </c>
      <c r="D549">
        <v>0.21</v>
      </c>
      <c r="E549" s="6">
        <v>21</v>
      </c>
      <c r="F549" t="s">
        <v>3593</v>
      </c>
      <c r="G549">
        <f t="shared" si="8"/>
        <v>1</v>
      </c>
      <c r="H549" t="s">
        <v>3746</v>
      </c>
    </row>
    <row r="550" spans="1:8">
      <c r="A550" t="s">
        <v>4189</v>
      </c>
      <c r="B550" t="s">
        <v>4190</v>
      </c>
      <c r="C550">
        <v>0.24</v>
      </c>
      <c r="D550">
        <v>3.41</v>
      </c>
      <c r="E550" s="6">
        <v>197</v>
      </c>
      <c r="F550" t="s">
        <v>4191</v>
      </c>
      <c r="G550">
        <f t="shared" si="8"/>
        <v>9</v>
      </c>
      <c r="H550" t="s">
        <v>3588</v>
      </c>
    </row>
    <row r="551" spans="1:8">
      <c r="A551" t="s">
        <v>4189</v>
      </c>
      <c r="B551" t="s">
        <v>4190</v>
      </c>
      <c r="C551">
        <v>3.45</v>
      </c>
      <c r="D551">
        <v>4.5</v>
      </c>
      <c r="E551" s="6">
        <v>65</v>
      </c>
      <c r="F551" t="s">
        <v>4144</v>
      </c>
      <c r="G551">
        <f t="shared" si="8"/>
        <v>3</v>
      </c>
      <c r="H551" t="s">
        <v>3646</v>
      </c>
    </row>
    <row r="552" spans="1:8">
      <c r="A552" t="s">
        <v>4189</v>
      </c>
      <c r="B552" t="s">
        <v>4190</v>
      </c>
      <c r="C552">
        <v>4.54</v>
      </c>
      <c r="D552">
        <v>6.46</v>
      </c>
      <c r="E552" s="6">
        <v>112</v>
      </c>
      <c r="F552" t="s">
        <v>3906</v>
      </c>
      <c r="G552">
        <f t="shared" si="8"/>
        <v>5</v>
      </c>
      <c r="H552" t="s">
        <v>3588</v>
      </c>
    </row>
    <row r="553" spans="1:8">
      <c r="A553" t="s">
        <v>4189</v>
      </c>
      <c r="B553" t="s">
        <v>4190</v>
      </c>
      <c r="C553">
        <v>6.5</v>
      </c>
      <c r="D553">
        <v>7.14</v>
      </c>
      <c r="E553" s="6">
        <v>23.999999999999943</v>
      </c>
      <c r="F553" t="s">
        <v>3604</v>
      </c>
      <c r="G553">
        <f t="shared" si="8"/>
        <v>1</v>
      </c>
      <c r="H553" t="s">
        <v>4192</v>
      </c>
    </row>
    <row r="554" spans="1:8">
      <c r="A554" t="s">
        <v>4193</v>
      </c>
      <c r="B554" t="s">
        <v>4194</v>
      </c>
      <c r="C554">
        <v>0.03</v>
      </c>
      <c r="D554">
        <v>0.56999999999999995</v>
      </c>
      <c r="E554" s="6">
        <v>53.999999999999993</v>
      </c>
      <c r="F554" t="s">
        <v>3637</v>
      </c>
      <c r="G554">
        <f t="shared" si="8"/>
        <v>3</v>
      </c>
      <c r="H554" t="s">
        <v>4195</v>
      </c>
    </row>
    <row r="555" spans="1:8">
      <c r="A555" t="s">
        <v>4193</v>
      </c>
      <c r="B555" t="s">
        <v>4194</v>
      </c>
      <c r="C555">
        <v>1.01</v>
      </c>
      <c r="D555">
        <v>2.42</v>
      </c>
      <c r="E555" s="6">
        <v>101</v>
      </c>
      <c r="F555" t="s">
        <v>4196</v>
      </c>
      <c r="G555">
        <f t="shared" si="8"/>
        <v>6</v>
      </c>
      <c r="H555" t="s">
        <v>4197</v>
      </c>
    </row>
    <row r="556" spans="1:8">
      <c r="A556" t="s">
        <v>4193</v>
      </c>
      <c r="B556" t="s">
        <v>4194</v>
      </c>
      <c r="C556">
        <v>2.44</v>
      </c>
      <c r="D556">
        <v>2.58</v>
      </c>
      <c r="E556" s="6">
        <v>14</v>
      </c>
      <c r="F556" t="s">
        <v>3702</v>
      </c>
      <c r="G556">
        <f t="shared" si="8"/>
        <v>1</v>
      </c>
      <c r="H556" t="s">
        <v>4198</v>
      </c>
    </row>
    <row r="557" spans="1:8">
      <c r="A557" t="s">
        <v>4193</v>
      </c>
      <c r="B557" t="s">
        <v>4194</v>
      </c>
      <c r="C557">
        <v>3</v>
      </c>
      <c r="D557">
        <v>4.01</v>
      </c>
      <c r="E557" s="6">
        <v>60.999999999999972</v>
      </c>
      <c r="F557" t="s">
        <v>4144</v>
      </c>
      <c r="G557">
        <f t="shared" si="8"/>
        <v>3</v>
      </c>
      <c r="H557" t="s">
        <v>4199</v>
      </c>
    </row>
    <row r="558" spans="1:8">
      <c r="A558" t="s">
        <v>4200</v>
      </c>
      <c r="B558" t="s">
        <v>4201</v>
      </c>
      <c r="C558">
        <v>0.17</v>
      </c>
      <c r="D558">
        <v>0.42</v>
      </c>
      <c r="E558" s="6">
        <v>25</v>
      </c>
      <c r="F558" t="s">
        <v>3570</v>
      </c>
      <c r="G558">
        <f t="shared" si="8"/>
        <v>2</v>
      </c>
      <c r="H558" t="s">
        <v>4202</v>
      </c>
    </row>
    <row r="559" spans="1:8">
      <c r="A559" t="s">
        <v>4200</v>
      </c>
      <c r="B559" t="s">
        <v>4201</v>
      </c>
      <c r="C559">
        <v>0.45</v>
      </c>
      <c r="D559">
        <v>1.26</v>
      </c>
      <c r="E559" s="6">
        <v>41</v>
      </c>
      <c r="F559" t="s">
        <v>3611</v>
      </c>
      <c r="G559">
        <f t="shared" si="8"/>
        <v>2</v>
      </c>
      <c r="H559" t="s">
        <v>4031</v>
      </c>
    </row>
    <row r="560" spans="1:8">
      <c r="A560" t="s">
        <v>4200</v>
      </c>
      <c r="B560" t="s">
        <v>4201</v>
      </c>
      <c r="C560">
        <v>1.3</v>
      </c>
      <c r="D560">
        <v>1.44</v>
      </c>
      <c r="E560" s="6">
        <v>14</v>
      </c>
      <c r="F560" t="s">
        <v>3641</v>
      </c>
      <c r="G560">
        <f t="shared" si="8"/>
        <v>1</v>
      </c>
      <c r="H560" t="s">
        <v>4203</v>
      </c>
    </row>
    <row r="561" spans="1:8">
      <c r="A561" t="s">
        <v>4200</v>
      </c>
      <c r="B561" t="s">
        <v>4201</v>
      </c>
      <c r="C561">
        <v>2.09</v>
      </c>
      <c r="D561">
        <v>3.58</v>
      </c>
      <c r="E561" s="6">
        <v>109</v>
      </c>
      <c r="F561" t="s">
        <v>4204</v>
      </c>
      <c r="G561">
        <f t="shared" si="8"/>
        <v>6</v>
      </c>
      <c r="H561" t="s">
        <v>3652</v>
      </c>
    </row>
    <row r="562" spans="1:8">
      <c r="A562" t="s">
        <v>4200</v>
      </c>
      <c r="B562" t="s">
        <v>4201</v>
      </c>
      <c r="C562">
        <v>4.01</v>
      </c>
      <c r="D562">
        <v>5.35</v>
      </c>
      <c r="E562" s="6">
        <v>93.999999999999972</v>
      </c>
      <c r="F562" t="s">
        <v>4149</v>
      </c>
      <c r="G562">
        <f t="shared" si="8"/>
        <v>4</v>
      </c>
      <c r="H562" t="s">
        <v>3652</v>
      </c>
    </row>
    <row r="563" spans="1:8">
      <c r="A563" t="s">
        <v>4200</v>
      </c>
      <c r="B563" t="s">
        <v>4201</v>
      </c>
      <c r="C563">
        <v>5.38</v>
      </c>
      <c r="D563">
        <v>6.01</v>
      </c>
      <c r="E563" s="6">
        <v>23</v>
      </c>
      <c r="F563" t="s">
        <v>3649</v>
      </c>
      <c r="G563">
        <f t="shared" si="8"/>
        <v>1</v>
      </c>
      <c r="H563" t="s">
        <v>4205</v>
      </c>
    </row>
    <row r="564" spans="1:8">
      <c r="A564" t="s">
        <v>4206</v>
      </c>
      <c r="B564" t="s">
        <v>4207</v>
      </c>
      <c r="C564">
        <v>0</v>
      </c>
      <c r="D564">
        <v>1.1299999999999999</v>
      </c>
      <c r="E564" s="6">
        <v>72.999999999999986</v>
      </c>
      <c r="F564" t="s">
        <v>4183</v>
      </c>
      <c r="G564">
        <f t="shared" si="8"/>
        <v>6</v>
      </c>
      <c r="H564" t="s">
        <v>4208</v>
      </c>
    </row>
    <row r="565" spans="1:8">
      <c r="A565" t="s">
        <v>4206</v>
      </c>
      <c r="B565" t="s">
        <v>4207</v>
      </c>
      <c r="C565">
        <v>1.1499999999999999</v>
      </c>
      <c r="D565">
        <v>1.41</v>
      </c>
      <c r="E565" s="6">
        <v>26.000000000000014</v>
      </c>
      <c r="F565" t="s">
        <v>3701</v>
      </c>
      <c r="G565">
        <f t="shared" si="8"/>
        <v>2</v>
      </c>
      <c r="H565" t="s">
        <v>4209</v>
      </c>
    </row>
    <row r="566" spans="1:8">
      <c r="A566" t="s">
        <v>4206</v>
      </c>
      <c r="B566" t="s">
        <v>4207</v>
      </c>
      <c r="C566">
        <v>1.44</v>
      </c>
      <c r="D566">
        <v>1.55</v>
      </c>
      <c r="E566" s="6">
        <v>11</v>
      </c>
      <c r="F566" t="s">
        <v>3676</v>
      </c>
      <c r="G566">
        <f t="shared" si="8"/>
        <v>1</v>
      </c>
      <c r="H566" t="s">
        <v>4210</v>
      </c>
    </row>
    <row r="567" spans="1:8">
      <c r="A567" t="s">
        <v>4206</v>
      </c>
      <c r="B567" t="s">
        <v>4207</v>
      </c>
      <c r="C567">
        <v>1.57</v>
      </c>
      <c r="D567">
        <v>2.2799999999999998</v>
      </c>
      <c r="E567" s="6">
        <v>30.999999999999972</v>
      </c>
      <c r="F567" t="s">
        <v>3677</v>
      </c>
      <c r="G567">
        <f t="shared" si="8"/>
        <v>3</v>
      </c>
      <c r="H567" t="s">
        <v>3957</v>
      </c>
    </row>
    <row r="568" spans="1:8">
      <c r="A568" t="s">
        <v>4206</v>
      </c>
      <c r="B568" t="s">
        <v>4207</v>
      </c>
      <c r="C568">
        <v>2.2999999999999998</v>
      </c>
      <c r="D568">
        <v>2.54</v>
      </c>
      <c r="E568" s="6">
        <v>24.000000000000028</v>
      </c>
      <c r="F568" t="s">
        <v>4129</v>
      </c>
      <c r="G568">
        <f t="shared" si="8"/>
        <v>2</v>
      </c>
      <c r="H568" t="s">
        <v>4211</v>
      </c>
    </row>
    <row r="569" spans="1:8">
      <c r="A569" t="s">
        <v>4206</v>
      </c>
      <c r="B569" t="s">
        <v>4207</v>
      </c>
      <c r="C569">
        <v>2.57</v>
      </c>
      <c r="D569">
        <v>3.05</v>
      </c>
      <c r="E569" s="6">
        <v>7.9999999999999716</v>
      </c>
      <c r="F569" t="s">
        <v>4212</v>
      </c>
      <c r="G569">
        <f t="shared" si="8"/>
        <v>1</v>
      </c>
      <c r="H569" t="s">
        <v>4213</v>
      </c>
    </row>
    <row r="570" spans="1:8">
      <c r="A570" t="s">
        <v>4206</v>
      </c>
      <c r="B570" t="s">
        <v>4207</v>
      </c>
      <c r="C570">
        <v>3.07</v>
      </c>
      <c r="D570">
        <v>3.15</v>
      </c>
      <c r="E570" s="6">
        <v>8.0000000000000284</v>
      </c>
      <c r="F570" t="s">
        <v>3705</v>
      </c>
      <c r="G570">
        <f t="shared" si="8"/>
        <v>1</v>
      </c>
      <c r="H570" t="s">
        <v>4214</v>
      </c>
    </row>
    <row r="571" spans="1:8">
      <c r="A571" t="s">
        <v>4206</v>
      </c>
      <c r="B571" t="s">
        <v>4207</v>
      </c>
      <c r="C571">
        <v>3.18</v>
      </c>
      <c r="D571">
        <v>3.26</v>
      </c>
      <c r="E571" s="6">
        <v>7.9999999999999716</v>
      </c>
      <c r="F571" t="s">
        <v>3649</v>
      </c>
      <c r="G571">
        <f t="shared" si="8"/>
        <v>1</v>
      </c>
      <c r="H571" t="s">
        <v>4215</v>
      </c>
    </row>
    <row r="572" spans="1:8">
      <c r="A572" t="s">
        <v>4206</v>
      </c>
      <c r="B572" t="s">
        <v>4207</v>
      </c>
      <c r="C572">
        <v>3.28</v>
      </c>
      <c r="D572">
        <v>4.16</v>
      </c>
      <c r="E572" s="6">
        <v>48.000000000000028</v>
      </c>
      <c r="F572" t="s">
        <v>3937</v>
      </c>
      <c r="G572">
        <f t="shared" si="8"/>
        <v>4</v>
      </c>
      <c r="H572" t="s">
        <v>3579</v>
      </c>
    </row>
    <row r="573" spans="1:8">
      <c r="A573" t="s">
        <v>4206</v>
      </c>
      <c r="B573" t="s">
        <v>4207</v>
      </c>
      <c r="C573">
        <v>4.18</v>
      </c>
      <c r="D573">
        <v>4.32</v>
      </c>
      <c r="E573" s="6">
        <v>14</v>
      </c>
      <c r="F573" t="s">
        <v>3750</v>
      </c>
      <c r="G573">
        <f t="shared" si="8"/>
        <v>1</v>
      </c>
      <c r="H573" t="s">
        <v>4216</v>
      </c>
    </row>
    <row r="574" spans="1:8">
      <c r="A574" t="s">
        <v>4206</v>
      </c>
      <c r="B574" t="s">
        <v>4207</v>
      </c>
      <c r="C574">
        <v>4.34</v>
      </c>
      <c r="D574">
        <v>4.53</v>
      </c>
      <c r="E574" s="6">
        <v>19</v>
      </c>
      <c r="F574" t="s">
        <v>4041</v>
      </c>
      <c r="G574">
        <f t="shared" si="8"/>
        <v>2</v>
      </c>
      <c r="H574" t="s">
        <v>3629</v>
      </c>
    </row>
    <row r="575" spans="1:8">
      <c r="A575" t="s">
        <v>4206</v>
      </c>
      <c r="B575" t="s">
        <v>4207</v>
      </c>
      <c r="C575">
        <v>4.55</v>
      </c>
      <c r="D575">
        <v>5.37</v>
      </c>
      <c r="E575" s="6">
        <v>42</v>
      </c>
      <c r="F575" t="s">
        <v>4217</v>
      </c>
      <c r="G575">
        <f t="shared" si="8"/>
        <v>4</v>
      </c>
      <c r="H575" t="s">
        <v>4211</v>
      </c>
    </row>
    <row r="576" spans="1:8">
      <c r="A576" t="s">
        <v>4206</v>
      </c>
      <c r="B576" t="s">
        <v>4207</v>
      </c>
      <c r="C576">
        <v>5.39</v>
      </c>
      <c r="D576">
        <v>6.16</v>
      </c>
      <c r="E576" s="6">
        <v>37</v>
      </c>
      <c r="F576" t="s">
        <v>3911</v>
      </c>
      <c r="G576">
        <f t="shared" si="8"/>
        <v>3</v>
      </c>
      <c r="H576" t="s">
        <v>4218</v>
      </c>
    </row>
    <row r="577" spans="1:8">
      <c r="A577" t="s">
        <v>4206</v>
      </c>
      <c r="B577" t="s">
        <v>4207</v>
      </c>
      <c r="C577">
        <v>6.19</v>
      </c>
      <c r="D577">
        <v>6.41</v>
      </c>
      <c r="E577" s="6">
        <v>21.999999999999943</v>
      </c>
      <c r="F577" t="s">
        <v>3630</v>
      </c>
      <c r="G577">
        <f t="shared" si="8"/>
        <v>2</v>
      </c>
      <c r="H577" t="s">
        <v>4209</v>
      </c>
    </row>
    <row r="578" spans="1:8">
      <c r="A578" t="s">
        <v>4206</v>
      </c>
      <c r="B578" t="s">
        <v>4207</v>
      </c>
      <c r="C578">
        <v>6.42</v>
      </c>
      <c r="D578">
        <v>7.4</v>
      </c>
      <c r="E578" s="6">
        <v>58.000000000000057</v>
      </c>
      <c r="F578" t="s">
        <v>4219</v>
      </c>
      <c r="G578">
        <f t="shared" si="8"/>
        <v>5</v>
      </c>
      <c r="H578" t="s">
        <v>4211</v>
      </c>
    </row>
    <row r="579" spans="1:8">
      <c r="A579" t="s">
        <v>4206</v>
      </c>
      <c r="B579" t="s">
        <v>4207</v>
      </c>
      <c r="C579">
        <v>7.42</v>
      </c>
      <c r="D579">
        <v>7.56</v>
      </c>
      <c r="E579" s="6">
        <v>13.999999999999943</v>
      </c>
      <c r="F579" t="s">
        <v>4220</v>
      </c>
      <c r="G579">
        <f t="shared" ref="G579:G642" si="9">LEN(F579)-LEN(SUBSTITUTE(F579,",",""))+1</f>
        <v>1</v>
      </c>
      <c r="H579" t="s">
        <v>4221</v>
      </c>
    </row>
    <row r="580" spans="1:8">
      <c r="A580" t="s">
        <v>4222</v>
      </c>
      <c r="B580" t="s">
        <v>4223</v>
      </c>
      <c r="C580">
        <v>0</v>
      </c>
      <c r="D580">
        <v>0.28000000000000003</v>
      </c>
      <c r="E580" s="6">
        <v>28.000000000000004</v>
      </c>
      <c r="F580" t="s">
        <v>3593</v>
      </c>
      <c r="G580">
        <f t="shared" si="9"/>
        <v>1</v>
      </c>
      <c r="H580" t="s">
        <v>4224</v>
      </c>
    </row>
    <row r="581" spans="1:8">
      <c r="A581" t="s">
        <v>4222</v>
      </c>
      <c r="B581" t="s">
        <v>4223</v>
      </c>
      <c r="C581">
        <v>0.32</v>
      </c>
      <c r="D581">
        <v>1.04</v>
      </c>
      <c r="E581" s="6">
        <v>32</v>
      </c>
      <c r="F581" t="s">
        <v>3730</v>
      </c>
      <c r="G581">
        <f t="shared" si="9"/>
        <v>1</v>
      </c>
      <c r="H581" t="s">
        <v>4225</v>
      </c>
    </row>
    <row r="582" spans="1:8">
      <c r="A582" t="s">
        <v>4222</v>
      </c>
      <c r="B582" t="s">
        <v>4223</v>
      </c>
      <c r="C582">
        <v>1.06</v>
      </c>
      <c r="D582">
        <v>1.19</v>
      </c>
      <c r="E582" s="6">
        <v>13</v>
      </c>
      <c r="F582" t="s">
        <v>3719</v>
      </c>
      <c r="G582">
        <f t="shared" si="9"/>
        <v>1</v>
      </c>
      <c r="H582" t="s">
        <v>4226</v>
      </c>
    </row>
    <row r="583" spans="1:8">
      <c r="A583" t="s">
        <v>4222</v>
      </c>
      <c r="B583" t="s">
        <v>4223</v>
      </c>
      <c r="C583">
        <v>1.24</v>
      </c>
      <c r="D583">
        <v>1.44</v>
      </c>
      <c r="E583" s="6">
        <v>20</v>
      </c>
      <c r="F583" t="s">
        <v>3639</v>
      </c>
      <c r="G583">
        <f t="shared" si="9"/>
        <v>1</v>
      </c>
      <c r="H583" t="s">
        <v>3652</v>
      </c>
    </row>
    <row r="584" spans="1:8">
      <c r="A584" t="s">
        <v>4222</v>
      </c>
      <c r="B584" t="s">
        <v>4223</v>
      </c>
      <c r="C584">
        <v>1.46</v>
      </c>
      <c r="D584">
        <v>2.39</v>
      </c>
      <c r="E584" s="6">
        <v>53</v>
      </c>
      <c r="F584" t="s">
        <v>3613</v>
      </c>
      <c r="G584">
        <f t="shared" si="9"/>
        <v>3</v>
      </c>
      <c r="H584" t="s">
        <v>3588</v>
      </c>
    </row>
    <row r="585" spans="1:8">
      <c r="A585" t="s">
        <v>4222</v>
      </c>
      <c r="B585" t="s">
        <v>4223</v>
      </c>
      <c r="C585">
        <v>2.42</v>
      </c>
      <c r="D585">
        <v>2.59</v>
      </c>
      <c r="E585" s="6">
        <v>17</v>
      </c>
      <c r="F585" t="s">
        <v>3576</v>
      </c>
      <c r="G585">
        <f t="shared" si="9"/>
        <v>1</v>
      </c>
      <c r="H585" t="s">
        <v>4227</v>
      </c>
    </row>
    <row r="586" spans="1:8">
      <c r="A586" t="s">
        <v>4222</v>
      </c>
      <c r="B586" t="s">
        <v>4223</v>
      </c>
      <c r="C586">
        <v>3.02</v>
      </c>
      <c r="D586">
        <v>3.16</v>
      </c>
      <c r="E586" s="6">
        <v>14</v>
      </c>
      <c r="F586" t="s">
        <v>3676</v>
      </c>
      <c r="G586">
        <f t="shared" si="9"/>
        <v>1</v>
      </c>
      <c r="H586" t="s">
        <v>4228</v>
      </c>
    </row>
    <row r="587" spans="1:8">
      <c r="A587" t="s">
        <v>4222</v>
      </c>
      <c r="B587" t="s">
        <v>4223</v>
      </c>
      <c r="C587">
        <v>3.18</v>
      </c>
      <c r="D587">
        <v>3.3</v>
      </c>
      <c r="E587" s="6">
        <v>11.999999999999972</v>
      </c>
      <c r="F587" t="s">
        <v>3702</v>
      </c>
      <c r="G587">
        <f t="shared" si="9"/>
        <v>1</v>
      </c>
      <c r="H587" t="s">
        <v>3598</v>
      </c>
    </row>
    <row r="588" spans="1:8">
      <c r="A588" t="s">
        <v>4222</v>
      </c>
      <c r="B588" t="s">
        <v>4223</v>
      </c>
      <c r="C588">
        <v>3.33</v>
      </c>
      <c r="D588">
        <v>4.21</v>
      </c>
      <c r="E588" s="6">
        <v>48</v>
      </c>
      <c r="F588" t="s">
        <v>4144</v>
      </c>
      <c r="G588">
        <f t="shared" si="9"/>
        <v>3</v>
      </c>
      <c r="H588" t="s">
        <v>4124</v>
      </c>
    </row>
    <row r="589" spans="1:8">
      <c r="A589" t="s">
        <v>4222</v>
      </c>
      <c r="B589" t="s">
        <v>4223</v>
      </c>
      <c r="C589">
        <v>4.2300000000000004</v>
      </c>
      <c r="D589">
        <v>4.38</v>
      </c>
      <c r="E589" s="6">
        <v>14.999999999999943</v>
      </c>
      <c r="F589" t="s">
        <v>3680</v>
      </c>
      <c r="G589">
        <f t="shared" si="9"/>
        <v>1</v>
      </c>
      <c r="H589" t="s">
        <v>3796</v>
      </c>
    </row>
    <row r="590" spans="1:8">
      <c r="A590" t="s">
        <v>4222</v>
      </c>
      <c r="B590" t="s">
        <v>4223</v>
      </c>
      <c r="C590">
        <v>4.4000000000000004</v>
      </c>
      <c r="D590">
        <v>5.07</v>
      </c>
      <c r="E590" s="6">
        <v>26.999999999999943</v>
      </c>
      <c r="F590" t="s">
        <v>4212</v>
      </c>
      <c r="G590">
        <f t="shared" si="9"/>
        <v>1</v>
      </c>
      <c r="H590" t="s">
        <v>4229</v>
      </c>
    </row>
    <row r="591" spans="1:8">
      <c r="A591" t="s">
        <v>4230</v>
      </c>
      <c r="B591" t="s">
        <v>4231</v>
      </c>
      <c r="C591">
        <v>0.1</v>
      </c>
      <c r="D591">
        <v>0.33</v>
      </c>
      <c r="E591" s="6">
        <v>23</v>
      </c>
      <c r="F591" t="s">
        <v>3570</v>
      </c>
      <c r="G591">
        <f t="shared" si="9"/>
        <v>2</v>
      </c>
      <c r="H591" t="s">
        <v>4232</v>
      </c>
    </row>
    <row r="592" spans="1:8">
      <c r="A592" t="s">
        <v>4230</v>
      </c>
      <c r="B592" t="s">
        <v>4231</v>
      </c>
      <c r="C592">
        <v>0.35</v>
      </c>
      <c r="D592">
        <v>1.47</v>
      </c>
      <c r="E592" s="6">
        <v>72</v>
      </c>
      <c r="F592" t="s">
        <v>4233</v>
      </c>
      <c r="G592">
        <f t="shared" si="9"/>
        <v>6</v>
      </c>
      <c r="H592" t="s">
        <v>3646</v>
      </c>
    </row>
    <row r="593" spans="1:8">
      <c r="A593" t="s">
        <v>4230</v>
      </c>
      <c r="B593" t="s">
        <v>4231</v>
      </c>
      <c r="C593">
        <v>1.5</v>
      </c>
      <c r="D593">
        <v>3.1</v>
      </c>
      <c r="E593" s="6">
        <v>80</v>
      </c>
      <c r="F593" t="s">
        <v>4234</v>
      </c>
      <c r="G593">
        <f t="shared" si="9"/>
        <v>6</v>
      </c>
      <c r="H593" t="s">
        <v>3588</v>
      </c>
    </row>
    <row r="594" spans="1:8">
      <c r="A594" t="s">
        <v>4230</v>
      </c>
      <c r="B594" t="s">
        <v>4231</v>
      </c>
      <c r="C594">
        <v>3.13</v>
      </c>
      <c r="D594">
        <v>3.25</v>
      </c>
      <c r="E594" s="6">
        <v>12</v>
      </c>
      <c r="F594" t="s">
        <v>4212</v>
      </c>
      <c r="G594">
        <f t="shared" si="9"/>
        <v>1</v>
      </c>
      <c r="H594" t="s">
        <v>4235</v>
      </c>
    </row>
    <row r="595" spans="1:8">
      <c r="A595" t="s">
        <v>4230</v>
      </c>
      <c r="B595" t="s">
        <v>4231</v>
      </c>
      <c r="C595">
        <v>3.26</v>
      </c>
      <c r="D595">
        <v>4.1100000000000003</v>
      </c>
      <c r="E595" s="6">
        <v>45.000000000000057</v>
      </c>
      <c r="F595" t="s">
        <v>3602</v>
      </c>
      <c r="G595">
        <f t="shared" si="9"/>
        <v>3</v>
      </c>
      <c r="H595" t="s">
        <v>4236</v>
      </c>
    </row>
    <row r="596" spans="1:8">
      <c r="A596" t="s">
        <v>4230</v>
      </c>
      <c r="B596" t="s">
        <v>4231</v>
      </c>
      <c r="C596">
        <v>4.12</v>
      </c>
      <c r="D596">
        <v>4.2300000000000004</v>
      </c>
      <c r="E596" s="6">
        <v>11.000000000000057</v>
      </c>
      <c r="F596" t="s">
        <v>3604</v>
      </c>
      <c r="G596">
        <f t="shared" si="9"/>
        <v>1</v>
      </c>
      <c r="H596" t="s">
        <v>4237</v>
      </c>
    </row>
    <row r="597" spans="1:8">
      <c r="A597" t="s">
        <v>4230</v>
      </c>
      <c r="B597" t="s">
        <v>4231</v>
      </c>
      <c r="C597">
        <v>4.24</v>
      </c>
      <c r="D597">
        <v>4.4000000000000004</v>
      </c>
      <c r="E597" s="6">
        <v>16.000000000000057</v>
      </c>
      <c r="F597" t="s">
        <v>3606</v>
      </c>
      <c r="G597">
        <f t="shared" si="9"/>
        <v>1</v>
      </c>
      <c r="H597" t="s">
        <v>4238</v>
      </c>
    </row>
    <row r="598" spans="1:8">
      <c r="A598" t="s">
        <v>4239</v>
      </c>
      <c r="B598" t="s">
        <v>4240</v>
      </c>
      <c r="C598">
        <v>0.09</v>
      </c>
      <c r="D598">
        <v>1.55</v>
      </c>
      <c r="E598" s="6">
        <v>106</v>
      </c>
      <c r="F598" t="s">
        <v>4241</v>
      </c>
      <c r="G598">
        <f t="shared" si="9"/>
        <v>5</v>
      </c>
      <c r="H598" t="s">
        <v>4242</v>
      </c>
    </row>
    <row r="599" spans="1:8">
      <c r="A599" t="s">
        <v>4239</v>
      </c>
      <c r="B599" t="s">
        <v>4240</v>
      </c>
      <c r="C599">
        <v>1.58</v>
      </c>
      <c r="D599">
        <v>2.48</v>
      </c>
      <c r="E599" s="6">
        <v>50</v>
      </c>
      <c r="F599" t="s">
        <v>3747</v>
      </c>
      <c r="G599">
        <f t="shared" si="9"/>
        <v>3</v>
      </c>
      <c r="H599" t="s">
        <v>4243</v>
      </c>
    </row>
    <row r="600" spans="1:8">
      <c r="A600" t="s">
        <v>4239</v>
      </c>
      <c r="B600" t="s">
        <v>4240</v>
      </c>
      <c r="C600">
        <v>2.5099999999999998</v>
      </c>
      <c r="D600">
        <v>4.2</v>
      </c>
      <c r="E600" s="6">
        <v>89.000000000000028</v>
      </c>
      <c r="F600" t="s">
        <v>3578</v>
      </c>
      <c r="G600">
        <f t="shared" si="9"/>
        <v>2</v>
      </c>
      <c r="H600" t="s">
        <v>4244</v>
      </c>
    </row>
    <row r="601" spans="1:8">
      <c r="A601" t="s">
        <v>4245</v>
      </c>
      <c r="B601" t="s">
        <v>4246</v>
      </c>
      <c r="C601">
        <v>0</v>
      </c>
      <c r="D601">
        <v>0.49</v>
      </c>
      <c r="E601" s="6">
        <v>49</v>
      </c>
      <c r="F601" t="s">
        <v>4247</v>
      </c>
      <c r="G601">
        <f t="shared" si="9"/>
        <v>4</v>
      </c>
      <c r="H601" t="s">
        <v>4248</v>
      </c>
    </row>
    <row r="602" spans="1:8">
      <c r="A602" t="s">
        <v>4245</v>
      </c>
      <c r="B602" t="s">
        <v>4246</v>
      </c>
      <c r="C602">
        <v>0.52</v>
      </c>
      <c r="D602">
        <v>1.1499999999999999</v>
      </c>
      <c r="E602" s="6">
        <v>22.999999999999986</v>
      </c>
      <c r="F602" t="s">
        <v>3733</v>
      </c>
      <c r="G602">
        <f t="shared" si="9"/>
        <v>2</v>
      </c>
      <c r="H602" t="s">
        <v>3746</v>
      </c>
    </row>
    <row r="603" spans="1:8">
      <c r="A603" t="s">
        <v>4245</v>
      </c>
      <c r="B603" t="s">
        <v>4246</v>
      </c>
      <c r="C603">
        <v>1.17</v>
      </c>
      <c r="D603">
        <v>2.5299999999999998</v>
      </c>
      <c r="E603" s="6">
        <v>95.999999999999972</v>
      </c>
      <c r="F603" t="s">
        <v>4249</v>
      </c>
      <c r="G603">
        <f t="shared" si="9"/>
        <v>8</v>
      </c>
      <c r="H603" t="s">
        <v>4250</v>
      </c>
    </row>
    <row r="604" spans="1:8">
      <c r="A604" t="s">
        <v>4245</v>
      </c>
      <c r="B604" t="s">
        <v>4246</v>
      </c>
      <c r="C604">
        <v>2.5499999999999998</v>
      </c>
      <c r="D604">
        <v>3.35</v>
      </c>
      <c r="E604" s="6">
        <v>40</v>
      </c>
      <c r="F604" t="s">
        <v>4145</v>
      </c>
      <c r="G604">
        <f t="shared" si="9"/>
        <v>3</v>
      </c>
      <c r="H604" t="s">
        <v>4251</v>
      </c>
    </row>
    <row r="605" spans="1:8">
      <c r="A605" t="s">
        <v>4245</v>
      </c>
      <c r="B605" t="s">
        <v>4246</v>
      </c>
      <c r="C605">
        <v>3.38</v>
      </c>
      <c r="D605">
        <v>4.45</v>
      </c>
      <c r="E605" s="6">
        <v>67</v>
      </c>
      <c r="F605" t="s">
        <v>4252</v>
      </c>
      <c r="G605">
        <f t="shared" si="9"/>
        <v>5</v>
      </c>
      <c r="H605" t="s">
        <v>3655</v>
      </c>
    </row>
    <row r="606" spans="1:8">
      <c r="A606" t="s">
        <v>4245</v>
      </c>
      <c r="B606" t="s">
        <v>4246</v>
      </c>
      <c r="C606">
        <v>4.4800000000000004</v>
      </c>
      <c r="D606">
        <v>5.01</v>
      </c>
      <c r="E606" s="6">
        <v>12.999999999999943</v>
      </c>
      <c r="F606" t="s">
        <v>3660</v>
      </c>
      <c r="G606">
        <f t="shared" si="9"/>
        <v>1</v>
      </c>
      <c r="H606" t="s">
        <v>4236</v>
      </c>
    </row>
    <row r="607" spans="1:8">
      <c r="A607" t="s">
        <v>4245</v>
      </c>
      <c r="B607" t="s">
        <v>4246</v>
      </c>
      <c r="C607">
        <v>5.01</v>
      </c>
      <c r="D607">
        <v>5.15</v>
      </c>
      <c r="E607" s="6">
        <v>14.000000000000057</v>
      </c>
      <c r="F607" t="s">
        <v>3662</v>
      </c>
      <c r="G607">
        <f t="shared" si="9"/>
        <v>1</v>
      </c>
      <c r="H607" t="s">
        <v>4253</v>
      </c>
    </row>
    <row r="608" spans="1:8">
      <c r="A608" t="s">
        <v>4245</v>
      </c>
      <c r="B608" t="s">
        <v>4246</v>
      </c>
      <c r="C608">
        <v>5.18</v>
      </c>
      <c r="D608">
        <v>5.4</v>
      </c>
      <c r="E608" s="6">
        <v>22.000000000000057</v>
      </c>
      <c r="F608" t="s">
        <v>4254</v>
      </c>
      <c r="G608">
        <f t="shared" si="9"/>
        <v>2</v>
      </c>
      <c r="H608" t="s">
        <v>3629</v>
      </c>
    </row>
    <row r="609" spans="1:8">
      <c r="A609" t="s">
        <v>4245</v>
      </c>
      <c r="B609" t="s">
        <v>4246</v>
      </c>
      <c r="C609">
        <v>5.42</v>
      </c>
      <c r="D609">
        <v>6.37</v>
      </c>
      <c r="E609" s="6">
        <v>55</v>
      </c>
      <c r="F609" t="s">
        <v>4255</v>
      </c>
      <c r="G609">
        <f t="shared" si="9"/>
        <v>5</v>
      </c>
      <c r="H609" t="s">
        <v>4256</v>
      </c>
    </row>
    <row r="610" spans="1:8">
      <c r="A610" t="s">
        <v>4245</v>
      </c>
      <c r="B610" t="s">
        <v>4246</v>
      </c>
      <c r="C610">
        <v>6.39</v>
      </c>
      <c r="D610">
        <v>7</v>
      </c>
      <c r="E610" s="6">
        <v>21</v>
      </c>
      <c r="F610" t="s">
        <v>3630</v>
      </c>
      <c r="G610">
        <f t="shared" si="9"/>
        <v>2</v>
      </c>
      <c r="H610" t="s">
        <v>3629</v>
      </c>
    </row>
    <row r="611" spans="1:8">
      <c r="A611" t="s">
        <v>4245</v>
      </c>
      <c r="B611" t="s">
        <v>4246</v>
      </c>
      <c r="C611">
        <v>7.03</v>
      </c>
      <c r="D611">
        <v>7.55</v>
      </c>
      <c r="E611" s="6">
        <v>52</v>
      </c>
      <c r="F611" t="s">
        <v>4257</v>
      </c>
      <c r="G611">
        <f t="shared" si="9"/>
        <v>4</v>
      </c>
      <c r="H611" t="s">
        <v>4236</v>
      </c>
    </row>
    <row r="612" spans="1:8">
      <c r="A612" t="s">
        <v>4245</v>
      </c>
      <c r="B612" t="s">
        <v>4246</v>
      </c>
      <c r="C612">
        <v>7.59</v>
      </c>
      <c r="D612">
        <v>8.11</v>
      </c>
      <c r="E612" s="6">
        <v>11.999999999999943</v>
      </c>
      <c r="F612" t="s">
        <v>3845</v>
      </c>
      <c r="G612">
        <f t="shared" si="9"/>
        <v>1</v>
      </c>
      <c r="H612" t="s">
        <v>4258</v>
      </c>
    </row>
    <row r="613" spans="1:8">
      <c r="A613" t="s">
        <v>4245</v>
      </c>
      <c r="B613" t="s">
        <v>4246</v>
      </c>
      <c r="C613">
        <v>8.1300000000000008</v>
      </c>
      <c r="D613">
        <v>9.01</v>
      </c>
      <c r="E613" s="6">
        <v>47.999999999999943</v>
      </c>
      <c r="F613" t="s">
        <v>4259</v>
      </c>
      <c r="G613">
        <f t="shared" si="9"/>
        <v>4</v>
      </c>
      <c r="H613" t="s">
        <v>3858</v>
      </c>
    </row>
    <row r="614" spans="1:8">
      <c r="A614" t="s">
        <v>4245</v>
      </c>
      <c r="B614" t="s">
        <v>4246</v>
      </c>
      <c r="C614">
        <v>9.02</v>
      </c>
      <c r="D614">
        <v>9.52</v>
      </c>
      <c r="E614" s="6">
        <v>50</v>
      </c>
      <c r="F614" t="s">
        <v>4260</v>
      </c>
      <c r="G614">
        <f t="shared" si="9"/>
        <v>4</v>
      </c>
      <c r="H614" t="s">
        <v>3683</v>
      </c>
    </row>
    <row r="615" spans="1:8">
      <c r="A615" t="s">
        <v>4245</v>
      </c>
      <c r="B615" t="s">
        <v>4246</v>
      </c>
      <c r="C615">
        <v>9.56</v>
      </c>
      <c r="D615">
        <v>10.19</v>
      </c>
      <c r="E615" s="6">
        <v>23</v>
      </c>
      <c r="F615" t="s">
        <v>3948</v>
      </c>
      <c r="G615">
        <f t="shared" si="9"/>
        <v>2</v>
      </c>
      <c r="H615" t="s">
        <v>3629</v>
      </c>
    </row>
    <row r="616" spans="1:8">
      <c r="A616" t="s">
        <v>4245</v>
      </c>
      <c r="B616" t="s">
        <v>4246</v>
      </c>
      <c r="C616">
        <v>10.220000000000001</v>
      </c>
      <c r="D616">
        <v>11.37</v>
      </c>
      <c r="E616" s="6">
        <v>74.999999999999773</v>
      </c>
      <c r="F616" t="s">
        <v>4261</v>
      </c>
      <c r="G616">
        <f t="shared" si="9"/>
        <v>5</v>
      </c>
      <c r="H616" t="s">
        <v>3683</v>
      </c>
    </row>
    <row r="617" spans="1:8">
      <c r="A617" t="s">
        <v>4245</v>
      </c>
      <c r="B617" t="s">
        <v>4246</v>
      </c>
      <c r="C617">
        <v>11.38</v>
      </c>
      <c r="D617">
        <v>12.48</v>
      </c>
      <c r="E617" s="6">
        <v>69.999999999999886</v>
      </c>
      <c r="F617" t="s">
        <v>4262</v>
      </c>
      <c r="G617">
        <f t="shared" si="9"/>
        <v>5</v>
      </c>
      <c r="H617" t="s">
        <v>4236</v>
      </c>
    </row>
    <row r="618" spans="1:8">
      <c r="A618" t="s">
        <v>4245</v>
      </c>
      <c r="B618" t="s">
        <v>4246</v>
      </c>
      <c r="C618">
        <v>12.49</v>
      </c>
      <c r="D618">
        <v>13.12</v>
      </c>
      <c r="E618" s="6">
        <v>22.999999999999886</v>
      </c>
      <c r="F618" t="s">
        <v>4065</v>
      </c>
      <c r="G618">
        <f t="shared" si="9"/>
        <v>2</v>
      </c>
      <c r="H618" t="s">
        <v>3629</v>
      </c>
    </row>
    <row r="619" spans="1:8">
      <c r="A619" t="s">
        <v>4245</v>
      </c>
      <c r="B619" t="s">
        <v>4246</v>
      </c>
      <c r="C619">
        <v>13.13</v>
      </c>
      <c r="D619">
        <v>13.37</v>
      </c>
      <c r="E619" s="6">
        <v>23.999999999999773</v>
      </c>
      <c r="F619" t="s">
        <v>4263</v>
      </c>
      <c r="G619">
        <f t="shared" si="9"/>
        <v>2</v>
      </c>
      <c r="H619" t="s">
        <v>3629</v>
      </c>
    </row>
    <row r="620" spans="1:8">
      <c r="A620" t="s">
        <v>4245</v>
      </c>
      <c r="B620" t="s">
        <v>4246</v>
      </c>
      <c r="C620">
        <v>13.38</v>
      </c>
      <c r="D620">
        <v>13.48</v>
      </c>
      <c r="E620" s="6">
        <v>9.9999999999998863</v>
      </c>
      <c r="F620" t="s">
        <v>4264</v>
      </c>
      <c r="G620">
        <f t="shared" si="9"/>
        <v>1</v>
      </c>
      <c r="H620" t="s">
        <v>4265</v>
      </c>
    </row>
    <row r="621" spans="1:8">
      <c r="A621" t="s">
        <v>4245</v>
      </c>
      <c r="B621" t="s">
        <v>4246</v>
      </c>
      <c r="C621">
        <v>13.49</v>
      </c>
      <c r="D621">
        <v>14</v>
      </c>
      <c r="E621" s="6">
        <v>11</v>
      </c>
      <c r="F621" t="s">
        <v>3775</v>
      </c>
      <c r="G621">
        <f t="shared" si="9"/>
        <v>1</v>
      </c>
      <c r="H621" t="s">
        <v>3598</v>
      </c>
    </row>
    <row r="622" spans="1:8">
      <c r="A622" t="s">
        <v>4245</v>
      </c>
      <c r="B622" t="s">
        <v>4246</v>
      </c>
      <c r="C622">
        <v>14.03</v>
      </c>
      <c r="D622">
        <v>14.43</v>
      </c>
      <c r="E622" s="6">
        <v>40.000000000000114</v>
      </c>
      <c r="F622" t="s">
        <v>4266</v>
      </c>
      <c r="G622">
        <f t="shared" si="9"/>
        <v>3</v>
      </c>
      <c r="H622" t="s">
        <v>4267</v>
      </c>
    </row>
    <row r="623" spans="1:8">
      <c r="A623" t="s">
        <v>4245</v>
      </c>
      <c r="B623" t="s">
        <v>4246</v>
      </c>
      <c r="C623">
        <v>14.46</v>
      </c>
      <c r="D623">
        <v>15.09</v>
      </c>
      <c r="E623" s="6">
        <v>22.999999999999886</v>
      </c>
      <c r="F623" t="s">
        <v>4068</v>
      </c>
      <c r="G623">
        <f t="shared" si="9"/>
        <v>2</v>
      </c>
      <c r="H623" t="s">
        <v>4268</v>
      </c>
    </row>
    <row r="624" spans="1:8">
      <c r="A624" t="s">
        <v>4245</v>
      </c>
      <c r="B624" t="s">
        <v>4246</v>
      </c>
      <c r="C624">
        <v>15.12</v>
      </c>
      <c r="D624">
        <v>15.48</v>
      </c>
      <c r="E624" s="6">
        <v>36.000000000000114</v>
      </c>
      <c r="F624" t="s">
        <v>4269</v>
      </c>
      <c r="G624">
        <f t="shared" si="9"/>
        <v>3</v>
      </c>
      <c r="H624" t="s">
        <v>3994</v>
      </c>
    </row>
    <row r="625" spans="1:8">
      <c r="A625" t="s">
        <v>4245</v>
      </c>
      <c r="B625" t="s">
        <v>4246</v>
      </c>
      <c r="C625">
        <v>15.51</v>
      </c>
      <c r="D625">
        <v>16.010000000000002</v>
      </c>
      <c r="E625" s="6">
        <v>10.000000000000114</v>
      </c>
      <c r="F625" t="s">
        <v>4270</v>
      </c>
      <c r="G625">
        <f t="shared" si="9"/>
        <v>1</v>
      </c>
      <c r="H625" t="s">
        <v>3598</v>
      </c>
    </row>
    <row r="626" spans="1:8">
      <c r="A626" t="s">
        <v>4245</v>
      </c>
      <c r="B626" t="s">
        <v>4246</v>
      </c>
      <c r="C626">
        <v>16.03</v>
      </c>
      <c r="D626">
        <v>16.16</v>
      </c>
      <c r="E626" s="6">
        <v>12.999999999999886</v>
      </c>
      <c r="F626" t="s">
        <v>4271</v>
      </c>
      <c r="G626">
        <f t="shared" si="9"/>
        <v>1</v>
      </c>
      <c r="H626" t="s">
        <v>4272</v>
      </c>
    </row>
    <row r="627" spans="1:8">
      <c r="A627" t="s">
        <v>4245</v>
      </c>
      <c r="B627" t="s">
        <v>4246</v>
      </c>
      <c r="C627">
        <v>16.170000000000002</v>
      </c>
      <c r="D627">
        <v>17.14</v>
      </c>
      <c r="E627" s="6">
        <v>56.999999999999773</v>
      </c>
      <c r="F627" t="s">
        <v>4273</v>
      </c>
      <c r="G627">
        <f t="shared" si="9"/>
        <v>4</v>
      </c>
      <c r="H627" t="s">
        <v>3994</v>
      </c>
    </row>
    <row r="628" spans="1:8">
      <c r="A628" t="s">
        <v>4245</v>
      </c>
      <c r="B628" t="s">
        <v>4246</v>
      </c>
      <c r="C628">
        <v>17.170000000000002</v>
      </c>
      <c r="D628">
        <v>17.41</v>
      </c>
      <c r="E628" s="6">
        <v>23.999999999999773</v>
      </c>
      <c r="F628" t="s">
        <v>4274</v>
      </c>
      <c r="G628">
        <f t="shared" si="9"/>
        <v>2</v>
      </c>
      <c r="H628" t="s">
        <v>3629</v>
      </c>
    </row>
    <row r="629" spans="1:8">
      <c r="A629" t="s">
        <v>4245</v>
      </c>
      <c r="B629" t="s">
        <v>4246</v>
      </c>
      <c r="C629">
        <v>17.43</v>
      </c>
      <c r="D629">
        <v>17.54</v>
      </c>
      <c r="E629" s="6">
        <v>11</v>
      </c>
      <c r="F629" t="s">
        <v>4275</v>
      </c>
      <c r="G629">
        <f t="shared" si="9"/>
        <v>1</v>
      </c>
      <c r="H629" t="s">
        <v>3994</v>
      </c>
    </row>
    <row r="630" spans="1:8">
      <c r="A630" t="s">
        <v>4245</v>
      </c>
      <c r="B630" t="s">
        <v>4246</v>
      </c>
      <c r="C630">
        <v>17.559999999999999</v>
      </c>
      <c r="D630">
        <v>18.09</v>
      </c>
      <c r="E630" s="6">
        <v>13.000000000000227</v>
      </c>
      <c r="F630" t="s">
        <v>4276</v>
      </c>
      <c r="G630">
        <f t="shared" si="9"/>
        <v>1</v>
      </c>
      <c r="H630" t="s">
        <v>3748</v>
      </c>
    </row>
    <row r="631" spans="1:8">
      <c r="A631" t="s">
        <v>4245</v>
      </c>
      <c r="B631" t="s">
        <v>4246</v>
      </c>
      <c r="C631">
        <v>18.12</v>
      </c>
      <c r="D631">
        <v>18.239999999999998</v>
      </c>
      <c r="E631" s="6">
        <v>11.999999999999773</v>
      </c>
      <c r="F631" t="s">
        <v>3865</v>
      </c>
      <c r="G631">
        <f t="shared" si="9"/>
        <v>1</v>
      </c>
      <c r="H631" t="s">
        <v>4236</v>
      </c>
    </row>
    <row r="632" spans="1:8">
      <c r="A632" t="s">
        <v>4245</v>
      </c>
      <c r="B632" t="s">
        <v>4246</v>
      </c>
      <c r="C632">
        <v>18.260000000000002</v>
      </c>
      <c r="D632">
        <v>18.36</v>
      </c>
      <c r="E632" s="6">
        <v>9.9999999999997726</v>
      </c>
      <c r="F632" t="s">
        <v>3867</v>
      </c>
      <c r="G632">
        <f t="shared" si="9"/>
        <v>1</v>
      </c>
      <c r="H632" t="s">
        <v>4277</v>
      </c>
    </row>
    <row r="633" spans="1:8">
      <c r="A633" t="s">
        <v>4245</v>
      </c>
      <c r="B633" t="s">
        <v>4246</v>
      </c>
      <c r="C633">
        <v>18.39</v>
      </c>
      <c r="D633">
        <v>19.13</v>
      </c>
      <c r="E633" s="6">
        <v>34</v>
      </c>
      <c r="F633" t="s">
        <v>4077</v>
      </c>
      <c r="G633">
        <f t="shared" si="9"/>
        <v>3</v>
      </c>
      <c r="H633" t="s">
        <v>4211</v>
      </c>
    </row>
    <row r="634" spans="1:8">
      <c r="A634" t="s">
        <v>4245</v>
      </c>
      <c r="B634" t="s">
        <v>4246</v>
      </c>
      <c r="C634">
        <v>19.149999999999999</v>
      </c>
      <c r="D634">
        <v>20.07</v>
      </c>
      <c r="E634" s="6">
        <v>52.000000000000227</v>
      </c>
      <c r="F634" t="s">
        <v>3793</v>
      </c>
      <c r="G634">
        <f t="shared" si="9"/>
        <v>4</v>
      </c>
      <c r="H634" t="s">
        <v>4278</v>
      </c>
    </row>
    <row r="635" spans="1:8">
      <c r="A635" t="s">
        <v>4245</v>
      </c>
      <c r="B635" t="s">
        <v>4246</v>
      </c>
      <c r="C635">
        <v>20.12</v>
      </c>
      <c r="D635">
        <v>20.22</v>
      </c>
      <c r="E635" s="6">
        <v>10</v>
      </c>
      <c r="F635" t="s">
        <v>4279</v>
      </c>
      <c r="G635">
        <f t="shared" si="9"/>
        <v>1</v>
      </c>
      <c r="H635" t="s">
        <v>3655</v>
      </c>
    </row>
    <row r="636" spans="1:8">
      <c r="A636" t="s">
        <v>4245</v>
      </c>
      <c r="B636" t="s">
        <v>4246</v>
      </c>
      <c r="C636">
        <v>20.239999999999998</v>
      </c>
      <c r="D636">
        <v>20.59</v>
      </c>
      <c r="E636" s="6">
        <v>35.000000000000227</v>
      </c>
      <c r="F636" t="s">
        <v>4280</v>
      </c>
      <c r="G636">
        <f t="shared" si="9"/>
        <v>3</v>
      </c>
      <c r="H636" t="s">
        <v>3997</v>
      </c>
    </row>
    <row r="637" spans="1:8">
      <c r="A637" t="s">
        <v>4245</v>
      </c>
      <c r="B637" t="s">
        <v>4246</v>
      </c>
      <c r="C637">
        <v>21</v>
      </c>
      <c r="D637">
        <v>21.24</v>
      </c>
      <c r="E637" s="6">
        <v>23.999999999999773</v>
      </c>
      <c r="F637" t="s">
        <v>4281</v>
      </c>
      <c r="G637">
        <f t="shared" si="9"/>
        <v>2</v>
      </c>
      <c r="H637" t="s">
        <v>3598</v>
      </c>
    </row>
    <row r="638" spans="1:8">
      <c r="A638" t="s">
        <v>4245</v>
      </c>
      <c r="B638" t="s">
        <v>4246</v>
      </c>
      <c r="C638">
        <v>21.26</v>
      </c>
      <c r="D638">
        <v>21.38</v>
      </c>
      <c r="E638" s="6">
        <v>11.999999999999773</v>
      </c>
      <c r="F638" t="s">
        <v>4282</v>
      </c>
      <c r="G638">
        <f t="shared" si="9"/>
        <v>1</v>
      </c>
      <c r="H638" t="s">
        <v>3748</v>
      </c>
    </row>
    <row r="639" spans="1:8">
      <c r="A639" t="s">
        <v>4245</v>
      </c>
      <c r="B639" t="s">
        <v>4246</v>
      </c>
      <c r="C639">
        <v>21.4</v>
      </c>
      <c r="D639">
        <v>21.55</v>
      </c>
      <c r="E639" s="6">
        <v>15.000000000000227</v>
      </c>
      <c r="F639" t="s">
        <v>3874</v>
      </c>
      <c r="G639">
        <f t="shared" si="9"/>
        <v>1</v>
      </c>
      <c r="H639" t="s">
        <v>4211</v>
      </c>
    </row>
    <row r="640" spans="1:8">
      <c r="A640" t="s">
        <v>4245</v>
      </c>
      <c r="B640" t="s">
        <v>4246</v>
      </c>
      <c r="C640">
        <v>22.1</v>
      </c>
      <c r="D640">
        <v>22.41</v>
      </c>
      <c r="E640" s="6">
        <v>30.999999999999773</v>
      </c>
      <c r="F640" t="s">
        <v>4283</v>
      </c>
      <c r="G640">
        <f t="shared" si="9"/>
        <v>2</v>
      </c>
      <c r="H640" t="s">
        <v>4284</v>
      </c>
    </row>
    <row r="641" spans="1:8">
      <c r="A641" t="s">
        <v>4245</v>
      </c>
      <c r="B641" t="s">
        <v>4246</v>
      </c>
      <c r="C641">
        <v>22.44</v>
      </c>
      <c r="D641">
        <v>23.06</v>
      </c>
      <c r="E641" s="6">
        <v>21.999999999999545</v>
      </c>
      <c r="F641" t="s">
        <v>3800</v>
      </c>
      <c r="G641">
        <f t="shared" si="9"/>
        <v>2</v>
      </c>
      <c r="H641" t="s">
        <v>3629</v>
      </c>
    </row>
    <row r="642" spans="1:8">
      <c r="A642" t="s">
        <v>4245</v>
      </c>
      <c r="B642" t="s">
        <v>4246</v>
      </c>
      <c r="C642">
        <v>23.08</v>
      </c>
      <c r="D642">
        <v>23.46</v>
      </c>
      <c r="E642" s="6">
        <v>38.000000000000227</v>
      </c>
      <c r="F642" t="s">
        <v>4285</v>
      </c>
      <c r="G642">
        <f t="shared" si="9"/>
        <v>3</v>
      </c>
      <c r="H642" t="s">
        <v>4211</v>
      </c>
    </row>
    <row r="643" spans="1:8">
      <c r="A643" t="s">
        <v>4245</v>
      </c>
      <c r="B643" t="s">
        <v>4246</v>
      </c>
      <c r="C643">
        <v>23.49</v>
      </c>
      <c r="D643">
        <v>24.01</v>
      </c>
      <c r="E643" s="6">
        <v>12.000000000000455</v>
      </c>
      <c r="F643" t="s">
        <v>3880</v>
      </c>
      <c r="G643">
        <f t="shared" ref="G643:G706" si="10">LEN(F643)-LEN(SUBSTITUTE(F643,",",""))+1</f>
        <v>1</v>
      </c>
      <c r="H643" t="s">
        <v>4286</v>
      </c>
    </row>
    <row r="644" spans="1:8">
      <c r="A644" t="s">
        <v>4245</v>
      </c>
      <c r="B644" t="s">
        <v>4246</v>
      </c>
      <c r="C644">
        <v>24.03</v>
      </c>
      <c r="D644">
        <v>24.42</v>
      </c>
      <c r="E644" s="6">
        <v>39.000000000000227</v>
      </c>
      <c r="F644" t="s">
        <v>4287</v>
      </c>
      <c r="G644">
        <f t="shared" si="10"/>
        <v>3</v>
      </c>
      <c r="H644" t="s">
        <v>4117</v>
      </c>
    </row>
    <row r="645" spans="1:8">
      <c r="A645" t="s">
        <v>4245</v>
      </c>
      <c r="B645" t="s">
        <v>4246</v>
      </c>
      <c r="C645">
        <v>24.43</v>
      </c>
      <c r="D645">
        <v>26.19</v>
      </c>
      <c r="E645" s="6">
        <v>96.000000000000227</v>
      </c>
      <c r="F645" t="s">
        <v>4288</v>
      </c>
      <c r="G645">
        <f t="shared" si="10"/>
        <v>7</v>
      </c>
      <c r="H645" t="s">
        <v>3997</v>
      </c>
    </row>
    <row r="646" spans="1:8">
      <c r="A646" t="s">
        <v>4245</v>
      </c>
      <c r="B646" t="s">
        <v>4246</v>
      </c>
      <c r="C646">
        <v>26.21</v>
      </c>
      <c r="D646">
        <v>26.58</v>
      </c>
      <c r="E646" s="6">
        <v>36.999999999999773</v>
      </c>
      <c r="F646" t="s">
        <v>4289</v>
      </c>
      <c r="G646">
        <f t="shared" si="10"/>
        <v>3</v>
      </c>
      <c r="H646" t="s">
        <v>4290</v>
      </c>
    </row>
    <row r="647" spans="1:8">
      <c r="A647" t="s">
        <v>4245</v>
      </c>
      <c r="B647" t="s">
        <v>4246</v>
      </c>
      <c r="C647">
        <v>26.59</v>
      </c>
      <c r="D647">
        <v>27.1</v>
      </c>
      <c r="E647" s="6">
        <v>11.000000000000227</v>
      </c>
      <c r="F647" t="s">
        <v>3805</v>
      </c>
      <c r="G647">
        <f t="shared" si="10"/>
        <v>1</v>
      </c>
      <c r="H647" t="s">
        <v>3994</v>
      </c>
    </row>
    <row r="648" spans="1:8">
      <c r="A648" t="s">
        <v>4245</v>
      </c>
      <c r="B648" t="s">
        <v>4246</v>
      </c>
      <c r="C648">
        <v>27.32</v>
      </c>
      <c r="D648">
        <v>28.59</v>
      </c>
      <c r="E648" s="6">
        <v>87</v>
      </c>
      <c r="F648" t="s">
        <v>4291</v>
      </c>
      <c r="G648">
        <f t="shared" si="10"/>
        <v>6</v>
      </c>
      <c r="H648" t="s">
        <v>3997</v>
      </c>
    </row>
    <row r="649" spans="1:8">
      <c r="A649" t="s">
        <v>4245</v>
      </c>
      <c r="B649" t="s">
        <v>4246</v>
      </c>
      <c r="C649">
        <v>29.01</v>
      </c>
      <c r="D649">
        <v>29.11</v>
      </c>
      <c r="E649" s="6">
        <v>9.9999999999997726</v>
      </c>
      <c r="F649" t="s">
        <v>4292</v>
      </c>
      <c r="G649">
        <f t="shared" si="10"/>
        <v>1</v>
      </c>
      <c r="H649" t="s">
        <v>3683</v>
      </c>
    </row>
    <row r="650" spans="1:8">
      <c r="A650" t="s">
        <v>4245</v>
      </c>
      <c r="B650" t="s">
        <v>4246</v>
      </c>
      <c r="C650">
        <v>30.18</v>
      </c>
      <c r="D650">
        <v>30.54</v>
      </c>
      <c r="E650" s="6">
        <v>36</v>
      </c>
      <c r="F650" t="s">
        <v>4293</v>
      </c>
      <c r="G650">
        <f t="shared" si="10"/>
        <v>3</v>
      </c>
      <c r="H650" t="s">
        <v>3629</v>
      </c>
    </row>
    <row r="651" spans="1:8">
      <c r="A651" t="s">
        <v>4245</v>
      </c>
      <c r="B651" t="s">
        <v>4246</v>
      </c>
      <c r="C651">
        <v>30.55</v>
      </c>
      <c r="D651">
        <v>31.2</v>
      </c>
      <c r="E651" s="6">
        <v>25</v>
      </c>
      <c r="F651" t="s">
        <v>4294</v>
      </c>
      <c r="G651">
        <f t="shared" si="10"/>
        <v>2</v>
      </c>
      <c r="H651" t="s">
        <v>3629</v>
      </c>
    </row>
    <row r="652" spans="1:8">
      <c r="A652" t="s">
        <v>4245</v>
      </c>
      <c r="B652" t="s">
        <v>4246</v>
      </c>
      <c r="C652">
        <v>31.21</v>
      </c>
      <c r="D652">
        <v>32.01</v>
      </c>
      <c r="E652" s="6">
        <v>39.999999999999773</v>
      </c>
      <c r="F652" t="s">
        <v>4295</v>
      </c>
      <c r="G652">
        <f t="shared" si="10"/>
        <v>3</v>
      </c>
      <c r="H652" t="s">
        <v>3687</v>
      </c>
    </row>
    <row r="653" spans="1:8">
      <c r="A653" t="s">
        <v>4245</v>
      </c>
      <c r="B653" t="s">
        <v>4246</v>
      </c>
      <c r="C653">
        <v>32.020000000000003</v>
      </c>
      <c r="D653">
        <v>32.28</v>
      </c>
      <c r="E653" s="6">
        <v>25.999999999999773</v>
      </c>
      <c r="F653" t="s">
        <v>4296</v>
      </c>
      <c r="G653">
        <f t="shared" si="10"/>
        <v>2</v>
      </c>
      <c r="H653" t="s">
        <v>4236</v>
      </c>
    </row>
    <row r="654" spans="1:8">
      <c r="A654" t="s">
        <v>4245</v>
      </c>
      <c r="B654" t="s">
        <v>4246</v>
      </c>
      <c r="C654">
        <v>32.29</v>
      </c>
      <c r="D654">
        <v>33.03</v>
      </c>
      <c r="E654" s="6">
        <v>34</v>
      </c>
      <c r="F654" t="s">
        <v>4297</v>
      </c>
      <c r="G654">
        <f t="shared" si="10"/>
        <v>3</v>
      </c>
      <c r="H654" t="s">
        <v>4298</v>
      </c>
    </row>
    <row r="655" spans="1:8">
      <c r="A655" t="s">
        <v>4245</v>
      </c>
      <c r="B655" t="s">
        <v>4246</v>
      </c>
      <c r="C655">
        <v>33.06</v>
      </c>
      <c r="D655">
        <v>33.26</v>
      </c>
      <c r="E655" s="6">
        <v>19.999999999999545</v>
      </c>
      <c r="F655" t="s">
        <v>4299</v>
      </c>
      <c r="G655">
        <f t="shared" si="10"/>
        <v>2</v>
      </c>
      <c r="H655" t="s">
        <v>3629</v>
      </c>
    </row>
    <row r="656" spans="1:8">
      <c r="A656" t="s">
        <v>4245</v>
      </c>
      <c r="B656" t="s">
        <v>4246</v>
      </c>
      <c r="C656">
        <v>33.28</v>
      </c>
      <c r="D656">
        <v>33.53</v>
      </c>
      <c r="E656" s="6">
        <v>25</v>
      </c>
      <c r="F656" t="s">
        <v>4002</v>
      </c>
      <c r="G656">
        <f t="shared" si="10"/>
        <v>2</v>
      </c>
      <c r="H656" t="s">
        <v>3629</v>
      </c>
    </row>
    <row r="657" spans="1:8">
      <c r="A657" t="s">
        <v>4245</v>
      </c>
      <c r="B657" t="s">
        <v>4246</v>
      </c>
      <c r="C657">
        <v>33.56</v>
      </c>
      <c r="D657">
        <v>34.51</v>
      </c>
      <c r="E657" s="6">
        <v>54.999999999999773</v>
      </c>
      <c r="F657" t="s">
        <v>4300</v>
      </c>
      <c r="G657">
        <f t="shared" si="10"/>
        <v>4</v>
      </c>
      <c r="H657" t="s">
        <v>3683</v>
      </c>
    </row>
    <row r="658" spans="1:8">
      <c r="A658" t="s">
        <v>4245</v>
      </c>
      <c r="B658" t="s">
        <v>4246</v>
      </c>
      <c r="C658">
        <v>36.1</v>
      </c>
      <c r="D658">
        <v>36.340000000000003</v>
      </c>
      <c r="E658" s="6">
        <v>24.000000000000455</v>
      </c>
      <c r="F658" t="s">
        <v>4301</v>
      </c>
      <c r="G658">
        <f t="shared" si="10"/>
        <v>2</v>
      </c>
      <c r="H658" t="s">
        <v>4302</v>
      </c>
    </row>
    <row r="659" spans="1:8">
      <c r="A659" t="s">
        <v>4245</v>
      </c>
      <c r="B659" t="s">
        <v>4246</v>
      </c>
      <c r="C659">
        <v>37.049999999999997</v>
      </c>
      <c r="D659">
        <v>37.4</v>
      </c>
      <c r="E659" s="6">
        <v>35.000000000000455</v>
      </c>
      <c r="F659" t="s">
        <v>4303</v>
      </c>
      <c r="G659">
        <f t="shared" si="10"/>
        <v>3</v>
      </c>
      <c r="H659" t="s">
        <v>4236</v>
      </c>
    </row>
    <row r="660" spans="1:8">
      <c r="A660" t="s">
        <v>4245</v>
      </c>
      <c r="B660" t="s">
        <v>4246</v>
      </c>
      <c r="C660">
        <v>37.409999999999997</v>
      </c>
      <c r="D660">
        <v>37.51</v>
      </c>
      <c r="E660" s="6">
        <v>10.000000000000455</v>
      </c>
      <c r="F660" t="s">
        <v>4016</v>
      </c>
      <c r="G660">
        <f t="shared" si="10"/>
        <v>1</v>
      </c>
      <c r="H660" t="s">
        <v>4267</v>
      </c>
    </row>
    <row r="661" spans="1:8">
      <c r="A661" t="s">
        <v>4245</v>
      </c>
      <c r="B661" t="s">
        <v>4246</v>
      </c>
      <c r="C661">
        <v>38.17</v>
      </c>
      <c r="D661">
        <v>38.479999999999997</v>
      </c>
      <c r="E661" s="6">
        <v>30.999999999999545</v>
      </c>
      <c r="F661" t="s">
        <v>4304</v>
      </c>
      <c r="G661">
        <f t="shared" si="10"/>
        <v>2</v>
      </c>
      <c r="H661" t="s">
        <v>4236</v>
      </c>
    </row>
    <row r="662" spans="1:8">
      <c r="A662" t="s">
        <v>4245</v>
      </c>
      <c r="B662" t="s">
        <v>4246</v>
      </c>
      <c r="C662">
        <v>39.04</v>
      </c>
      <c r="D662">
        <v>40.24</v>
      </c>
      <c r="E662" s="6">
        <v>80</v>
      </c>
      <c r="F662" t="s">
        <v>4305</v>
      </c>
      <c r="G662">
        <f t="shared" si="10"/>
        <v>6</v>
      </c>
      <c r="H662" t="s">
        <v>3655</v>
      </c>
    </row>
    <row r="663" spans="1:8">
      <c r="A663" t="s">
        <v>4245</v>
      </c>
      <c r="B663" t="s">
        <v>4246</v>
      </c>
      <c r="C663">
        <v>40.26</v>
      </c>
      <c r="D663">
        <v>41.58</v>
      </c>
      <c r="E663" s="6">
        <v>92</v>
      </c>
      <c r="F663" t="s">
        <v>4306</v>
      </c>
      <c r="G663">
        <f t="shared" si="10"/>
        <v>6</v>
      </c>
      <c r="H663" t="s">
        <v>4236</v>
      </c>
    </row>
    <row r="664" spans="1:8">
      <c r="A664" t="s">
        <v>4245</v>
      </c>
      <c r="B664" t="s">
        <v>4246</v>
      </c>
      <c r="C664">
        <v>41.59</v>
      </c>
      <c r="D664">
        <v>42.25</v>
      </c>
      <c r="E664" s="6">
        <v>25.999999999999545</v>
      </c>
      <c r="F664" t="s">
        <v>4307</v>
      </c>
      <c r="G664">
        <f t="shared" si="10"/>
        <v>2</v>
      </c>
      <c r="H664" t="s">
        <v>3629</v>
      </c>
    </row>
    <row r="665" spans="1:8">
      <c r="A665" t="s">
        <v>4245</v>
      </c>
      <c r="B665" t="s">
        <v>4246</v>
      </c>
      <c r="C665">
        <v>42.29</v>
      </c>
      <c r="D665">
        <v>43.07</v>
      </c>
      <c r="E665" s="6">
        <v>38</v>
      </c>
      <c r="F665" t="s">
        <v>4308</v>
      </c>
      <c r="G665">
        <f t="shared" si="10"/>
        <v>3</v>
      </c>
      <c r="H665" t="s">
        <v>4309</v>
      </c>
    </row>
    <row r="666" spans="1:8">
      <c r="A666" t="s">
        <v>4245</v>
      </c>
      <c r="B666" t="s">
        <v>4246</v>
      </c>
      <c r="C666">
        <v>44.17</v>
      </c>
      <c r="D666">
        <v>44.5</v>
      </c>
      <c r="E666" s="6">
        <v>33</v>
      </c>
      <c r="F666" t="s">
        <v>4310</v>
      </c>
      <c r="G666">
        <f t="shared" si="10"/>
        <v>3</v>
      </c>
      <c r="H666" t="s">
        <v>3629</v>
      </c>
    </row>
    <row r="667" spans="1:8">
      <c r="A667" t="s">
        <v>4245</v>
      </c>
      <c r="B667" t="s">
        <v>4246</v>
      </c>
      <c r="C667">
        <v>44.52</v>
      </c>
      <c r="D667">
        <v>45.05</v>
      </c>
      <c r="E667" s="6">
        <v>12.999999999999091</v>
      </c>
      <c r="F667" t="s">
        <v>4311</v>
      </c>
      <c r="G667">
        <f t="shared" si="10"/>
        <v>1</v>
      </c>
      <c r="H667" t="s">
        <v>3652</v>
      </c>
    </row>
    <row r="668" spans="1:8">
      <c r="A668" t="s">
        <v>4245</v>
      </c>
      <c r="B668" t="s">
        <v>4246</v>
      </c>
      <c r="C668">
        <v>45.07</v>
      </c>
      <c r="D668">
        <v>45.47</v>
      </c>
      <c r="E668" s="6">
        <v>40</v>
      </c>
      <c r="F668" t="s">
        <v>4312</v>
      </c>
      <c r="G668">
        <f t="shared" si="10"/>
        <v>3</v>
      </c>
      <c r="H668" t="s">
        <v>3598</v>
      </c>
    </row>
    <row r="669" spans="1:8">
      <c r="A669" t="s">
        <v>4245</v>
      </c>
      <c r="B669" t="s">
        <v>4246</v>
      </c>
      <c r="C669">
        <v>45.47</v>
      </c>
      <c r="D669">
        <v>46.1</v>
      </c>
      <c r="E669" s="6">
        <v>23</v>
      </c>
      <c r="F669" t="s">
        <v>4313</v>
      </c>
      <c r="G669">
        <f t="shared" si="10"/>
        <v>2</v>
      </c>
      <c r="H669" t="s">
        <v>3629</v>
      </c>
    </row>
    <row r="670" spans="1:8">
      <c r="A670" t="s">
        <v>4245</v>
      </c>
      <c r="B670" t="s">
        <v>4246</v>
      </c>
      <c r="C670">
        <v>46.12</v>
      </c>
      <c r="D670">
        <v>46.39</v>
      </c>
      <c r="E670" s="6">
        <v>27.000000000000455</v>
      </c>
      <c r="F670" t="s">
        <v>4314</v>
      </c>
      <c r="G670">
        <f t="shared" si="10"/>
        <v>2</v>
      </c>
      <c r="H670" t="s">
        <v>3665</v>
      </c>
    </row>
    <row r="671" spans="1:8">
      <c r="A671" t="s">
        <v>4245</v>
      </c>
      <c r="B671" t="s">
        <v>4246</v>
      </c>
      <c r="C671">
        <v>46.42</v>
      </c>
      <c r="D671">
        <v>46.49</v>
      </c>
      <c r="E671" s="6">
        <v>7</v>
      </c>
      <c r="F671" t="s">
        <v>4315</v>
      </c>
      <c r="G671">
        <f t="shared" si="10"/>
        <v>1</v>
      </c>
      <c r="H671" t="s">
        <v>3652</v>
      </c>
    </row>
    <row r="672" spans="1:8">
      <c r="A672" t="s">
        <v>4245</v>
      </c>
      <c r="B672" t="s">
        <v>4246</v>
      </c>
      <c r="C672">
        <v>46.51</v>
      </c>
      <c r="D672">
        <v>47.41</v>
      </c>
      <c r="E672" s="6">
        <v>49.999999999999545</v>
      </c>
      <c r="F672" t="s">
        <v>4316</v>
      </c>
      <c r="G672">
        <f t="shared" si="10"/>
        <v>4</v>
      </c>
      <c r="H672" t="s">
        <v>4236</v>
      </c>
    </row>
    <row r="673" spans="1:8">
      <c r="A673" t="s">
        <v>4245</v>
      </c>
      <c r="B673" t="s">
        <v>4246</v>
      </c>
      <c r="C673">
        <v>48.3</v>
      </c>
      <c r="D673">
        <v>49.34</v>
      </c>
      <c r="E673" s="6">
        <v>64.000000000000909</v>
      </c>
      <c r="F673" t="s">
        <v>4317</v>
      </c>
      <c r="G673">
        <f t="shared" si="10"/>
        <v>3</v>
      </c>
      <c r="H673" t="s">
        <v>4236</v>
      </c>
    </row>
    <row r="674" spans="1:8">
      <c r="A674" t="s">
        <v>4318</v>
      </c>
      <c r="B674" t="s">
        <v>4319</v>
      </c>
      <c r="C674">
        <v>0.09</v>
      </c>
      <c r="D674">
        <v>2.41</v>
      </c>
      <c r="E674" s="6">
        <v>152</v>
      </c>
      <c r="F674" t="s">
        <v>4183</v>
      </c>
      <c r="G674">
        <f t="shared" si="10"/>
        <v>6</v>
      </c>
      <c r="H674" t="s">
        <v>3964</v>
      </c>
    </row>
    <row r="675" spans="1:8">
      <c r="A675" t="s">
        <v>4318</v>
      </c>
      <c r="B675" t="s">
        <v>4319</v>
      </c>
      <c r="C675">
        <v>2.48</v>
      </c>
      <c r="D675">
        <v>5.13</v>
      </c>
      <c r="E675" s="6">
        <v>145</v>
      </c>
      <c r="F675" t="s">
        <v>3599</v>
      </c>
      <c r="G675">
        <f t="shared" si="10"/>
        <v>5</v>
      </c>
      <c r="H675" t="s">
        <v>4284</v>
      </c>
    </row>
    <row r="676" spans="1:8">
      <c r="A676" t="s">
        <v>4320</v>
      </c>
      <c r="B676" t="s">
        <v>4321</v>
      </c>
      <c r="C676">
        <v>0.04</v>
      </c>
      <c r="D676">
        <v>0.27</v>
      </c>
      <c r="E676" s="6">
        <v>23</v>
      </c>
      <c r="F676" t="s">
        <v>3570</v>
      </c>
      <c r="G676">
        <f t="shared" si="10"/>
        <v>2</v>
      </c>
      <c r="H676" t="s">
        <v>4242</v>
      </c>
    </row>
    <row r="677" spans="1:8">
      <c r="A677" t="s">
        <v>4320</v>
      </c>
      <c r="B677" t="s">
        <v>4321</v>
      </c>
      <c r="C677">
        <v>0.3</v>
      </c>
      <c r="D677">
        <v>1.07</v>
      </c>
      <c r="E677" s="6">
        <v>37</v>
      </c>
      <c r="F677" t="s">
        <v>3572</v>
      </c>
      <c r="G677">
        <f t="shared" si="10"/>
        <v>3</v>
      </c>
      <c r="H677" t="s">
        <v>3687</v>
      </c>
    </row>
    <row r="678" spans="1:8">
      <c r="A678" t="s">
        <v>4320</v>
      </c>
      <c r="B678" t="s">
        <v>4321</v>
      </c>
      <c r="C678">
        <v>1.1100000000000001</v>
      </c>
      <c r="D678">
        <v>1.2</v>
      </c>
      <c r="E678" s="6">
        <v>8.9999999999999858</v>
      </c>
      <c r="F678" t="s">
        <v>3643</v>
      </c>
      <c r="G678">
        <f t="shared" si="10"/>
        <v>1</v>
      </c>
      <c r="H678" t="s">
        <v>3614</v>
      </c>
    </row>
    <row r="679" spans="1:8">
      <c r="A679" t="s">
        <v>4320</v>
      </c>
      <c r="B679" t="s">
        <v>4321</v>
      </c>
      <c r="C679">
        <v>1.22</v>
      </c>
      <c r="D679">
        <v>1.49</v>
      </c>
      <c r="E679" s="6">
        <v>27</v>
      </c>
      <c r="F679" t="s">
        <v>3701</v>
      </c>
      <c r="G679">
        <f t="shared" si="10"/>
        <v>2</v>
      </c>
      <c r="H679" t="s">
        <v>4242</v>
      </c>
    </row>
    <row r="680" spans="1:8">
      <c r="A680" t="s">
        <v>4320</v>
      </c>
      <c r="B680" t="s">
        <v>4321</v>
      </c>
      <c r="C680">
        <v>1.52</v>
      </c>
      <c r="D680">
        <v>2.19</v>
      </c>
      <c r="E680" s="6">
        <v>27</v>
      </c>
      <c r="F680" t="s">
        <v>3578</v>
      </c>
      <c r="G680">
        <f t="shared" si="10"/>
        <v>2</v>
      </c>
      <c r="H680" t="s">
        <v>4322</v>
      </c>
    </row>
    <row r="681" spans="1:8">
      <c r="A681" t="s">
        <v>4320</v>
      </c>
      <c r="B681" t="s">
        <v>4321</v>
      </c>
      <c r="C681">
        <v>2.21</v>
      </c>
      <c r="D681">
        <v>3.15</v>
      </c>
      <c r="E681" s="6">
        <v>54</v>
      </c>
      <c r="F681" t="s">
        <v>4323</v>
      </c>
      <c r="G681">
        <f t="shared" si="10"/>
        <v>4</v>
      </c>
      <c r="H681" t="s">
        <v>4324</v>
      </c>
    </row>
    <row r="682" spans="1:8">
      <c r="A682" t="s">
        <v>4320</v>
      </c>
      <c r="B682" t="s">
        <v>4321</v>
      </c>
      <c r="C682">
        <v>3.17</v>
      </c>
      <c r="D682">
        <v>3.28</v>
      </c>
      <c r="E682" s="6">
        <v>10.999999999999972</v>
      </c>
      <c r="F682" t="s">
        <v>4212</v>
      </c>
      <c r="G682">
        <f t="shared" si="10"/>
        <v>1</v>
      </c>
      <c r="H682" t="s">
        <v>4325</v>
      </c>
    </row>
    <row r="683" spans="1:8">
      <c r="A683" t="s">
        <v>4320</v>
      </c>
      <c r="B683" t="s">
        <v>4321</v>
      </c>
      <c r="C683">
        <v>3.3</v>
      </c>
      <c r="D683">
        <v>4.55</v>
      </c>
      <c r="E683" s="6">
        <v>85.000000000000028</v>
      </c>
      <c r="F683" t="s">
        <v>4326</v>
      </c>
      <c r="G683">
        <f t="shared" si="10"/>
        <v>6</v>
      </c>
      <c r="H683" t="s">
        <v>4031</v>
      </c>
    </row>
    <row r="684" spans="1:8">
      <c r="A684" t="s">
        <v>4320</v>
      </c>
      <c r="B684" t="s">
        <v>4321</v>
      </c>
      <c r="C684">
        <v>4.59</v>
      </c>
      <c r="D684">
        <v>5.0999999999999996</v>
      </c>
      <c r="E684" s="6">
        <v>10.999999999999943</v>
      </c>
      <c r="F684" t="s">
        <v>3750</v>
      </c>
      <c r="G684">
        <f t="shared" si="10"/>
        <v>1</v>
      </c>
      <c r="H684" t="s">
        <v>4327</v>
      </c>
    </row>
    <row r="685" spans="1:8">
      <c r="A685" t="s">
        <v>4320</v>
      </c>
      <c r="B685" t="s">
        <v>4321</v>
      </c>
      <c r="C685">
        <v>5.12</v>
      </c>
      <c r="D685">
        <v>5.24</v>
      </c>
      <c r="E685" s="6">
        <v>12</v>
      </c>
      <c r="F685" t="s">
        <v>3660</v>
      </c>
      <c r="G685">
        <f t="shared" si="10"/>
        <v>1</v>
      </c>
      <c r="H685" t="s">
        <v>4328</v>
      </c>
    </row>
    <row r="686" spans="1:8">
      <c r="A686" t="s">
        <v>4320</v>
      </c>
      <c r="B686" t="s">
        <v>4321</v>
      </c>
      <c r="C686">
        <v>5.25</v>
      </c>
      <c r="D686">
        <v>6.08</v>
      </c>
      <c r="E686" s="6">
        <v>43</v>
      </c>
      <c r="F686" t="s">
        <v>4168</v>
      </c>
      <c r="G686">
        <f t="shared" si="10"/>
        <v>3</v>
      </c>
      <c r="H686" t="s">
        <v>4218</v>
      </c>
    </row>
    <row r="687" spans="1:8">
      <c r="A687" t="s">
        <v>4320</v>
      </c>
      <c r="B687" t="s">
        <v>4321</v>
      </c>
      <c r="C687">
        <v>6.11</v>
      </c>
      <c r="D687">
        <v>7.16</v>
      </c>
      <c r="E687" s="6">
        <v>64.999999999999943</v>
      </c>
      <c r="F687" t="s">
        <v>4255</v>
      </c>
      <c r="G687">
        <f t="shared" si="10"/>
        <v>5</v>
      </c>
      <c r="H687" t="s">
        <v>4117</v>
      </c>
    </row>
    <row r="688" spans="1:8">
      <c r="A688" t="s">
        <v>4320</v>
      </c>
      <c r="B688" t="s">
        <v>4321</v>
      </c>
      <c r="C688">
        <v>7.18</v>
      </c>
      <c r="D688">
        <v>7.57</v>
      </c>
      <c r="E688" s="6">
        <v>39</v>
      </c>
      <c r="F688" t="s">
        <v>4329</v>
      </c>
      <c r="G688">
        <f t="shared" si="10"/>
        <v>3</v>
      </c>
      <c r="H688" t="s">
        <v>4330</v>
      </c>
    </row>
    <row r="689" spans="1:8">
      <c r="A689" t="s">
        <v>4320</v>
      </c>
      <c r="B689" t="s">
        <v>4321</v>
      </c>
      <c r="C689">
        <v>7.59</v>
      </c>
      <c r="D689">
        <v>8.2100000000000009</v>
      </c>
      <c r="E689" s="6">
        <v>22.000000000000114</v>
      </c>
      <c r="F689" t="s">
        <v>4331</v>
      </c>
      <c r="G689">
        <f t="shared" si="10"/>
        <v>1</v>
      </c>
      <c r="H689" t="s">
        <v>4332</v>
      </c>
    </row>
    <row r="690" spans="1:8">
      <c r="A690" t="s">
        <v>4333</v>
      </c>
      <c r="B690" t="s">
        <v>4334</v>
      </c>
      <c r="C690">
        <v>0.01</v>
      </c>
      <c r="D690">
        <v>0.53</v>
      </c>
      <c r="E690" s="6">
        <v>52</v>
      </c>
      <c r="F690" t="s">
        <v>3637</v>
      </c>
      <c r="G690">
        <f t="shared" si="10"/>
        <v>3</v>
      </c>
      <c r="H690" t="s">
        <v>3850</v>
      </c>
    </row>
    <row r="691" spans="1:8">
      <c r="A691" t="s">
        <v>4333</v>
      </c>
      <c r="B691" t="s">
        <v>4334</v>
      </c>
      <c r="C691">
        <v>0.54</v>
      </c>
      <c r="D691">
        <v>1.23</v>
      </c>
      <c r="E691" s="6">
        <v>29</v>
      </c>
      <c r="F691" t="s">
        <v>3895</v>
      </c>
      <c r="G691">
        <f t="shared" si="10"/>
        <v>2</v>
      </c>
      <c r="H691" t="s">
        <v>3629</v>
      </c>
    </row>
    <row r="692" spans="1:8">
      <c r="A692" t="s">
        <v>4333</v>
      </c>
      <c r="B692" t="s">
        <v>4334</v>
      </c>
      <c r="C692">
        <v>1.27</v>
      </c>
      <c r="D692">
        <v>1.5</v>
      </c>
      <c r="E692" s="6">
        <v>23</v>
      </c>
      <c r="F692" t="s">
        <v>3643</v>
      </c>
      <c r="G692">
        <f t="shared" si="10"/>
        <v>1</v>
      </c>
      <c r="H692" t="s">
        <v>4110</v>
      </c>
    </row>
    <row r="693" spans="1:8">
      <c r="A693" t="s">
        <v>4333</v>
      </c>
      <c r="B693" t="s">
        <v>4334</v>
      </c>
      <c r="C693">
        <v>1.53</v>
      </c>
      <c r="D693">
        <v>3.06</v>
      </c>
      <c r="E693" s="6">
        <v>73</v>
      </c>
      <c r="F693" t="s">
        <v>3701</v>
      </c>
      <c r="G693">
        <f t="shared" si="10"/>
        <v>2</v>
      </c>
      <c r="H693" t="s">
        <v>3629</v>
      </c>
    </row>
    <row r="694" spans="1:8">
      <c r="A694" t="s">
        <v>4333</v>
      </c>
      <c r="B694" t="s">
        <v>4334</v>
      </c>
      <c r="C694">
        <v>3.08</v>
      </c>
      <c r="D694">
        <v>3.25</v>
      </c>
      <c r="E694" s="6">
        <v>17</v>
      </c>
      <c r="F694" t="s">
        <v>3676</v>
      </c>
      <c r="G694">
        <f t="shared" si="10"/>
        <v>1</v>
      </c>
      <c r="H694" t="s">
        <v>4335</v>
      </c>
    </row>
    <row r="695" spans="1:8">
      <c r="A695" t="s">
        <v>4333</v>
      </c>
      <c r="B695" t="s">
        <v>4334</v>
      </c>
      <c r="C695">
        <v>4.0999999999999996</v>
      </c>
      <c r="D695">
        <v>4.5</v>
      </c>
      <c r="E695" s="6">
        <v>40.000000000000028</v>
      </c>
      <c r="F695" t="s">
        <v>3712</v>
      </c>
      <c r="G695">
        <f t="shared" si="10"/>
        <v>2</v>
      </c>
      <c r="H695" t="s">
        <v>4335</v>
      </c>
    </row>
    <row r="696" spans="1:8">
      <c r="A696" t="s">
        <v>4333</v>
      </c>
      <c r="B696" t="s">
        <v>4334</v>
      </c>
      <c r="C696">
        <v>4.5199999999999996</v>
      </c>
      <c r="D696">
        <v>5.52</v>
      </c>
      <c r="E696" s="6">
        <v>60</v>
      </c>
      <c r="F696" t="s">
        <v>4336</v>
      </c>
      <c r="G696">
        <f t="shared" si="10"/>
        <v>3</v>
      </c>
      <c r="H696" t="s">
        <v>3650</v>
      </c>
    </row>
    <row r="697" spans="1:8">
      <c r="A697" t="s">
        <v>4333</v>
      </c>
      <c r="B697" t="s">
        <v>4334</v>
      </c>
      <c r="C697">
        <v>5.55</v>
      </c>
      <c r="D697">
        <v>6.2</v>
      </c>
      <c r="E697" s="6">
        <v>25</v>
      </c>
      <c r="F697" t="s">
        <v>3649</v>
      </c>
      <c r="G697">
        <f t="shared" si="10"/>
        <v>1</v>
      </c>
      <c r="H697" t="s">
        <v>4335</v>
      </c>
    </row>
    <row r="698" spans="1:8">
      <c r="A698" t="s">
        <v>4333</v>
      </c>
      <c r="B698" t="s">
        <v>4334</v>
      </c>
      <c r="C698">
        <v>6.23</v>
      </c>
      <c r="D698">
        <v>6.44</v>
      </c>
      <c r="E698" s="6">
        <v>21</v>
      </c>
      <c r="F698" t="s">
        <v>3651</v>
      </c>
      <c r="G698">
        <f t="shared" si="10"/>
        <v>1</v>
      </c>
      <c r="H698" t="s">
        <v>4337</v>
      </c>
    </row>
    <row r="699" spans="1:8">
      <c r="A699" t="s">
        <v>4333</v>
      </c>
      <c r="B699" t="s">
        <v>4334</v>
      </c>
      <c r="C699">
        <v>6.46</v>
      </c>
      <c r="D699">
        <v>7.07</v>
      </c>
      <c r="E699" s="6">
        <v>21</v>
      </c>
      <c r="F699" t="s">
        <v>3604</v>
      </c>
      <c r="G699">
        <f t="shared" si="10"/>
        <v>1</v>
      </c>
      <c r="H699" t="s">
        <v>4338</v>
      </c>
    </row>
    <row r="700" spans="1:8">
      <c r="A700" t="s">
        <v>4333</v>
      </c>
      <c r="B700" t="s">
        <v>4334</v>
      </c>
      <c r="C700">
        <v>7.1</v>
      </c>
      <c r="D700">
        <v>7.3</v>
      </c>
      <c r="E700" s="6">
        <v>20.000000000000057</v>
      </c>
      <c r="F700" t="s">
        <v>3606</v>
      </c>
      <c r="G700">
        <f t="shared" si="10"/>
        <v>1</v>
      </c>
      <c r="H700" t="s">
        <v>4339</v>
      </c>
    </row>
    <row r="701" spans="1:8">
      <c r="A701" t="s">
        <v>4340</v>
      </c>
      <c r="B701" t="s">
        <v>4341</v>
      </c>
      <c r="C701">
        <v>0</v>
      </c>
      <c r="D701">
        <v>0.17</v>
      </c>
      <c r="E701" s="6">
        <v>17</v>
      </c>
      <c r="F701" t="s">
        <v>3593</v>
      </c>
      <c r="G701">
        <f t="shared" si="10"/>
        <v>1</v>
      </c>
      <c r="H701" t="s">
        <v>4342</v>
      </c>
    </row>
    <row r="702" spans="1:8">
      <c r="A702" t="s">
        <v>4340</v>
      </c>
      <c r="B702" t="s">
        <v>4341</v>
      </c>
      <c r="C702">
        <v>0.22</v>
      </c>
      <c r="D702">
        <v>1.27</v>
      </c>
      <c r="E702" s="6">
        <v>65</v>
      </c>
      <c r="F702" t="s">
        <v>3674</v>
      </c>
      <c r="G702">
        <f t="shared" si="10"/>
        <v>4</v>
      </c>
      <c r="H702" t="s">
        <v>3655</v>
      </c>
    </row>
    <row r="703" spans="1:8">
      <c r="A703" t="s">
        <v>4340</v>
      </c>
      <c r="B703" t="s">
        <v>4341</v>
      </c>
      <c r="C703">
        <v>1.3</v>
      </c>
      <c r="D703">
        <v>1.43</v>
      </c>
      <c r="E703" s="6">
        <v>13</v>
      </c>
      <c r="F703" t="s">
        <v>3643</v>
      </c>
      <c r="G703">
        <f t="shared" si="10"/>
        <v>1</v>
      </c>
      <c r="H703" t="s">
        <v>4343</v>
      </c>
    </row>
    <row r="704" spans="1:8">
      <c r="A704" t="s">
        <v>4340</v>
      </c>
      <c r="B704" t="s">
        <v>4341</v>
      </c>
      <c r="C704">
        <v>1.48</v>
      </c>
      <c r="D704">
        <v>2.02</v>
      </c>
      <c r="E704" s="6">
        <v>14</v>
      </c>
      <c r="F704" t="s">
        <v>3645</v>
      </c>
      <c r="G704">
        <f t="shared" si="10"/>
        <v>1</v>
      </c>
      <c r="H704" t="s">
        <v>4070</v>
      </c>
    </row>
    <row r="705" spans="1:8">
      <c r="A705" t="s">
        <v>4340</v>
      </c>
      <c r="B705" t="s">
        <v>4341</v>
      </c>
      <c r="C705">
        <v>2.04</v>
      </c>
      <c r="D705">
        <v>2.21</v>
      </c>
      <c r="E705" s="6">
        <v>17</v>
      </c>
      <c r="F705" t="s">
        <v>3576</v>
      </c>
      <c r="G705">
        <f t="shared" si="10"/>
        <v>1</v>
      </c>
      <c r="H705" t="s">
        <v>4344</v>
      </c>
    </row>
    <row r="706" spans="1:8">
      <c r="A706" t="s">
        <v>4340</v>
      </c>
      <c r="B706" t="s">
        <v>4341</v>
      </c>
      <c r="C706">
        <v>2.25</v>
      </c>
      <c r="D706">
        <v>2.57</v>
      </c>
      <c r="E706" s="6">
        <v>32</v>
      </c>
      <c r="F706" t="s">
        <v>3578</v>
      </c>
      <c r="G706">
        <f t="shared" si="10"/>
        <v>2</v>
      </c>
      <c r="H706" t="s">
        <v>3598</v>
      </c>
    </row>
    <row r="707" spans="1:8">
      <c r="A707" t="s">
        <v>4340</v>
      </c>
      <c r="B707" t="s">
        <v>4341</v>
      </c>
      <c r="C707">
        <v>3.01</v>
      </c>
      <c r="D707">
        <v>4.16</v>
      </c>
      <c r="E707" s="6">
        <v>75.000000000000028</v>
      </c>
      <c r="F707" t="s">
        <v>4323</v>
      </c>
      <c r="G707">
        <f t="shared" ref="G707:G770" si="11">LEN(F707)-LEN(SUBSTITUTE(F707,",",""))+1</f>
        <v>4</v>
      </c>
      <c r="H707" t="s">
        <v>4070</v>
      </c>
    </row>
    <row r="708" spans="1:8">
      <c r="A708" t="s">
        <v>4340</v>
      </c>
      <c r="B708" t="s">
        <v>4341</v>
      </c>
      <c r="C708">
        <v>4.18</v>
      </c>
      <c r="D708">
        <v>4.55</v>
      </c>
      <c r="E708" s="6">
        <v>37</v>
      </c>
      <c r="F708" t="s">
        <v>3682</v>
      </c>
      <c r="G708">
        <f t="shared" si="11"/>
        <v>2</v>
      </c>
      <c r="H708" t="s">
        <v>3598</v>
      </c>
    </row>
    <row r="709" spans="1:8">
      <c r="A709" t="s">
        <v>4340</v>
      </c>
      <c r="B709" t="s">
        <v>4341</v>
      </c>
      <c r="C709">
        <v>4.58</v>
      </c>
      <c r="D709">
        <v>5.23</v>
      </c>
      <c r="E709" s="6">
        <v>25.000000000000057</v>
      </c>
      <c r="F709" t="s">
        <v>3649</v>
      </c>
      <c r="G709">
        <f t="shared" si="11"/>
        <v>1</v>
      </c>
      <c r="H709" t="s">
        <v>4267</v>
      </c>
    </row>
    <row r="710" spans="1:8">
      <c r="A710" t="s">
        <v>4345</v>
      </c>
      <c r="B710" t="s">
        <v>4346</v>
      </c>
      <c r="C710">
        <v>0.05</v>
      </c>
      <c r="D710">
        <v>5.27</v>
      </c>
      <c r="E710" s="6">
        <v>321.99999999999994</v>
      </c>
      <c r="F710" t="s">
        <v>3671</v>
      </c>
      <c r="G710">
        <f t="shared" si="11"/>
        <v>12</v>
      </c>
      <c r="H710" t="s">
        <v>4197</v>
      </c>
    </row>
    <row r="711" spans="1:8">
      <c r="A711" t="s">
        <v>4347</v>
      </c>
      <c r="B711" t="s">
        <v>4348</v>
      </c>
      <c r="C711">
        <v>0.04</v>
      </c>
      <c r="D711">
        <v>0.31</v>
      </c>
      <c r="E711" s="6">
        <v>27</v>
      </c>
      <c r="F711" t="s">
        <v>3570</v>
      </c>
      <c r="G711">
        <f t="shared" si="11"/>
        <v>2</v>
      </c>
      <c r="H711" t="s">
        <v>4349</v>
      </c>
    </row>
    <row r="712" spans="1:8">
      <c r="A712" t="s">
        <v>4347</v>
      </c>
      <c r="B712" t="s">
        <v>4348</v>
      </c>
      <c r="C712">
        <v>0.34</v>
      </c>
      <c r="D712">
        <v>1.0900000000000001</v>
      </c>
      <c r="E712" s="6">
        <v>35</v>
      </c>
      <c r="F712" t="s">
        <v>3572</v>
      </c>
      <c r="G712">
        <f t="shared" si="11"/>
        <v>3</v>
      </c>
      <c r="H712" t="s">
        <v>3850</v>
      </c>
    </row>
    <row r="713" spans="1:8">
      <c r="A713" t="s">
        <v>4347</v>
      </c>
      <c r="B713" t="s">
        <v>4348</v>
      </c>
      <c r="C713">
        <v>1.1100000000000001</v>
      </c>
      <c r="D713">
        <v>2.2400000000000002</v>
      </c>
      <c r="E713" s="6">
        <v>73.000000000000014</v>
      </c>
      <c r="F713" t="s">
        <v>4032</v>
      </c>
      <c r="G713">
        <f t="shared" si="11"/>
        <v>5</v>
      </c>
      <c r="H713" t="s">
        <v>3997</v>
      </c>
    </row>
    <row r="714" spans="1:8">
      <c r="A714" t="s">
        <v>4347</v>
      </c>
      <c r="B714" t="s">
        <v>4348</v>
      </c>
      <c r="C714">
        <v>2.27</v>
      </c>
      <c r="D714">
        <v>2.54</v>
      </c>
      <c r="E714" s="6">
        <v>27</v>
      </c>
      <c r="F714" t="s">
        <v>3589</v>
      </c>
      <c r="G714">
        <f t="shared" si="11"/>
        <v>2</v>
      </c>
      <c r="H714" t="s">
        <v>3709</v>
      </c>
    </row>
    <row r="715" spans="1:8">
      <c r="A715" t="s">
        <v>4347</v>
      </c>
      <c r="B715" t="s">
        <v>4348</v>
      </c>
      <c r="C715">
        <v>2.5499999999999998</v>
      </c>
      <c r="D715">
        <v>4.3600000000000003</v>
      </c>
      <c r="E715" s="6">
        <v>101</v>
      </c>
      <c r="F715" t="s">
        <v>4350</v>
      </c>
      <c r="G715">
        <f t="shared" si="11"/>
        <v>7</v>
      </c>
      <c r="H715" t="s">
        <v>4351</v>
      </c>
    </row>
    <row r="716" spans="1:8">
      <c r="A716" t="s">
        <v>4347</v>
      </c>
      <c r="B716" t="s">
        <v>4348</v>
      </c>
      <c r="C716">
        <v>4.38</v>
      </c>
      <c r="D716">
        <v>4.49</v>
      </c>
      <c r="E716" s="6">
        <v>11</v>
      </c>
      <c r="F716" t="s">
        <v>3606</v>
      </c>
      <c r="G716">
        <f t="shared" si="11"/>
        <v>1</v>
      </c>
      <c r="H716" t="s">
        <v>4352</v>
      </c>
    </row>
    <row r="717" spans="1:8">
      <c r="A717" t="s">
        <v>4347</v>
      </c>
      <c r="B717" t="s">
        <v>4348</v>
      </c>
      <c r="C717">
        <v>4.5199999999999996</v>
      </c>
      <c r="D717">
        <v>5.45</v>
      </c>
      <c r="E717" s="6">
        <v>53.000000000000057</v>
      </c>
      <c r="F717" t="s">
        <v>3608</v>
      </c>
      <c r="G717">
        <f t="shared" si="11"/>
        <v>4</v>
      </c>
      <c r="H717" t="s">
        <v>4031</v>
      </c>
    </row>
    <row r="718" spans="1:8">
      <c r="A718" t="s">
        <v>4347</v>
      </c>
      <c r="B718" t="s">
        <v>4348</v>
      </c>
      <c r="C718">
        <v>5.47</v>
      </c>
      <c r="D718">
        <v>8.3800000000000008</v>
      </c>
      <c r="E718" s="6">
        <v>171.00000000000011</v>
      </c>
      <c r="F718" t="s">
        <v>4353</v>
      </c>
      <c r="G718">
        <f t="shared" si="11"/>
        <v>12</v>
      </c>
      <c r="H718" t="s">
        <v>4218</v>
      </c>
    </row>
    <row r="719" spans="1:8">
      <c r="A719" t="s">
        <v>4347</v>
      </c>
      <c r="B719" t="s">
        <v>4348</v>
      </c>
      <c r="C719">
        <v>8.39</v>
      </c>
      <c r="D719">
        <v>8.5399999999999991</v>
      </c>
      <c r="E719" s="6">
        <v>14.999999999999886</v>
      </c>
      <c r="F719" t="s">
        <v>4050</v>
      </c>
      <c r="G719">
        <f t="shared" si="11"/>
        <v>1</v>
      </c>
      <c r="H719" t="s">
        <v>4110</v>
      </c>
    </row>
    <row r="720" spans="1:8">
      <c r="A720" t="s">
        <v>4354</v>
      </c>
      <c r="B720" t="s">
        <v>4355</v>
      </c>
      <c r="C720">
        <v>0.05</v>
      </c>
      <c r="D720">
        <v>0.4</v>
      </c>
      <c r="E720" s="6">
        <v>35</v>
      </c>
      <c r="F720" t="s">
        <v>3570</v>
      </c>
      <c r="G720">
        <f t="shared" si="11"/>
        <v>2</v>
      </c>
      <c r="H720" t="s">
        <v>3687</v>
      </c>
    </row>
    <row r="721" spans="1:8">
      <c r="A721" t="s">
        <v>4354</v>
      </c>
      <c r="B721" t="s">
        <v>4355</v>
      </c>
      <c r="C721">
        <v>0.43</v>
      </c>
      <c r="D721">
        <v>1.1599999999999999</v>
      </c>
      <c r="E721" s="6">
        <v>33</v>
      </c>
      <c r="F721" t="s">
        <v>3611</v>
      </c>
      <c r="G721">
        <f t="shared" si="11"/>
        <v>2</v>
      </c>
      <c r="H721" t="s">
        <v>3688</v>
      </c>
    </row>
    <row r="722" spans="1:8">
      <c r="A722" t="s">
        <v>4354</v>
      </c>
      <c r="B722" t="s">
        <v>4355</v>
      </c>
      <c r="C722">
        <v>1.19</v>
      </c>
      <c r="D722">
        <v>1.52</v>
      </c>
      <c r="E722" s="6">
        <v>33</v>
      </c>
      <c r="F722" t="s">
        <v>3733</v>
      </c>
      <c r="G722">
        <f t="shared" si="11"/>
        <v>2</v>
      </c>
      <c r="H722" t="s">
        <v>4356</v>
      </c>
    </row>
    <row r="723" spans="1:8">
      <c r="A723" t="s">
        <v>4354</v>
      </c>
      <c r="B723" t="s">
        <v>4355</v>
      </c>
      <c r="C723">
        <v>1.55</v>
      </c>
      <c r="D723">
        <v>2.11</v>
      </c>
      <c r="E723" s="6">
        <v>16</v>
      </c>
      <c r="F723" t="s">
        <v>3645</v>
      </c>
      <c r="G723">
        <f t="shared" si="11"/>
        <v>1</v>
      </c>
      <c r="H723" t="s">
        <v>4357</v>
      </c>
    </row>
    <row r="724" spans="1:8">
      <c r="A724" t="s">
        <v>4354</v>
      </c>
      <c r="B724" t="s">
        <v>4355</v>
      </c>
      <c r="C724">
        <v>2.14</v>
      </c>
      <c r="D724">
        <v>2.4900000000000002</v>
      </c>
      <c r="E724" s="6">
        <v>35.000000000000028</v>
      </c>
      <c r="F724" t="s">
        <v>3919</v>
      </c>
      <c r="G724">
        <f t="shared" si="11"/>
        <v>2</v>
      </c>
      <c r="H724" t="s">
        <v>4070</v>
      </c>
    </row>
    <row r="725" spans="1:8">
      <c r="A725" t="s">
        <v>4354</v>
      </c>
      <c r="B725" t="s">
        <v>4355</v>
      </c>
      <c r="C725">
        <v>2.52</v>
      </c>
      <c r="D725">
        <v>3.4</v>
      </c>
      <c r="E725" s="6">
        <v>48</v>
      </c>
      <c r="F725" t="s">
        <v>3710</v>
      </c>
      <c r="G725">
        <f t="shared" si="11"/>
        <v>2</v>
      </c>
      <c r="H725" t="s">
        <v>4358</v>
      </c>
    </row>
    <row r="726" spans="1:8">
      <c r="A726" t="s">
        <v>4359</v>
      </c>
      <c r="B726" t="s">
        <v>4360</v>
      </c>
      <c r="C726">
        <v>0</v>
      </c>
      <c r="D726">
        <v>1.17</v>
      </c>
      <c r="E726" s="6">
        <v>77</v>
      </c>
      <c r="F726" t="s">
        <v>4241</v>
      </c>
      <c r="G726">
        <f t="shared" si="11"/>
        <v>5</v>
      </c>
      <c r="H726" t="s">
        <v>3964</v>
      </c>
    </row>
    <row r="727" spans="1:8">
      <c r="A727" t="s">
        <v>4359</v>
      </c>
      <c r="B727" t="s">
        <v>4360</v>
      </c>
      <c r="C727">
        <v>1.19</v>
      </c>
      <c r="D727">
        <v>1.59</v>
      </c>
      <c r="E727" s="6">
        <v>40</v>
      </c>
      <c r="F727" t="s">
        <v>3747</v>
      </c>
      <c r="G727">
        <f t="shared" si="11"/>
        <v>3</v>
      </c>
      <c r="H727" t="s">
        <v>3997</v>
      </c>
    </row>
    <row r="728" spans="1:8">
      <c r="A728" t="s">
        <v>4359</v>
      </c>
      <c r="B728" t="s">
        <v>4360</v>
      </c>
      <c r="C728">
        <v>2.0499999999999998</v>
      </c>
      <c r="D728">
        <v>2.2200000000000002</v>
      </c>
      <c r="E728" s="6">
        <v>17.000000000000043</v>
      </c>
      <c r="F728" t="s">
        <v>3676</v>
      </c>
      <c r="G728">
        <f t="shared" si="11"/>
        <v>1</v>
      </c>
      <c r="H728" t="s">
        <v>3588</v>
      </c>
    </row>
    <row r="729" spans="1:8">
      <c r="A729" t="s">
        <v>4359</v>
      </c>
      <c r="B729" t="s">
        <v>4360</v>
      </c>
      <c r="C729">
        <v>2.25</v>
      </c>
      <c r="D729">
        <v>3.2</v>
      </c>
      <c r="E729" s="6">
        <v>55.000000000000028</v>
      </c>
      <c r="F729" t="s">
        <v>4361</v>
      </c>
      <c r="G729">
        <f t="shared" si="11"/>
        <v>4</v>
      </c>
      <c r="H729" t="s">
        <v>4117</v>
      </c>
    </row>
    <row r="730" spans="1:8">
      <c r="A730" t="s">
        <v>4359</v>
      </c>
      <c r="B730" t="s">
        <v>4360</v>
      </c>
      <c r="C730">
        <v>3.22</v>
      </c>
      <c r="D730">
        <v>3.36</v>
      </c>
      <c r="E730" s="6">
        <v>13.999999999999972</v>
      </c>
      <c r="F730" t="s">
        <v>3680</v>
      </c>
      <c r="G730">
        <f t="shared" si="11"/>
        <v>1</v>
      </c>
      <c r="H730" t="s">
        <v>4362</v>
      </c>
    </row>
    <row r="731" spans="1:8">
      <c r="A731" t="s">
        <v>4359</v>
      </c>
      <c r="B731" t="s">
        <v>4360</v>
      </c>
      <c r="C731">
        <v>3.4</v>
      </c>
      <c r="D731">
        <v>3.52</v>
      </c>
      <c r="E731" s="6">
        <v>12</v>
      </c>
      <c r="F731" t="s">
        <v>4212</v>
      </c>
      <c r="G731">
        <f t="shared" si="11"/>
        <v>1</v>
      </c>
      <c r="H731" t="s">
        <v>4363</v>
      </c>
    </row>
    <row r="732" spans="1:8">
      <c r="A732" t="s">
        <v>4359</v>
      </c>
      <c r="B732" t="s">
        <v>4360</v>
      </c>
      <c r="C732">
        <v>3.54</v>
      </c>
      <c r="D732">
        <v>4.07</v>
      </c>
      <c r="E732" s="6">
        <v>13.000000000000028</v>
      </c>
      <c r="F732" t="s">
        <v>3705</v>
      </c>
      <c r="G732">
        <f t="shared" si="11"/>
        <v>1</v>
      </c>
      <c r="H732" t="s">
        <v>3588</v>
      </c>
    </row>
    <row r="733" spans="1:8">
      <c r="A733" t="s">
        <v>4359</v>
      </c>
      <c r="B733" t="s">
        <v>4360</v>
      </c>
      <c r="C733">
        <v>4.09</v>
      </c>
      <c r="D733">
        <v>4.38</v>
      </c>
      <c r="E733" s="6">
        <v>29</v>
      </c>
      <c r="F733" t="s">
        <v>4150</v>
      </c>
      <c r="G733">
        <f t="shared" si="11"/>
        <v>2</v>
      </c>
      <c r="H733" t="s">
        <v>4117</v>
      </c>
    </row>
    <row r="734" spans="1:8">
      <c r="A734" t="s">
        <v>4359</v>
      </c>
      <c r="B734" t="s">
        <v>4360</v>
      </c>
      <c r="C734">
        <v>4.3899999999999997</v>
      </c>
      <c r="D734">
        <v>5.09</v>
      </c>
      <c r="E734" s="6">
        <v>30</v>
      </c>
      <c r="F734" t="s">
        <v>3604</v>
      </c>
      <c r="G734">
        <f t="shared" si="11"/>
        <v>1</v>
      </c>
      <c r="H734" t="s">
        <v>4364</v>
      </c>
    </row>
    <row r="735" spans="1:8">
      <c r="A735" t="s">
        <v>4365</v>
      </c>
      <c r="B735" t="s">
        <v>4366</v>
      </c>
      <c r="C735">
        <v>0.14000000000000001</v>
      </c>
      <c r="D735">
        <v>0.52</v>
      </c>
      <c r="E735" s="6">
        <v>38</v>
      </c>
      <c r="F735" t="s">
        <v>3570</v>
      </c>
      <c r="G735">
        <f t="shared" si="11"/>
        <v>2</v>
      </c>
      <c r="H735" t="s">
        <v>3588</v>
      </c>
    </row>
    <row r="736" spans="1:8">
      <c r="A736" t="s">
        <v>4365</v>
      </c>
      <c r="B736" t="s">
        <v>4366</v>
      </c>
      <c r="C736">
        <v>0.55000000000000004</v>
      </c>
      <c r="D736">
        <v>1.29</v>
      </c>
      <c r="E736" s="6">
        <v>33.999999999999993</v>
      </c>
      <c r="F736" t="s">
        <v>3611</v>
      </c>
      <c r="G736">
        <f t="shared" si="11"/>
        <v>2</v>
      </c>
      <c r="H736" t="s">
        <v>4367</v>
      </c>
    </row>
    <row r="737" spans="1:8">
      <c r="A737" t="s">
        <v>4365</v>
      </c>
      <c r="B737" t="s">
        <v>4366</v>
      </c>
      <c r="C737">
        <v>1.33</v>
      </c>
      <c r="D737">
        <v>2.08</v>
      </c>
      <c r="E737" s="6">
        <v>35</v>
      </c>
      <c r="F737" t="s">
        <v>3733</v>
      </c>
      <c r="G737">
        <f t="shared" si="11"/>
        <v>2</v>
      </c>
      <c r="H737" t="s">
        <v>3862</v>
      </c>
    </row>
    <row r="738" spans="1:8">
      <c r="A738" t="s">
        <v>4365</v>
      </c>
      <c r="B738" t="s">
        <v>4366</v>
      </c>
      <c r="C738">
        <v>2.1</v>
      </c>
      <c r="D738">
        <v>2.36</v>
      </c>
      <c r="E738" s="6">
        <v>26</v>
      </c>
      <c r="F738" t="s">
        <v>3701</v>
      </c>
      <c r="G738">
        <f t="shared" si="11"/>
        <v>2</v>
      </c>
      <c r="H738" t="s">
        <v>4368</v>
      </c>
    </row>
    <row r="739" spans="1:8">
      <c r="A739" t="s">
        <v>4365</v>
      </c>
      <c r="B739" t="s">
        <v>4366</v>
      </c>
      <c r="C739">
        <v>2.39</v>
      </c>
      <c r="D739">
        <v>2.52</v>
      </c>
      <c r="E739" s="6">
        <v>13</v>
      </c>
      <c r="F739" t="s">
        <v>3676</v>
      </c>
      <c r="G739">
        <f t="shared" si="11"/>
        <v>1</v>
      </c>
      <c r="H739" t="s">
        <v>4369</v>
      </c>
    </row>
    <row r="740" spans="1:8">
      <c r="A740" t="s">
        <v>4365</v>
      </c>
      <c r="B740" t="s">
        <v>4366</v>
      </c>
      <c r="C740">
        <v>2.5499999999999998</v>
      </c>
      <c r="D740">
        <v>3.25</v>
      </c>
      <c r="E740" s="6">
        <v>30</v>
      </c>
      <c r="F740" t="s">
        <v>3710</v>
      </c>
      <c r="G740">
        <f t="shared" si="11"/>
        <v>2</v>
      </c>
      <c r="H740" t="s">
        <v>3687</v>
      </c>
    </row>
    <row r="741" spans="1:8">
      <c r="A741" t="s">
        <v>4365</v>
      </c>
      <c r="B741" t="s">
        <v>4366</v>
      </c>
      <c r="C741">
        <v>3.29</v>
      </c>
      <c r="D741">
        <v>3.42</v>
      </c>
      <c r="E741" s="6">
        <v>13</v>
      </c>
      <c r="F741" t="s">
        <v>3582</v>
      </c>
      <c r="G741">
        <f t="shared" si="11"/>
        <v>1</v>
      </c>
      <c r="H741" t="s">
        <v>4370</v>
      </c>
    </row>
    <row r="742" spans="1:8">
      <c r="A742" t="s">
        <v>4365</v>
      </c>
      <c r="B742" t="s">
        <v>4366</v>
      </c>
      <c r="C742">
        <v>3.45</v>
      </c>
      <c r="D742">
        <v>4</v>
      </c>
      <c r="E742" s="6">
        <v>15</v>
      </c>
      <c r="F742" t="s">
        <v>3678</v>
      </c>
      <c r="G742">
        <f t="shared" si="11"/>
        <v>1</v>
      </c>
      <c r="H742" t="s">
        <v>4371</v>
      </c>
    </row>
    <row r="743" spans="1:8">
      <c r="A743" t="s">
        <v>4365</v>
      </c>
      <c r="B743" t="s">
        <v>4366</v>
      </c>
      <c r="C743">
        <v>4.0199999999999996</v>
      </c>
      <c r="D743">
        <v>4.58</v>
      </c>
      <c r="E743" s="6">
        <v>56.000000000000057</v>
      </c>
      <c r="F743" t="s">
        <v>4336</v>
      </c>
      <c r="G743">
        <f t="shared" si="11"/>
        <v>3</v>
      </c>
      <c r="H743" t="s">
        <v>3588</v>
      </c>
    </row>
    <row r="744" spans="1:8">
      <c r="A744" t="s">
        <v>4372</v>
      </c>
      <c r="B744" t="s">
        <v>4373</v>
      </c>
      <c r="C744">
        <v>0</v>
      </c>
      <c r="D744">
        <v>0.25</v>
      </c>
      <c r="E744" s="6">
        <v>25</v>
      </c>
      <c r="F744" t="s">
        <v>3570</v>
      </c>
      <c r="G744">
        <f t="shared" si="11"/>
        <v>2</v>
      </c>
      <c r="H744" t="s">
        <v>3850</v>
      </c>
    </row>
    <row r="745" spans="1:8">
      <c r="A745" t="s">
        <v>4372</v>
      </c>
      <c r="B745" t="s">
        <v>4373</v>
      </c>
      <c r="C745">
        <v>0.38</v>
      </c>
      <c r="D745">
        <v>1.2</v>
      </c>
      <c r="E745" s="6">
        <v>42</v>
      </c>
      <c r="F745" t="s">
        <v>3597</v>
      </c>
      <c r="G745">
        <f t="shared" si="11"/>
        <v>3</v>
      </c>
      <c r="H745" t="s">
        <v>3588</v>
      </c>
    </row>
    <row r="746" spans="1:8">
      <c r="A746" t="s">
        <v>4372</v>
      </c>
      <c r="B746" t="s">
        <v>4373</v>
      </c>
      <c r="C746">
        <v>1.22</v>
      </c>
      <c r="D746">
        <v>2.1</v>
      </c>
      <c r="E746" s="6">
        <v>48</v>
      </c>
      <c r="F746" t="s">
        <v>4106</v>
      </c>
      <c r="G746">
        <f t="shared" si="11"/>
        <v>4</v>
      </c>
      <c r="H746" t="s">
        <v>4110</v>
      </c>
    </row>
    <row r="747" spans="1:8">
      <c r="A747" t="s">
        <v>4372</v>
      </c>
      <c r="B747" t="s">
        <v>4373</v>
      </c>
      <c r="C747">
        <v>2.11</v>
      </c>
      <c r="D747">
        <v>2.2000000000000002</v>
      </c>
      <c r="E747" s="6">
        <v>9.0000000000000284</v>
      </c>
      <c r="F747" t="s">
        <v>3580</v>
      </c>
      <c r="G747">
        <f t="shared" si="11"/>
        <v>1</v>
      </c>
      <c r="H747" t="s">
        <v>3848</v>
      </c>
    </row>
    <row r="748" spans="1:8">
      <c r="A748" t="s">
        <v>4372</v>
      </c>
      <c r="B748" t="s">
        <v>4373</v>
      </c>
      <c r="C748">
        <v>2.2200000000000002</v>
      </c>
      <c r="D748">
        <v>2.34</v>
      </c>
      <c r="E748" s="6">
        <v>11.999999999999972</v>
      </c>
      <c r="F748" t="s">
        <v>3582</v>
      </c>
      <c r="G748">
        <f t="shared" si="11"/>
        <v>1</v>
      </c>
      <c r="H748" t="s">
        <v>3850</v>
      </c>
    </row>
    <row r="749" spans="1:8">
      <c r="A749" t="s">
        <v>4372</v>
      </c>
      <c r="B749" t="s">
        <v>4373</v>
      </c>
      <c r="C749">
        <v>2.34</v>
      </c>
      <c r="D749">
        <v>2.44</v>
      </c>
      <c r="E749" s="6">
        <v>10</v>
      </c>
      <c r="F749" t="s">
        <v>3678</v>
      </c>
      <c r="G749">
        <f t="shared" si="11"/>
        <v>1</v>
      </c>
      <c r="H749" t="s">
        <v>4374</v>
      </c>
    </row>
    <row r="750" spans="1:8">
      <c r="A750" t="s">
        <v>4372</v>
      </c>
      <c r="B750" t="s">
        <v>4373</v>
      </c>
      <c r="C750">
        <v>2.59</v>
      </c>
      <c r="D750">
        <v>3.24</v>
      </c>
      <c r="E750" s="6">
        <v>25.000000000000028</v>
      </c>
      <c r="F750" t="s">
        <v>3682</v>
      </c>
      <c r="G750">
        <f t="shared" si="11"/>
        <v>2</v>
      </c>
      <c r="H750" t="s">
        <v>4375</v>
      </c>
    </row>
    <row r="751" spans="1:8">
      <c r="A751" t="s">
        <v>4372</v>
      </c>
      <c r="B751" t="s">
        <v>4373</v>
      </c>
      <c r="C751">
        <v>3.36</v>
      </c>
      <c r="D751">
        <v>4</v>
      </c>
      <c r="E751" s="6">
        <v>24</v>
      </c>
      <c r="F751" t="s">
        <v>3697</v>
      </c>
      <c r="G751">
        <f t="shared" si="11"/>
        <v>2</v>
      </c>
      <c r="H751" t="s">
        <v>4376</v>
      </c>
    </row>
    <row r="752" spans="1:8">
      <c r="A752" t="s">
        <v>4372</v>
      </c>
      <c r="B752" t="s">
        <v>4373</v>
      </c>
      <c r="C752">
        <v>4.01</v>
      </c>
      <c r="D752">
        <v>4.1399999999999997</v>
      </c>
      <c r="E752" s="6">
        <v>13</v>
      </c>
      <c r="F752" t="s">
        <v>3606</v>
      </c>
      <c r="G752">
        <f t="shared" si="11"/>
        <v>1</v>
      </c>
      <c r="H752" t="s">
        <v>3848</v>
      </c>
    </row>
    <row r="753" spans="1:8">
      <c r="A753" t="s">
        <v>4372</v>
      </c>
      <c r="B753" t="s">
        <v>4373</v>
      </c>
      <c r="C753">
        <v>4.16</v>
      </c>
      <c r="D753">
        <v>4.28</v>
      </c>
      <c r="E753" s="6">
        <v>12</v>
      </c>
      <c r="F753" t="s">
        <v>3623</v>
      </c>
      <c r="G753">
        <f t="shared" si="11"/>
        <v>1</v>
      </c>
      <c r="H753" t="s">
        <v>3600</v>
      </c>
    </row>
    <row r="754" spans="1:8">
      <c r="A754" t="s">
        <v>4372</v>
      </c>
      <c r="B754" t="s">
        <v>4373</v>
      </c>
      <c r="C754">
        <v>4.29</v>
      </c>
      <c r="D754">
        <v>4.5599999999999996</v>
      </c>
      <c r="E754" s="6">
        <v>26.999999999999943</v>
      </c>
      <c r="F754" t="s">
        <v>3654</v>
      </c>
      <c r="G754">
        <f t="shared" si="11"/>
        <v>2</v>
      </c>
      <c r="H754" t="s">
        <v>3964</v>
      </c>
    </row>
    <row r="755" spans="1:8">
      <c r="A755" t="s">
        <v>4372</v>
      </c>
      <c r="B755" t="s">
        <v>4373</v>
      </c>
      <c r="C755">
        <v>4.58</v>
      </c>
      <c r="D755">
        <v>5.07</v>
      </c>
      <c r="E755" s="6">
        <v>9</v>
      </c>
      <c r="F755" t="s">
        <v>3662</v>
      </c>
      <c r="G755">
        <f t="shared" si="11"/>
        <v>1</v>
      </c>
      <c r="H755" t="s">
        <v>3850</v>
      </c>
    </row>
    <row r="756" spans="1:8">
      <c r="A756" t="s">
        <v>4372</v>
      </c>
      <c r="B756" t="s">
        <v>4373</v>
      </c>
      <c r="C756">
        <v>5.09</v>
      </c>
      <c r="D756">
        <v>5.21</v>
      </c>
      <c r="E756" s="6">
        <v>12</v>
      </c>
      <c r="F756" t="s">
        <v>3751</v>
      </c>
      <c r="G756">
        <f t="shared" si="11"/>
        <v>1</v>
      </c>
      <c r="H756" t="s">
        <v>4377</v>
      </c>
    </row>
    <row r="757" spans="1:8">
      <c r="A757" t="s">
        <v>4372</v>
      </c>
      <c r="B757" t="s">
        <v>4373</v>
      </c>
      <c r="C757">
        <v>5.23</v>
      </c>
      <c r="D757">
        <v>6.39</v>
      </c>
      <c r="E757" s="6">
        <v>75.999999999999943</v>
      </c>
      <c r="F757" t="s">
        <v>4378</v>
      </c>
      <c r="G757">
        <f t="shared" si="11"/>
        <v>5</v>
      </c>
      <c r="H757" t="s">
        <v>3588</v>
      </c>
    </row>
    <row r="758" spans="1:8">
      <c r="A758" t="s">
        <v>4372</v>
      </c>
      <c r="B758" t="s">
        <v>4373</v>
      </c>
      <c r="C758">
        <v>6.41</v>
      </c>
      <c r="D758">
        <v>6.51</v>
      </c>
      <c r="E758" s="6">
        <v>10</v>
      </c>
      <c r="F758" t="s">
        <v>3667</v>
      </c>
      <c r="G758">
        <f t="shared" si="11"/>
        <v>1</v>
      </c>
      <c r="H758" t="s">
        <v>3828</v>
      </c>
    </row>
    <row r="759" spans="1:8">
      <c r="A759" t="s">
        <v>4372</v>
      </c>
      <c r="B759" t="s">
        <v>4373</v>
      </c>
      <c r="C759">
        <v>6.53</v>
      </c>
      <c r="D759">
        <v>7.06</v>
      </c>
      <c r="E759" s="6">
        <v>12.999999999999943</v>
      </c>
      <c r="F759" t="s">
        <v>3941</v>
      </c>
      <c r="G759">
        <f t="shared" si="11"/>
        <v>1</v>
      </c>
      <c r="H759" t="s">
        <v>3679</v>
      </c>
    </row>
    <row r="760" spans="1:8">
      <c r="A760" t="s">
        <v>4372</v>
      </c>
      <c r="B760" t="s">
        <v>4373</v>
      </c>
      <c r="C760">
        <v>7.06</v>
      </c>
      <c r="D760">
        <v>7.29</v>
      </c>
      <c r="E760" s="6">
        <v>23.000000000000057</v>
      </c>
      <c r="F760" t="s">
        <v>4379</v>
      </c>
      <c r="G760">
        <f t="shared" si="11"/>
        <v>2</v>
      </c>
      <c r="H760" t="s">
        <v>3629</v>
      </c>
    </row>
    <row r="761" spans="1:8">
      <c r="A761" t="s">
        <v>4372</v>
      </c>
      <c r="B761" t="s">
        <v>4373</v>
      </c>
      <c r="C761">
        <v>7.31</v>
      </c>
      <c r="D761">
        <v>7.4</v>
      </c>
      <c r="E761" s="6">
        <v>9.0000000000001137</v>
      </c>
      <c r="F761" t="s">
        <v>4331</v>
      </c>
      <c r="G761">
        <f t="shared" si="11"/>
        <v>1</v>
      </c>
      <c r="H761" t="s">
        <v>4380</v>
      </c>
    </row>
    <row r="762" spans="1:8">
      <c r="A762" t="s">
        <v>4372</v>
      </c>
      <c r="B762" t="s">
        <v>4373</v>
      </c>
      <c r="C762">
        <v>8.2100000000000009</v>
      </c>
      <c r="D762">
        <v>9.3699999999999992</v>
      </c>
      <c r="E762" s="6">
        <v>75.999999999999773</v>
      </c>
      <c r="F762" t="s">
        <v>4381</v>
      </c>
      <c r="G762">
        <f t="shared" si="11"/>
        <v>6</v>
      </c>
      <c r="H762" t="s">
        <v>4382</v>
      </c>
    </row>
    <row r="763" spans="1:8">
      <c r="A763" t="s">
        <v>4372</v>
      </c>
      <c r="B763" t="s">
        <v>4373</v>
      </c>
      <c r="C763">
        <v>9.39</v>
      </c>
      <c r="D763">
        <v>10.039999999999999</v>
      </c>
      <c r="E763" s="6">
        <v>24.999999999999886</v>
      </c>
      <c r="F763" t="s">
        <v>4383</v>
      </c>
      <c r="G763">
        <f t="shared" si="11"/>
        <v>2</v>
      </c>
      <c r="H763" t="s">
        <v>4382</v>
      </c>
    </row>
    <row r="764" spans="1:8">
      <c r="A764" t="s">
        <v>4372</v>
      </c>
      <c r="B764" t="s">
        <v>4373</v>
      </c>
      <c r="C764">
        <v>10.06</v>
      </c>
      <c r="D764">
        <v>10.18</v>
      </c>
      <c r="E764" s="6">
        <v>12</v>
      </c>
      <c r="F764" t="s">
        <v>3761</v>
      </c>
      <c r="G764">
        <f t="shared" si="11"/>
        <v>1</v>
      </c>
      <c r="H764" t="s">
        <v>3850</v>
      </c>
    </row>
    <row r="765" spans="1:8">
      <c r="A765" t="s">
        <v>4372</v>
      </c>
      <c r="B765" t="s">
        <v>4373</v>
      </c>
      <c r="C765">
        <v>11.06</v>
      </c>
      <c r="D765">
        <v>11.48</v>
      </c>
      <c r="E765" s="6">
        <v>42</v>
      </c>
      <c r="F765" t="s">
        <v>4384</v>
      </c>
      <c r="G765">
        <f t="shared" si="11"/>
        <v>3</v>
      </c>
      <c r="H765" t="s">
        <v>3629</v>
      </c>
    </row>
    <row r="766" spans="1:8">
      <c r="A766" t="s">
        <v>4372</v>
      </c>
      <c r="B766" t="s">
        <v>4373</v>
      </c>
      <c r="C766">
        <v>11.5</v>
      </c>
      <c r="D766">
        <v>12</v>
      </c>
      <c r="E766" s="6">
        <v>10</v>
      </c>
      <c r="F766" t="s">
        <v>4385</v>
      </c>
      <c r="G766">
        <f t="shared" si="11"/>
        <v>1</v>
      </c>
      <c r="H766" t="s">
        <v>3614</v>
      </c>
    </row>
    <row r="767" spans="1:8">
      <c r="A767" t="s">
        <v>4372</v>
      </c>
      <c r="B767" t="s">
        <v>4373</v>
      </c>
      <c r="C767">
        <v>12.14</v>
      </c>
      <c r="D767">
        <v>13.09</v>
      </c>
      <c r="E767" s="6">
        <v>55</v>
      </c>
      <c r="F767" t="s">
        <v>4386</v>
      </c>
      <c r="G767">
        <f t="shared" si="11"/>
        <v>5</v>
      </c>
      <c r="H767" t="s">
        <v>3679</v>
      </c>
    </row>
    <row r="768" spans="1:8">
      <c r="A768" t="s">
        <v>4372</v>
      </c>
      <c r="B768" t="s">
        <v>4373</v>
      </c>
      <c r="C768">
        <v>13.12</v>
      </c>
      <c r="D768">
        <v>13.22</v>
      </c>
      <c r="E768" s="6">
        <v>10.000000000000227</v>
      </c>
      <c r="F768" t="s">
        <v>4387</v>
      </c>
      <c r="G768">
        <f t="shared" si="11"/>
        <v>1</v>
      </c>
      <c r="H768" t="s">
        <v>4110</v>
      </c>
    </row>
    <row r="769" spans="1:8">
      <c r="A769" t="s">
        <v>4372</v>
      </c>
      <c r="B769" t="s">
        <v>4373</v>
      </c>
      <c r="C769">
        <v>13.35</v>
      </c>
      <c r="D769">
        <v>14.07</v>
      </c>
      <c r="E769" s="6">
        <v>32</v>
      </c>
      <c r="F769" t="s">
        <v>4388</v>
      </c>
      <c r="G769">
        <f t="shared" si="11"/>
        <v>3</v>
      </c>
      <c r="H769" t="s">
        <v>3629</v>
      </c>
    </row>
    <row r="770" spans="1:8">
      <c r="A770" t="s">
        <v>4372</v>
      </c>
      <c r="B770" t="s">
        <v>4373</v>
      </c>
      <c r="C770">
        <v>14.09</v>
      </c>
      <c r="D770">
        <v>14.18</v>
      </c>
      <c r="E770" s="6">
        <v>9</v>
      </c>
      <c r="F770" t="s">
        <v>3779</v>
      </c>
      <c r="G770">
        <f t="shared" si="11"/>
        <v>1</v>
      </c>
      <c r="H770" t="s">
        <v>3903</v>
      </c>
    </row>
    <row r="771" spans="1:8">
      <c r="A771" t="s">
        <v>4372</v>
      </c>
      <c r="B771" t="s">
        <v>4373</v>
      </c>
      <c r="C771">
        <v>14.47</v>
      </c>
      <c r="D771">
        <v>15.23</v>
      </c>
      <c r="E771" s="6">
        <v>35.999999999999886</v>
      </c>
      <c r="F771" t="s">
        <v>3781</v>
      </c>
      <c r="G771">
        <f t="shared" ref="G771:G834" si="12">LEN(F771)-LEN(SUBSTITUTE(F771,",",""))+1</f>
        <v>3</v>
      </c>
      <c r="H771" t="s">
        <v>3629</v>
      </c>
    </row>
    <row r="772" spans="1:8">
      <c r="A772" t="s">
        <v>4372</v>
      </c>
      <c r="B772" t="s">
        <v>4373</v>
      </c>
      <c r="C772">
        <v>15.26</v>
      </c>
      <c r="D772">
        <v>15.37</v>
      </c>
      <c r="E772" s="6">
        <v>10.999999999999886</v>
      </c>
      <c r="F772" t="s">
        <v>3782</v>
      </c>
      <c r="G772">
        <f t="shared" si="12"/>
        <v>1</v>
      </c>
      <c r="H772" t="s">
        <v>4389</v>
      </c>
    </row>
    <row r="773" spans="1:8">
      <c r="A773" t="s">
        <v>4372</v>
      </c>
      <c r="B773" t="s">
        <v>4373</v>
      </c>
      <c r="C773">
        <v>15.39</v>
      </c>
      <c r="D773">
        <v>15.58</v>
      </c>
      <c r="E773" s="6">
        <v>19</v>
      </c>
      <c r="F773" t="s">
        <v>3783</v>
      </c>
      <c r="G773">
        <f t="shared" si="12"/>
        <v>2</v>
      </c>
      <c r="H773" t="s">
        <v>3629</v>
      </c>
    </row>
    <row r="774" spans="1:8">
      <c r="A774" t="s">
        <v>4372</v>
      </c>
      <c r="B774" t="s">
        <v>4373</v>
      </c>
      <c r="C774">
        <v>15.59</v>
      </c>
      <c r="D774">
        <v>16.2</v>
      </c>
      <c r="E774" s="6">
        <v>20.999999999999886</v>
      </c>
      <c r="F774" t="s">
        <v>4390</v>
      </c>
      <c r="G774">
        <f t="shared" si="12"/>
        <v>2</v>
      </c>
      <c r="H774" t="s">
        <v>3573</v>
      </c>
    </row>
    <row r="775" spans="1:8">
      <c r="A775" t="s">
        <v>4372</v>
      </c>
      <c r="B775" t="s">
        <v>4373</v>
      </c>
      <c r="C775">
        <v>16.22</v>
      </c>
      <c r="D775">
        <v>17.25</v>
      </c>
      <c r="E775" s="6">
        <v>63.000000000000114</v>
      </c>
      <c r="F775" t="s">
        <v>4391</v>
      </c>
      <c r="G775">
        <f t="shared" si="12"/>
        <v>5</v>
      </c>
      <c r="H775" t="s">
        <v>4086</v>
      </c>
    </row>
    <row r="776" spans="1:8">
      <c r="A776" t="s">
        <v>4372</v>
      </c>
      <c r="B776" t="s">
        <v>4373</v>
      </c>
      <c r="C776">
        <v>17.260000000000002</v>
      </c>
      <c r="D776">
        <v>17.37</v>
      </c>
      <c r="E776" s="6">
        <v>10.999999999999773</v>
      </c>
      <c r="F776" t="s">
        <v>4276</v>
      </c>
      <c r="G776">
        <f t="shared" si="12"/>
        <v>1</v>
      </c>
      <c r="H776" t="s">
        <v>4392</v>
      </c>
    </row>
    <row r="777" spans="1:8">
      <c r="A777" t="s">
        <v>4372</v>
      </c>
      <c r="B777" t="s">
        <v>4373</v>
      </c>
      <c r="C777">
        <v>17.39</v>
      </c>
      <c r="D777">
        <v>17.5</v>
      </c>
      <c r="E777" s="6">
        <v>11</v>
      </c>
      <c r="F777" t="s">
        <v>3865</v>
      </c>
      <c r="G777">
        <f t="shared" si="12"/>
        <v>1</v>
      </c>
      <c r="H777" t="s">
        <v>3679</v>
      </c>
    </row>
    <row r="778" spans="1:8">
      <c r="A778" t="s">
        <v>4372</v>
      </c>
      <c r="B778" t="s">
        <v>4373</v>
      </c>
      <c r="C778">
        <v>18.149999999999999</v>
      </c>
      <c r="D778">
        <v>18.350000000000001</v>
      </c>
      <c r="E778" s="6">
        <v>20.000000000000455</v>
      </c>
      <c r="F778" t="s">
        <v>4393</v>
      </c>
      <c r="G778">
        <f t="shared" si="12"/>
        <v>2</v>
      </c>
      <c r="H778" t="s">
        <v>3679</v>
      </c>
    </row>
    <row r="779" spans="1:8">
      <c r="A779" t="s">
        <v>4372</v>
      </c>
      <c r="B779" t="s">
        <v>4373</v>
      </c>
      <c r="C779">
        <v>18.399999999999999</v>
      </c>
      <c r="D779">
        <v>19.07</v>
      </c>
      <c r="E779" s="6">
        <v>27.000000000000227</v>
      </c>
      <c r="F779" t="s">
        <v>4394</v>
      </c>
      <c r="G779">
        <f t="shared" si="12"/>
        <v>2</v>
      </c>
      <c r="H779" t="s">
        <v>3629</v>
      </c>
    </row>
    <row r="780" spans="1:8">
      <c r="A780" t="s">
        <v>4372</v>
      </c>
      <c r="B780" t="s">
        <v>4373</v>
      </c>
      <c r="C780">
        <v>19.09</v>
      </c>
      <c r="D780">
        <v>19.3</v>
      </c>
      <c r="E780" s="6">
        <v>21</v>
      </c>
      <c r="F780" t="s">
        <v>4395</v>
      </c>
      <c r="G780">
        <f t="shared" si="12"/>
        <v>2</v>
      </c>
      <c r="H780" t="s">
        <v>3629</v>
      </c>
    </row>
    <row r="781" spans="1:8">
      <c r="A781" t="s">
        <v>4372</v>
      </c>
      <c r="B781" t="s">
        <v>4373</v>
      </c>
      <c r="C781">
        <v>19.309999999999999</v>
      </c>
      <c r="D781">
        <v>19.43</v>
      </c>
      <c r="E781" s="6">
        <v>12.000000000000227</v>
      </c>
      <c r="F781" t="s">
        <v>4279</v>
      </c>
      <c r="G781">
        <f t="shared" si="12"/>
        <v>1</v>
      </c>
      <c r="H781" t="s">
        <v>3776</v>
      </c>
    </row>
    <row r="782" spans="1:8">
      <c r="A782" t="s">
        <v>4372</v>
      </c>
      <c r="B782" t="s">
        <v>4373</v>
      </c>
      <c r="C782">
        <v>19.45</v>
      </c>
      <c r="D782">
        <v>19.54</v>
      </c>
      <c r="E782" s="6">
        <v>9</v>
      </c>
      <c r="F782" t="s">
        <v>4396</v>
      </c>
      <c r="G782">
        <f t="shared" si="12"/>
        <v>1</v>
      </c>
      <c r="H782" t="s">
        <v>3850</v>
      </c>
    </row>
    <row r="783" spans="1:8">
      <c r="A783" t="s">
        <v>4372</v>
      </c>
      <c r="B783" t="s">
        <v>4373</v>
      </c>
      <c r="C783">
        <v>19.559999999999999</v>
      </c>
      <c r="D783">
        <v>20.079999999999998</v>
      </c>
      <c r="E783" s="6">
        <v>12</v>
      </c>
      <c r="F783" t="s">
        <v>3795</v>
      </c>
      <c r="G783">
        <f t="shared" si="12"/>
        <v>1</v>
      </c>
      <c r="H783" t="s">
        <v>4397</v>
      </c>
    </row>
    <row r="784" spans="1:8">
      <c r="A784" t="s">
        <v>4372</v>
      </c>
      <c r="B784" t="s">
        <v>4373</v>
      </c>
      <c r="C784">
        <v>20.11</v>
      </c>
      <c r="D784">
        <v>20.21</v>
      </c>
      <c r="E784" s="6">
        <v>10</v>
      </c>
      <c r="F784" t="s">
        <v>3973</v>
      </c>
      <c r="G784">
        <f t="shared" si="12"/>
        <v>1</v>
      </c>
      <c r="H784" t="s">
        <v>4398</v>
      </c>
    </row>
    <row r="785" spans="1:8">
      <c r="A785" t="s">
        <v>4372</v>
      </c>
      <c r="B785" t="s">
        <v>4373</v>
      </c>
      <c r="C785">
        <v>20.23</v>
      </c>
      <c r="D785">
        <v>20.32</v>
      </c>
      <c r="E785" s="6">
        <v>9</v>
      </c>
      <c r="F785" t="s">
        <v>3975</v>
      </c>
      <c r="G785">
        <f t="shared" si="12"/>
        <v>1</v>
      </c>
      <c r="H785" t="s">
        <v>4399</v>
      </c>
    </row>
    <row r="786" spans="1:8">
      <c r="A786" t="s">
        <v>4372</v>
      </c>
      <c r="B786" t="s">
        <v>4373</v>
      </c>
      <c r="C786">
        <v>20.329999999999998</v>
      </c>
      <c r="D786">
        <v>20.420000000000002</v>
      </c>
      <c r="E786" s="6">
        <v>9.0000000000004547</v>
      </c>
      <c r="F786" t="s">
        <v>3977</v>
      </c>
      <c r="G786">
        <f t="shared" si="12"/>
        <v>1</v>
      </c>
      <c r="H786" t="s">
        <v>3588</v>
      </c>
    </row>
    <row r="787" spans="1:8">
      <c r="A787" t="s">
        <v>4372</v>
      </c>
      <c r="B787" t="s">
        <v>4373</v>
      </c>
      <c r="C787">
        <v>20.43</v>
      </c>
      <c r="D787">
        <v>21.05</v>
      </c>
      <c r="E787" s="6">
        <v>22</v>
      </c>
      <c r="F787" t="s">
        <v>4400</v>
      </c>
      <c r="G787">
        <f t="shared" si="12"/>
        <v>2</v>
      </c>
      <c r="H787" t="s">
        <v>4401</v>
      </c>
    </row>
    <row r="788" spans="1:8">
      <c r="A788" t="s">
        <v>4372</v>
      </c>
      <c r="B788" t="s">
        <v>4373</v>
      </c>
      <c r="C788">
        <v>21.07</v>
      </c>
      <c r="D788">
        <v>21.18</v>
      </c>
      <c r="E788" s="6">
        <v>11</v>
      </c>
      <c r="F788" t="s">
        <v>4402</v>
      </c>
      <c r="G788">
        <f t="shared" si="12"/>
        <v>1</v>
      </c>
      <c r="H788" t="s">
        <v>3588</v>
      </c>
    </row>
    <row r="789" spans="1:8">
      <c r="A789" t="s">
        <v>4372</v>
      </c>
      <c r="B789" t="s">
        <v>4373</v>
      </c>
      <c r="C789">
        <v>21.2</v>
      </c>
      <c r="D789">
        <v>21.29</v>
      </c>
      <c r="E789" s="6">
        <v>9</v>
      </c>
      <c r="F789" t="s">
        <v>4403</v>
      </c>
      <c r="G789">
        <f t="shared" si="12"/>
        <v>1</v>
      </c>
      <c r="H789" t="s">
        <v>3679</v>
      </c>
    </row>
    <row r="790" spans="1:8">
      <c r="A790" t="s">
        <v>4372</v>
      </c>
      <c r="B790" t="s">
        <v>4373</v>
      </c>
      <c r="C790">
        <v>21.55</v>
      </c>
      <c r="D790">
        <v>23.59</v>
      </c>
      <c r="E790" s="6">
        <v>124</v>
      </c>
      <c r="F790" t="s">
        <v>4404</v>
      </c>
      <c r="G790">
        <f t="shared" si="12"/>
        <v>11</v>
      </c>
      <c r="H790" t="s">
        <v>3588</v>
      </c>
    </row>
    <row r="791" spans="1:8">
      <c r="A791" t="s">
        <v>4372</v>
      </c>
      <c r="B791" t="s">
        <v>4373</v>
      </c>
      <c r="C791">
        <v>24</v>
      </c>
      <c r="D791">
        <v>24.09</v>
      </c>
      <c r="E791" s="6">
        <v>9</v>
      </c>
      <c r="F791" t="s">
        <v>3803</v>
      </c>
      <c r="G791">
        <f t="shared" si="12"/>
        <v>1</v>
      </c>
      <c r="H791" t="s">
        <v>3638</v>
      </c>
    </row>
    <row r="792" spans="1:8">
      <c r="A792" t="s">
        <v>4372</v>
      </c>
      <c r="B792" t="s">
        <v>4373</v>
      </c>
      <c r="C792">
        <v>24.1</v>
      </c>
      <c r="D792">
        <v>24.35</v>
      </c>
      <c r="E792" s="6">
        <v>25</v>
      </c>
      <c r="F792" t="s">
        <v>4089</v>
      </c>
      <c r="G792">
        <f t="shared" si="12"/>
        <v>2</v>
      </c>
      <c r="H792" t="s">
        <v>3629</v>
      </c>
    </row>
    <row r="793" spans="1:8">
      <c r="A793" t="s">
        <v>4372</v>
      </c>
      <c r="B793" t="s">
        <v>4373</v>
      </c>
      <c r="C793">
        <v>24.37</v>
      </c>
      <c r="D793">
        <v>25.02</v>
      </c>
      <c r="E793" s="6">
        <v>25</v>
      </c>
      <c r="F793" t="s">
        <v>4405</v>
      </c>
      <c r="G793">
        <f t="shared" si="12"/>
        <v>2</v>
      </c>
      <c r="H793" t="s">
        <v>3629</v>
      </c>
    </row>
    <row r="794" spans="1:8">
      <c r="A794" t="s">
        <v>4372</v>
      </c>
      <c r="B794" t="s">
        <v>4373</v>
      </c>
      <c r="C794">
        <v>25.05</v>
      </c>
      <c r="D794">
        <v>27.22</v>
      </c>
      <c r="E794" s="6">
        <v>137</v>
      </c>
      <c r="F794" t="s">
        <v>4406</v>
      </c>
      <c r="G794">
        <f t="shared" si="12"/>
        <v>12</v>
      </c>
      <c r="H794" t="s">
        <v>3588</v>
      </c>
    </row>
    <row r="795" spans="1:8">
      <c r="A795" t="s">
        <v>4372</v>
      </c>
      <c r="B795" t="s">
        <v>4373</v>
      </c>
      <c r="C795">
        <v>27.25</v>
      </c>
      <c r="D795">
        <v>28.15</v>
      </c>
      <c r="E795" s="6">
        <v>49.999999999999773</v>
      </c>
      <c r="F795" t="s">
        <v>4407</v>
      </c>
      <c r="G795">
        <f t="shared" si="12"/>
        <v>4</v>
      </c>
      <c r="H795" t="s">
        <v>3665</v>
      </c>
    </row>
    <row r="796" spans="1:8">
      <c r="A796" t="s">
        <v>4372</v>
      </c>
      <c r="B796" t="s">
        <v>4373</v>
      </c>
      <c r="C796">
        <v>28.17</v>
      </c>
      <c r="D796">
        <v>28.26</v>
      </c>
      <c r="E796" s="6">
        <v>9</v>
      </c>
      <c r="F796" t="s">
        <v>4408</v>
      </c>
      <c r="G796">
        <f t="shared" si="12"/>
        <v>1</v>
      </c>
      <c r="H796" t="s">
        <v>4409</v>
      </c>
    </row>
    <row r="797" spans="1:8">
      <c r="A797" t="s">
        <v>4372</v>
      </c>
      <c r="B797" t="s">
        <v>4373</v>
      </c>
      <c r="C797">
        <v>28.41</v>
      </c>
      <c r="D797">
        <v>29.01</v>
      </c>
      <c r="E797" s="6">
        <v>20.000000000000227</v>
      </c>
      <c r="F797" t="s">
        <v>4294</v>
      </c>
      <c r="G797">
        <f t="shared" si="12"/>
        <v>2</v>
      </c>
      <c r="H797" t="s">
        <v>4410</v>
      </c>
    </row>
    <row r="798" spans="1:8">
      <c r="A798" t="s">
        <v>4372</v>
      </c>
      <c r="B798" t="s">
        <v>4373</v>
      </c>
      <c r="C798">
        <v>29.04</v>
      </c>
      <c r="D798">
        <v>29.16</v>
      </c>
      <c r="E798" s="6">
        <v>12</v>
      </c>
      <c r="F798" t="s">
        <v>4411</v>
      </c>
      <c r="G798">
        <f t="shared" si="12"/>
        <v>1</v>
      </c>
      <c r="H798" t="s">
        <v>4412</v>
      </c>
    </row>
    <row r="799" spans="1:8">
      <c r="A799" t="s">
        <v>4372</v>
      </c>
      <c r="B799" t="s">
        <v>4373</v>
      </c>
      <c r="C799">
        <v>29.19</v>
      </c>
      <c r="D799">
        <v>30.45</v>
      </c>
      <c r="E799" s="6">
        <v>85.999999999999773</v>
      </c>
      <c r="F799" t="s">
        <v>4413</v>
      </c>
      <c r="G799">
        <f t="shared" si="12"/>
        <v>7</v>
      </c>
      <c r="H799" t="s">
        <v>4414</v>
      </c>
    </row>
    <row r="800" spans="1:8">
      <c r="A800" t="s">
        <v>4372</v>
      </c>
      <c r="B800" t="s">
        <v>4373</v>
      </c>
      <c r="C800">
        <v>30.47</v>
      </c>
      <c r="D800">
        <v>30.55</v>
      </c>
      <c r="E800" s="6">
        <v>8</v>
      </c>
      <c r="F800" t="s">
        <v>4415</v>
      </c>
      <c r="G800">
        <f t="shared" si="12"/>
        <v>1</v>
      </c>
      <c r="H800" t="s">
        <v>4110</v>
      </c>
    </row>
    <row r="801" spans="1:8">
      <c r="A801" t="s">
        <v>4372</v>
      </c>
      <c r="B801" t="s">
        <v>4373</v>
      </c>
      <c r="C801">
        <v>31.19</v>
      </c>
      <c r="D801">
        <v>31.39</v>
      </c>
      <c r="E801" s="6">
        <v>19.999999999999773</v>
      </c>
      <c r="F801" t="s">
        <v>4416</v>
      </c>
      <c r="G801">
        <f t="shared" si="12"/>
        <v>2</v>
      </c>
      <c r="H801" t="s">
        <v>3709</v>
      </c>
    </row>
    <row r="802" spans="1:8">
      <c r="A802" t="s">
        <v>4372</v>
      </c>
      <c r="B802" t="s">
        <v>4373</v>
      </c>
      <c r="C802">
        <v>31.41</v>
      </c>
      <c r="D802">
        <v>31.51</v>
      </c>
      <c r="E802" s="6">
        <v>10.000000000000227</v>
      </c>
      <c r="F802" t="s">
        <v>4005</v>
      </c>
      <c r="G802">
        <f t="shared" si="12"/>
        <v>1</v>
      </c>
      <c r="H802" t="s">
        <v>4417</v>
      </c>
    </row>
    <row r="803" spans="1:8">
      <c r="A803" t="s">
        <v>4372</v>
      </c>
      <c r="B803" t="s">
        <v>4373</v>
      </c>
      <c r="C803">
        <v>31.52</v>
      </c>
      <c r="D803">
        <v>32.020000000000003</v>
      </c>
      <c r="E803" s="6">
        <v>10.000000000000227</v>
      </c>
      <c r="F803" t="s">
        <v>4418</v>
      </c>
      <c r="G803">
        <f t="shared" si="12"/>
        <v>1</v>
      </c>
      <c r="H803" t="s">
        <v>3665</v>
      </c>
    </row>
    <row r="804" spans="1:8">
      <c r="A804" t="s">
        <v>4372</v>
      </c>
      <c r="B804" t="s">
        <v>4373</v>
      </c>
      <c r="C804">
        <v>32.049999999999997</v>
      </c>
      <c r="D804">
        <v>32.28</v>
      </c>
      <c r="E804" s="6">
        <v>23.000000000000227</v>
      </c>
      <c r="F804" t="s">
        <v>4419</v>
      </c>
      <c r="G804">
        <f t="shared" si="12"/>
        <v>2</v>
      </c>
      <c r="H804" t="s">
        <v>3738</v>
      </c>
    </row>
    <row r="805" spans="1:8">
      <c r="A805" t="s">
        <v>4372</v>
      </c>
      <c r="B805" t="s">
        <v>4373</v>
      </c>
      <c r="C805">
        <v>32.299999999999997</v>
      </c>
      <c r="D805">
        <v>32.409999999999997</v>
      </c>
      <c r="E805" s="6">
        <v>10.999999999999773</v>
      </c>
      <c r="F805" t="s">
        <v>3821</v>
      </c>
      <c r="G805">
        <f t="shared" si="12"/>
        <v>1</v>
      </c>
      <c r="H805" t="s">
        <v>3588</v>
      </c>
    </row>
    <row r="806" spans="1:8">
      <c r="A806" t="s">
        <v>4372</v>
      </c>
      <c r="B806" t="s">
        <v>4373</v>
      </c>
      <c r="C806">
        <v>32.42</v>
      </c>
      <c r="D806">
        <v>33.06</v>
      </c>
      <c r="E806" s="6">
        <v>24</v>
      </c>
      <c r="F806" t="s">
        <v>3823</v>
      </c>
      <c r="G806">
        <f t="shared" si="12"/>
        <v>2</v>
      </c>
      <c r="H806" t="s">
        <v>3629</v>
      </c>
    </row>
    <row r="807" spans="1:8">
      <c r="A807" t="s">
        <v>4372</v>
      </c>
      <c r="B807" t="s">
        <v>4373</v>
      </c>
      <c r="C807">
        <v>33.08</v>
      </c>
      <c r="D807">
        <v>33.18</v>
      </c>
      <c r="E807" s="6">
        <v>10.000000000000227</v>
      </c>
      <c r="F807" t="s">
        <v>3824</v>
      </c>
      <c r="G807">
        <f t="shared" si="12"/>
        <v>1</v>
      </c>
      <c r="H807" t="s">
        <v>3614</v>
      </c>
    </row>
    <row r="808" spans="1:8">
      <c r="A808" t="s">
        <v>4372</v>
      </c>
      <c r="B808" t="s">
        <v>4373</v>
      </c>
      <c r="C808">
        <v>33.19</v>
      </c>
      <c r="D808">
        <v>33.299999999999997</v>
      </c>
      <c r="E808" s="6">
        <v>11</v>
      </c>
      <c r="F808" t="s">
        <v>4012</v>
      </c>
      <c r="G808">
        <f t="shared" si="12"/>
        <v>1</v>
      </c>
      <c r="H808" t="s">
        <v>3573</v>
      </c>
    </row>
    <row r="809" spans="1:8">
      <c r="A809" t="s">
        <v>4372</v>
      </c>
      <c r="B809" t="s">
        <v>4373</v>
      </c>
      <c r="C809">
        <v>33.409999999999997</v>
      </c>
      <c r="D809">
        <v>34.01</v>
      </c>
      <c r="E809" s="6">
        <v>20.000000000000227</v>
      </c>
      <c r="F809" t="s">
        <v>3826</v>
      </c>
      <c r="G809">
        <f t="shared" si="12"/>
        <v>2</v>
      </c>
      <c r="H809" t="s">
        <v>4420</v>
      </c>
    </row>
    <row r="810" spans="1:8">
      <c r="A810" t="s">
        <v>4372</v>
      </c>
      <c r="B810" t="s">
        <v>4373</v>
      </c>
      <c r="C810">
        <v>34.020000000000003</v>
      </c>
      <c r="D810">
        <v>34.26</v>
      </c>
      <c r="E810" s="6">
        <v>23.999999999999773</v>
      </c>
      <c r="F810" t="s">
        <v>4421</v>
      </c>
      <c r="G810">
        <f t="shared" si="12"/>
        <v>2</v>
      </c>
      <c r="H810" t="s">
        <v>4422</v>
      </c>
    </row>
    <row r="811" spans="1:8">
      <c r="A811" t="s">
        <v>4372</v>
      </c>
      <c r="B811" t="s">
        <v>4373</v>
      </c>
      <c r="C811">
        <v>34.28</v>
      </c>
      <c r="D811">
        <v>34.51</v>
      </c>
      <c r="E811" s="6">
        <v>23</v>
      </c>
      <c r="F811" t="s">
        <v>4423</v>
      </c>
      <c r="G811">
        <f t="shared" si="12"/>
        <v>2</v>
      </c>
      <c r="H811" t="s">
        <v>4424</v>
      </c>
    </row>
    <row r="812" spans="1:8">
      <c r="A812" t="s">
        <v>4372</v>
      </c>
      <c r="B812" t="s">
        <v>4373</v>
      </c>
      <c r="C812">
        <v>34.53</v>
      </c>
      <c r="D812">
        <v>35.049999999999997</v>
      </c>
      <c r="E812" s="6">
        <v>11.999999999999545</v>
      </c>
      <c r="F812" t="s">
        <v>4017</v>
      </c>
      <c r="G812">
        <f t="shared" si="12"/>
        <v>1</v>
      </c>
      <c r="H812" t="s">
        <v>4425</v>
      </c>
    </row>
    <row r="813" spans="1:8">
      <c r="A813" t="s">
        <v>4372</v>
      </c>
      <c r="B813" t="s">
        <v>4373</v>
      </c>
      <c r="C813">
        <v>35.07</v>
      </c>
      <c r="D813">
        <v>35.39</v>
      </c>
      <c r="E813" s="6">
        <v>32</v>
      </c>
      <c r="F813" t="s">
        <v>4426</v>
      </c>
      <c r="G813">
        <f t="shared" si="12"/>
        <v>3</v>
      </c>
      <c r="H813" t="s">
        <v>3573</v>
      </c>
    </row>
    <row r="814" spans="1:8">
      <c r="A814" t="s">
        <v>4372</v>
      </c>
      <c r="B814" t="s">
        <v>4373</v>
      </c>
      <c r="C814">
        <v>35.409999999999997</v>
      </c>
      <c r="D814">
        <v>36.03</v>
      </c>
      <c r="E814" s="6">
        <v>22.000000000000455</v>
      </c>
      <c r="F814" t="s">
        <v>4427</v>
      </c>
      <c r="G814">
        <f t="shared" si="12"/>
        <v>2</v>
      </c>
      <c r="H814" t="s">
        <v>4428</v>
      </c>
    </row>
    <row r="815" spans="1:8">
      <c r="A815" t="s">
        <v>4372</v>
      </c>
      <c r="B815" t="s">
        <v>4373</v>
      </c>
      <c r="C815">
        <v>36.06</v>
      </c>
      <c r="D815">
        <v>36.14</v>
      </c>
      <c r="E815" s="6">
        <v>8</v>
      </c>
      <c r="F815" t="s">
        <v>4429</v>
      </c>
      <c r="G815">
        <f t="shared" si="12"/>
        <v>1</v>
      </c>
      <c r="H815" t="s">
        <v>3588</v>
      </c>
    </row>
    <row r="816" spans="1:8">
      <c r="A816" t="s">
        <v>4372</v>
      </c>
      <c r="B816" t="s">
        <v>4373</v>
      </c>
      <c r="C816">
        <v>36.29</v>
      </c>
      <c r="D816">
        <v>36.520000000000003</v>
      </c>
      <c r="E816" s="6">
        <v>23.000000000000455</v>
      </c>
      <c r="F816" t="s">
        <v>4430</v>
      </c>
      <c r="G816">
        <f t="shared" si="12"/>
        <v>2</v>
      </c>
      <c r="H816" t="s">
        <v>4431</v>
      </c>
    </row>
    <row r="817" spans="1:8">
      <c r="A817" t="s">
        <v>4372</v>
      </c>
      <c r="B817" t="s">
        <v>4373</v>
      </c>
      <c r="C817">
        <v>36.549999999999997</v>
      </c>
      <c r="D817">
        <v>37.159999999999997</v>
      </c>
      <c r="E817" s="6">
        <v>21</v>
      </c>
      <c r="F817" t="s">
        <v>4432</v>
      </c>
      <c r="G817">
        <f t="shared" si="12"/>
        <v>2</v>
      </c>
      <c r="H817" t="s">
        <v>3974</v>
      </c>
    </row>
    <row r="818" spans="1:8">
      <c r="A818" t="s">
        <v>4372</v>
      </c>
      <c r="B818" t="s">
        <v>4373</v>
      </c>
      <c r="C818">
        <v>37.17</v>
      </c>
      <c r="D818">
        <v>37.549999999999997</v>
      </c>
      <c r="E818" s="6">
        <v>37.999999999999545</v>
      </c>
      <c r="F818" t="s">
        <v>4433</v>
      </c>
      <c r="G818">
        <f t="shared" si="12"/>
        <v>3</v>
      </c>
      <c r="H818" t="s">
        <v>3588</v>
      </c>
    </row>
    <row r="819" spans="1:8">
      <c r="A819" t="s">
        <v>4372</v>
      </c>
      <c r="B819" t="s">
        <v>4373</v>
      </c>
      <c r="C819">
        <v>37.56</v>
      </c>
      <c r="D819">
        <v>38.21</v>
      </c>
      <c r="E819" s="6">
        <v>25</v>
      </c>
      <c r="F819" t="s">
        <v>4434</v>
      </c>
      <c r="G819">
        <f t="shared" si="12"/>
        <v>2</v>
      </c>
      <c r="H819" t="s">
        <v>3600</v>
      </c>
    </row>
    <row r="820" spans="1:8">
      <c r="A820" t="s">
        <v>4372</v>
      </c>
      <c r="B820" t="s">
        <v>4373</v>
      </c>
      <c r="C820">
        <v>38.24</v>
      </c>
      <c r="D820">
        <v>38.36</v>
      </c>
      <c r="E820" s="6">
        <v>12</v>
      </c>
      <c r="F820" t="s">
        <v>4435</v>
      </c>
      <c r="G820">
        <f t="shared" si="12"/>
        <v>1</v>
      </c>
      <c r="H820" t="s">
        <v>4436</v>
      </c>
    </row>
    <row r="821" spans="1:8">
      <c r="A821" t="s">
        <v>4372</v>
      </c>
      <c r="B821" t="s">
        <v>4373</v>
      </c>
      <c r="C821">
        <v>38.39</v>
      </c>
      <c r="D821">
        <v>39.06</v>
      </c>
      <c r="E821" s="6">
        <v>27</v>
      </c>
      <c r="F821" t="s">
        <v>4437</v>
      </c>
      <c r="G821">
        <f t="shared" si="12"/>
        <v>2</v>
      </c>
      <c r="H821" t="s">
        <v>4242</v>
      </c>
    </row>
    <row r="822" spans="1:8">
      <c r="A822" t="s">
        <v>4372</v>
      </c>
      <c r="B822" t="s">
        <v>4373</v>
      </c>
      <c r="C822">
        <v>39.07</v>
      </c>
      <c r="D822">
        <v>39.31</v>
      </c>
      <c r="E822" s="6">
        <v>24</v>
      </c>
      <c r="F822" t="s">
        <v>4438</v>
      </c>
      <c r="G822">
        <f t="shared" si="12"/>
        <v>2</v>
      </c>
      <c r="H822" t="s">
        <v>4439</v>
      </c>
    </row>
    <row r="823" spans="1:8">
      <c r="A823" t="s">
        <v>4440</v>
      </c>
      <c r="B823" t="s">
        <v>4441</v>
      </c>
      <c r="C823">
        <v>0</v>
      </c>
      <c r="D823">
        <v>0.12</v>
      </c>
      <c r="E823" s="6">
        <v>12</v>
      </c>
      <c r="F823" t="s">
        <v>3593</v>
      </c>
      <c r="G823">
        <f t="shared" si="12"/>
        <v>1</v>
      </c>
      <c r="H823" t="s">
        <v>3646</v>
      </c>
    </row>
    <row r="824" spans="1:8">
      <c r="A824" t="s">
        <v>4440</v>
      </c>
      <c r="B824" t="s">
        <v>4441</v>
      </c>
      <c r="C824">
        <v>0.15</v>
      </c>
      <c r="D824">
        <v>0.28000000000000003</v>
      </c>
      <c r="E824" s="6">
        <v>13.000000000000004</v>
      </c>
      <c r="F824" t="s">
        <v>3730</v>
      </c>
      <c r="G824">
        <f t="shared" si="12"/>
        <v>1</v>
      </c>
      <c r="H824" t="s">
        <v>4442</v>
      </c>
    </row>
    <row r="825" spans="1:8">
      <c r="A825" t="s">
        <v>4440</v>
      </c>
      <c r="B825" t="s">
        <v>4441</v>
      </c>
      <c r="C825">
        <v>0.31</v>
      </c>
      <c r="D825">
        <v>0.56999999999999995</v>
      </c>
      <c r="E825" s="6">
        <v>25.999999999999993</v>
      </c>
      <c r="F825" t="s">
        <v>3611</v>
      </c>
      <c r="G825">
        <f t="shared" si="12"/>
        <v>2</v>
      </c>
      <c r="H825" t="s">
        <v>3588</v>
      </c>
    </row>
    <row r="826" spans="1:8">
      <c r="A826" t="s">
        <v>4440</v>
      </c>
      <c r="B826" t="s">
        <v>4441</v>
      </c>
      <c r="C826">
        <v>0.57999999999999996</v>
      </c>
      <c r="D826">
        <v>1.39</v>
      </c>
      <c r="E826" s="6">
        <v>41.000000000000007</v>
      </c>
      <c r="F826" t="s">
        <v>3613</v>
      </c>
      <c r="G826">
        <f t="shared" si="12"/>
        <v>3</v>
      </c>
      <c r="H826" t="s">
        <v>4038</v>
      </c>
    </row>
    <row r="827" spans="1:8">
      <c r="A827" t="s">
        <v>4440</v>
      </c>
      <c r="B827" t="s">
        <v>4441</v>
      </c>
      <c r="C827">
        <v>1.41</v>
      </c>
      <c r="D827">
        <v>2.15</v>
      </c>
      <c r="E827" s="6">
        <v>34</v>
      </c>
      <c r="F827" t="s">
        <v>4121</v>
      </c>
      <c r="G827">
        <f t="shared" si="12"/>
        <v>3</v>
      </c>
      <c r="H827" t="s">
        <v>3588</v>
      </c>
    </row>
    <row r="828" spans="1:8">
      <c r="A828" t="s">
        <v>4440</v>
      </c>
      <c r="B828" t="s">
        <v>4441</v>
      </c>
      <c r="C828">
        <v>2.16</v>
      </c>
      <c r="D828">
        <v>2.54</v>
      </c>
      <c r="E828" s="6">
        <v>38</v>
      </c>
      <c r="F828" t="s">
        <v>4144</v>
      </c>
      <c r="G828">
        <f t="shared" si="12"/>
        <v>3</v>
      </c>
      <c r="H828" t="s">
        <v>3652</v>
      </c>
    </row>
    <row r="829" spans="1:8">
      <c r="A829" t="s">
        <v>4440</v>
      </c>
      <c r="B829" t="s">
        <v>4441</v>
      </c>
      <c r="C829">
        <v>2.57</v>
      </c>
      <c r="D829">
        <v>3.21</v>
      </c>
      <c r="E829" s="6">
        <v>24</v>
      </c>
      <c r="F829" t="s">
        <v>3897</v>
      </c>
      <c r="G829">
        <f t="shared" si="12"/>
        <v>2</v>
      </c>
      <c r="H829" t="s">
        <v>4367</v>
      </c>
    </row>
    <row r="830" spans="1:8">
      <c r="A830" t="s">
        <v>4440</v>
      </c>
      <c r="B830" t="s">
        <v>4441</v>
      </c>
      <c r="C830">
        <v>3.23</v>
      </c>
      <c r="D830">
        <v>3.46</v>
      </c>
      <c r="E830" s="6">
        <v>23</v>
      </c>
      <c r="F830" t="s">
        <v>3695</v>
      </c>
      <c r="G830">
        <f t="shared" si="12"/>
        <v>2</v>
      </c>
      <c r="H830" t="s">
        <v>3652</v>
      </c>
    </row>
    <row r="831" spans="1:8">
      <c r="A831" t="s">
        <v>4440</v>
      </c>
      <c r="B831" t="s">
        <v>4441</v>
      </c>
      <c r="C831">
        <v>3.47</v>
      </c>
      <c r="D831">
        <v>3.59</v>
      </c>
      <c r="E831" s="6">
        <v>11.999999999999972</v>
      </c>
      <c r="F831" t="s">
        <v>3651</v>
      </c>
      <c r="G831">
        <f t="shared" si="12"/>
        <v>1</v>
      </c>
      <c r="H831" t="s">
        <v>3996</v>
      </c>
    </row>
    <row r="832" spans="1:8">
      <c r="A832" t="s">
        <v>4440</v>
      </c>
      <c r="B832" t="s">
        <v>4441</v>
      </c>
      <c r="C832">
        <v>4.01</v>
      </c>
      <c r="D832">
        <v>4.4000000000000004</v>
      </c>
      <c r="E832" s="6">
        <v>39.000000000000085</v>
      </c>
      <c r="F832" t="s">
        <v>3749</v>
      </c>
      <c r="G832">
        <f t="shared" si="12"/>
        <v>3</v>
      </c>
      <c r="H832" t="s">
        <v>4443</v>
      </c>
    </row>
    <row r="833" spans="1:8">
      <c r="A833" t="s">
        <v>4440</v>
      </c>
      <c r="B833" t="s">
        <v>4441</v>
      </c>
      <c r="C833">
        <v>4.41</v>
      </c>
      <c r="D833">
        <v>4.53</v>
      </c>
      <c r="E833" s="6">
        <v>12</v>
      </c>
      <c r="F833" t="s">
        <v>3750</v>
      </c>
      <c r="G833">
        <f t="shared" si="12"/>
        <v>1</v>
      </c>
      <c r="H833" t="s">
        <v>4216</v>
      </c>
    </row>
    <row r="834" spans="1:8">
      <c r="A834" t="s">
        <v>4440</v>
      </c>
      <c r="B834" t="s">
        <v>4441</v>
      </c>
      <c r="C834">
        <v>4.5599999999999996</v>
      </c>
      <c r="D834">
        <v>5.1100000000000003</v>
      </c>
      <c r="E834" s="6">
        <v>15.000000000000114</v>
      </c>
      <c r="F834" t="s">
        <v>3660</v>
      </c>
      <c r="G834">
        <f t="shared" si="12"/>
        <v>1</v>
      </c>
      <c r="H834" t="s">
        <v>4444</v>
      </c>
    </row>
    <row r="835" spans="1:8">
      <c r="A835" t="s">
        <v>4440</v>
      </c>
      <c r="B835" t="s">
        <v>4441</v>
      </c>
      <c r="C835">
        <v>5.13</v>
      </c>
      <c r="D835">
        <v>6.25</v>
      </c>
      <c r="E835" s="6">
        <v>72</v>
      </c>
      <c r="F835" t="s">
        <v>4445</v>
      </c>
      <c r="G835">
        <f t="shared" ref="G835:G898" si="13">LEN(F835)-LEN(SUBSTITUTE(F835,",",""))+1</f>
        <v>5</v>
      </c>
      <c r="H835" t="s">
        <v>3964</v>
      </c>
    </row>
    <row r="836" spans="1:8">
      <c r="A836" t="s">
        <v>4440</v>
      </c>
      <c r="B836" t="s">
        <v>4441</v>
      </c>
      <c r="C836">
        <v>6.27</v>
      </c>
      <c r="D836">
        <v>6.4</v>
      </c>
      <c r="E836" s="6">
        <v>13.000000000000114</v>
      </c>
      <c r="F836" t="s">
        <v>4152</v>
      </c>
      <c r="G836">
        <f t="shared" si="13"/>
        <v>1</v>
      </c>
      <c r="H836" t="s">
        <v>4446</v>
      </c>
    </row>
    <row r="837" spans="1:8">
      <c r="A837" t="s">
        <v>4440</v>
      </c>
      <c r="B837" t="s">
        <v>4441</v>
      </c>
      <c r="C837">
        <v>6.42</v>
      </c>
      <c r="D837">
        <v>7.23</v>
      </c>
      <c r="E837" s="6">
        <v>41.000000000000057</v>
      </c>
      <c r="F837" t="s">
        <v>4447</v>
      </c>
      <c r="G837">
        <f t="shared" si="13"/>
        <v>3</v>
      </c>
      <c r="H837" t="s">
        <v>3583</v>
      </c>
    </row>
    <row r="838" spans="1:8">
      <c r="A838" t="s">
        <v>4440</v>
      </c>
      <c r="B838" t="s">
        <v>4441</v>
      </c>
      <c r="C838">
        <v>7.25</v>
      </c>
      <c r="D838">
        <v>7.36</v>
      </c>
      <c r="E838" s="6">
        <v>11</v>
      </c>
      <c r="F838" t="s">
        <v>4045</v>
      </c>
      <c r="G838">
        <f t="shared" si="13"/>
        <v>1</v>
      </c>
      <c r="H838" t="s">
        <v>4448</v>
      </c>
    </row>
    <row r="839" spans="1:8">
      <c r="A839" t="s">
        <v>4440</v>
      </c>
      <c r="B839" t="s">
        <v>4441</v>
      </c>
      <c r="C839">
        <v>7.37</v>
      </c>
      <c r="D839">
        <v>8</v>
      </c>
      <c r="E839" s="6">
        <v>23</v>
      </c>
      <c r="F839" t="s">
        <v>4046</v>
      </c>
      <c r="G839">
        <f t="shared" si="13"/>
        <v>2</v>
      </c>
      <c r="H839" t="s">
        <v>4449</v>
      </c>
    </row>
    <row r="840" spans="1:8">
      <c r="A840" t="s">
        <v>4440</v>
      </c>
      <c r="B840" t="s">
        <v>4441</v>
      </c>
      <c r="C840">
        <v>8.02</v>
      </c>
      <c r="D840">
        <v>8.11</v>
      </c>
      <c r="E840" s="6">
        <v>9</v>
      </c>
      <c r="F840" t="s">
        <v>4048</v>
      </c>
      <c r="G840">
        <f t="shared" si="13"/>
        <v>1</v>
      </c>
      <c r="H840" t="s">
        <v>4450</v>
      </c>
    </row>
    <row r="841" spans="1:8">
      <c r="A841" t="s">
        <v>4440</v>
      </c>
      <c r="B841" t="s">
        <v>4441</v>
      </c>
      <c r="C841">
        <v>8.14</v>
      </c>
      <c r="D841">
        <v>8.26</v>
      </c>
      <c r="E841" s="6">
        <v>11.999999999999943</v>
      </c>
      <c r="F841" t="s">
        <v>4050</v>
      </c>
      <c r="G841">
        <f t="shared" si="13"/>
        <v>1</v>
      </c>
      <c r="H841" t="s">
        <v>3665</v>
      </c>
    </row>
    <row r="842" spans="1:8">
      <c r="A842" t="s">
        <v>4440</v>
      </c>
      <c r="B842" t="s">
        <v>4441</v>
      </c>
      <c r="C842">
        <v>8.2799999999999994</v>
      </c>
      <c r="D842">
        <v>9.19</v>
      </c>
      <c r="E842" s="6">
        <v>51.000000000000057</v>
      </c>
      <c r="F842" t="s">
        <v>4451</v>
      </c>
      <c r="G842">
        <f t="shared" si="13"/>
        <v>4</v>
      </c>
      <c r="H842" t="s">
        <v>3588</v>
      </c>
    </row>
    <row r="843" spans="1:8">
      <c r="A843" t="s">
        <v>4440</v>
      </c>
      <c r="B843" t="s">
        <v>4441</v>
      </c>
      <c r="C843">
        <v>9.1999999999999993</v>
      </c>
      <c r="D843">
        <v>9.39</v>
      </c>
      <c r="E843" s="6">
        <v>19.000000000000114</v>
      </c>
      <c r="F843" t="s">
        <v>3946</v>
      </c>
      <c r="G843">
        <f t="shared" si="13"/>
        <v>1</v>
      </c>
      <c r="H843" t="s">
        <v>4452</v>
      </c>
    </row>
    <row r="844" spans="1:8">
      <c r="A844" t="s">
        <v>4453</v>
      </c>
      <c r="B844" t="s">
        <v>4454</v>
      </c>
      <c r="C844">
        <v>0</v>
      </c>
      <c r="D844">
        <v>1.01</v>
      </c>
      <c r="E844" s="6">
        <v>61</v>
      </c>
      <c r="F844" t="s">
        <v>4247</v>
      </c>
      <c r="G844">
        <f t="shared" si="13"/>
        <v>4</v>
      </c>
      <c r="H844" t="s">
        <v>3840</v>
      </c>
    </row>
    <row r="845" spans="1:8">
      <c r="A845" t="s">
        <v>4453</v>
      </c>
      <c r="B845" t="s">
        <v>4454</v>
      </c>
      <c r="C845">
        <v>1.05</v>
      </c>
      <c r="D845">
        <v>1.56</v>
      </c>
      <c r="E845" s="6">
        <v>51</v>
      </c>
      <c r="F845" t="s">
        <v>3613</v>
      </c>
      <c r="G845">
        <f t="shared" si="13"/>
        <v>3</v>
      </c>
      <c r="H845" t="s">
        <v>3789</v>
      </c>
    </row>
    <row r="846" spans="1:8">
      <c r="A846" t="s">
        <v>4453</v>
      </c>
      <c r="B846" t="s">
        <v>4454</v>
      </c>
      <c r="C846">
        <v>1.57</v>
      </c>
      <c r="D846">
        <v>2.2400000000000002</v>
      </c>
      <c r="E846" s="6">
        <v>27.000000000000028</v>
      </c>
      <c r="F846" t="s">
        <v>3919</v>
      </c>
      <c r="G846">
        <f t="shared" si="13"/>
        <v>2</v>
      </c>
      <c r="H846" t="s">
        <v>4455</v>
      </c>
    </row>
    <row r="847" spans="1:8">
      <c r="A847" t="s">
        <v>4453</v>
      </c>
      <c r="B847" t="s">
        <v>4454</v>
      </c>
      <c r="C847">
        <v>2.2799999999999998</v>
      </c>
      <c r="D847">
        <v>2.44</v>
      </c>
      <c r="E847" s="6">
        <v>16.000000000000028</v>
      </c>
      <c r="F847" t="s">
        <v>3702</v>
      </c>
      <c r="G847">
        <f t="shared" si="13"/>
        <v>1</v>
      </c>
      <c r="H847" t="s">
        <v>4456</v>
      </c>
    </row>
    <row r="848" spans="1:8">
      <c r="A848" t="s">
        <v>4453</v>
      </c>
      <c r="B848" t="s">
        <v>4454</v>
      </c>
      <c r="C848">
        <v>2.4700000000000002</v>
      </c>
      <c r="D848">
        <v>3.34</v>
      </c>
      <c r="E848" s="6">
        <v>46.999999999999972</v>
      </c>
      <c r="F848" t="s">
        <v>3589</v>
      </c>
      <c r="G848">
        <f t="shared" si="13"/>
        <v>2</v>
      </c>
      <c r="H848" t="s">
        <v>4242</v>
      </c>
    </row>
    <row r="849" spans="1:8">
      <c r="A849" t="s">
        <v>4457</v>
      </c>
      <c r="B849" t="s">
        <v>4458</v>
      </c>
      <c r="C849">
        <v>0</v>
      </c>
      <c r="D849">
        <v>0.49</v>
      </c>
      <c r="E849" s="6">
        <v>49</v>
      </c>
      <c r="F849" t="s">
        <v>3637</v>
      </c>
      <c r="G849">
        <f t="shared" si="13"/>
        <v>3</v>
      </c>
      <c r="H849" t="s">
        <v>4242</v>
      </c>
    </row>
    <row r="850" spans="1:8">
      <c r="A850" t="s">
        <v>4457</v>
      </c>
      <c r="B850" t="s">
        <v>4458</v>
      </c>
      <c r="C850">
        <v>0.53</v>
      </c>
      <c r="D850">
        <v>1.48</v>
      </c>
      <c r="E850" s="6">
        <v>55</v>
      </c>
      <c r="F850" t="s">
        <v>4164</v>
      </c>
      <c r="G850">
        <f t="shared" si="13"/>
        <v>4</v>
      </c>
      <c r="H850" t="s">
        <v>3588</v>
      </c>
    </row>
    <row r="851" spans="1:8">
      <c r="A851" t="s">
        <v>4457</v>
      </c>
      <c r="B851" t="s">
        <v>4458</v>
      </c>
      <c r="C851">
        <v>1.51</v>
      </c>
      <c r="D851">
        <v>2.56</v>
      </c>
      <c r="E851" s="6">
        <v>65</v>
      </c>
      <c r="F851" t="s">
        <v>3896</v>
      </c>
      <c r="G851">
        <f t="shared" si="13"/>
        <v>5</v>
      </c>
      <c r="H851" t="s">
        <v>3964</v>
      </c>
    </row>
    <row r="852" spans="1:8">
      <c r="A852" t="s">
        <v>4457</v>
      </c>
      <c r="B852" t="s">
        <v>4458</v>
      </c>
      <c r="C852">
        <v>3</v>
      </c>
      <c r="D852">
        <v>4.22</v>
      </c>
      <c r="E852" s="6">
        <v>82</v>
      </c>
      <c r="F852" t="s">
        <v>4459</v>
      </c>
      <c r="G852">
        <f t="shared" si="13"/>
        <v>6</v>
      </c>
      <c r="H852" t="s">
        <v>3588</v>
      </c>
    </row>
    <row r="853" spans="1:8">
      <c r="A853" t="s">
        <v>4457</v>
      </c>
      <c r="B853" t="s">
        <v>4458</v>
      </c>
      <c r="C853">
        <v>4.25</v>
      </c>
      <c r="D853">
        <v>4.46</v>
      </c>
      <c r="E853" s="6">
        <v>21</v>
      </c>
      <c r="F853" t="s">
        <v>3604</v>
      </c>
      <c r="G853">
        <f t="shared" si="13"/>
        <v>1</v>
      </c>
      <c r="H853" t="s">
        <v>3655</v>
      </c>
    </row>
    <row r="854" spans="1:8">
      <c r="A854" t="s">
        <v>4460</v>
      </c>
      <c r="B854" t="s">
        <v>4461</v>
      </c>
      <c r="C854">
        <v>0.13</v>
      </c>
      <c r="D854">
        <v>0.46</v>
      </c>
      <c r="E854" s="6">
        <v>33</v>
      </c>
      <c r="F854" t="s">
        <v>3593</v>
      </c>
      <c r="G854">
        <f t="shared" si="13"/>
        <v>1</v>
      </c>
      <c r="H854" t="s">
        <v>4462</v>
      </c>
    </row>
    <row r="855" spans="1:8">
      <c r="A855" t="s">
        <v>4460</v>
      </c>
      <c r="B855" t="s">
        <v>4461</v>
      </c>
      <c r="C855">
        <v>0.55000000000000004</v>
      </c>
      <c r="D855">
        <v>2.06</v>
      </c>
      <c r="E855" s="6">
        <v>71</v>
      </c>
      <c r="F855" t="s">
        <v>3595</v>
      </c>
      <c r="G855">
        <f t="shared" si="13"/>
        <v>2</v>
      </c>
      <c r="H855" t="s">
        <v>3583</v>
      </c>
    </row>
    <row r="856" spans="1:8">
      <c r="A856" t="s">
        <v>4460</v>
      </c>
      <c r="B856" t="s">
        <v>4461</v>
      </c>
      <c r="C856">
        <v>2.14</v>
      </c>
      <c r="D856">
        <v>3.17</v>
      </c>
      <c r="E856" s="6">
        <v>63</v>
      </c>
      <c r="F856" t="s">
        <v>3895</v>
      </c>
      <c r="G856">
        <f t="shared" si="13"/>
        <v>2</v>
      </c>
      <c r="H856" t="s">
        <v>3573</v>
      </c>
    </row>
    <row r="857" spans="1:8">
      <c r="A857" t="s">
        <v>4460</v>
      </c>
      <c r="B857" t="s">
        <v>4461</v>
      </c>
      <c r="C857">
        <v>3.22</v>
      </c>
      <c r="D857">
        <v>5.16</v>
      </c>
      <c r="E857" s="6">
        <v>113.99999999999997</v>
      </c>
      <c r="F857" t="s">
        <v>3747</v>
      </c>
      <c r="G857">
        <f t="shared" si="13"/>
        <v>3</v>
      </c>
      <c r="H857" t="s">
        <v>3588</v>
      </c>
    </row>
    <row r="858" spans="1:8">
      <c r="A858" t="s">
        <v>4460</v>
      </c>
      <c r="B858" t="s">
        <v>4461</v>
      </c>
      <c r="C858">
        <v>5.24</v>
      </c>
      <c r="D858">
        <v>7.27</v>
      </c>
      <c r="E858" s="6">
        <v>122.99999999999994</v>
      </c>
      <c r="F858" t="s">
        <v>4463</v>
      </c>
      <c r="G858">
        <f t="shared" si="13"/>
        <v>3</v>
      </c>
      <c r="H858" t="s">
        <v>4464</v>
      </c>
    </row>
    <row r="859" spans="1:8">
      <c r="A859" t="s">
        <v>4460</v>
      </c>
      <c r="B859" t="s">
        <v>4461</v>
      </c>
      <c r="C859">
        <v>7.34</v>
      </c>
      <c r="D859">
        <v>10.199999999999999</v>
      </c>
      <c r="E859" s="6">
        <v>165.99999999999989</v>
      </c>
      <c r="F859" t="s">
        <v>4465</v>
      </c>
      <c r="G859">
        <f t="shared" si="13"/>
        <v>4</v>
      </c>
      <c r="H859" t="s">
        <v>4466</v>
      </c>
    </row>
    <row r="860" spans="1:8">
      <c r="A860" t="s">
        <v>4460</v>
      </c>
      <c r="B860" t="s">
        <v>4461</v>
      </c>
      <c r="C860">
        <v>10.25</v>
      </c>
      <c r="D860">
        <v>16.559999999999999</v>
      </c>
      <c r="E860" s="6">
        <v>390.99999999999989</v>
      </c>
      <c r="F860" t="s">
        <v>4467</v>
      </c>
      <c r="G860">
        <f t="shared" si="13"/>
        <v>10</v>
      </c>
      <c r="H860" t="s">
        <v>3588</v>
      </c>
    </row>
    <row r="861" spans="1:8">
      <c r="A861" t="s">
        <v>4460</v>
      </c>
      <c r="B861" t="s">
        <v>4461</v>
      </c>
      <c r="C861">
        <v>17.03</v>
      </c>
      <c r="D861">
        <v>17.510000000000002</v>
      </c>
      <c r="E861" s="6">
        <v>48.000000000000114</v>
      </c>
      <c r="F861" t="s">
        <v>3939</v>
      </c>
      <c r="G861">
        <f t="shared" si="13"/>
        <v>1</v>
      </c>
      <c r="H861" t="s">
        <v>4468</v>
      </c>
    </row>
    <row r="862" spans="1:8">
      <c r="A862" t="s">
        <v>4460</v>
      </c>
      <c r="B862" t="s">
        <v>4461</v>
      </c>
      <c r="C862">
        <v>17.579999999999998</v>
      </c>
      <c r="D862">
        <v>19.579999999999998</v>
      </c>
      <c r="E862" s="6">
        <v>120</v>
      </c>
      <c r="F862" t="s">
        <v>4469</v>
      </c>
      <c r="G862">
        <f t="shared" si="13"/>
        <v>3</v>
      </c>
      <c r="H862" t="s">
        <v>4470</v>
      </c>
    </row>
    <row r="863" spans="1:8">
      <c r="A863" t="s">
        <v>4460</v>
      </c>
      <c r="B863" t="s">
        <v>4461</v>
      </c>
      <c r="C863">
        <v>20.04</v>
      </c>
      <c r="D863">
        <v>22.03</v>
      </c>
      <c r="E863" s="6">
        <v>119</v>
      </c>
      <c r="F863" t="s">
        <v>4447</v>
      </c>
      <c r="G863">
        <f t="shared" si="13"/>
        <v>3</v>
      </c>
      <c r="H863" t="s">
        <v>4471</v>
      </c>
    </row>
    <row r="864" spans="1:8">
      <c r="A864" t="s">
        <v>4460</v>
      </c>
      <c r="B864" t="s">
        <v>4461</v>
      </c>
      <c r="C864">
        <v>22.11</v>
      </c>
      <c r="D864">
        <v>22.49</v>
      </c>
      <c r="E864" s="6">
        <v>37.999999999999773</v>
      </c>
      <c r="F864" t="s">
        <v>4045</v>
      </c>
      <c r="G864">
        <f t="shared" si="13"/>
        <v>1</v>
      </c>
      <c r="H864" t="s">
        <v>4472</v>
      </c>
    </row>
    <row r="865" spans="1:8">
      <c r="A865" t="s">
        <v>4460</v>
      </c>
      <c r="B865" t="s">
        <v>4461</v>
      </c>
      <c r="C865">
        <v>22.54</v>
      </c>
      <c r="D865">
        <v>24.09</v>
      </c>
      <c r="E865" s="6">
        <v>75</v>
      </c>
      <c r="F865" t="s">
        <v>4046</v>
      </c>
      <c r="G865">
        <f t="shared" si="13"/>
        <v>2</v>
      </c>
      <c r="H865" t="s">
        <v>3683</v>
      </c>
    </row>
    <row r="866" spans="1:8">
      <c r="A866" t="s">
        <v>4460</v>
      </c>
      <c r="B866" t="s">
        <v>4461</v>
      </c>
      <c r="C866">
        <v>24.16</v>
      </c>
      <c r="D866">
        <v>25.33</v>
      </c>
      <c r="E866" s="6">
        <v>76.999999999999773</v>
      </c>
      <c r="F866" t="s">
        <v>3914</v>
      </c>
      <c r="G866">
        <f t="shared" si="13"/>
        <v>2</v>
      </c>
      <c r="H866" t="s">
        <v>3848</v>
      </c>
    </row>
    <row r="867" spans="1:8">
      <c r="A867" t="s">
        <v>4460</v>
      </c>
      <c r="B867" t="s">
        <v>4461</v>
      </c>
      <c r="C867">
        <v>25.38</v>
      </c>
      <c r="D867">
        <v>27.01</v>
      </c>
      <c r="E867" s="6">
        <v>83.000000000000227</v>
      </c>
      <c r="F867" t="s">
        <v>4473</v>
      </c>
      <c r="G867">
        <f t="shared" si="13"/>
        <v>2</v>
      </c>
      <c r="H867" t="s">
        <v>3596</v>
      </c>
    </row>
    <row r="868" spans="1:8">
      <c r="A868" t="s">
        <v>4460</v>
      </c>
      <c r="B868" t="s">
        <v>4461</v>
      </c>
      <c r="C868">
        <v>27.07</v>
      </c>
      <c r="D868">
        <v>30.44</v>
      </c>
      <c r="E868" s="6">
        <v>217.00000000000023</v>
      </c>
      <c r="F868" t="s">
        <v>4474</v>
      </c>
      <c r="G868">
        <f t="shared" si="13"/>
        <v>5</v>
      </c>
      <c r="H868" t="s">
        <v>3588</v>
      </c>
    </row>
    <row r="869" spans="1:8">
      <c r="A869" t="s">
        <v>4460</v>
      </c>
      <c r="B869" t="s">
        <v>4461</v>
      </c>
      <c r="C869">
        <v>30.49</v>
      </c>
      <c r="D869">
        <v>31.22</v>
      </c>
      <c r="E869" s="6">
        <v>33.000000000000227</v>
      </c>
      <c r="F869" t="s">
        <v>3758</v>
      </c>
      <c r="G869">
        <f t="shared" si="13"/>
        <v>1</v>
      </c>
      <c r="H869" t="s">
        <v>4475</v>
      </c>
    </row>
    <row r="870" spans="1:8">
      <c r="A870" t="s">
        <v>4460</v>
      </c>
      <c r="B870" t="s">
        <v>4461</v>
      </c>
      <c r="C870">
        <v>31.29</v>
      </c>
      <c r="D870">
        <v>32.51</v>
      </c>
      <c r="E870" s="6">
        <v>81.999999999999773</v>
      </c>
      <c r="F870" t="s">
        <v>3852</v>
      </c>
      <c r="G870">
        <f t="shared" si="13"/>
        <v>2</v>
      </c>
      <c r="H870" t="s">
        <v>3629</v>
      </c>
    </row>
    <row r="871" spans="1:8">
      <c r="A871" t="s">
        <v>4460</v>
      </c>
      <c r="B871" t="s">
        <v>4461</v>
      </c>
      <c r="C871">
        <v>32.590000000000003</v>
      </c>
      <c r="D871">
        <v>34.39</v>
      </c>
      <c r="E871" s="6">
        <v>99.999999999999545</v>
      </c>
      <c r="F871" t="s">
        <v>4476</v>
      </c>
      <c r="G871">
        <f t="shared" si="13"/>
        <v>2</v>
      </c>
      <c r="H871" t="s">
        <v>3665</v>
      </c>
    </row>
    <row r="872" spans="1:8">
      <c r="A872" t="s">
        <v>4477</v>
      </c>
      <c r="B872" t="s">
        <v>4478</v>
      </c>
      <c r="C872">
        <v>0</v>
      </c>
      <c r="D872">
        <v>0.11</v>
      </c>
      <c r="E872" s="6">
        <v>11</v>
      </c>
      <c r="F872" t="s">
        <v>3593</v>
      </c>
      <c r="G872">
        <f t="shared" si="13"/>
        <v>1</v>
      </c>
      <c r="H872" t="s">
        <v>3687</v>
      </c>
    </row>
    <row r="873" spans="1:8">
      <c r="A873" t="s">
        <v>4477</v>
      </c>
      <c r="B873" t="s">
        <v>4478</v>
      </c>
      <c r="C873">
        <v>0.12</v>
      </c>
      <c r="D873">
        <v>0.43</v>
      </c>
      <c r="E873" s="6">
        <v>31</v>
      </c>
      <c r="F873" t="s">
        <v>4104</v>
      </c>
      <c r="G873">
        <f t="shared" si="13"/>
        <v>3</v>
      </c>
      <c r="H873" t="s">
        <v>4011</v>
      </c>
    </row>
    <row r="874" spans="1:8">
      <c r="A874" t="s">
        <v>4477</v>
      </c>
      <c r="B874" t="s">
        <v>4478</v>
      </c>
      <c r="C874">
        <v>0.45</v>
      </c>
      <c r="D874">
        <v>1.05</v>
      </c>
      <c r="E874" s="6">
        <v>20</v>
      </c>
      <c r="F874" t="s">
        <v>3733</v>
      </c>
      <c r="G874">
        <f t="shared" si="13"/>
        <v>2</v>
      </c>
      <c r="H874" t="s">
        <v>3629</v>
      </c>
    </row>
    <row r="875" spans="1:8">
      <c r="A875" t="s">
        <v>4477</v>
      </c>
      <c r="B875" t="s">
        <v>4478</v>
      </c>
      <c r="C875">
        <v>1.08</v>
      </c>
      <c r="D875">
        <v>1.1599999999999999</v>
      </c>
      <c r="E875" s="6">
        <v>8</v>
      </c>
      <c r="F875" t="s">
        <v>3645</v>
      </c>
      <c r="G875">
        <f t="shared" si="13"/>
        <v>1</v>
      </c>
      <c r="H875" t="s">
        <v>3778</v>
      </c>
    </row>
    <row r="876" spans="1:8">
      <c r="A876" t="s">
        <v>4477</v>
      </c>
      <c r="B876" t="s">
        <v>4478</v>
      </c>
      <c r="C876">
        <v>1.18</v>
      </c>
      <c r="D876">
        <v>1.28</v>
      </c>
      <c r="E876" s="6">
        <v>10</v>
      </c>
      <c r="F876" t="s">
        <v>3576</v>
      </c>
      <c r="G876">
        <f t="shared" si="13"/>
        <v>1</v>
      </c>
      <c r="H876" t="s">
        <v>3828</v>
      </c>
    </row>
    <row r="877" spans="1:8">
      <c r="A877" t="s">
        <v>4477</v>
      </c>
      <c r="B877" t="s">
        <v>4478</v>
      </c>
      <c r="C877">
        <v>1.29</v>
      </c>
      <c r="D877">
        <v>1.38</v>
      </c>
      <c r="E877" s="6">
        <v>8.9999999999999858</v>
      </c>
      <c r="F877" t="s">
        <v>3676</v>
      </c>
      <c r="G877">
        <f t="shared" si="13"/>
        <v>1</v>
      </c>
      <c r="H877" t="s">
        <v>4011</v>
      </c>
    </row>
    <row r="878" spans="1:8">
      <c r="A878" t="s">
        <v>4477</v>
      </c>
      <c r="B878" t="s">
        <v>4478</v>
      </c>
      <c r="C878">
        <v>1.4</v>
      </c>
      <c r="D878">
        <v>1.49</v>
      </c>
      <c r="E878" s="6">
        <v>9</v>
      </c>
      <c r="F878" t="s">
        <v>3702</v>
      </c>
      <c r="G878">
        <f t="shared" si="13"/>
        <v>1</v>
      </c>
      <c r="H878" t="s">
        <v>4479</v>
      </c>
    </row>
    <row r="879" spans="1:8">
      <c r="A879" t="s">
        <v>4477</v>
      </c>
      <c r="B879" t="s">
        <v>4478</v>
      </c>
      <c r="C879">
        <v>2.2400000000000002</v>
      </c>
      <c r="D879">
        <v>2.46</v>
      </c>
      <c r="E879" s="6">
        <v>21.999999999999972</v>
      </c>
      <c r="F879" t="s">
        <v>3897</v>
      </c>
      <c r="G879">
        <f t="shared" si="13"/>
        <v>2</v>
      </c>
      <c r="H879" t="s">
        <v>3778</v>
      </c>
    </row>
    <row r="880" spans="1:8">
      <c r="A880" t="s">
        <v>4477</v>
      </c>
      <c r="B880" t="s">
        <v>4478</v>
      </c>
      <c r="C880">
        <v>2.4700000000000002</v>
      </c>
      <c r="D880">
        <v>3.07</v>
      </c>
      <c r="E880" s="6">
        <v>19.999999999999943</v>
      </c>
      <c r="F880" t="s">
        <v>3695</v>
      </c>
      <c r="G880">
        <f t="shared" si="13"/>
        <v>2</v>
      </c>
      <c r="H880" t="s">
        <v>3629</v>
      </c>
    </row>
    <row r="881" spans="1:8">
      <c r="A881" t="s">
        <v>4477</v>
      </c>
      <c r="B881" t="s">
        <v>4478</v>
      </c>
      <c r="C881">
        <v>3.08</v>
      </c>
      <c r="D881">
        <v>3.35</v>
      </c>
      <c r="E881" s="6">
        <v>27</v>
      </c>
      <c r="F881" t="s">
        <v>3898</v>
      </c>
      <c r="G881">
        <f t="shared" si="13"/>
        <v>3</v>
      </c>
      <c r="H881" t="s">
        <v>3964</v>
      </c>
    </row>
    <row r="882" spans="1:8">
      <c r="A882" t="s">
        <v>4477</v>
      </c>
      <c r="B882" t="s">
        <v>4478</v>
      </c>
      <c r="C882">
        <v>3.37</v>
      </c>
      <c r="D882">
        <v>4</v>
      </c>
      <c r="E882" s="6">
        <v>23</v>
      </c>
      <c r="F882" t="s">
        <v>3899</v>
      </c>
      <c r="G882">
        <f t="shared" si="13"/>
        <v>2</v>
      </c>
      <c r="H882" t="s">
        <v>3687</v>
      </c>
    </row>
    <row r="883" spans="1:8">
      <c r="A883" t="s">
        <v>4477</v>
      </c>
      <c r="B883" t="s">
        <v>4478</v>
      </c>
      <c r="C883">
        <v>4.0199999999999996</v>
      </c>
      <c r="D883">
        <v>6.34</v>
      </c>
      <c r="E883" s="6">
        <v>152.00000000000006</v>
      </c>
      <c r="F883" t="s">
        <v>4480</v>
      </c>
      <c r="G883">
        <f t="shared" si="13"/>
        <v>14</v>
      </c>
      <c r="H883" t="s">
        <v>3964</v>
      </c>
    </row>
    <row r="884" spans="1:8">
      <c r="A884" t="s">
        <v>4477</v>
      </c>
      <c r="B884" t="s">
        <v>4478</v>
      </c>
      <c r="C884">
        <v>6.36</v>
      </c>
      <c r="D884">
        <v>6.46</v>
      </c>
      <c r="E884" s="6">
        <v>10</v>
      </c>
      <c r="F884" t="s">
        <v>4050</v>
      </c>
      <c r="G884">
        <f t="shared" si="13"/>
        <v>1</v>
      </c>
      <c r="H884" t="s">
        <v>3652</v>
      </c>
    </row>
    <row r="885" spans="1:8">
      <c r="A885" t="s">
        <v>4477</v>
      </c>
      <c r="B885" t="s">
        <v>4478</v>
      </c>
      <c r="C885">
        <v>6.47</v>
      </c>
      <c r="D885">
        <v>7.25</v>
      </c>
      <c r="E885" s="6">
        <v>38</v>
      </c>
      <c r="F885" t="s">
        <v>4481</v>
      </c>
      <c r="G885">
        <f t="shared" si="13"/>
        <v>3</v>
      </c>
      <c r="H885" t="s">
        <v>3687</v>
      </c>
    </row>
    <row r="886" spans="1:8">
      <c r="A886" t="s">
        <v>4477</v>
      </c>
      <c r="B886" t="s">
        <v>4478</v>
      </c>
      <c r="C886">
        <v>7.27</v>
      </c>
      <c r="D886">
        <v>7.47</v>
      </c>
      <c r="E886" s="6">
        <v>20.000000000000057</v>
      </c>
      <c r="F886" t="s">
        <v>4482</v>
      </c>
      <c r="G886">
        <f t="shared" si="13"/>
        <v>2</v>
      </c>
      <c r="H886" t="s">
        <v>3629</v>
      </c>
    </row>
    <row r="887" spans="1:8">
      <c r="A887" t="s">
        <v>4477</v>
      </c>
      <c r="B887" t="s">
        <v>4478</v>
      </c>
      <c r="C887">
        <v>7.49</v>
      </c>
      <c r="D887">
        <v>8.2899999999999991</v>
      </c>
      <c r="E887" s="6">
        <v>39.999999999999886</v>
      </c>
      <c r="F887" t="s">
        <v>4260</v>
      </c>
      <c r="G887">
        <f t="shared" si="13"/>
        <v>4</v>
      </c>
      <c r="H887" t="s">
        <v>3655</v>
      </c>
    </row>
    <row r="888" spans="1:8">
      <c r="A888" t="s">
        <v>4477</v>
      </c>
      <c r="B888" t="s">
        <v>4478</v>
      </c>
      <c r="C888">
        <v>8.3000000000000007</v>
      </c>
      <c r="D888">
        <v>9.0399999999999991</v>
      </c>
      <c r="E888" s="6">
        <v>33.999999999999829</v>
      </c>
      <c r="F888" t="s">
        <v>3948</v>
      </c>
      <c r="G888">
        <f t="shared" si="13"/>
        <v>2</v>
      </c>
      <c r="H888" t="s">
        <v>3683</v>
      </c>
    </row>
    <row r="889" spans="1:8">
      <c r="A889" t="s">
        <v>4483</v>
      </c>
      <c r="B889" t="s">
        <v>4484</v>
      </c>
      <c r="C889">
        <v>0</v>
      </c>
      <c r="D889">
        <v>0.31</v>
      </c>
      <c r="E889" s="6">
        <v>31</v>
      </c>
      <c r="F889" t="s">
        <v>3570</v>
      </c>
      <c r="G889">
        <f t="shared" si="13"/>
        <v>2</v>
      </c>
      <c r="H889" t="s">
        <v>3629</v>
      </c>
    </row>
    <row r="890" spans="1:8">
      <c r="A890" t="s">
        <v>4483</v>
      </c>
      <c r="B890" t="s">
        <v>4484</v>
      </c>
      <c r="C890">
        <v>0.34</v>
      </c>
      <c r="D890">
        <v>0.59</v>
      </c>
      <c r="E890" s="6">
        <v>25</v>
      </c>
      <c r="F890" t="s">
        <v>3611</v>
      </c>
      <c r="G890">
        <f t="shared" si="13"/>
        <v>2</v>
      </c>
      <c r="H890" t="s">
        <v>3629</v>
      </c>
    </row>
    <row r="891" spans="1:8">
      <c r="A891" t="s">
        <v>4483</v>
      </c>
      <c r="B891" t="s">
        <v>4484</v>
      </c>
      <c r="C891">
        <v>1.03</v>
      </c>
      <c r="D891">
        <v>1.35</v>
      </c>
      <c r="E891" s="6">
        <v>32</v>
      </c>
      <c r="F891" t="s">
        <v>3641</v>
      </c>
      <c r="G891">
        <f t="shared" si="13"/>
        <v>1</v>
      </c>
      <c r="H891" t="s">
        <v>3696</v>
      </c>
    </row>
    <row r="892" spans="1:8">
      <c r="A892" t="s">
        <v>4483</v>
      </c>
      <c r="B892" t="s">
        <v>4484</v>
      </c>
      <c r="C892">
        <v>2.31</v>
      </c>
      <c r="D892">
        <v>3.03</v>
      </c>
      <c r="E892" s="6">
        <v>31.999999999999972</v>
      </c>
      <c r="F892" t="s">
        <v>3919</v>
      </c>
      <c r="G892">
        <f t="shared" si="13"/>
        <v>2</v>
      </c>
      <c r="H892" t="s">
        <v>3588</v>
      </c>
    </row>
    <row r="893" spans="1:8">
      <c r="A893" t="s">
        <v>4483</v>
      </c>
      <c r="B893" t="s">
        <v>4484</v>
      </c>
      <c r="C893">
        <v>3.22</v>
      </c>
      <c r="D893">
        <v>3.51</v>
      </c>
      <c r="E893" s="6">
        <v>28.999999999999943</v>
      </c>
      <c r="F893" t="s">
        <v>3589</v>
      </c>
      <c r="G893">
        <f t="shared" si="13"/>
        <v>2</v>
      </c>
      <c r="H893" t="s">
        <v>4485</v>
      </c>
    </row>
    <row r="894" spans="1:8">
      <c r="A894" t="s">
        <v>4483</v>
      </c>
      <c r="B894" t="s">
        <v>4484</v>
      </c>
      <c r="C894">
        <v>5.49</v>
      </c>
      <c r="D894">
        <v>6.16</v>
      </c>
      <c r="E894" s="6">
        <v>27</v>
      </c>
      <c r="F894" t="s">
        <v>3653</v>
      </c>
      <c r="G894">
        <f t="shared" si="13"/>
        <v>2</v>
      </c>
      <c r="H894" t="s">
        <v>3858</v>
      </c>
    </row>
    <row r="895" spans="1:8">
      <c r="A895" t="s">
        <v>4483</v>
      </c>
      <c r="B895" t="s">
        <v>4484</v>
      </c>
      <c r="C895">
        <v>6.18</v>
      </c>
      <c r="D895">
        <v>6.29</v>
      </c>
      <c r="E895" s="6">
        <v>11</v>
      </c>
      <c r="F895" t="s">
        <v>3750</v>
      </c>
      <c r="G895">
        <f t="shared" si="13"/>
        <v>1</v>
      </c>
      <c r="H895" t="s">
        <v>4148</v>
      </c>
    </row>
    <row r="896" spans="1:8">
      <c r="A896" t="s">
        <v>4483</v>
      </c>
      <c r="B896" t="s">
        <v>4484</v>
      </c>
      <c r="C896">
        <v>6.31</v>
      </c>
      <c r="D896">
        <v>6.46</v>
      </c>
      <c r="E896" s="6">
        <v>15.000000000000057</v>
      </c>
      <c r="F896" t="s">
        <v>3660</v>
      </c>
      <c r="G896">
        <f t="shared" si="13"/>
        <v>1</v>
      </c>
      <c r="H896" t="s">
        <v>4110</v>
      </c>
    </row>
    <row r="897" spans="1:8">
      <c r="A897" t="s">
        <v>4483</v>
      </c>
      <c r="B897" t="s">
        <v>4484</v>
      </c>
      <c r="C897">
        <v>6.5</v>
      </c>
      <c r="D897">
        <v>7.02</v>
      </c>
      <c r="E897" s="6">
        <v>11.999999999999943</v>
      </c>
      <c r="F897" t="s">
        <v>3662</v>
      </c>
      <c r="G897">
        <f t="shared" si="13"/>
        <v>1</v>
      </c>
      <c r="H897" t="s">
        <v>3796</v>
      </c>
    </row>
    <row r="898" spans="1:8">
      <c r="A898" t="s">
        <v>4483</v>
      </c>
      <c r="B898" t="s">
        <v>4484</v>
      </c>
      <c r="C898">
        <v>7.07</v>
      </c>
      <c r="D898">
        <v>8.16</v>
      </c>
      <c r="E898" s="6">
        <v>69</v>
      </c>
      <c r="F898" t="s">
        <v>4217</v>
      </c>
      <c r="G898">
        <f t="shared" si="13"/>
        <v>4</v>
      </c>
      <c r="H898" t="s">
        <v>3687</v>
      </c>
    </row>
    <row r="899" spans="1:8">
      <c r="A899" t="s">
        <v>4483</v>
      </c>
      <c r="B899" t="s">
        <v>4484</v>
      </c>
      <c r="C899">
        <v>8.19</v>
      </c>
      <c r="D899">
        <v>8.51</v>
      </c>
      <c r="E899" s="6">
        <v>32.000000000000057</v>
      </c>
      <c r="F899" t="s">
        <v>3666</v>
      </c>
      <c r="G899">
        <f t="shared" ref="G899:G962" si="14">LEN(F899)-LEN(SUBSTITUTE(F899,",",""))+1</f>
        <v>2</v>
      </c>
      <c r="H899" t="s">
        <v>3629</v>
      </c>
    </row>
    <row r="900" spans="1:8">
      <c r="A900" t="s">
        <v>4483</v>
      </c>
      <c r="B900" t="s">
        <v>4484</v>
      </c>
      <c r="C900">
        <v>8.5399999999999991</v>
      </c>
      <c r="D900">
        <v>9.09</v>
      </c>
      <c r="E900" s="6">
        <v>15.000000000000114</v>
      </c>
      <c r="F900" t="s">
        <v>3667</v>
      </c>
      <c r="G900">
        <f t="shared" si="14"/>
        <v>1</v>
      </c>
      <c r="H900" t="s">
        <v>3612</v>
      </c>
    </row>
    <row r="901" spans="1:8">
      <c r="A901" t="s">
        <v>4483</v>
      </c>
      <c r="B901" t="s">
        <v>4484</v>
      </c>
      <c r="C901">
        <v>9.11</v>
      </c>
      <c r="D901">
        <v>9.24</v>
      </c>
      <c r="E901" s="6">
        <v>13</v>
      </c>
      <c r="F901" t="s">
        <v>3941</v>
      </c>
      <c r="G901">
        <f t="shared" si="14"/>
        <v>1</v>
      </c>
      <c r="H901" t="s">
        <v>3638</v>
      </c>
    </row>
    <row r="902" spans="1:8">
      <c r="A902" t="s">
        <v>4483</v>
      </c>
      <c r="B902" t="s">
        <v>4484</v>
      </c>
      <c r="C902">
        <v>9.26</v>
      </c>
      <c r="D902">
        <v>9.52</v>
      </c>
      <c r="E902" s="6">
        <v>26</v>
      </c>
      <c r="F902" t="s">
        <v>4379</v>
      </c>
      <c r="G902">
        <f t="shared" si="14"/>
        <v>2</v>
      </c>
      <c r="H902" t="s">
        <v>3629</v>
      </c>
    </row>
    <row r="903" spans="1:8">
      <c r="A903" t="s">
        <v>4483</v>
      </c>
      <c r="B903" t="s">
        <v>4484</v>
      </c>
      <c r="C903">
        <v>9.56</v>
      </c>
      <c r="D903">
        <v>10.210000000000001</v>
      </c>
      <c r="E903" s="6">
        <v>25.000000000000114</v>
      </c>
      <c r="F903" t="s">
        <v>3943</v>
      </c>
      <c r="G903">
        <f t="shared" si="14"/>
        <v>2</v>
      </c>
      <c r="H903" t="s">
        <v>3629</v>
      </c>
    </row>
    <row r="904" spans="1:8">
      <c r="A904" t="s">
        <v>4483</v>
      </c>
      <c r="B904" t="s">
        <v>4484</v>
      </c>
      <c r="C904">
        <v>10.27</v>
      </c>
      <c r="D904">
        <v>11.04</v>
      </c>
      <c r="E904" s="6">
        <v>36.999999999999886</v>
      </c>
      <c r="F904" t="s">
        <v>4486</v>
      </c>
      <c r="G904">
        <f t="shared" si="14"/>
        <v>2</v>
      </c>
      <c r="H904" t="s">
        <v>3629</v>
      </c>
    </row>
    <row r="905" spans="1:8">
      <c r="A905" t="s">
        <v>4483</v>
      </c>
      <c r="B905" t="s">
        <v>4484</v>
      </c>
      <c r="C905">
        <v>11.09</v>
      </c>
      <c r="D905">
        <v>11.54</v>
      </c>
      <c r="E905" s="6">
        <v>44.999999999999886</v>
      </c>
      <c r="F905" t="s">
        <v>4487</v>
      </c>
      <c r="G905">
        <f t="shared" si="14"/>
        <v>3</v>
      </c>
      <c r="H905" t="s">
        <v>3687</v>
      </c>
    </row>
    <row r="906" spans="1:8">
      <c r="A906" t="s">
        <v>4483</v>
      </c>
      <c r="B906" t="s">
        <v>4484</v>
      </c>
      <c r="C906">
        <v>11.56</v>
      </c>
      <c r="D906">
        <v>12.08</v>
      </c>
      <c r="E906" s="6">
        <v>12</v>
      </c>
      <c r="F906" t="s">
        <v>3946</v>
      </c>
      <c r="G906">
        <f t="shared" si="14"/>
        <v>1</v>
      </c>
      <c r="H906" t="s">
        <v>4488</v>
      </c>
    </row>
    <row r="907" spans="1:8">
      <c r="A907" t="s">
        <v>4483</v>
      </c>
      <c r="B907" t="s">
        <v>4484</v>
      </c>
      <c r="C907">
        <v>12.11</v>
      </c>
      <c r="D907">
        <v>12.22</v>
      </c>
      <c r="E907" s="6">
        <v>11.000000000000114</v>
      </c>
      <c r="F907" t="s">
        <v>3849</v>
      </c>
      <c r="G907">
        <f t="shared" si="14"/>
        <v>1</v>
      </c>
      <c r="H907" t="s">
        <v>4489</v>
      </c>
    </row>
    <row r="908" spans="1:8">
      <c r="A908" t="s">
        <v>4483</v>
      </c>
      <c r="B908" t="s">
        <v>4484</v>
      </c>
      <c r="C908">
        <v>12.24</v>
      </c>
      <c r="D908">
        <v>12.41</v>
      </c>
      <c r="E908" s="6">
        <v>17</v>
      </c>
      <c r="F908" t="s">
        <v>3757</v>
      </c>
      <c r="G908">
        <f t="shared" si="14"/>
        <v>1</v>
      </c>
      <c r="H908" t="s">
        <v>3785</v>
      </c>
    </row>
    <row r="909" spans="1:8">
      <c r="A909" t="s">
        <v>4483</v>
      </c>
      <c r="B909" t="s">
        <v>4484</v>
      </c>
      <c r="C909">
        <v>12.42</v>
      </c>
      <c r="D909">
        <v>12.59</v>
      </c>
      <c r="E909" s="6">
        <v>17</v>
      </c>
      <c r="F909" t="s">
        <v>3758</v>
      </c>
      <c r="G909">
        <f t="shared" si="14"/>
        <v>1</v>
      </c>
      <c r="H909" t="s">
        <v>4490</v>
      </c>
    </row>
    <row r="910" spans="1:8">
      <c r="A910" t="s">
        <v>4483</v>
      </c>
      <c r="B910" t="s">
        <v>4484</v>
      </c>
      <c r="C910">
        <v>13.01</v>
      </c>
      <c r="D910">
        <v>13.18</v>
      </c>
      <c r="E910" s="6">
        <v>17</v>
      </c>
      <c r="F910" t="s">
        <v>3760</v>
      </c>
      <c r="G910">
        <f t="shared" si="14"/>
        <v>1</v>
      </c>
      <c r="H910" t="s">
        <v>4491</v>
      </c>
    </row>
    <row r="911" spans="1:8">
      <c r="A911" t="s">
        <v>4483</v>
      </c>
      <c r="B911" t="s">
        <v>4484</v>
      </c>
      <c r="C911">
        <v>13.47</v>
      </c>
      <c r="D911">
        <v>14.35</v>
      </c>
      <c r="E911" s="6">
        <v>47.999999999999886</v>
      </c>
      <c r="F911" t="s">
        <v>4476</v>
      </c>
      <c r="G911">
        <f t="shared" si="14"/>
        <v>2</v>
      </c>
      <c r="H911" t="s">
        <v>4492</v>
      </c>
    </row>
    <row r="912" spans="1:8">
      <c r="A912" t="s">
        <v>4483</v>
      </c>
      <c r="B912" t="s">
        <v>4484</v>
      </c>
      <c r="C912">
        <v>14.38</v>
      </c>
      <c r="D912">
        <v>14.56</v>
      </c>
      <c r="E912" s="6">
        <v>17.999999999999886</v>
      </c>
      <c r="F912" t="s">
        <v>4493</v>
      </c>
      <c r="G912">
        <f t="shared" si="14"/>
        <v>1</v>
      </c>
      <c r="H912" t="s">
        <v>4455</v>
      </c>
    </row>
    <row r="913" spans="1:8">
      <c r="A913" t="s">
        <v>4483</v>
      </c>
      <c r="B913" t="s">
        <v>4484</v>
      </c>
      <c r="C913">
        <v>15</v>
      </c>
      <c r="D913">
        <v>15.12</v>
      </c>
      <c r="E913" s="6">
        <v>11.999999999999886</v>
      </c>
      <c r="F913" t="s">
        <v>3854</v>
      </c>
      <c r="G913">
        <f t="shared" si="14"/>
        <v>1</v>
      </c>
      <c r="H913" t="s">
        <v>4494</v>
      </c>
    </row>
    <row r="914" spans="1:8">
      <c r="A914" t="s">
        <v>4483</v>
      </c>
      <c r="B914" t="s">
        <v>4484</v>
      </c>
      <c r="C914">
        <v>15.32</v>
      </c>
      <c r="D914">
        <v>16.420000000000002</v>
      </c>
      <c r="E914" s="6">
        <v>70.000000000000227</v>
      </c>
      <c r="F914" t="s">
        <v>4495</v>
      </c>
      <c r="G914">
        <f t="shared" si="14"/>
        <v>4</v>
      </c>
      <c r="H914" t="s">
        <v>4070</v>
      </c>
    </row>
    <row r="915" spans="1:8">
      <c r="A915" t="s">
        <v>4483</v>
      </c>
      <c r="B915" t="s">
        <v>4484</v>
      </c>
      <c r="C915">
        <v>16.43</v>
      </c>
      <c r="D915">
        <v>16.59</v>
      </c>
      <c r="E915" s="6">
        <v>16</v>
      </c>
      <c r="F915" t="s">
        <v>3766</v>
      </c>
      <c r="G915">
        <f t="shared" si="14"/>
        <v>1</v>
      </c>
      <c r="H915" t="s">
        <v>4242</v>
      </c>
    </row>
    <row r="916" spans="1:8">
      <c r="A916" t="s">
        <v>4483</v>
      </c>
      <c r="B916" t="s">
        <v>4484</v>
      </c>
      <c r="C916">
        <v>17.010000000000002</v>
      </c>
      <c r="D916">
        <v>18.190000000000001</v>
      </c>
      <c r="E916" s="6">
        <v>78.000000000000114</v>
      </c>
      <c r="F916" t="s">
        <v>4496</v>
      </c>
      <c r="G916">
        <f t="shared" si="14"/>
        <v>5</v>
      </c>
      <c r="H916" t="s">
        <v>3687</v>
      </c>
    </row>
    <row r="917" spans="1:8">
      <c r="A917" t="s">
        <v>4483</v>
      </c>
      <c r="B917" t="s">
        <v>4484</v>
      </c>
      <c r="C917">
        <v>18.23</v>
      </c>
      <c r="D917">
        <v>19.52</v>
      </c>
      <c r="E917" s="6">
        <v>89</v>
      </c>
      <c r="F917" t="s">
        <v>4497</v>
      </c>
      <c r="G917">
        <f t="shared" si="14"/>
        <v>5</v>
      </c>
      <c r="H917" t="s">
        <v>3588</v>
      </c>
    </row>
    <row r="918" spans="1:8">
      <c r="A918" t="s">
        <v>4483</v>
      </c>
      <c r="B918" t="s">
        <v>4484</v>
      </c>
      <c r="C918">
        <v>19.59</v>
      </c>
      <c r="D918">
        <v>20.58</v>
      </c>
      <c r="E918" s="6">
        <v>58.999999999999773</v>
      </c>
      <c r="F918" t="s">
        <v>4498</v>
      </c>
      <c r="G918">
        <f t="shared" si="14"/>
        <v>3</v>
      </c>
      <c r="H918" t="s">
        <v>4455</v>
      </c>
    </row>
    <row r="919" spans="1:8">
      <c r="A919" t="s">
        <v>4483</v>
      </c>
      <c r="B919" t="s">
        <v>4484</v>
      </c>
      <c r="C919">
        <v>21.01</v>
      </c>
      <c r="D919">
        <v>21.35</v>
      </c>
      <c r="E919" s="6">
        <v>34</v>
      </c>
      <c r="F919" t="s">
        <v>4499</v>
      </c>
      <c r="G919">
        <f t="shared" si="14"/>
        <v>2</v>
      </c>
      <c r="H919" t="s">
        <v>3629</v>
      </c>
    </row>
    <row r="920" spans="1:8">
      <c r="A920" t="s">
        <v>4483</v>
      </c>
      <c r="B920" t="s">
        <v>4484</v>
      </c>
      <c r="C920">
        <v>21.37</v>
      </c>
      <c r="D920">
        <v>21.53</v>
      </c>
      <c r="E920" s="6">
        <v>16</v>
      </c>
      <c r="F920" t="s">
        <v>4270</v>
      </c>
      <c r="G920">
        <f t="shared" si="14"/>
        <v>1</v>
      </c>
      <c r="H920" t="s">
        <v>4500</v>
      </c>
    </row>
    <row r="921" spans="1:8">
      <c r="A921" t="s">
        <v>4483</v>
      </c>
      <c r="B921" t="s">
        <v>4484</v>
      </c>
      <c r="C921">
        <v>21.55</v>
      </c>
      <c r="D921">
        <v>22.19</v>
      </c>
      <c r="E921" s="6">
        <v>24.000000000000227</v>
      </c>
      <c r="F921" t="s">
        <v>4501</v>
      </c>
      <c r="G921">
        <f t="shared" si="14"/>
        <v>2</v>
      </c>
      <c r="H921" t="s">
        <v>3629</v>
      </c>
    </row>
    <row r="922" spans="1:8">
      <c r="A922" t="s">
        <v>4483</v>
      </c>
      <c r="B922" t="s">
        <v>4484</v>
      </c>
      <c r="C922">
        <v>22.21</v>
      </c>
      <c r="D922">
        <v>22.32</v>
      </c>
      <c r="E922" s="6">
        <v>11</v>
      </c>
      <c r="F922" t="s">
        <v>3786</v>
      </c>
      <c r="G922">
        <f t="shared" si="14"/>
        <v>1</v>
      </c>
      <c r="H922" t="s">
        <v>4455</v>
      </c>
    </row>
    <row r="923" spans="1:8">
      <c r="A923" t="s">
        <v>4483</v>
      </c>
      <c r="B923" t="s">
        <v>4484</v>
      </c>
      <c r="C923">
        <v>22.34</v>
      </c>
      <c r="D923">
        <v>23.03</v>
      </c>
      <c r="E923" s="6">
        <v>29</v>
      </c>
      <c r="F923" t="s">
        <v>4502</v>
      </c>
      <c r="G923">
        <f t="shared" si="14"/>
        <v>2</v>
      </c>
      <c r="H923" t="s">
        <v>3629</v>
      </c>
    </row>
    <row r="924" spans="1:8">
      <c r="A924" t="s">
        <v>4483</v>
      </c>
      <c r="B924" t="s">
        <v>4484</v>
      </c>
      <c r="C924">
        <v>23.06</v>
      </c>
      <c r="D924">
        <v>23.23</v>
      </c>
      <c r="E924" s="6">
        <v>17.000000000000227</v>
      </c>
      <c r="F924" t="s">
        <v>4503</v>
      </c>
      <c r="G924">
        <f t="shared" si="14"/>
        <v>1</v>
      </c>
      <c r="H924" t="s">
        <v>4504</v>
      </c>
    </row>
    <row r="925" spans="1:8">
      <c r="A925" t="s">
        <v>4483</v>
      </c>
      <c r="B925" t="s">
        <v>4484</v>
      </c>
      <c r="C925">
        <v>23.25</v>
      </c>
      <c r="D925">
        <v>23.39</v>
      </c>
      <c r="E925" s="6">
        <v>14</v>
      </c>
      <c r="F925" t="s">
        <v>3965</v>
      </c>
      <c r="G925">
        <f t="shared" si="14"/>
        <v>1</v>
      </c>
      <c r="H925" t="s">
        <v>4505</v>
      </c>
    </row>
    <row r="926" spans="1:8">
      <c r="A926" t="s">
        <v>4483</v>
      </c>
      <c r="B926" t="s">
        <v>4484</v>
      </c>
      <c r="C926">
        <v>23.41</v>
      </c>
      <c r="D926">
        <v>24.01</v>
      </c>
      <c r="E926" s="6">
        <v>20.000000000000227</v>
      </c>
      <c r="F926" t="s">
        <v>4275</v>
      </c>
      <c r="G926">
        <f t="shared" si="14"/>
        <v>1</v>
      </c>
      <c r="H926" t="s">
        <v>4506</v>
      </c>
    </row>
    <row r="927" spans="1:8">
      <c r="A927" t="s">
        <v>4483</v>
      </c>
      <c r="B927" t="s">
        <v>4484</v>
      </c>
      <c r="C927">
        <v>24.07</v>
      </c>
      <c r="D927">
        <v>24.45</v>
      </c>
      <c r="E927" s="6">
        <v>38</v>
      </c>
      <c r="F927" t="s">
        <v>4074</v>
      </c>
      <c r="G927">
        <f t="shared" si="14"/>
        <v>2</v>
      </c>
      <c r="H927" t="s">
        <v>3629</v>
      </c>
    </row>
    <row r="928" spans="1:8">
      <c r="A928" t="s">
        <v>4483</v>
      </c>
      <c r="B928" t="s">
        <v>4484</v>
      </c>
      <c r="C928">
        <v>24.46</v>
      </c>
      <c r="D928">
        <v>25.02</v>
      </c>
      <c r="E928" s="6">
        <v>16</v>
      </c>
      <c r="F928" t="s">
        <v>3867</v>
      </c>
      <c r="G928">
        <f t="shared" si="14"/>
        <v>1</v>
      </c>
      <c r="H928" t="s">
        <v>4352</v>
      </c>
    </row>
    <row r="929" spans="1:8">
      <c r="A929" t="s">
        <v>4483</v>
      </c>
      <c r="B929" t="s">
        <v>4484</v>
      </c>
      <c r="C929">
        <v>25.03</v>
      </c>
      <c r="D929">
        <v>25.48</v>
      </c>
      <c r="E929" s="6">
        <v>45</v>
      </c>
      <c r="F929" t="s">
        <v>4077</v>
      </c>
      <c r="G929">
        <f t="shared" si="14"/>
        <v>3</v>
      </c>
      <c r="H929" t="s">
        <v>3600</v>
      </c>
    </row>
    <row r="930" spans="1:8">
      <c r="A930" t="s">
        <v>4483</v>
      </c>
      <c r="B930" t="s">
        <v>4484</v>
      </c>
      <c r="C930">
        <v>25.51</v>
      </c>
      <c r="D930">
        <v>26.06</v>
      </c>
      <c r="E930" s="6">
        <v>14.999999999999545</v>
      </c>
      <c r="F930" t="s">
        <v>4078</v>
      </c>
      <c r="G930">
        <f t="shared" si="14"/>
        <v>1</v>
      </c>
      <c r="H930" t="s">
        <v>3850</v>
      </c>
    </row>
    <row r="931" spans="1:8">
      <c r="A931" t="s">
        <v>4483</v>
      </c>
      <c r="B931" t="s">
        <v>4484</v>
      </c>
      <c r="C931">
        <v>26.09</v>
      </c>
      <c r="D931">
        <v>27.1</v>
      </c>
      <c r="E931" s="6">
        <v>61.000000000000227</v>
      </c>
      <c r="F931" t="s">
        <v>4507</v>
      </c>
      <c r="G931">
        <f t="shared" si="14"/>
        <v>3</v>
      </c>
      <c r="H931" t="s">
        <v>4508</v>
      </c>
    </row>
    <row r="932" spans="1:8">
      <c r="A932" t="s">
        <v>4483</v>
      </c>
      <c r="B932" t="s">
        <v>4484</v>
      </c>
      <c r="C932">
        <v>27.11</v>
      </c>
      <c r="D932">
        <v>27.43</v>
      </c>
      <c r="E932" s="6">
        <v>32</v>
      </c>
      <c r="F932" t="s">
        <v>3794</v>
      </c>
      <c r="G932">
        <f t="shared" si="14"/>
        <v>2</v>
      </c>
      <c r="H932" t="s">
        <v>3665</v>
      </c>
    </row>
    <row r="933" spans="1:8">
      <c r="A933" t="s">
        <v>4483</v>
      </c>
      <c r="B933" t="s">
        <v>4484</v>
      </c>
      <c r="C933">
        <v>27.45</v>
      </c>
      <c r="D933">
        <v>28.21</v>
      </c>
      <c r="E933" s="6">
        <v>36</v>
      </c>
      <c r="F933" t="s">
        <v>4509</v>
      </c>
      <c r="G933">
        <f t="shared" si="14"/>
        <v>2</v>
      </c>
      <c r="H933" t="s">
        <v>3629</v>
      </c>
    </row>
    <row r="934" spans="1:8">
      <c r="A934" t="s">
        <v>4483</v>
      </c>
      <c r="B934" t="s">
        <v>4484</v>
      </c>
      <c r="C934">
        <v>28.22</v>
      </c>
      <c r="D934">
        <v>28.34</v>
      </c>
      <c r="E934" s="6">
        <v>12</v>
      </c>
      <c r="F934" t="s">
        <v>3975</v>
      </c>
      <c r="G934">
        <f t="shared" si="14"/>
        <v>1</v>
      </c>
      <c r="H934" t="s">
        <v>4124</v>
      </c>
    </row>
    <row r="935" spans="1:8">
      <c r="A935" t="s">
        <v>4483</v>
      </c>
      <c r="B935" t="s">
        <v>4484</v>
      </c>
      <c r="C935">
        <v>28.36</v>
      </c>
      <c r="D935">
        <v>28.5</v>
      </c>
      <c r="E935" s="6">
        <v>14</v>
      </c>
      <c r="F935" t="s">
        <v>3977</v>
      </c>
      <c r="G935">
        <f t="shared" si="14"/>
        <v>1</v>
      </c>
      <c r="H935" t="s">
        <v>3588</v>
      </c>
    </row>
    <row r="936" spans="1:8">
      <c r="A936" t="s">
        <v>4483</v>
      </c>
      <c r="B936" t="s">
        <v>4484</v>
      </c>
      <c r="C936">
        <v>28.51</v>
      </c>
      <c r="D936">
        <v>29.26</v>
      </c>
      <c r="E936" s="6">
        <v>35</v>
      </c>
      <c r="F936" t="s">
        <v>4400</v>
      </c>
      <c r="G936">
        <f t="shared" si="14"/>
        <v>2</v>
      </c>
      <c r="H936" t="s">
        <v>4070</v>
      </c>
    </row>
    <row r="937" spans="1:8">
      <c r="A937" t="s">
        <v>4483</v>
      </c>
      <c r="B937" t="s">
        <v>4484</v>
      </c>
      <c r="C937">
        <v>29.29</v>
      </c>
      <c r="D937">
        <v>29.43</v>
      </c>
      <c r="E937" s="6">
        <v>14</v>
      </c>
      <c r="F937" t="s">
        <v>4402</v>
      </c>
      <c r="G937">
        <f t="shared" si="14"/>
        <v>1</v>
      </c>
      <c r="H937" t="s">
        <v>3964</v>
      </c>
    </row>
    <row r="938" spans="1:8">
      <c r="A938" t="s">
        <v>4483</v>
      </c>
      <c r="B938" t="s">
        <v>4484</v>
      </c>
      <c r="C938">
        <v>29.45</v>
      </c>
      <c r="D938">
        <v>29.57</v>
      </c>
      <c r="E938" s="6">
        <v>12</v>
      </c>
      <c r="F938" t="s">
        <v>4403</v>
      </c>
      <c r="G938">
        <f t="shared" si="14"/>
        <v>1</v>
      </c>
      <c r="H938" t="s">
        <v>4049</v>
      </c>
    </row>
    <row r="939" spans="1:8">
      <c r="A939" t="s">
        <v>4483</v>
      </c>
      <c r="B939" t="s">
        <v>4484</v>
      </c>
      <c r="C939">
        <v>29.59</v>
      </c>
      <c r="D939">
        <v>30.15</v>
      </c>
      <c r="E939" s="6">
        <v>15.999999999999773</v>
      </c>
      <c r="F939" t="s">
        <v>4510</v>
      </c>
      <c r="G939">
        <f t="shared" si="14"/>
        <v>1</v>
      </c>
      <c r="H939" t="s">
        <v>4511</v>
      </c>
    </row>
    <row r="940" spans="1:8">
      <c r="A940" t="s">
        <v>4483</v>
      </c>
      <c r="B940" t="s">
        <v>4484</v>
      </c>
      <c r="C940">
        <v>30.16</v>
      </c>
      <c r="D940">
        <v>31.01</v>
      </c>
      <c r="E940" s="6">
        <v>45.000000000000227</v>
      </c>
      <c r="F940" t="s">
        <v>4512</v>
      </c>
      <c r="G940">
        <f t="shared" si="14"/>
        <v>3</v>
      </c>
      <c r="H940" t="s">
        <v>3862</v>
      </c>
    </row>
    <row r="941" spans="1:8">
      <c r="A941" t="s">
        <v>4483</v>
      </c>
      <c r="B941" t="s">
        <v>4484</v>
      </c>
      <c r="C941">
        <v>31.33</v>
      </c>
      <c r="D941">
        <v>32.340000000000003</v>
      </c>
      <c r="E941" s="6">
        <v>61.000000000000682</v>
      </c>
      <c r="F941" t="s">
        <v>4513</v>
      </c>
      <c r="G941">
        <f t="shared" si="14"/>
        <v>3</v>
      </c>
      <c r="H941" t="s">
        <v>3629</v>
      </c>
    </row>
    <row r="942" spans="1:8">
      <c r="A942" t="s">
        <v>4483</v>
      </c>
      <c r="B942" t="s">
        <v>4484</v>
      </c>
      <c r="C942">
        <v>32.380000000000003</v>
      </c>
      <c r="D942">
        <v>33.270000000000003</v>
      </c>
      <c r="E942" s="6">
        <v>49</v>
      </c>
      <c r="F942" t="s">
        <v>4514</v>
      </c>
      <c r="G942">
        <f t="shared" si="14"/>
        <v>3</v>
      </c>
      <c r="H942" t="s">
        <v>3964</v>
      </c>
    </row>
    <row r="943" spans="1:8">
      <c r="A943" t="s">
        <v>4483</v>
      </c>
      <c r="B943" t="s">
        <v>4484</v>
      </c>
      <c r="C943">
        <v>33.299999999999997</v>
      </c>
      <c r="D943">
        <v>33.4</v>
      </c>
      <c r="E943" s="6">
        <v>10</v>
      </c>
      <c r="F943" t="s">
        <v>3885</v>
      </c>
      <c r="G943">
        <f t="shared" si="14"/>
        <v>1</v>
      </c>
      <c r="H943" t="s">
        <v>3687</v>
      </c>
    </row>
    <row r="944" spans="1:8">
      <c r="A944" t="s">
        <v>4483</v>
      </c>
      <c r="B944" t="s">
        <v>4484</v>
      </c>
      <c r="C944">
        <v>33.590000000000003</v>
      </c>
      <c r="D944">
        <v>34.26</v>
      </c>
      <c r="E944" s="6">
        <v>26.999999999999545</v>
      </c>
      <c r="F944" t="s">
        <v>4515</v>
      </c>
      <c r="G944">
        <f t="shared" si="14"/>
        <v>2</v>
      </c>
      <c r="H944" t="s">
        <v>3687</v>
      </c>
    </row>
    <row r="945" spans="1:8">
      <c r="A945" t="s">
        <v>4483</v>
      </c>
      <c r="B945" t="s">
        <v>4484</v>
      </c>
      <c r="C945">
        <v>34.29</v>
      </c>
      <c r="D945">
        <v>34.520000000000003</v>
      </c>
      <c r="E945" s="6">
        <v>23.000000000000455</v>
      </c>
      <c r="F945" t="s">
        <v>4516</v>
      </c>
      <c r="G945">
        <f t="shared" si="14"/>
        <v>1</v>
      </c>
      <c r="H945" t="s">
        <v>3721</v>
      </c>
    </row>
    <row r="946" spans="1:8">
      <c r="A946" t="s">
        <v>4483</v>
      </c>
      <c r="B946" t="s">
        <v>4484</v>
      </c>
      <c r="C946">
        <v>34.56</v>
      </c>
      <c r="D946">
        <v>35.14</v>
      </c>
      <c r="E946" s="6">
        <v>18</v>
      </c>
      <c r="F946" t="s">
        <v>3888</v>
      </c>
      <c r="G946">
        <f t="shared" si="14"/>
        <v>1</v>
      </c>
      <c r="H946" t="s">
        <v>3994</v>
      </c>
    </row>
    <row r="947" spans="1:8">
      <c r="A947" t="s">
        <v>4483</v>
      </c>
      <c r="B947" t="s">
        <v>4484</v>
      </c>
      <c r="C947">
        <v>35.17</v>
      </c>
      <c r="D947">
        <v>35.33</v>
      </c>
      <c r="E947" s="6">
        <v>16</v>
      </c>
      <c r="F947" t="s">
        <v>3890</v>
      </c>
      <c r="G947">
        <f t="shared" si="14"/>
        <v>1</v>
      </c>
      <c r="H947" t="s">
        <v>4267</v>
      </c>
    </row>
    <row r="948" spans="1:8">
      <c r="A948" t="s">
        <v>4483</v>
      </c>
      <c r="B948" t="s">
        <v>4484</v>
      </c>
      <c r="C948">
        <v>35.340000000000003</v>
      </c>
      <c r="D948">
        <v>35.47</v>
      </c>
      <c r="E948" s="6">
        <v>12.999999999999545</v>
      </c>
      <c r="F948" t="s">
        <v>4092</v>
      </c>
      <c r="G948">
        <f t="shared" si="14"/>
        <v>1</v>
      </c>
      <c r="H948" t="s">
        <v>3626</v>
      </c>
    </row>
    <row r="949" spans="1:8">
      <c r="A949" t="s">
        <v>4483</v>
      </c>
      <c r="B949" t="s">
        <v>4484</v>
      </c>
      <c r="C949">
        <v>35.49</v>
      </c>
      <c r="D949">
        <v>36.06</v>
      </c>
      <c r="E949" s="6">
        <v>17</v>
      </c>
      <c r="F949" t="s">
        <v>3986</v>
      </c>
      <c r="G949">
        <f t="shared" si="14"/>
        <v>1</v>
      </c>
      <c r="H949" t="s">
        <v>4517</v>
      </c>
    </row>
    <row r="950" spans="1:8">
      <c r="A950" t="s">
        <v>4483</v>
      </c>
      <c r="B950" t="s">
        <v>4484</v>
      </c>
      <c r="C950">
        <v>36.1</v>
      </c>
      <c r="D950">
        <v>36.47</v>
      </c>
      <c r="E950" s="6">
        <v>37</v>
      </c>
      <c r="F950" t="s">
        <v>4518</v>
      </c>
      <c r="G950">
        <f t="shared" si="14"/>
        <v>2</v>
      </c>
      <c r="H950" t="s">
        <v>3647</v>
      </c>
    </row>
    <row r="951" spans="1:8">
      <c r="A951" t="s">
        <v>4483</v>
      </c>
      <c r="B951" t="s">
        <v>4484</v>
      </c>
      <c r="C951">
        <v>36.49</v>
      </c>
      <c r="D951">
        <v>37.03</v>
      </c>
      <c r="E951" s="6">
        <v>14</v>
      </c>
      <c r="F951" t="s">
        <v>4097</v>
      </c>
      <c r="G951">
        <f t="shared" si="14"/>
        <v>1</v>
      </c>
      <c r="H951" t="s">
        <v>4519</v>
      </c>
    </row>
    <row r="952" spans="1:8">
      <c r="A952" t="s">
        <v>4483</v>
      </c>
      <c r="B952" t="s">
        <v>4484</v>
      </c>
      <c r="C952">
        <v>37.06</v>
      </c>
      <c r="D952">
        <v>37.520000000000003</v>
      </c>
      <c r="E952" s="6">
        <v>46.000000000000455</v>
      </c>
      <c r="F952" t="s">
        <v>4520</v>
      </c>
      <c r="G952">
        <f t="shared" si="14"/>
        <v>3</v>
      </c>
      <c r="H952" t="s">
        <v>3858</v>
      </c>
    </row>
    <row r="953" spans="1:8">
      <c r="A953" t="s">
        <v>4483</v>
      </c>
      <c r="B953" t="s">
        <v>4484</v>
      </c>
      <c r="C953">
        <v>37.53</v>
      </c>
      <c r="D953">
        <v>38.44</v>
      </c>
      <c r="E953" s="6">
        <v>51</v>
      </c>
      <c r="F953" t="s">
        <v>4521</v>
      </c>
      <c r="G953">
        <f t="shared" si="14"/>
        <v>3</v>
      </c>
      <c r="H953" t="s">
        <v>3903</v>
      </c>
    </row>
    <row r="954" spans="1:8">
      <c r="A954" t="s">
        <v>4483</v>
      </c>
      <c r="B954" t="s">
        <v>4484</v>
      </c>
      <c r="C954">
        <v>38.46</v>
      </c>
      <c r="D954">
        <v>39.17</v>
      </c>
      <c r="E954" s="6">
        <v>31</v>
      </c>
      <c r="F954" t="s">
        <v>4522</v>
      </c>
      <c r="G954">
        <f t="shared" si="14"/>
        <v>1</v>
      </c>
      <c r="H954" t="s">
        <v>3933</v>
      </c>
    </row>
    <row r="955" spans="1:8">
      <c r="A955" t="s">
        <v>4483</v>
      </c>
      <c r="B955" t="s">
        <v>4484</v>
      </c>
      <c r="C955">
        <v>39.22</v>
      </c>
      <c r="D955">
        <v>39.35</v>
      </c>
      <c r="E955" s="6">
        <v>13</v>
      </c>
      <c r="F955" t="s">
        <v>4523</v>
      </c>
      <c r="G955">
        <f t="shared" si="14"/>
        <v>1</v>
      </c>
      <c r="H955" t="s">
        <v>4524</v>
      </c>
    </row>
    <row r="956" spans="1:8">
      <c r="A956" t="s">
        <v>4483</v>
      </c>
      <c r="B956" t="s">
        <v>4484</v>
      </c>
      <c r="C956">
        <v>39.380000000000003</v>
      </c>
      <c r="D956">
        <v>39.51</v>
      </c>
      <c r="E956" s="6">
        <v>12.999999999999545</v>
      </c>
      <c r="F956" t="s">
        <v>4525</v>
      </c>
      <c r="G956">
        <f t="shared" si="14"/>
        <v>1</v>
      </c>
      <c r="H956" t="s">
        <v>4526</v>
      </c>
    </row>
    <row r="957" spans="1:8">
      <c r="A957" t="s">
        <v>4483</v>
      </c>
      <c r="B957" t="s">
        <v>4484</v>
      </c>
      <c r="C957">
        <v>39.549999999999997</v>
      </c>
      <c r="D957">
        <v>40.07</v>
      </c>
      <c r="E957" s="6">
        <v>12.000000000000455</v>
      </c>
      <c r="F957" t="s">
        <v>3993</v>
      </c>
      <c r="G957">
        <f t="shared" si="14"/>
        <v>1</v>
      </c>
      <c r="H957" t="s">
        <v>4527</v>
      </c>
    </row>
    <row r="958" spans="1:8">
      <c r="A958" t="s">
        <v>4483</v>
      </c>
      <c r="B958" t="s">
        <v>4484</v>
      </c>
      <c r="C958">
        <v>40.08</v>
      </c>
      <c r="D958">
        <v>40.229999999999997</v>
      </c>
      <c r="E958" s="6">
        <v>14.999999999999545</v>
      </c>
      <c r="F958" t="s">
        <v>3811</v>
      </c>
      <c r="G958">
        <f t="shared" si="14"/>
        <v>1</v>
      </c>
      <c r="H958" t="s">
        <v>3588</v>
      </c>
    </row>
    <row r="959" spans="1:8">
      <c r="A959" t="s">
        <v>4483</v>
      </c>
      <c r="B959" t="s">
        <v>4484</v>
      </c>
      <c r="C959">
        <v>40.25</v>
      </c>
      <c r="D959">
        <v>41.33</v>
      </c>
      <c r="E959" s="6">
        <v>68</v>
      </c>
      <c r="F959" t="s">
        <v>4528</v>
      </c>
      <c r="G959">
        <f t="shared" si="14"/>
        <v>4</v>
      </c>
      <c r="H959" t="s">
        <v>3964</v>
      </c>
    </row>
    <row r="960" spans="1:8">
      <c r="A960" t="s">
        <v>4483</v>
      </c>
      <c r="B960" t="s">
        <v>4484</v>
      </c>
      <c r="C960">
        <v>41.43</v>
      </c>
      <c r="D960">
        <v>43.23</v>
      </c>
      <c r="E960" s="6">
        <v>99.999999999999545</v>
      </c>
      <c r="F960" t="s">
        <v>4529</v>
      </c>
      <c r="G960">
        <f t="shared" si="14"/>
        <v>5</v>
      </c>
      <c r="H960" t="s">
        <v>3652</v>
      </c>
    </row>
    <row r="961" spans="1:8">
      <c r="A961" t="s">
        <v>4483</v>
      </c>
      <c r="B961" t="s">
        <v>4484</v>
      </c>
      <c r="C961">
        <v>43.27</v>
      </c>
      <c r="D961">
        <v>43.38</v>
      </c>
      <c r="E961" s="6">
        <v>11</v>
      </c>
      <c r="F961" t="s">
        <v>4530</v>
      </c>
      <c r="G961">
        <f t="shared" si="14"/>
        <v>1</v>
      </c>
      <c r="H961" t="s">
        <v>4531</v>
      </c>
    </row>
    <row r="962" spans="1:8">
      <c r="A962" t="s">
        <v>4483</v>
      </c>
      <c r="B962" t="s">
        <v>4484</v>
      </c>
      <c r="C962">
        <v>43.41</v>
      </c>
      <c r="D962">
        <v>44.12</v>
      </c>
      <c r="E962" s="6">
        <v>31</v>
      </c>
      <c r="F962" t="s">
        <v>3816</v>
      </c>
      <c r="G962">
        <f t="shared" si="14"/>
        <v>2</v>
      </c>
      <c r="H962" t="s">
        <v>3629</v>
      </c>
    </row>
    <row r="963" spans="1:8">
      <c r="A963" t="s">
        <v>4483</v>
      </c>
      <c r="B963" t="s">
        <v>4484</v>
      </c>
      <c r="C963">
        <v>44.15</v>
      </c>
      <c r="D963">
        <v>44.43</v>
      </c>
      <c r="E963" s="6">
        <v>28</v>
      </c>
      <c r="F963" t="s">
        <v>4299</v>
      </c>
      <c r="G963">
        <f t="shared" ref="G963:G970" si="15">LEN(F963)-LEN(SUBSTITUTE(F963,",",""))+1</f>
        <v>2</v>
      </c>
      <c r="H963" t="s">
        <v>4038</v>
      </c>
    </row>
    <row r="964" spans="1:8">
      <c r="A964" t="s">
        <v>4483</v>
      </c>
      <c r="B964" t="s">
        <v>4484</v>
      </c>
      <c r="C964">
        <v>44.45</v>
      </c>
      <c r="D964">
        <v>45.23</v>
      </c>
      <c r="E964" s="6">
        <v>37.999999999999091</v>
      </c>
      <c r="F964" t="s">
        <v>4002</v>
      </c>
      <c r="G964">
        <f t="shared" si="15"/>
        <v>2</v>
      </c>
      <c r="H964" t="s">
        <v>3629</v>
      </c>
    </row>
    <row r="965" spans="1:8">
      <c r="A965" t="s">
        <v>4483</v>
      </c>
      <c r="B965" t="s">
        <v>4484</v>
      </c>
      <c r="C965">
        <v>45.27</v>
      </c>
      <c r="D965">
        <v>45.57</v>
      </c>
      <c r="E965" s="6">
        <v>29.999999999999545</v>
      </c>
      <c r="F965" t="s">
        <v>4532</v>
      </c>
      <c r="G965">
        <f t="shared" si="15"/>
        <v>2</v>
      </c>
      <c r="H965" t="s">
        <v>3687</v>
      </c>
    </row>
    <row r="966" spans="1:8">
      <c r="A966" t="s">
        <v>4483</v>
      </c>
      <c r="B966" t="s">
        <v>4484</v>
      </c>
      <c r="C966">
        <v>46</v>
      </c>
      <c r="D966">
        <v>46.24</v>
      </c>
      <c r="E966" s="6">
        <v>24</v>
      </c>
      <c r="F966" t="s">
        <v>4006</v>
      </c>
      <c r="G966">
        <f t="shared" si="15"/>
        <v>2</v>
      </c>
      <c r="H966" t="s">
        <v>3629</v>
      </c>
    </row>
    <row r="967" spans="1:8">
      <c r="A967" t="s">
        <v>4483</v>
      </c>
      <c r="B967" t="s">
        <v>4484</v>
      </c>
      <c r="C967">
        <v>46.26</v>
      </c>
      <c r="D967">
        <v>46.39</v>
      </c>
      <c r="E967" s="6">
        <v>13</v>
      </c>
      <c r="F967" t="s">
        <v>3820</v>
      </c>
      <c r="G967">
        <f t="shared" si="15"/>
        <v>1</v>
      </c>
      <c r="H967" t="s">
        <v>3600</v>
      </c>
    </row>
    <row r="968" spans="1:8">
      <c r="A968" t="s">
        <v>4483</v>
      </c>
      <c r="B968" t="s">
        <v>4484</v>
      </c>
      <c r="C968">
        <v>46.46</v>
      </c>
      <c r="D968">
        <v>47.02</v>
      </c>
      <c r="E968" s="6">
        <v>16.000000000000455</v>
      </c>
      <c r="F968" t="s">
        <v>3821</v>
      </c>
      <c r="G968">
        <f t="shared" si="15"/>
        <v>1</v>
      </c>
      <c r="H968" t="s">
        <v>3964</v>
      </c>
    </row>
    <row r="969" spans="1:8">
      <c r="A969" t="s">
        <v>4483</v>
      </c>
      <c r="B969" t="s">
        <v>4484</v>
      </c>
      <c r="C969">
        <v>47.05</v>
      </c>
      <c r="D969">
        <v>47.48</v>
      </c>
      <c r="E969" s="6">
        <v>43</v>
      </c>
      <c r="F969" t="s">
        <v>4533</v>
      </c>
      <c r="G969">
        <f t="shared" si="15"/>
        <v>3</v>
      </c>
      <c r="H969" t="s">
        <v>4031</v>
      </c>
    </row>
    <row r="970" spans="1:8">
      <c r="A970" t="s">
        <v>4483</v>
      </c>
      <c r="B970" t="s">
        <v>4484</v>
      </c>
      <c r="C970">
        <v>47.49</v>
      </c>
      <c r="D970">
        <v>48.02</v>
      </c>
      <c r="E970" s="6">
        <v>13.000000000000455</v>
      </c>
      <c r="F970" t="s">
        <v>4012</v>
      </c>
      <c r="G970">
        <f t="shared" si="15"/>
        <v>1</v>
      </c>
      <c r="H970" t="s">
        <v>3629</v>
      </c>
    </row>
    <row r="972" spans="1:8">
      <c r="A972" t="s">
        <v>4534</v>
      </c>
      <c r="E972" s="45">
        <f>AVERAGE(E2:E970)</f>
        <v>36.286893704850364</v>
      </c>
    </row>
    <row r="973" spans="1:8">
      <c r="A973" t="s">
        <v>538</v>
      </c>
      <c r="E973" s="45">
        <f>STDEV(E2:E970)</f>
        <v>35.392957048346304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48"/>
  <sheetViews>
    <sheetView workbookViewId="0">
      <selection activeCell="N10" sqref="N10"/>
    </sheetView>
  </sheetViews>
  <sheetFormatPr defaultRowHeight="15"/>
  <sheetData>
    <row r="1" spans="1:42">
      <c r="A1" t="s">
        <v>3563</v>
      </c>
      <c r="B1" t="s">
        <v>4535</v>
      </c>
      <c r="C1" t="s">
        <v>4536</v>
      </c>
      <c r="D1" t="s">
        <v>4537</v>
      </c>
      <c r="H1" t="s">
        <v>4538</v>
      </c>
      <c r="I1" t="s">
        <v>4539</v>
      </c>
      <c r="R1" t="s">
        <v>4540</v>
      </c>
    </row>
    <row r="2" spans="1:42">
      <c r="A2" t="s">
        <v>4541</v>
      </c>
      <c r="B2">
        <v>0.14000000000000001</v>
      </c>
      <c r="C2">
        <v>0.41</v>
      </c>
      <c r="D2" t="s">
        <v>439</v>
      </c>
      <c r="E2" t="s">
        <v>440</v>
      </c>
      <c r="H2" t="s">
        <v>4632</v>
      </c>
      <c r="I2">
        <v>1</v>
      </c>
      <c r="J2" t="s">
        <v>4547</v>
      </c>
      <c r="K2">
        <v>1</v>
      </c>
      <c r="L2" t="s">
        <v>4548</v>
      </c>
      <c r="M2">
        <v>1</v>
      </c>
      <c r="N2" t="s">
        <v>4542</v>
      </c>
      <c r="O2">
        <v>2</v>
      </c>
    </row>
    <row r="3" spans="1:42">
      <c r="A3" t="s">
        <v>4541</v>
      </c>
      <c r="B3">
        <v>1.05</v>
      </c>
      <c r="C3">
        <v>1.23</v>
      </c>
      <c r="D3" t="s">
        <v>440</v>
      </c>
      <c r="H3" t="s">
        <v>4542</v>
      </c>
      <c r="I3">
        <v>1</v>
      </c>
    </row>
    <row r="4" spans="1:42">
      <c r="A4" t="s">
        <v>4541</v>
      </c>
      <c r="B4">
        <v>1.49</v>
      </c>
      <c r="C4">
        <v>3.36</v>
      </c>
      <c r="D4" t="s">
        <v>441</v>
      </c>
      <c r="H4" t="s">
        <v>4543</v>
      </c>
      <c r="I4">
        <v>4</v>
      </c>
      <c r="S4" t="s">
        <v>4544</v>
      </c>
      <c r="T4">
        <v>1</v>
      </c>
      <c r="U4" t="s">
        <v>4545</v>
      </c>
      <c r="V4">
        <v>3</v>
      </c>
      <c r="W4" t="s">
        <v>4546</v>
      </c>
      <c r="X4">
        <v>1</v>
      </c>
      <c r="Y4" t="s">
        <v>4547</v>
      </c>
      <c r="Z4">
        <v>2</v>
      </c>
      <c r="AA4" t="s">
        <v>4548</v>
      </c>
      <c r="AB4">
        <v>2</v>
      </c>
      <c r="AC4" t="s">
        <v>4549</v>
      </c>
      <c r="AD4">
        <v>1</v>
      </c>
      <c r="AE4" t="s">
        <v>442</v>
      </c>
      <c r="AF4">
        <v>1</v>
      </c>
      <c r="AG4" t="s">
        <v>4550</v>
      </c>
      <c r="AH4">
        <v>1</v>
      </c>
      <c r="AI4" t="s">
        <v>440</v>
      </c>
      <c r="AJ4">
        <v>1</v>
      </c>
      <c r="AK4" t="s">
        <v>4542</v>
      </c>
      <c r="AL4">
        <v>1</v>
      </c>
      <c r="AM4" t="s">
        <v>4551</v>
      </c>
      <c r="AN4">
        <v>1</v>
      </c>
      <c r="AO4" t="s">
        <v>4552</v>
      </c>
      <c r="AP4">
        <v>1</v>
      </c>
    </row>
    <row r="5" spans="1:42">
      <c r="A5" t="s">
        <v>4541</v>
      </c>
      <c r="B5">
        <v>3.36</v>
      </c>
      <c r="C5">
        <v>4</v>
      </c>
      <c r="D5" t="s">
        <v>442</v>
      </c>
      <c r="H5" t="s">
        <v>4553</v>
      </c>
      <c r="I5">
        <v>1</v>
      </c>
      <c r="J5" t="s">
        <v>4554</v>
      </c>
      <c r="K5">
        <v>1</v>
      </c>
      <c r="L5" t="s">
        <v>4555</v>
      </c>
      <c r="M5">
        <v>1</v>
      </c>
      <c r="N5" t="s">
        <v>4556</v>
      </c>
      <c r="O5">
        <v>1</v>
      </c>
      <c r="P5" t="s">
        <v>4536</v>
      </c>
      <c r="Q5">
        <v>1</v>
      </c>
    </row>
    <row r="6" spans="1:42">
      <c r="A6" t="s">
        <v>4541</v>
      </c>
      <c r="B6">
        <v>4</v>
      </c>
      <c r="C6">
        <v>4.55</v>
      </c>
      <c r="D6" t="s">
        <v>440</v>
      </c>
      <c r="H6" t="s">
        <v>4542</v>
      </c>
      <c r="I6">
        <v>3</v>
      </c>
      <c r="S6" t="s">
        <v>4557</v>
      </c>
      <c r="T6">
        <v>2</v>
      </c>
      <c r="U6" t="s">
        <v>4550</v>
      </c>
      <c r="V6">
        <v>1</v>
      </c>
      <c r="W6" t="s">
        <v>4548</v>
      </c>
      <c r="X6">
        <v>1</v>
      </c>
      <c r="Y6" t="s">
        <v>4558</v>
      </c>
      <c r="Z6">
        <v>1</v>
      </c>
      <c r="AA6" t="s">
        <v>440</v>
      </c>
      <c r="AB6">
        <v>1</v>
      </c>
      <c r="AC6" t="s">
        <v>4559</v>
      </c>
      <c r="AD6">
        <v>1</v>
      </c>
    </row>
    <row r="7" spans="1:42">
      <c r="A7" t="s">
        <v>4541</v>
      </c>
      <c r="B7">
        <v>4.5599999999999996</v>
      </c>
      <c r="C7">
        <v>6.19</v>
      </c>
      <c r="D7" t="s">
        <v>440</v>
      </c>
      <c r="H7" t="s">
        <v>4560</v>
      </c>
      <c r="I7">
        <v>5</v>
      </c>
      <c r="S7" t="s">
        <v>4542</v>
      </c>
      <c r="T7">
        <v>3</v>
      </c>
      <c r="U7" t="s">
        <v>4559</v>
      </c>
      <c r="V7">
        <v>1</v>
      </c>
      <c r="W7" t="s">
        <v>4561</v>
      </c>
      <c r="X7">
        <v>1</v>
      </c>
      <c r="Y7" t="s">
        <v>4562</v>
      </c>
      <c r="Z7">
        <v>2</v>
      </c>
      <c r="AA7" t="s">
        <v>4563</v>
      </c>
      <c r="AB7">
        <v>3</v>
      </c>
    </row>
    <row r="8" spans="1:42">
      <c r="A8" t="s">
        <v>4541</v>
      </c>
      <c r="B8">
        <v>6.19</v>
      </c>
      <c r="C8">
        <v>6.37</v>
      </c>
      <c r="D8" t="s">
        <v>440</v>
      </c>
      <c r="H8" t="s">
        <v>4563</v>
      </c>
      <c r="I8">
        <v>1</v>
      </c>
    </row>
    <row r="9" spans="1:42">
      <c r="A9" t="s">
        <v>4541</v>
      </c>
      <c r="B9">
        <v>6.37</v>
      </c>
      <c r="C9">
        <v>6.51</v>
      </c>
      <c r="D9" t="s">
        <v>440</v>
      </c>
      <c r="E9" t="s">
        <v>442</v>
      </c>
      <c r="H9" t="s">
        <v>4542</v>
      </c>
      <c r="I9">
        <v>1</v>
      </c>
      <c r="J9" t="s">
        <v>797</v>
      </c>
      <c r="K9">
        <v>1</v>
      </c>
    </row>
    <row r="10" spans="1:42">
      <c r="A10" t="s">
        <v>4564</v>
      </c>
      <c r="B10">
        <v>0.13</v>
      </c>
      <c r="C10">
        <v>1.45</v>
      </c>
      <c r="D10" t="s">
        <v>440</v>
      </c>
      <c r="H10" t="s">
        <v>4542</v>
      </c>
      <c r="I10">
        <v>2</v>
      </c>
      <c r="J10" t="s">
        <v>4619</v>
      </c>
      <c r="K10">
        <v>1</v>
      </c>
    </row>
    <row r="11" spans="1:42">
      <c r="A11" t="s">
        <v>4564</v>
      </c>
      <c r="B11">
        <v>2.21</v>
      </c>
      <c r="C11">
        <v>3.02</v>
      </c>
      <c r="D11" t="s">
        <v>441</v>
      </c>
      <c r="H11" t="s">
        <v>4565</v>
      </c>
      <c r="I11">
        <v>1</v>
      </c>
    </row>
    <row r="12" spans="1:42">
      <c r="A12" t="s">
        <v>4564</v>
      </c>
      <c r="B12">
        <v>3.05</v>
      </c>
      <c r="C12">
        <v>3.46</v>
      </c>
      <c r="D12" t="s">
        <v>442</v>
      </c>
      <c r="E12" t="s">
        <v>439</v>
      </c>
      <c r="H12" t="s">
        <v>4557</v>
      </c>
      <c r="I12">
        <v>1</v>
      </c>
      <c r="J12" t="s">
        <v>4548</v>
      </c>
      <c r="K12">
        <v>1</v>
      </c>
    </row>
    <row r="13" spans="1:42">
      <c r="A13" t="s">
        <v>4564</v>
      </c>
      <c r="B13">
        <v>4.25</v>
      </c>
      <c r="C13">
        <v>4.55</v>
      </c>
      <c r="D13" t="s">
        <v>440</v>
      </c>
      <c r="H13" t="s">
        <v>4566</v>
      </c>
      <c r="I13">
        <v>2</v>
      </c>
      <c r="J13" t="s">
        <v>4542</v>
      </c>
      <c r="K13">
        <v>2</v>
      </c>
      <c r="S13" t="s">
        <v>4535</v>
      </c>
      <c r="T13">
        <v>1</v>
      </c>
      <c r="U13" t="s">
        <v>4567</v>
      </c>
      <c r="V13">
        <v>1</v>
      </c>
      <c r="W13" t="s">
        <v>4550</v>
      </c>
      <c r="X13">
        <v>1</v>
      </c>
    </row>
    <row r="14" spans="1:42">
      <c r="A14" t="s">
        <v>4564</v>
      </c>
      <c r="B14">
        <v>5.3</v>
      </c>
      <c r="C14">
        <v>6.31</v>
      </c>
      <c r="D14" t="s">
        <v>440</v>
      </c>
      <c r="H14" t="s">
        <v>4542</v>
      </c>
      <c r="I14">
        <v>1</v>
      </c>
    </row>
    <row r="15" spans="1:42">
      <c r="A15" t="s">
        <v>4564</v>
      </c>
      <c r="B15">
        <v>7.13</v>
      </c>
      <c r="C15">
        <v>8.2899999999999991</v>
      </c>
      <c r="D15" t="s">
        <v>442</v>
      </c>
      <c r="H15" t="s">
        <v>4550</v>
      </c>
      <c r="I15">
        <v>2</v>
      </c>
      <c r="S15" t="s">
        <v>4542</v>
      </c>
      <c r="T15">
        <v>1</v>
      </c>
    </row>
    <row r="16" spans="1:42">
      <c r="A16" t="s">
        <v>4564</v>
      </c>
      <c r="B16">
        <v>9.14</v>
      </c>
      <c r="C16">
        <v>10.029999999999999</v>
      </c>
      <c r="D16" t="s">
        <v>441</v>
      </c>
      <c r="E16" t="s">
        <v>442</v>
      </c>
      <c r="H16" t="s">
        <v>4568</v>
      </c>
      <c r="I16">
        <v>1</v>
      </c>
      <c r="J16" t="s">
        <v>4535</v>
      </c>
      <c r="K16">
        <v>1</v>
      </c>
    </row>
    <row r="17" spans="1:30">
      <c r="A17" t="s">
        <v>4564</v>
      </c>
      <c r="B17">
        <v>11.38</v>
      </c>
      <c r="C17">
        <v>12.29</v>
      </c>
      <c r="D17" t="s">
        <v>442</v>
      </c>
      <c r="H17" t="s">
        <v>4557</v>
      </c>
      <c r="I17">
        <v>1</v>
      </c>
    </row>
    <row r="18" spans="1:30">
      <c r="A18" t="s">
        <v>4564</v>
      </c>
      <c r="B18">
        <v>13.3</v>
      </c>
      <c r="C18">
        <v>14.21</v>
      </c>
      <c r="D18" t="s">
        <v>440</v>
      </c>
      <c r="H18" t="s">
        <v>4569</v>
      </c>
      <c r="I18">
        <v>1</v>
      </c>
      <c r="J18" t="s">
        <v>4542</v>
      </c>
      <c r="K18">
        <v>2</v>
      </c>
    </row>
    <row r="19" spans="1:30">
      <c r="A19" t="s">
        <v>4570</v>
      </c>
      <c r="B19">
        <v>0.02</v>
      </c>
      <c r="C19">
        <v>4.2</v>
      </c>
      <c r="D19" t="s">
        <v>440</v>
      </c>
      <c r="H19" t="s">
        <v>4542</v>
      </c>
      <c r="I19">
        <v>9</v>
      </c>
      <c r="S19" t="s">
        <v>4567</v>
      </c>
      <c r="T19">
        <v>3</v>
      </c>
      <c r="U19" t="s">
        <v>4612</v>
      </c>
      <c r="V19">
        <v>1</v>
      </c>
      <c r="W19" t="s">
        <v>4712</v>
      </c>
      <c r="X19">
        <v>2</v>
      </c>
      <c r="Y19" t="s">
        <v>4575</v>
      </c>
      <c r="Z19">
        <v>1</v>
      </c>
      <c r="AA19" t="s">
        <v>4662</v>
      </c>
      <c r="AB19">
        <v>1</v>
      </c>
    </row>
    <row r="20" spans="1:30">
      <c r="A20" t="s">
        <v>4570</v>
      </c>
      <c r="B20">
        <v>4.22</v>
      </c>
      <c r="C20">
        <v>5.23</v>
      </c>
      <c r="D20" t="s">
        <v>441</v>
      </c>
      <c r="H20" t="s">
        <v>4571</v>
      </c>
      <c r="I20">
        <v>1</v>
      </c>
      <c r="J20" t="s">
        <v>4565</v>
      </c>
      <c r="K20">
        <v>2</v>
      </c>
    </row>
    <row r="21" spans="1:30">
      <c r="A21" t="s">
        <v>4570</v>
      </c>
      <c r="B21">
        <v>5.27</v>
      </c>
      <c r="C21">
        <v>6.17</v>
      </c>
      <c r="D21" t="s">
        <v>440</v>
      </c>
      <c r="H21" t="s">
        <v>4542</v>
      </c>
      <c r="I21">
        <v>2</v>
      </c>
    </row>
    <row r="22" spans="1:30">
      <c r="A22" t="s">
        <v>4570</v>
      </c>
      <c r="B22">
        <v>6.46</v>
      </c>
      <c r="C22">
        <v>7.19</v>
      </c>
      <c r="D22" t="s">
        <v>442</v>
      </c>
      <c r="E22" t="s">
        <v>440</v>
      </c>
      <c r="H22" t="s">
        <v>4550</v>
      </c>
      <c r="I22">
        <v>1</v>
      </c>
      <c r="J22" t="s">
        <v>4572</v>
      </c>
      <c r="K22">
        <v>1</v>
      </c>
    </row>
    <row r="23" spans="1:30">
      <c r="A23" t="s">
        <v>4573</v>
      </c>
      <c r="B23">
        <v>7.0000000000000007E-2</v>
      </c>
      <c r="C23">
        <v>1.31</v>
      </c>
      <c r="D23" t="s">
        <v>441</v>
      </c>
      <c r="H23" t="s">
        <v>4565</v>
      </c>
      <c r="I23">
        <v>3</v>
      </c>
      <c r="S23" t="s">
        <v>4542</v>
      </c>
      <c r="T23">
        <v>2</v>
      </c>
      <c r="U23" t="s">
        <v>4585</v>
      </c>
      <c r="V23">
        <v>1</v>
      </c>
      <c r="W23" t="s">
        <v>4705</v>
      </c>
      <c r="X23">
        <v>1</v>
      </c>
      <c r="Y23" t="s">
        <v>4568</v>
      </c>
      <c r="Z23">
        <v>1</v>
      </c>
      <c r="AA23" t="s">
        <v>4551</v>
      </c>
      <c r="AB23">
        <v>1</v>
      </c>
      <c r="AC23" t="s">
        <v>4552</v>
      </c>
      <c r="AD23">
        <v>1</v>
      </c>
    </row>
    <row r="24" spans="1:30">
      <c r="A24" t="s">
        <v>4573</v>
      </c>
      <c r="B24">
        <v>1.31</v>
      </c>
      <c r="C24">
        <v>2.12</v>
      </c>
      <c r="D24" t="s">
        <v>440</v>
      </c>
      <c r="H24" t="s">
        <v>4542</v>
      </c>
      <c r="I24">
        <v>1</v>
      </c>
    </row>
    <row r="25" spans="1:30">
      <c r="A25" t="s">
        <v>4573</v>
      </c>
      <c r="B25">
        <v>2.46</v>
      </c>
      <c r="C25">
        <v>3.02</v>
      </c>
      <c r="D25" t="s">
        <v>442</v>
      </c>
      <c r="H25" t="s">
        <v>4535</v>
      </c>
      <c r="I25">
        <v>1</v>
      </c>
    </row>
    <row r="26" spans="1:30">
      <c r="A26" t="s">
        <v>4573</v>
      </c>
      <c r="B26">
        <v>3.02</v>
      </c>
      <c r="C26">
        <v>5.36</v>
      </c>
      <c r="D26" t="s">
        <v>440</v>
      </c>
      <c r="H26" t="s">
        <v>4542</v>
      </c>
      <c r="I26">
        <v>6</v>
      </c>
      <c r="S26" t="s">
        <v>4574</v>
      </c>
      <c r="T26">
        <v>2</v>
      </c>
      <c r="U26" t="s">
        <v>4559</v>
      </c>
      <c r="V26">
        <v>1</v>
      </c>
      <c r="W26" t="s">
        <v>4575</v>
      </c>
      <c r="X26">
        <v>1</v>
      </c>
      <c r="Y26" t="s">
        <v>4557</v>
      </c>
      <c r="Z26">
        <v>1</v>
      </c>
      <c r="AA26" t="s">
        <v>4562</v>
      </c>
      <c r="AB26">
        <v>1</v>
      </c>
      <c r="AC26" t="s">
        <v>4576</v>
      </c>
      <c r="AD26">
        <v>1</v>
      </c>
    </row>
    <row r="27" spans="1:30">
      <c r="A27" t="s">
        <v>4577</v>
      </c>
      <c r="B27">
        <v>0.49</v>
      </c>
      <c r="C27">
        <v>1.24</v>
      </c>
      <c r="D27" t="s">
        <v>442</v>
      </c>
      <c r="H27" t="s">
        <v>442</v>
      </c>
      <c r="I27">
        <v>1</v>
      </c>
      <c r="J27" t="s">
        <v>797</v>
      </c>
      <c r="K27">
        <v>1</v>
      </c>
    </row>
    <row r="28" spans="1:30">
      <c r="A28" t="s">
        <v>4577</v>
      </c>
      <c r="B28">
        <v>1.24</v>
      </c>
      <c r="C28">
        <v>1.58</v>
      </c>
      <c r="D28" t="s">
        <v>440</v>
      </c>
      <c r="H28" t="s">
        <v>4578</v>
      </c>
      <c r="I28">
        <v>1</v>
      </c>
    </row>
    <row r="29" spans="1:30">
      <c r="A29" t="s">
        <v>4577</v>
      </c>
      <c r="B29">
        <v>1.58</v>
      </c>
      <c r="C29">
        <v>3.16</v>
      </c>
      <c r="D29" t="s">
        <v>441</v>
      </c>
      <c r="H29" t="s">
        <v>4571</v>
      </c>
      <c r="I29">
        <v>3</v>
      </c>
      <c r="J29" t="s">
        <v>4565</v>
      </c>
      <c r="K29">
        <v>2</v>
      </c>
      <c r="S29" t="s">
        <v>797</v>
      </c>
      <c r="T29">
        <v>1</v>
      </c>
      <c r="U29" t="s">
        <v>442</v>
      </c>
      <c r="V29">
        <v>1</v>
      </c>
    </row>
    <row r="30" spans="1:30">
      <c r="A30" t="s">
        <v>4577</v>
      </c>
      <c r="B30">
        <v>3.41</v>
      </c>
      <c r="C30">
        <v>4.1500000000000004</v>
      </c>
      <c r="D30" t="s">
        <v>439</v>
      </c>
      <c r="E30" t="s">
        <v>440</v>
      </c>
      <c r="H30" t="s">
        <v>4579</v>
      </c>
      <c r="I30">
        <v>2</v>
      </c>
      <c r="J30" t="s">
        <v>4542</v>
      </c>
      <c r="K30">
        <v>2</v>
      </c>
    </row>
    <row r="31" spans="1:30">
      <c r="A31" t="s">
        <v>4577</v>
      </c>
      <c r="B31">
        <v>4.41</v>
      </c>
      <c r="C31">
        <v>5.3</v>
      </c>
      <c r="D31" t="s">
        <v>440</v>
      </c>
      <c r="H31" t="s">
        <v>4542</v>
      </c>
      <c r="I31">
        <v>1</v>
      </c>
    </row>
    <row r="32" spans="1:30">
      <c r="A32" t="s">
        <v>4577</v>
      </c>
      <c r="B32">
        <v>5.3</v>
      </c>
      <c r="C32">
        <v>6.07</v>
      </c>
      <c r="D32" t="s">
        <v>442</v>
      </c>
      <c r="H32" t="s">
        <v>4580</v>
      </c>
      <c r="I32">
        <v>1</v>
      </c>
      <c r="J32" t="s">
        <v>442</v>
      </c>
      <c r="K32">
        <v>1</v>
      </c>
    </row>
    <row r="33" spans="1:38">
      <c r="A33" t="s">
        <v>4577</v>
      </c>
      <c r="B33">
        <v>6.07</v>
      </c>
      <c r="C33">
        <v>7.52</v>
      </c>
      <c r="D33" t="s">
        <v>440</v>
      </c>
      <c r="E33" t="s">
        <v>439</v>
      </c>
      <c r="H33" t="s">
        <v>4542</v>
      </c>
      <c r="I33">
        <v>6</v>
      </c>
      <c r="J33" t="s">
        <v>4558</v>
      </c>
      <c r="K33">
        <v>3</v>
      </c>
      <c r="S33" t="s">
        <v>797</v>
      </c>
      <c r="T33">
        <v>1</v>
      </c>
      <c r="U33" t="s">
        <v>4581</v>
      </c>
      <c r="V33">
        <v>1</v>
      </c>
    </row>
    <row r="34" spans="1:38">
      <c r="A34" t="s">
        <v>4577</v>
      </c>
      <c r="B34">
        <v>7.55</v>
      </c>
      <c r="C34">
        <v>8.2100000000000009</v>
      </c>
      <c r="D34" t="s">
        <v>442</v>
      </c>
      <c r="H34" t="s">
        <v>4582</v>
      </c>
      <c r="I34">
        <v>1</v>
      </c>
      <c r="J34" t="s">
        <v>4583</v>
      </c>
      <c r="K34">
        <v>1</v>
      </c>
      <c r="L34" t="s">
        <v>4584</v>
      </c>
      <c r="M34">
        <v>1</v>
      </c>
    </row>
    <row r="35" spans="1:38">
      <c r="A35" t="s">
        <v>4577</v>
      </c>
      <c r="B35">
        <v>8.2100000000000009</v>
      </c>
      <c r="C35">
        <v>9.02</v>
      </c>
      <c r="D35" t="s">
        <v>440</v>
      </c>
      <c r="E35" t="s">
        <v>439</v>
      </c>
      <c r="F35" t="s">
        <v>442</v>
      </c>
      <c r="H35" t="s">
        <v>4542</v>
      </c>
      <c r="I35">
        <v>2</v>
      </c>
      <c r="J35" t="s">
        <v>4579</v>
      </c>
      <c r="K35">
        <v>1</v>
      </c>
      <c r="L35" t="s">
        <v>4535</v>
      </c>
      <c r="M35">
        <v>1</v>
      </c>
      <c r="N35" t="s">
        <v>4553</v>
      </c>
      <c r="O35">
        <v>1</v>
      </c>
    </row>
    <row r="36" spans="1:38">
      <c r="A36" t="s">
        <v>4577</v>
      </c>
      <c r="B36">
        <v>9.02</v>
      </c>
      <c r="C36">
        <v>9.16</v>
      </c>
      <c r="D36" t="s">
        <v>441</v>
      </c>
      <c r="H36" t="s">
        <v>818</v>
      </c>
      <c r="I36">
        <v>1</v>
      </c>
      <c r="J36" t="s">
        <v>4545</v>
      </c>
      <c r="K36">
        <v>1</v>
      </c>
    </row>
    <row r="37" spans="1:38">
      <c r="A37" t="s">
        <v>4577</v>
      </c>
      <c r="B37">
        <v>9.16</v>
      </c>
      <c r="C37">
        <v>10.039999999999999</v>
      </c>
      <c r="D37" t="s">
        <v>442</v>
      </c>
      <c r="H37" t="s">
        <v>4584</v>
      </c>
      <c r="I37">
        <v>2</v>
      </c>
      <c r="S37" t="s">
        <v>4585</v>
      </c>
      <c r="T37">
        <v>1</v>
      </c>
      <c r="U37" t="s">
        <v>4551</v>
      </c>
      <c r="V37">
        <v>1</v>
      </c>
      <c r="W37" t="s">
        <v>4543</v>
      </c>
      <c r="X37">
        <v>2</v>
      </c>
      <c r="Y37" t="s">
        <v>4542</v>
      </c>
      <c r="Z37">
        <v>1</v>
      </c>
      <c r="AA37" t="s">
        <v>4560</v>
      </c>
      <c r="AB37">
        <v>1</v>
      </c>
    </row>
    <row r="38" spans="1:38">
      <c r="A38" t="s">
        <v>4577</v>
      </c>
      <c r="B38">
        <v>10.06</v>
      </c>
      <c r="C38">
        <v>11.38</v>
      </c>
      <c r="D38" t="s">
        <v>440</v>
      </c>
      <c r="H38" t="s">
        <v>4562</v>
      </c>
      <c r="I38">
        <v>2</v>
      </c>
      <c r="S38" t="s">
        <v>4565</v>
      </c>
      <c r="T38">
        <v>1</v>
      </c>
      <c r="U38" t="s">
        <v>4575</v>
      </c>
      <c r="V38">
        <v>4</v>
      </c>
      <c r="W38" t="s">
        <v>4586</v>
      </c>
      <c r="X38">
        <v>2</v>
      </c>
      <c r="Y38" t="s">
        <v>4542</v>
      </c>
      <c r="Z38">
        <v>2</v>
      </c>
      <c r="AA38" t="s">
        <v>4558</v>
      </c>
      <c r="AB38">
        <v>1</v>
      </c>
      <c r="AC38" t="s">
        <v>4587</v>
      </c>
      <c r="AD38">
        <v>2</v>
      </c>
      <c r="AE38" t="s">
        <v>4578</v>
      </c>
      <c r="AF38">
        <v>2</v>
      </c>
      <c r="AG38" t="s">
        <v>4574</v>
      </c>
      <c r="AH38">
        <v>1</v>
      </c>
      <c r="AI38" t="s">
        <v>4588</v>
      </c>
      <c r="AJ38">
        <v>1</v>
      </c>
      <c r="AK38" t="s">
        <v>4589</v>
      </c>
      <c r="AL38">
        <v>2</v>
      </c>
    </row>
    <row r="39" spans="1:38">
      <c r="A39" t="s">
        <v>4577</v>
      </c>
      <c r="B39">
        <v>11.41</v>
      </c>
      <c r="C39">
        <v>13.13</v>
      </c>
      <c r="D39" t="s">
        <v>440</v>
      </c>
      <c r="H39" t="s">
        <v>4542</v>
      </c>
      <c r="I39">
        <v>4</v>
      </c>
      <c r="S39" t="s">
        <v>4590</v>
      </c>
      <c r="T39">
        <v>1</v>
      </c>
      <c r="U39" t="s">
        <v>4591</v>
      </c>
      <c r="V39">
        <v>1</v>
      </c>
      <c r="W39" t="s">
        <v>4592</v>
      </c>
      <c r="X39">
        <v>2</v>
      </c>
      <c r="Y39" t="s">
        <v>4587</v>
      </c>
      <c r="Z39">
        <v>1</v>
      </c>
      <c r="AA39" t="s">
        <v>4584</v>
      </c>
      <c r="AB39">
        <v>1</v>
      </c>
    </row>
    <row r="40" spans="1:38">
      <c r="A40" t="s">
        <v>4577</v>
      </c>
      <c r="B40">
        <v>13.29</v>
      </c>
      <c r="C40">
        <v>13.46</v>
      </c>
      <c r="D40" t="s">
        <v>442</v>
      </c>
      <c r="H40" t="s">
        <v>4550</v>
      </c>
      <c r="I40">
        <v>2</v>
      </c>
      <c r="J40" t="s">
        <v>4554</v>
      </c>
      <c r="K40">
        <v>1</v>
      </c>
    </row>
    <row r="41" spans="1:38">
      <c r="A41" t="s">
        <v>4577</v>
      </c>
      <c r="B41">
        <v>13.46</v>
      </c>
      <c r="C41">
        <v>15.31</v>
      </c>
      <c r="D41" t="s">
        <v>440</v>
      </c>
      <c r="E41" t="s">
        <v>442</v>
      </c>
      <c r="H41" t="s">
        <v>4542</v>
      </c>
      <c r="I41">
        <v>4</v>
      </c>
      <c r="J41" t="s">
        <v>797</v>
      </c>
      <c r="K41">
        <v>2</v>
      </c>
    </row>
    <row r="42" spans="1:38">
      <c r="A42" t="s">
        <v>4577</v>
      </c>
      <c r="B42">
        <v>15.47</v>
      </c>
      <c r="C42">
        <v>16.39</v>
      </c>
      <c r="D42" t="s">
        <v>442</v>
      </c>
      <c r="H42" t="s">
        <v>4593</v>
      </c>
      <c r="I42">
        <v>3</v>
      </c>
      <c r="S42" t="s">
        <v>4542</v>
      </c>
      <c r="T42">
        <v>1</v>
      </c>
      <c r="U42" t="s">
        <v>4580</v>
      </c>
      <c r="V42">
        <v>1</v>
      </c>
      <c r="W42" t="s">
        <v>4594</v>
      </c>
      <c r="X42">
        <v>1</v>
      </c>
    </row>
    <row r="43" spans="1:38">
      <c r="A43" t="s">
        <v>4577</v>
      </c>
      <c r="B43">
        <v>16.55</v>
      </c>
      <c r="C43">
        <v>17.55</v>
      </c>
      <c r="D43" t="s">
        <v>442</v>
      </c>
      <c r="H43" t="s">
        <v>4595</v>
      </c>
      <c r="I43">
        <v>2</v>
      </c>
      <c r="S43" t="s">
        <v>4593</v>
      </c>
      <c r="T43">
        <v>1</v>
      </c>
      <c r="U43" t="s">
        <v>818</v>
      </c>
      <c r="V43">
        <v>2</v>
      </c>
      <c r="W43" t="s">
        <v>4571</v>
      </c>
      <c r="X43">
        <v>1</v>
      </c>
      <c r="Y43" t="s">
        <v>4543</v>
      </c>
      <c r="Z43">
        <v>1</v>
      </c>
      <c r="AA43" t="s">
        <v>4596</v>
      </c>
      <c r="AB43">
        <v>1</v>
      </c>
      <c r="AC43" t="s">
        <v>4536</v>
      </c>
      <c r="AD43">
        <v>1</v>
      </c>
      <c r="AE43" t="s">
        <v>4587</v>
      </c>
      <c r="AF43">
        <v>1</v>
      </c>
    </row>
    <row r="44" spans="1:38">
      <c r="A44" t="s">
        <v>4577</v>
      </c>
      <c r="B44">
        <v>17.55</v>
      </c>
      <c r="C44">
        <v>18.149999999999999</v>
      </c>
      <c r="D44" t="s">
        <v>440</v>
      </c>
      <c r="H44" t="s">
        <v>4542</v>
      </c>
      <c r="I44">
        <v>1</v>
      </c>
    </row>
    <row r="45" spans="1:38">
      <c r="A45" t="s">
        <v>4597</v>
      </c>
      <c r="B45">
        <v>7.0000000000000007E-2</v>
      </c>
      <c r="C45">
        <v>0.48</v>
      </c>
      <c r="D45" t="s">
        <v>439</v>
      </c>
      <c r="H45" t="s">
        <v>4558</v>
      </c>
      <c r="I45">
        <v>1</v>
      </c>
    </row>
    <row r="46" spans="1:38">
      <c r="A46" t="s">
        <v>4597</v>
      </c>
      <c r="B46">
        <v>1.01</v>
      </c>
      <c r="C46">
        <v>2.41</v>
      </c>
      <c r="D46" t="s">
        <v>440</v>
      </c>
      <c r="H46" t="s">
        <v>4542</v>
      </c>
      <c r="I46">
        <v>2</v>
      </c>
      <c r="J46" t="s">
        <v>4598</v>
      </c>
      <c r="K46">
        <v>2</v>
      </c>
      <c r="S46" t="s">
        <v>4599</v>
      </c>
      <c r="T46">
        <v>1</v>
      </c>
      <c r="U46" t="s">
        <v>4600</v>
      </c>
      <c r="V46">
        <v>1</v>
      </c>
      <c r="W46" t="s">
        <v>4567</v>
      </c>
      <c r="X46">
        <v>1</v>
      </c>
    </row>
    <row r="47" spans="1:38">
      <c r="A47" t="s">
        <v>4597</v>
      </c>
      <c r="B47">
        <v>3.15</v>
      </c>
      <c r="C47">
        <v>4.5599999999999996</v>
      </c>
      <c r="D47" t="s">
        <v>440</v>
      </c>
      <c r="H47" t="s">
        <v>4601</v>
      </c>
      <c r="I47">
        <v>5</v>
      </c>
      <c r="S47" t="s">
        <v>4602</v>
      </c>
      <c r="T47">
        <v>1</v>
      </c>
      <c r="U47" t="s">
        <v>4603</v>
      </c>
      <c r="V47">
        <v>1</v>
      </c>
      <c r="W47" t="s">
        <v>4600</v>
      </c>
      <c r="X47">
        <v>1</v>
      </c>
    </row>
    <row r="48" spans="1:38">
      <c r="A48" t="s">
        <v>4604</v>
      </c>
      <c r="B48">
        <v>0.09</v>
      </c>
      <c r="C48">
        <v>0.23</v>
      </c>
      <c r="D48" t="s">
        <v>442</v>
      </c>
      <c r="E48" t="s">
        <v>440</v>
      </c>
      <c r="H48" t="s">
        <v>4661</v>
      </c>
      <c r="I48">
        <v>1</v>
      </c>
      <c r="J48" t="s">
        <v>4542</v>
      </c>
      <c r="K48">
        <v>1</v>
      </c>
    </row>
    <row r="49" spans="1:38">
      <c r="A49" t="s">
        <v>4604</v>
      </c>
      <c r="B49">
        <v>0.48</v>
      </c>
      <c r="C49">
        <v>2.2400000000000002</v>
      </c>
      <c r="D49" t="s">
        <v>442</v>
      </c>
      <c r="H49" t="s">
        <v>4557</v>
      </c>
      <c r="I49">
        <v>2</v>
      </c>
      <c r="S49" t="s">
        <v>4542</v>
      </c>
      <c r="T49">
        <v>2</v>
      </c>
      <c r="U49" t="s">
        <v>4558</v>
      </c>
      <c r="V49">
        <v>1</v>
      </c>
      <c r="W49" t="s">
        <v>4605</v>
      </c>
      <c r="X49">
        <v>1</v>
      </c>
      <c r="Y49" t="s">
        <v>4584</v>
      </c>
      <c r="Z49">
        <v>2</v>
      </c>
      <c r="AA49" t="s">
        <v>4606</v>
      </c>
      <c r="AB49">
        <v>1</v>
      </c>
    </row>
    <row r="50" spans="1:38">
      <c r="A50" t="s">
        <v>4604</v>
      </c>
      <c r="B50">
        <v>2.35</v>
      </c>
      <c r="C50">
        <v>3.06</v>
      </c>
      <c r="D50" t="s">
        <v>440</v>
      </c>
      <c r="E50" t="s">
        <v>442</v>
      </c>
      <c r="H50" t="s">
        <v>4563</v>
      </c>
      <c r="I50">
        <v>2</v>
      </c>
      <c r="J50" t="s">
        <v>4535</v>
      </c>
      <c r="K50">
        <v>1</v>
      </c>
    </row>
    <row r="51" spans="1:38">
      <c r="A51" t="s">
        <v>4604</v>
      </c>
      <c r="B51">
        <v>3.25</v>
      </c>
      <c r="C51">
        <v>3.58</v>
      </c>
      <c r="D51" t="s">
        <v>442</v>
      </c>
      <c r="H51" t="s">
        <v>4607</v>
      </c>
      <c r="I51">
        <v>1</v>
      </c>
      <c r="J51" t="s">
        <v>4608</v>
      </c>
      <c r="K51">
        <v>1</v>
      </c>
      <c r="L51" t="s">
        <v>4609</v>
      </c>
      <c r="M51">
        <v>1</v>
      </c>
      <c r="N51" t="s">
        <v>4610</v>
      </c>
      <c r="O51">
        <v>1</v>
      </c>
    </row>
    <row r="52" spans="1:38">
      <c r="A52" t="s">
        <v>4604</v>
      </c>
      <c r="B52">
        <v>3.58</v>
      </c>
      <c r="C52">
        <v>5.51</v>
      </c>
      <c r="D52" t="s">
        <v>440</v>
      </c>
      <c r="H52" t="s">
        <v>4542</v>
      </c>
      <c r="I52">
        <v>4</v>
      </c>
      <c r="S52" t="s">
        <v>4563</v>
      </c>
      <c r="T52">
        <v>1</v>
      </c>
      <c r="U52" t="s">
        <v>4569</v>
      </c>
      <c r="V52">
        <v>1</v>
      </c>
      <c r="W52" t="s">
        <v>4558</v>
      </c>
      <c r="X52">
        <v>1</v>
      </c>
      <c r="Y52" t="s">
        <v>442</v>
      </c>
      <c r="Z52">
        <v>1</v>
      </c>
      <c r="AA52" t="s">
        <v>4557</v>
      </c>
      <c r="AB52">
        <v>1</v>
      </c>
      <c r="AC52" t="s">
        <v>4562</v>
      </c>
      <c r="AD52">
        <v>1</v>
      </c>
      <c r="AE52" t="s">
        <v>4612</v>
      </c>
      <c r="AF52">
        <v>1</v>
      </c>
      <c r="AG52" t="s">
        <v>4598</v>
      </c>
      <c r="AH52">
        <v>1</v>
      </c>
      <c r="AI52" t="s">
        <v>4536</v>
      </c>
      <c r="AJ52">
        <v>1</v>
      </c>
      <c r="AK52" t="s">
        <v>4609</v>
      </c>
      <c r="AL52">
        <v>1</v>
      </c>
    </row>
    <row r="53" spans="1:38">
      <c r="A53" t="s">
        <v>4604</v>
      </c>
      <c r="B53">
        <v>5.54</v>
      </c>
      <c r="C53">
        <v>6.12</v>
      </c>
      <c r="D53" t="s">
        <v>442</v>
      </c>
      <c r="H53" t="s">
        <v>4611</v>
      </c>
      <c r="I53">
        <v>1</v>
      </c>
    </row>
    <row r="54" spans="1:38">
      <c r="A54" t="s">
        <v>4613</v>
      </c>
      <c r="B54">
        <v>0.05</v>
      </c>
      <c r="C54">
        <v>3.12</v>
      </c>
      <c r="D54" t="s">
        <v>440</v>
      </c>
      <c r="H54" t="s">
        <v>4563</v>
      </c>
      <c r="I54">
        <v>6</v>
      </c>
      <c r="S54" t="s">
        <v>4614</v>
      </c>
      <c r="T54">
        <v>1</v>
      </c>
      <c r="U54" t="s">
        <v>4591</v>
      </c>
      <c r="V54">
        <v>3</v>
      </c>
      <c r="W54" t="s">
        <v>4536</v>
      </c>
      <c r="X54">
        <v>2</v>
      </c>
      <c r="Y54" t="s">
        <v>4605</v>
      </c>
      <c r="Z54">
        <v>2</v>
      </c>
      <c r="AA54" t="s">
        <v>4580</v>
      </c>
      <c r="AB54">
        <v>1</v>
      </c>
      <c r="AC54" t="s">
        <v>4575</v>
      </c>
      <c r="AD54">
        <v>1</v>
      </c>
    </row>
    <row r="55" spans="1:38">
      <c r="A55" t="s">
        <v>4613</v>
      </c>
      <c r="B55">
        <v>3.14</v>
      </c>
      <c r="C55">
        <v>3.53</v>
      </c>
      <c r="D55" t="s">
        <v>442</v>
      </c>
      <c r="E55" t="s">
        <v>440</v>
      </c>
      <c r="H55" t="s">
        <v>442</v>
      </c>
      <c r="I55">
        <v>1</v>
      </c>
      <c r="J55" t="s">
        <v>4605</v>
      </c>
      <c r="K55">
        <v>1</v>
      </c>
      <c r="L55" t="s">
        <v>4592</v>
      </c>
      <c r="M55">
        <v>1</v>
      </c>
      <c r="N55" t="s">
        <v>4588</v>
      </c>
      <c r="O55">
        <v>1</v>
      </c>
    </row>
    <row r="56" spans="1:38">
      <c r="A56" t="s">
        <v>4613</v>
      </c>
      <c r="B56">
        <v>4.21</v>
      </c>
      <c r="C56">
        <v>5.43</v>
      </c>
      <c r="D56" t="s">
        <v>439</v>
      </c>
      <c r="H56" t="s">
        <v>4615</v>
      </c>
      <c r="I56">
        <v>2</v>
      </c>
      <c r="S56" t="s">
        <v>4536</v>
      </c>
      <c r="T56">
        <v>1</v>
      </c>
      <c r="U56" t="s">
        <v>4616</v>
      </c>
      <c r="V56">
        <v>1</v>
      </c>
      <c r="W56" t="s">
        <v>4563</v>
      </c>
      <c r="X56">
        <v>1</v>
      </c>
    </row>
    <row r="57" spans="1:38">
      <c r="A57" t="s">
        <v>4613</v>
      </c>
      <c r="B57">
        <v>6.18</v>
      </c>
      <c r="C57">
        <v>6.5</v>
      </c>
      <c r="D57" t="s">
        <v>442</v>
      </c>
      <c r="E57" t="s">
        <v>440</v>
      </c>
      <c r="H57" t="s">
        <v>4555</v>
      </c>
      <c r="I57">
        <v>1</v>
      </c>
      <c r="J57" t="s">
        <v>4567</v>
      </c>
      <c r="K57">
        <v>1</v>
      </c>
    </row>
    <row r="58" spans="1:38">
      <c r="A58" t="s">
        <v>4613</v>
      </c>
      <c r="B58">
        <v>6.52</v>
      </c>
      <c r="C58">
        <v>7.14</v>
      </c>
      <c r="D58" t="s">
        <v>441</v>
      </c>
      <c r="E58" t="s">
        <v>442</v>
      </c>
      <c r="H58" t="s">
        <v>4549</v>
      </c>
      <c r="I58">
        <v>1</v>
      </c>
      <c r="J58" t="s">
        <v>4609</v>
      </c>
      <c r="K58">
        <v>1</v>
      </c>
    </row>
    <row r="59" spans="1:38">
      <c r="A59" t="s">
        <v>4617</v>
      </c>
      <c r="B59">
        <v>0.1</v>
      </c>
      <c r="C59">
        <v>2.17</v>
      </c>
      <c r="D59" t="s">
        <v>442</v>
      </c>
      <c r="H59" t="s">
        <v>4535</v>
      </c>
      <c r="I59">
        <v>4</v>
      </c>
      <c r="S59" t="s">
        <v>4557</v>
      </c>
      <c r="T59">
        <v>1</v>
      </c>
      <c r="U59" t="s">
        <v>4542</v>
      </c>
      <c r="V59">
        <v>1</v>
      </c>
      <c r="W59" t="s">
        <v>4611</v>
      </c>
      <c r="X59">
        <v>2</v>
      </c>
    </row>
    <row r="60" spans="1:38">
      <c r="A60" t="s">
        <v>4617</v>
      </c>
      <c r="B60">
        <v>2.4500000000000002</v>
      </c>
      <c r="C60">
        <v>3.37</v>
      </c>
      <c r="D60" t="s">
        <v>440</v>
      </c>
      <c r="H60" t="s">
        <v>4542</v>
      </c>
      <c r="I60">
        <v>3</v>
      </c>
      <c r="S60" t="s">
        <v>4584</v>
      </c>
      <c r="T60">
        <v>1</v>
      </c>
      <c r="U60" t="s">
        <v>4535</v>
      </c>
      <c r="V60">
        <v>1</v>
      </c>
      <c r="W60" t="s">
        <v>4556</v>
      </c>
      <c r="X60">
        <v>1</v>
      </c>
    </row>
    <row r="61" spans="1:38">
      <c r="A61" t="s">
        <v>4617</v>
      </c>
      <c r="B61">
        <v>3.37</v>
      </c>
      <c r="C61">
        <v>4.08</v>
      </c>
      <c r="D61" t="s">
        <v>440</v>
      </c>
      <c r="H61" t="s">
        <v>4563</v>
      </c>
      <c r="I61">
        <v>1</v>
      </c>
      <c r="J61" t="s">
        <v>4566</v>
      </c>
      <c r="K61">
        <v>1</v>
      </c>
    </row>
    <row r="62" spans="1:38">
      <c r="A62" t="s">
        <v>4617</v>
      </c>
      <c r="B62">
        <v>4.08</v>
      </c>
      <c r="C62">
        <v>4.53</v>
      </c>
      <c r="D62" t="s">
        <v>442</v>
      </c>
      <c r="H62" t="s">
        <v>4557</v>
      </c>
      <c r="I62">
        <v>2</v>
      </c>
    </row>
    <row r="63" spans="1:38">
      <c r="A63" t="s">
        <v>4617</v>
      </c>
      <c r="B63">
        <v>5.12</v>
      </c>
      <c r="C63">
        <v>5.5</v>
      </c>
      <c r="D63" t="s">
        <v>442</v>
      </c>
      <c r="H63" t="s">
        <v>4557</v>
      </c>
      <c r="I63">
        <v>2</v>
      </c>
      <c r="S63" t="s">
        <v>442</v>
      </c>
      <c r="T63">
        <v>1</v>
      </c>
      <c r="U63" t="s">
        <v>4535</v>
      </c>
      <c r="V63">
        <v>1</v>
      </c>
    </row>
    <row r="64" spans="1:38">
      <c r="A64" t="s">
        <v>4617</v>
      </c>
      <c r="B64">
        <v>5.5</v>
      </c>
      <c r="C64">
        <v>6.21</v>
      </c>
      <c r="D64" t="s">
        <v>440</v>
      </c>
      <c r="H64" t="s">
        <v>4619</v>
      </c>
      <c r="I64">
        <v>1</v>
      </c>
      <c r="J64" t="s">
        <v>4542</v>
      </c>
      <c r="K64">
        <v>1</v>
      </c>
    </row>
    <row r="65" spans="1:36">
      <c r="A65" t="s">
        <v>4617</v>
      </c>
      <c r="B65">
        <v>7.01</v>
      </c>
      <c r="C65">
        <v>7.31</v>
      </c>
      <c r="D65" t="s">
        <v>442</v>
      </c>
      <c r="H65" t="s">
        <v>4608</v>
      </c>
      <c r="I65">
        <v>1</v>
      </c>
    </row>
    <row r="66" spans="1:36">
      <c r="A66" t="s">
        <v>4617</v>
      </c>
      <c r="B66">
        <v>7.54</v>
      </c>
      <c r="C66">
        <v>8.5</v>
      </c>
      <c r="D66" t="s">
        <v>440</v>
      </c>
      <c r="H66" t="s">
        <v>4542</v>
      </c>
      <c r="I66">
        <v>2</v>
      </c>
      <c r="S66" t="s">
        <v>4536</v>
      </c>
      <c r="T66">
        <v>1</v>
      </c>
      <c r="U66" t="s">
        <v>4557</v>
      </c>
      <c r="V66">
        <v>1</v>
      </c>
      <c r="W66" t="s">
        <v>4620</v>
      </c>
      <c r="X66">
        <v>1</v>
      </c>
      <c r="Y66" t="s">
        <v>442</v>
      </c>
      <c r="Z66">
        <v>1</v>
      </c>
      <c r="AA66" t="s">
        <v>4609</v>
      </c>
      <c r="AB66">
        <v>1</v>
      </c>
      <c r="AC66" t="s">
        <v>4608</v>
      </c>
      <c r="AD66">
        <v>1</v>
      </c>
      <c r="AE66" t="s">
        <v>4595</v>
      </c>
      <c r="AF66">
        <v>1</v>
      </c>
      <c r="AG66" t="s">
        <v>4621</v>
      </c>
      <c r="AH66">
        <v>1</v>
      </c>
      <c r="AI66" t="s">
        <v>4555</v>
      </c>
      <c r="AJ66">
        <v>1</v>
      </c>
    </row>
    <row r="67" spans="1:36">
      <c r="A67" t="s">
        <v>4617</v>
      </c>
      <c r="B67">
        <v>8.5</v>
      </c>
      <c r="C67">
        <v>9.2899999999999991</v>
      </c>
      <c r="D67" t="s">
        <v>439</v>
      </c>
      <c r="H67" t="s">
        <v>4558</v>
      </c>
      <c r="I67">
        <v>1</v>
      </c>
    </row>
    <row r="68" spans="1:36">
      <c r="A68" t="s">
        <v>4617</v>
      </c>
      <c r="B68">
        <v>9.2899999999999991</v>
      </c>
      <c r="C68">
        <v>9.5500000000000007</v>
      </c>
      <c r="D68" t="s">
        <v>441</v>
      </c>
      <c r="H68" t="s">
        <v>4565</v>
      </c>
      <c r="I68">
        <v>1</v>
      </c>
    </row>
    <row r="69" spans="1:36">
      <c r="A69" t="s">
        <v>4617</v>
      </c>
      <c r="B69">
        <v>9.5500000000000007</v>
      </c>
      <c r="C69">
        <v>10.18</v>
      </c>
      <c r="D69" t="s">
        <v>440</v>
      </c>
      <c r="H69" t="s">
        <v>4622</v>
      </c>
      <c r="I69">
        <v>2</v>
      </c>
      <c r="S69" t="s">
        <v>4549</v>
      </c>
      <c r="T69">
        <v>1</v>
      </c>
      <c r="U69" t="s">
        <v>4623</v>
      </c>
      <c r="V69">
        <v>1</v>
      </c>
      <c r="W69" t="s">
        <v>4624</v>
      </c>
      <c r="X69">
        <v>1</v>
      </c>
      <c r="Y69" t="s">
        <v>4585</v>
      </c>
      <c r="Z69">
        <v>1</v>
      </c>
      <c r="AA69" t="s">
        <v>4551</v>
      </c>
      <c r="AB69">
        <v>1</v>
      </c>
    </row>
    <row r="70" spans="1:36">
      <c r="A70" t="s">
        <v>4617</v>
      </c>
      <c r="B70">
        <v>10.18</v>
      </c>
      <c r="C70">
        <v>10.26</v>
      </c>
      <c r="D70" t="s">
        <v>442</v>
      </c>
      <c r="H70" t="s">
        <v>4555</v>
      </c>
      <c r="I70">
        <v>1</v>
      </c>
      <c r="J70" t="s">
        <v>4557</v>
      </c>
      <c r="K70">
        <v>1</v>
      </c>
    </row>
    <row r="71" spans="1:36">
      <c r="A71" t="s">
        <v>4617</v>
      </c>
      <c r="B71">
        <v>10.18</v>
      </c>
      <c r="C71">
        <v>11.03</v>
      </c>
      <c r="D71" t="s">
        <v>442</v>
      </c>
      <c r="H71" t="s">
        <v>4557</v>
      </c>
      <c r="I71">
        <v>2</v>
      </c>
      <c r="S71" t="s">
        <v>4555</v>
      </c>
      <c r="T71">
        <v>1</v>
      </c>
      <c r="U71" t="s">
        <v>4560</v>
      </c>
      <c r="V71">
        <v>1</v>
      </c>
    </row>
    <row r="72" spans="1:36">
      <c r="A72" t="s">
        <v>4625</v>
      </c>
      <c r="B72">
        <v>0.02</v>
      </c>
      <c r="C72">
        <v>0.37</v>
      </c>
      <c r="D72" t="s">
        <v>440</v>
      </c>
      <c r="H72" t="s">
        <v>4693</v>
      </c>
      <c r="I72">
        <v>1</v>
      </c>
    </row>
    <row r="73" spans="1:36">
      <c r="A73" t="s">
        <v>4625</v>
      </c>
      <c r="B73">
        <v>0.39</v>
      </c>
      <c r="C73">
        <v>1.5</v>
      </c>
      <c r="D73" t="s">
        <v>440</v>
      </c>
      <c r="H73" t="s">
        <v>4542</v>
      </c>
      <c r="I73">
        <v>2</v>
      </c>
    </row>
    <row r="74" spans="1:36">
      <c r="A74" t="s">
        <v>4625</v>
      </c>
      <c r="B74">
        <v>3.43</v>
      </c>
      <c r="C74">
        <v>4.21</v>
      </c>
      <c r="D74" t="s">
        <v>442</v>
      </c>
      <c r="H74" t="s">
        <v>4535</v>
      </c>
      <c r="I74">
        <v>1</v>
      </c>
    </row>
    <row r="75" spans="1:36">
      <c r="A75" t="s">
        <v>4625</v>
      </c>
      <c r="B75">
        <v>4.21</v>
      </c>
      <c r="C75">
        <v>5.0999999999999996</v>
      </c>
      <c r="D75" t="s">
        <v>439</v>
      </c>
      <c r="E75" t="s">
        <v>441</v>
      </c>
      <c r="H75" t="s">
        <v>4558</v>
      </c>
      <c r="I75">
        <v>1</v>
      </c>
      <c r="J75" t="s">
        <v>4545</v>
      </c>
      <c r="K75">
        <v>1</v>
      </c>
    </row>
    <row r="76" spans="1:36">
      <c r="A76" t="s">
        <v>4625</v>
      </c>
      <c r="B76">
        <v>5.0999999999999996</v>
      </c>
      <c r="C76">
        <v>5.35</v>
      </c>
      <c r="D76" t="s">
        <v>441</v>
      </c>
      <c r="H76" t="s">
        <v>4543</v>
      </c>
      <c r="I76">
        <v>1</v>
      </c>
      <c r="J76" t="s">
        <v>4626</v>
      </c>
      <c r="K76">
        <v>1</v>
      </c>
    </row>
    <row r="77" spans="1:36">
      <c r="A77" t="s">
        <v>4625</v>
      </c>
      <c r="B77">
        <v>6.07</v>
      </c>
      <c r="C77">
        <v>7.23</v>
      </c>
      <c r="D77" t="s">
        <v>442</v>
      </c>
      <c r="H77" t="s">
        <v>4627</v>
      </c>
      <c r="I77">
        <v>3</v>
      </c>
      <c r="S77" t="s">
        <v>4554</v>
      </c>
      <c r="T77">
        <v>2</v>
      </c>
      <c r="U77" t="s">
        <v>4553</v>
      </c>
      <c r="V77">
        <v>1</v>
      </c>
      <c r="W77" t="s">
        <v>4611</v>
      </c>
      <c r="X77">
        <v>1</v>
      </c>
      <c r="Y77" t="s">
        <v>4628</v>
      </c>
      <c r="Z77">
        <v>1</v>
      </c>
      <c r="AA77" t="s">
        <v>4558</v>
      </c>
      <c r="AB77">
        <v>1</v>
      </c>
      <c r="AC77" t="s">
        <v>4550</v>
      </c>
      <c r="AD77">
        <v>1</v>
      </c>
      <c r="AE77" t="s">
        <v>797</v>
      </c>
      <c r="AF77">
        <v>1</v>
      </c>
    </row>
    <row r="78" spans="1:36">
      <c r="A78" t="s">
        <v>4625</v>
      </c>
      <c r="B78">
        <v>7.25</v>
      </c>
      <c r="C78">
        <v>7.59</v>
      </c>
      <c r="D78" t="s">
        <v>440</v>
      </c>
      <c r="H78" t="s">
        <v>4563</v>
      </c>
      <c r="I78">
        <v>1</v>
      </c>
    </row>
    <row r="79" spans="1:36">
      <c r="A79" t="s">
        <v>4629</v>
      </c>
      <c r="B79">
        <v>0.03</v>
      </c>
      <c r="C79">
        <v>5.21</v>
      </c>
      <c r="D79" t="s">
        <v>441</v>
      </c>
      <c r="H79" t="s">
        <v>4565</v>
      </c>
      <c r="I79">
        <v>15</v>
      </c>
      <c r="S79" t="s">
        <v>4551</v>
      </c>
      <c r="T79">
        <v>1</v>
      </c>
      <c r="U79" t="s">
        <v>4571</v>
      </c>
      <c r="V79">
        <v>3</v>
      </c>
      <c r="W79" t="s">
        <v>4566</v>
      </c>
      <c r="X79">
        <v>1</v>
      </c>
      <c r="Y79" t="s">
        <v>4585</v>
      </c>
      <c r="Z79">
        <v>1</v>
      </c>
      <c r="AA79" t="s">
        <v>4630</v>
      </c>
      <c r="AB79">
        <v>3</v>
      </c>
      <c r="AC79" t="s">
        <v>4542</v>
      </c>
      <c r="AD79">
        <v>2</v>
      </c>
      <c r="AE79" t="s">
        <v>4558</v>
      </c>
      <c r="AF79">
        <v>1</v>
      </c>
      <c r="AG79" t="s">
        <v>4579</v>
      </c>
      <c r="AH79">
        <v>1</v>
      </c>
    </row>
    <row r="80" spans="1:36">
      <c r="A80" t="s">
        <v>4631</v>
      </c>
      <c r="B80">
        <v>0.03</v>
      </c>
      <c r="C80">
        <v>1.34</v>
      </c>
      <c r="D80" t="s">
        <v>440</v>
      </c>
      <c r="H80" t="s">
        <v>4542</v>
      </c>
      <c r="I80">
        <v>2</v>
      </c>
    </row>
    <row r="81" spans="1:30">
      <c r="A81" t="s">
        <v>4631</v>
      </c>
      <c r="B81">
        <v>1.38</v>
      </c>
      <c r="C81">
        <v>2.11</v>
      </c>
      <c r="D81" t="s">
        <v>442</v>
      </c>
      <c r="H81" t="s">
        <v>797</v>
      </c>
      <c r="I81">
        <v>1</v>
      </c>
    </row>
    <row r="82" spans="1:30">
      <c r="A82" t="s">
        <v>4631</v>
      </c>
      <c r="B82">
        <v>2.16</v>
      </c>
      <c r="C82">
        <v>2.44</v>
      </c>
      <c r="D82" t="s">
        <v>442</v>
      </c>
      <c r="H82" t="s">
        <v>4611</v>
      </c>
      <c r="I82">
        <v>1</v>
      </c>
    </row>
    <row r="83" spans="1:30">
      <c r="A83" t="s">
        <v>4631</v>
      </c>
      <c r="B83">
        <v>3.19</v>
      </c>
      <c r="C83">
        <v>4.33</v>
      </c>
      <c r="D83" t="s">
        <v>440</v>
      </c>
      <c r="E83" t="s">
        <v>439</v>
      </c>
      <c r="H83" t="s">
        <v>4563</v>
      </c>
      <c r="I83">
        <v>3</v>
      </c>
      <c r="J83" t="s">
        <v>4558</v>
      </c>
      <c r="K83">
        <v>3</v>
      </c>
      <c r="S83" t="s">
        <v>4619</v>
      </c>
      <c r="T83">
        <v>1</v>
      </c>
    </row>
    <row r="84" spans="1:30">
      <c r="A84" t="s">
        <v>4631</v>
      </c>
      <c r="B84">
        <v>4.41</v>
      </c>
      <c r="C84">
        <v>5.23</v>
      </c>
      <c r="D84" t="s">
        <v>439</v>
      </c>
      <c r="E84" t="s">
        <v>442</v>
      </c>
      <c r="H84" t="s">
        <v>4558</v>
      </c>
      <c r="I84">
        <v>2</v>
      </c>
      <c r="J84" t="s">
        <v>4535</v>
      </c>
      <c r="K84">
        <v>1</v>
      </c>
      <c r="L84" t="s">
        <v>4555</v>
      </c>
      <c r="M84">
        <v>1</v>
      </c>
    </row>
    <row r="85" spans="1:30">
      <c r="A85" t="s">
        <v>4631</v>
      </c>
      <c r="B85">
        <v>5.45</v>
      </c>
      <c r="C85">
        <v>6</v>
      </c>
      <c r="D85" t="s">
        <v>440</v>
      </c>
      <c r="E85" t="s">
        <v>439</v>
      </c>
      <c r="H85" t="s">
        <v>4542</v>
      </c>
      <c r="I85">
        <v>1</v>
      </c>
      <c r="J85" t="s">
        <v>4558</v>
      </c>
      <c r="K85">
        <v>1</v>
      </c>
    </row>
    <row r="86" spans="1:30">
      <c r="A86" t="s">
        <v>4631</v>
      </c>
      <c r="B86">
        <v>6.07</v>
      </c>
      <c r="C86">
        <v>7.16</v>
      </c>
      <c r="D86" t="s">
        <v>442</v>
      </c>
      <c r="H86" t="s">
        <v>797</v>
      </c>
      <c r="I86">
        <v>2</v>
      </c>
      <c r="S86" t="s">
        <v>4557</v>
      </c>
      <c r="T86">
        <v>1</v>
      </c>
      <c r="U86" t="s">
        <v>4601</v>
      </c>
      <c r="V86">
        <v>1</v>
      </c>
      <c r="W86" t="s">
        <v>4536</v>
      </c>
      <c r="X86">
        <v>1</v>
      </c>
      <c r="Y86" t="s">
        <v>4608</v>
      </c>
      <c r="Z86">
        <v>1</v>
      </c>
      <c r="AA86" t="s">
        <v>4560</v>
      </c>
      <c r="AB86">
        <v>1</v>
      </c>
      <c r="AC86" t="s">
        <v>4542</v>
      </c>
      <c r="AD86">
        <v>1</v>
      </c>
    </row>
    <row r="87" spans="1:30">
      <c r="A87" t="s">
        <v>4631</v>
      </c>
      <c r="B87">
        <v>7.2</v>
      </c>
      <c r="C87">
        <v>7.58</v>
      </c>
      <c r="D87" t="s">
        <v>439</v>
      </c>
      <c r="E87" t="s">
        <v>440</v>
      </c>
      <c r="H87" t="s">
        <v>4558</v>
      </c>
      <c r="I87">
        <v>1</v>
      </c>
      <c r="J87" t="s">
        <v>4542</v>
      </c>
      <c r="K87">
        <v>1</v>
      </c>
    </row>
    <row r="88" spans="1:30">
      <c r="A88" t="s">
        <v>4631</v>
      </c>
      <c r="B88">
        <v>8.0299999999999994</v>
      </c>
      <c r="C88">
        <v>9.52</v>
      </c>
      <c r="D88" t="s">
        <v>442</v>
      </c>
      <c r="H88" t="s">
        <v>4550</v>
      </c>
      <c r="I88">
        <v>6</v>
      </c>
      <c r="S88" t="s">
        <v>4632</v>
      </c>
      <c r="T88">
        <v>1</v>
      </c>
      <c r="U88" t="s">
        <v>442</v>
      </c>
      <c r="V88">
        <v>2</v>
      </c>
      <c r="W88" t="s">
        <v>4558</v>
      </c>
      <c r="X88">
        <v>1</v>
      </c>
      <c r="Y88" t="s">
        <v>4569</v>
      </c>
      <c r="Z88">
        <v>1</v>
      </c>
    </row>
    <row r="89" spans="1:30">
      <c r="A89" t="s">
        <v>4631</v>
      </c>
      <c r="B89">
        <v>9.58</v>
      </c>
      <c r="C89">
        <v>10.210000000000001</v>
      </c>
      <c r="D89" t="s">
        <v>442</v>
      </c>
      <c r="H89" t="s">
        <v>4633</v>
      </c>
      <c r="I89">
        <v>1</v>
      </c>
    </row>
    <row r="90" spans="1:30">
      <c r="A90" t="s">
        <v>4631</v>
      </c>
      <c r="B90">
        <v>10.56</v>
      </c>
      <c r="C90">
        <v>11.49</v>
      </c>
      <c r="D90" t="s">
        <v>442</v>
      </c>
      <c r="E90" t="s">
        <v>440</v>
      </c>
      <c r="H90" t="s">
        <v>4595</v>
      </c>
      <c r="I90">
        <v>1</v>
      </c>
      <c r="J90" t="s">
        <v>4563</v>
      </c>
      <c r="K90">
        <v>1</v>
      </c>
    </row>
    <row r="91" spans="1:30">
      <c r="A91" t="s">
        <v>4631</v>
      </c>
      <c r="B91">
        <v>12.56</v>
      </c>
      <c r="C91">
        <v>13.39</v>
      </c>
      <c r="D91" t="s">
        <v>440</v>
      </c>
      <c r="H91" t="s">
        <v>4634</v>
      </c>
      <c r="I91">
        <v>1</v>
      </c>
      <c r="J91" t="s">
        <v>4635</v>
      </c>
      <c r="K91">
        <v>1</v>
      </c>
      <c r="L91" t="s">
        <v>4636</v>
      </c>
      <c r="M91">
        <v>1</v>
      </c>
    </row>
    <row r="92" spans="1:30">
      <c r="A92" t="s">
        <v>4631</v>
      </c>
      <c r="B92">
        <v>14.26</v>
      </c>
      <c r="C92">
        <v>15.04</v>
      </c>
      <c r="D92" t="s">
        <v>440</v>
      </c>
      <c r="H92" t="s">
        <v>4567</v>
      </c>
      <c r="I92">
        <v>1</v>
      </c>
    </row>
    <row r="93" spans="1:30">
      <c r="A93" t="s">
        <v>4631</v>
      </c>
      <c r="B93">
        <v>15.06</v>
      </c>
      <c r="C93">
        <v>16.02</v>
      </c>
      <c r="D93" t="s">
        <v>440</v>
      </c>
      <c r="H93" t="s">
        <v>4542</v>
      </c>
      <c r="I93">
        <v>1</v>
      </c>
    </row>
    <row r="94" spans="1:30">
      <c r="A94" t="s">
        <v>4637</v>
      </c>
      <c r="B94">
        <v>0.16</v>
      </c>
      <c r="C94">
        <v>0.46</v>
      </c>
      <c r="D94" t="s">
        <v>440</v>
      </c>
      <c r="H94" t="s">
        <v>4578</v>
      </c>
      <c r="I94">
        <v>1</v>
      </c>
      <c r="J94" t="s">
        <v>4713</v>
      </c>
      <c r="K94">
        <v>1</v>
      </c>
    </row>
    <row r="95" spans="1:30">
      <c r="A95" t="s">
        <v>4637</v>
      </c>
      <c r="B95">
        <v>1.1399999999999999</v>
      </c>
      <c r="C95">
        <v>2.0499999999999998</v>
      </c>
      <c r="D95" t="s">
        <v>440</v>
      </c>
      <c r="H95" t="s">
        <v>4574</v>
      </c>
      <c r="I95">
        <v>1</v>
      </c>
      <c r="J95" t="s">
        <v>4575</v>
      </c>
      <c r="K95">
        <v>1</v>
      </c>
      <c r="L95" t="s">
        <v>4559</v>
      </c>
      <c r="M95">
        <v>1</v>
      </c>
    </row>
    <row r="96" spans="1:30">
      <c r="A96" t="s">
        <v>4637</v>
      </c>
      <c r="B96">
        <v>2.0499999999999998</v>
      </c>
      <c r="C96">
        <v>2.2799999999999998</v>
      </c>
      <c r="D96" t="s">
        <v>440</v>
      </c>
      <c r="H96" t="s">
        <v>4542</v>
      </c>
      <c r="I96">
        <v>1</v>
      </c>
    </row>
    <row r="97" spans="1:44">
      <c r="A97" t="s">
        <v>4637</v>
      </c>
      <c r="B97">
        <v>3.08</v>
      </c>
      <c r="C97">
        <v>7.13</v>
      </c>
      <c r="D97" t="s">
        <v>440</v>
      </c>
      <c r="H97" t="s">
        <v>4542</v>
      </c>
      <c r="I97">
        <v>13</v>
      </c>
      <c r="S97" t="s">
        <v>4591</v>
      </c>
      <c r="T97">
        <v>2</v>
      </c>
      <c r="U97" t="s">
        <v>4622</v>
      </c>
      <c r="V97">
        <v>1</v>
      </c>
      <c r="W97" t="s">
        <v>4559</v>
      </c>
      <c r="X97">
        <v>1</v>
      </c>
      <c r="Y97" t="s">
        <v>4612</v>
      </c>
      <c r="Z97">
        <v>1</v>
      </c>
      <c r="AA97" t="s">
        <v>4578</v>
      </c>
      <c r="AB97">
        <v>2</v>
      </c>
      <c r="AC97" t="s">
        <v>4616</v>
      </c>
      <c r="AD97">
        <v>1</v>
      </c>
      <c r="AE97" t="s">
        <v>4587</v>
      </c>
      <c r="AF97">
        <v>3</v>
      </c>
      <c r="AG97" t="s">
        <v>4600</v>
      </c>
      <c r="AH97">
        <v>2</v>
      </c>
      <c r="AI97" t="s">
        <v>4638</v>
      </c>
      <c r="AJ97">
        <v>1</v>
      </c>
      <c r="AK97" t="s">
        <v>4565</v>
      </c>
      <c r="AL97">
        <v>2</v>
      </c>
      <c r="AM97" t="s">
        <v>4598</v>
      </c>
      <c r="AN97">
        <v>2</v>
      </c>
      <c r="AO97" t="s">
        <v>4563</v>
      </c>
      <c r="AP97">
        <v>1</v>
      </c>
      <c r="AQ97" t="s">
        <v>4571</v>
      </c>
      <c r="AR97">
        <v>1</v>
      </c>
    </row>
    <row r="98" spans="1:44">
      <c r="A98" t="s">
        <v>4637</v>
      </c>
      <c r="B98">
        <v>7.13</v>
      </c>
      <c r="C98">
        <v>7.36</v>
      </c>
      <c r="D98" t="s">
        <v>441</v>
      </c>
      <c r="H98" t="s">
        <v>4585</v>
      </c>
      <c r="I98">
        <v>1</v>
      </c>
      <c r="J98" t="s">
        <v>4571</v>
      </c>
      <c r="K98">
        <v>1</v>
      </c>
    </row>
    <row r="99" spans="1:44">
      <c r="A99" t="s">
        <v>4637</v>
      </c>
      <c r="B99">
        <v>7.36</v>
      </c>
      <c r="C99">
        <v>8.31</v>
      </c>
      <c r="D99" t="s">
        <v>441</v>
      </c>
      <c r="H99" t="s">
        <v>4565</v>
      </c>
      <c r="I99">
        <v>3</v>
      </c>
      <c r="S99" t="s">
        <v>4585</v>
      </c>
      <c r="T99">
        <v>1</v>
      </c>
      <c r="U99" t="s">
        <v>4542</v>
      </c>
      <c r="V99">
        <v>1</v>
      </c>
      <c r="W99" t="s">
        <v>4639</v>
      </c>
      <c r="X99">
        <v>1</v>
      </c>
      <c r="Y99" t="s">
        <v>4558</v>
      </c>
      <c r="Z99">
        <v>1</v>
      </c>
    </row>
    <row r="100" spans="1:44">
      <c r="A100" t="s">
        <v>4637</v>
      </c>
      <c r="B100">
        <v>8.31</v>
      </c>
      <c r="C100">
        <v>9</v>
      </c>
      <c r="D100" t="s">
        <v>442</v>
      </c>
      <c r="H100" t="s">
        <v>4580</v>
      </c>
      <c r="I100">
        <v>1</v>
      </c>
    </row>
    <row r="101" spans="1:44">
      <c r="A101" t="s">
        <v>4637</v>
      </c>
      <c r="B101">
        <v>9.43</v>
      </c>
      <c r="C101">
        <v>10.07</v>
      </c>
      <c r="D101" t="s">
        <v>442</v>
      </c>
      <c r="H101" t="s">
        <v>4605</v>
      </c>
      <c r="I101">
        <v>1</v>
      </c>
      <c r="J101" t="s">
        <v>4640</v>
      </c>
      <c r="K101">
        <v>1</v>
      </c>
      <c r="L101" t="s">
        <v>4535</v>
      </c>
      <c r="M101">
        <v>1</v>
      </c>
    </row>
    <row r="102" spans="1:44">
      <c r="A102" t="s">
        <v>4637</v>
      </c>
      <c r="B102">
        <v>10.07</v>
      </c>
      <c r="C102">
        <v>11.26</v>
      </c>
      <c r="D102" t="s">
        <v>440</v>
      </c>
      <c r="E102" t="s">
        <v>439</v>
      </c>
      <c r="H102" t="s">
        <v>4542</v>
      </c>
      <c r="I102">
        <v>2</v>
      </c>
      <c r="J102" t="s">
        <v>4563</v>
      </c>
      <c r="K102">
        <v>1</v>
      </c>
      <c r="L102" t="s">
        <v>4641</v>
      </c>
      <c r="M102">
        <v>1</v>
      </c>
      <c r="N102" t="s">
        <v>4642</v>
      </c>
      <c r="O102">
        <v>1</v>
      </c>
    </row>
    <row r="103" spans="1:44">
      <c r="A103" t="s">
        <v>4637</v>
      </c>
      <c r="B103">
        <v>11.26</v>
      </c>
      <c r="C103">
        <v>12</v>
      </c>
      <c r="D103" t="s">
        <v>440</v>
      </c>
      <c r="E103" t="s">
        <v>439</v>
      </c>
      <c r="H103" t="s">
        <v>4643</v>
      </c>
      <c r="I103">
        <v>1</v>
      </c>
      <c r="J103" t="s">
        <v>4644</v>
      </c>
      <c r="K103">
        <v>1</v>
      </c>
      <c r="L103" t="s">
        <v>4558</v>
      </c>
      <c r="M103">
        <v>1</v>
      </c>
      <c r="N103" t="s">
        <v>4579</v>
      </c>
      <c r="O103">
        <v>1</v>
      </c>
    </row>
    <row r="104" spans="1:44">
      <c r="A104" t="s">
        <v>4637</v>
      </c>
      <c r="B104">
        <v>12</v>
      </c>
      <c r="C104">
        <v>13.08</v>
      </c>
      <c r="D104" t="s">
        <v>442</v>
      </c>
      <c r="H104" t="s">
        <v>4557</v>
      </c>
      <c r="I104">
        <v>2</v>
      </c>
      <c r="S104" t="s">
        <v>4547</v>
      </c>
      <c r="T104">
        <v>1</v>
      </c>
      <c r="U104" t="s">
        <v>4535</v>
      </c>
      <c r="V104">
        <v>1</v>
      </c>
      <c r="W104" t="s">
        <v>4645</v>
      </c>
      <c r="X104">
        <v>1</v>
      </c>
      <c r="Y104" t="s">
        <v>4646</v>
      </c>
      <c r="Z104">
        <v>1</v>
      </c>
      <c r="AA104" t="s">
        <v>4647</v>
      </c>
      <c r="AB104">
        <v>1</v>
      </c>
    </row>
    <row r="105" spans="1:44">
      <c r="A105" t="s">
        <v>4637</v>
      </c>
      <c r="B105">
        <v>13.08</v>
      </c>
      <c r="C105">
        <v>15.17</v>
      </c>
      <c r="D105" t="s">
        <v>440</v>
      </c>
      <c r="H105" t="s">
        <v>4542</v>
      </c>
      <c r="I105">
        <v>6</v>
      </c>
      <c r="S105" t="s">
        <v>4558</v>
      </c>
      <c r="T105">
        <v>2</v>
      </c>
      <c r="U105" t="s">
        <v>4639</v>
      </c>
      <c r="V105">
        <v>1</v>
      </c>
      <c r="W105" t="s">
        <v>4608</v>
      </c>
      <c r="X105">
        <v>1</v>
      </c>
      <c r="Y105" t="s">
        <v>4600</v>
      </c>
      <c r="Z105">
        <v>1</v>
      </c>
      <c r="AA105" t="s">
        <v>4547</v>
      </c>
      <c r="AB105">
        <v>1</v>
      </c>
      <c r="AC105" t="s">
        <v>4548</v>
      </c>
      <c r="AD105">
        <v>1</v>
      </c>
    </row>
    <row r="106" spans="1:44">
      <c r="A106" t="s">
        <v>4648</v>
      </c>
      <c r="B106">
        <v>0.56000000000000005</v>
      </c>
      <c r="C106">
        <v>1.54</v>
      </c>
      <c r="D106" t="s">
        <v>440</v>
      </c>
      <c r="H106" t="s">
        <v>440</v>
      </c>
      <c r="I106">
        <v>2</v>
      </c>
      <c r="S106" t="s">
        <v>4599</v>
      </c>
      <c r="T106">
        <v>1</v>
      </c>
      <c r="U106" t="s">
        <v>4542</v>
      </c>
      <c r="V106">
        <v>1</v>
      </c>
      <c r="W106" t="s">
        <v>4645</v>
      </c>
      <c r="X106">
        <v>1</v>
      </c>
    </row>
    <row r="107" spans="1:44">
      <c r="A107" t="s">
        <v>4648</v>
      </c>
      <c r="B107">
        <v>2.44</v>
      </c>
      <c r="C107">
        <v>3.11</v>
      </c>
      <c r="D107" t="s">
        <v>440</v>
      </c>
      <c r="H107" t="s">
        <v>4542</v>
      </c>
      <c r="I107">
        <v>1</v>
      </c>
      <c r="J107" t="s">
        <v>4598</v>
      </c>
      <c r="K107">
        <v>1</v>
      </c>
    </row>
    <row r="108" spans="1:44">
      <c r="A108" t="s">
        <v>4650</v>
      </c>
      <c r="B108">
        <v>0.21</v>
      </c>
      <c r="C108">
        <v>1.05</v>
      </c>
      <c r="D108" t="s">
        <v>440</v>
      </c>
      <c r="E108" t="s">
        <v>439</v>
      </c>
      <c r="H108" t="s">
        <v>4575</v>
      </c>
      <c r="I108">
        <v>1</v>
      </c>
      <c r="J108" t="s">
        <v>4542</v>
      </c>
      <c r="K108">
        <v>1</v>
      </c>
      <c r="L108" t="s">
        <v>4563</v>
      </c>
      <c r="M108">
        <v>1</v>
      </c>
      <c r="N108" t="s">
        <v>4647</v>
      </c>
      <c r="O108">
        <v>1</v>
      </c>
    </row>
    <row r="109" spans="1:44">
      <c r="A109" t="s">
        <v>4650</v>
      </c>
      <c r="B109">
        <v>7.16</v>
      </c>
      <c r="C109">
        <v>7.37</v>
      </c>
      <c r="D109" t="s">
        <v>441</v>
      </c>
      <c r="H109" t="s">
        <v>4565</v>
      </c>
      <c r="I109">
        <v>1</v>
      </c>
    </row>
    <row r="110" spans="1:44">
      <c r="A110" t="s">
        <v>4650</v>
      </c>
      <c r="B110">
        <v>8.1</v>
      </c>
      <c r="C110">
        <v>9.11</v>
      </c>
      <c r="D110" t="s">
        <v>439</v>
      </c>
      <c r="E110" t="s">
        <v>440</v>
      </c>
      <c r="F110" t="s">
        <v>441</v>
      </c>
      <c r="G110" t="s">
        <v>442</v>
      </c>
      <c r="H110" t="s">
        <v>4649</v>
      </c>
      <c r="I110">
        <v>1</v>
      </c>
      <c r="J110" t="s">
        <v>440</v>
      </c>
      <c r="K110">
        <v>1</v>
      </c>
      <c r="L110" t="s">
        <v>4565</v>
      </c>
      <c r="M110">
        <v>1</v>
      </c>
      <c r="N110" t="s">
        <v>4651</v>
      </c>
      <c r="O110">
        <v>1</v>
      </c>
      <c r="P110" t="s">
        <v>4550</v>
      </c>
      <c r="Q110">
        <v>1</v>
      </c>
    </row>
    <row r="111" spans="1:44">
      <c r="A111" t="s">
        <v>4650</v>
      </c>
      <c r="B111">
        <v>9.11</v>
      </c>
      <c r="C111">
        <v>11.43</v>
      </c>
      <c r="D111" t="s">
        <v>440</v>
      </c>
      <c r="H111" t="s">
        <v>4542</v>
      </c>
      <c r="I111">
        <v>5</v>
      </c>
      <c r="S111" t="s">
        <v>4558</v>
      </c>
      <c r="T111">
        <v>1</v>
      </c>
      <c r="U111" t="s">
        <v>4632</v>
      </c>
      <c r="V111">
        <v>1</v>
      </c>
      <c r="W111" t="s">
        <v>440</v>
      </c>
      <c r="X111">
        <v>1</v>
      </c>
      <c r="Y111" t="s">
        <v>4567</v>
      </c>
      <c r="Z111">
        <v>1</v>
      </c>
      <c r="AA111" t="s">
        <v>4550</v>
      </c>
      <c r="AB111">
        <v>1</v>
      </c>
      <c r="AC111" t="s">
        <v>4595</v>
      </c>
      <c r="AD111">
        <v>1</v>
      </c>
    </row>
    <row r="112" spans="1:44">
      <c r="A112" t="s">
        <v>4650</v>
      </c>
      <c r="B112">
        <v>11.43</v>
      </c>
      <c r="C112">
        <v>12.26</v>
      </c>
      <c r="D112" t="s">
        <v>441</v>
      </c>
      <c r="H112" t="s">
        <v>4565</v>
      </c>
      <c r="I112">
        <v>2</v>
      </c>
      <c r="J112" t="s">
        <v>4630</v>
      </c>
      <c r="K112">
        <v>2</v>
      </c>
      <c r="S112" t="s">
        <v>4632</v>
      </c>
      <c r="T112">
        <v>1</v>
      </c>
      <c r="U112" t="s">
        <v>4652</v>
      </c>
      <c r="V112">
        <v>1</v>
      </c>
    </row>
    <row r="113" spans="1:28">
      <c r="A113" t="s">
        <v>4653</v>
      </c>
      <c r="B113">
        <v>0.04</v>
      </c>
      <c r="C113">
        <v>0.27</v>
      </c>
      <c r="D113" t="s">
        <v>440</v>
      </c>
      <c r="H113" t="s">
        <v>4542</v>
      </c>
      <c r="I113">
        <v>1</v>
      </c>
    </row>
    <row r="114" spans="1:28">
      <c r="A114" t="s">
        <v>4653</v>
      </c>
      <c r="B114">
        <v>0.27</v>
      </c>
      <c r="C114">
        <v>1.27</v>
      </c>
      <c r="D114" t="s">
        <v>442</v>
      </c>
      <c r="H114" t="s">
        <v>4535</v>
      </c>
      <c r="I114">
        <v>2</v>
      </c>
      <c r="S114" t="s">
        <v>4542</v>
      </c>
      <c r="T114">
        <v>1</v>
      </c>
    </row>
    <row r="115" spans="1:28">
      <c r="A115" t="s">
        <v>4653</v>
      </c>
      <c r="B115">
        <v>2.41</v>
      </c>
      <c r="C115">
        <v>5.43</v>
      </c>
      <c r="D115" t="s">
        <v>440</v>
      </c>
      <c r="H115" t="s">
        <v>4542</v>
      </c>
      <c r="I115">
        <v>6</v>
      </c>
      <c r="S115" t="s">
        <v>4578</v>
      </c>
      <c r="T115">
        <v>1</v>
      </c>
      <c r="U115" t="s">
        <v>4559</v>
      </c>
      <c r="V115">
        <v>1</v>
      </c>
      <c r="W115" t="s">
        <v>4643</v>
      </c>
      <c r="X115">
        <v>1</v>
      </c>
    </row>
    <row r="116" spans="1:28">
      <c r="A116" t="s">
        <v>4654</v>
      </c>
      <c r="B116">
        <v>1.54</v>
      </c>
      <c r="C116">
        <v>3.1</v>
      </c>
      <c r="D116" t="s">
        <v>440</v>
      </c>
      <c r="H116" t="s">
        <v>4635</v>
      </c>
      <c r="I116">
        <v>5</v>
      </c>
      <c r="S116" t="s">
        <v>4542</v>
      </c>
      <c r="T116">
        <v>2</v>
      </c>
      <c r="U116" t="s">
        <v>4622</v>
      </c>
      <c r="V116">
        <v>1</v>
      </c>
      <c r="W116" t="s">
        <v>4575</v>
      </c>
      <c r="X116">
        <v>1</v>
      </c>
      <c r="Y116" t="s">
        <v>4558</v>
      </c>
      <c r="Z116">
        <v>1</v>
      </c>
    </row>
    <row r="117" spans="1:28">
      <c r="A117" t="s">
        <v>4654</v>
      </c>
      <c r="B117">
        <v>3.1</v>
      </c>
      <c r="C117">
        <v>4.3899999999999997</v>
      </c>
      <c r="D117" t="s">
        <v>440</v>
      </c>
      <c r="H117" t="s">
        <v>4574</v>
      </c>
      <c r="I117">
        <v>3</v>
      </c>
      <c r="S117" t="s">
        <v>4563</v>
      </c>
      <c r="T117">
        <v>1</v>
      </c>
      <c r="U117" t="s">
        <v>4542</v>
      </c>
      <c r="V117">
        <v>1</v>
      </c>
      <c r="W117" t="s">
        <v>4655</v>
      </c>
      <c r="X117">
        <v>1</v>
      </c>
      <c r="Y117" t="s">
        <v>4571</v>
      </c>
      <c r="Z117">
        <v>1</v>
      </c>
      <c r="AA117" t="s">
        <v>4549</v>
      </c>
      <c r="AB117">
        <v>1</v>
      </c>
    </row>
    <row r="118" spans="1:28">
      <c r="A118" t="s">
        <v>4654</v>
      </c>
      <c r="B118">
        <v>4.3899999999999997</v>
      </c>
      <c r="C118">
        <v>5.19</v>
      </c>
      <c r="D118" t="s">
        <v>441</v>
      </c>
      <c r="H118" t="s">
        <v>4565</v>
      </c>
      <c r="I118">
        <v>1</v>
      </c>
      <c r="J118" t="s">
        <v>4552</v>
      </c>
      <c r="K118">
        <v>1</v>
      </c>
      <c r="L118" t="s">
        <v>4549</v>
      </c>
      <c r="M118">
        <v>1</v>
      </c>
    </row>
    <row r="119" spans="1:28">
      <c r="A119" t="s">
        <v>4654</v>
      </c>
      <c r="B119">
        <v>5.22</v>
      </c>
      <c r="C119">
        <v>5.45</v>
      </c>
      <c r="D119" t="s">
        <v>440</v>
      </c>
      <c r="H119" t="s">
        <v>4542</v>
      </c>
      <c r="I119">
        <v>1</v>
      </c>
    </row>
    <row r="120" spans="1:28">
      <c r="A120" t="s">
        <v>4656</v>
      </c>
      <c r="B120">
        <v>0.32</v>
      </c>
      <c r="C120">
        <v>1.48</v>
      </c>
      <c r="D120" t="s">
        <v>442</v>
      </c>
      <c r="H120" t="s">
        <v>4621</v>
      </c>
      <c r="I120">
        <v>2</v>
      </c>
      <c r="S120" t="s">
        <v>4657</v>
      </c>
      <c r="T120">
        <v>1</v>
      </c>
      <c r="U120" t="s">
        <v>4658</v>
      </c>
      <c r="V120">
        <v>1</v>
      </c>
      <c r="W120" t="s">
        <v>4594</v>
      </c>
      <c r="X120">
        <v>1</v>
      </c>
    </row>
    <row r="121" spans="1:28">
      <c r="A121" t="s">
        <v>4656</v>
      </c>
      <c r="B121">
        <v>2.1800000000000002</v>
      </c>
      <c r="C121">
        <v>3</v>
      </c>
      <c r="D121" t="s">
        <v>442</v>
      </c>
      <c r="H121" t="s">
        <v>4621</v>
      </c>
      <c r="I121">
        <v>2</v>
      </c>
      <c r="S121" t="s">
        <v>4565</v>
      </c>
      <c r="T121">
        <v>1</v>
      </c>
    </row>
    <row r="122" spans="1:28">
      <c r="A122" t="s">
        <v>4656</v>
      </c>
      <c r="B122">
        <v>3.57</v>
      </c>
      <c r="C122">
        <v>4.34</v>
      </c>
      <c r="D122" t="s">
        <v>439</v>
      </c>
      <c r="H122" t="s">
        <v>4632</v>
      </c>
      <c r="I122">
        <v>1</v>
      </c>
      <c r="J122" t="s">
        <v>4642</v>
      </c>
      <c r="K122">
        <v>1</v>
      </c>
    </row>
    <row r="123" spans="1:28">
      <c r="A123" t="s">
        <v>4656</v>
      </c>
      <c r="B123">
        <v>4.34</v>
      </c>
      <c r="C123">
        <v>5.0999999999999996</v>
      </c>
      <c r="D123" t="s">
        <v>442</v>
      </c>
      <c r="H123" t="s">
        <v>4555</v>
      </c>
      <c r="I123">
        <v>2</v>
      </c>
      <c r="J123" t="s">
        <v>4621</v>
      </c>
      <c r="K123">
        <v>2</v>
      </c>
      <c r="S123" t="s">
        <v>4642</v>
      </c>
      <c r="T123">
        <v>1</v>
      </c>
      <c r="U123" t="s">
        <v>4536</v>
      </c>
      <c r="V123">
        <v>1</v>
      </c>
    </row>
    <row r="124" spans="1:28">
      <c r="A124" t="s">
        <v>4656</v>
      </c>
      <c r="B124">
        <v>5.0999999999999996</v>
      </c>
      <c r="C124">
        <v>5.3</v>
      </c>
      <c r="D124" t="s">
        <v>442</v>
      </c>
      <c r="H124" t="s">
        <v>4536</v>
      </c>
      <c r="I124">
        <v>1</v>
      </c>
    </row>
    <row r="125" spans="1:28">
      <c r="A125" t="s">
        <v>4659</v>
      </c>
      <c r="B125">
        <v>0.15</v>
      </c>
      <c r="C125">
        <v>0.47</v>
      </c>
      <c r="D125" t="s">
        <v>439</v>
      </c>
      <c r="E125" t="s">
        <v>440</v>
      </c>
      <c r="H125" t="s">
        <v>4649</v>
      </c>
      <c r="I125">
        <v>1</v>
      </c>
      <c r="J125" t="s">
        <v>4563</v>
      </c>
      <c r="K125">
        <v>1</v>
      </c>
    </row>
    <row r="126" spans="1:28">
      <c r="A126" t="s">
        <v>4659</v>
      </c>
      <c r="B126">
        <v>1.21</v>
      </c>
      <c r="C126">
        <v>2.04</v>
      </c>
      <c r="D126" t="s">
        <v>440</v>
      </c>
      <c r="H126" t="s">
        <v>4542</v>
      </c>
      <c r="I126">
        <v>2</v>
      </c>
    </row>
    <row r="127" spans="1:28">
      <c r="A127" t="s">
        <v>4659</v>
      </c>
      <c r="B127">
        <v>2.0699999999999998</v>
      </c>
      <c r="C127">
        <v>3.59</v>
      </c>
      <c r="D127" t="s">
        <v>442</v>
      </c>
      <c r="H127" t="s">
        <v>797</v>
      </c>
      <c r="I127">
        <v>1</v>
      </c>
      <c r="J127" t="s">
        <v>4550</v>
      </c>
      <c r="K127">
        <v>1</v>
      </c>
    </row>
    <row r="128" spans="1:28">
      <c r="A128" t="s">
        <v>4659</v>
      </c>
      <c r="B128">
        <v>4.0199999999999996</v>
      </c>
      <c r="C128">
        <v>4.54</v>
      </c>
      <c r="D128" t="s">
        <v>440</v>
      </c>
      <c r="E128" t="s">
        <v>442</v>
      </c>
      <c r="H128" t="s">
        <v>4542</v>
      </c>
      <c r="I128">
        <v>2</v>
      </c>
      <c r="J128" t="s">
        <v>4658</v>
      </c>
      <c r="K128">
        <v>1</v>
      </c>
      <c r="L128" t="s">
        <v>4535</v>
      </c>
      <c r="M128">
        <v>1</v>
      </c>
    </row>
    <row r="129" spans="1:34">
      <c r="A129" t="s">
        <v>4659</v>
      </c>
      <c r="B129">
        <v>5.51</v>
      </c>
      <c r="C129">
        <v>6.13</v>
      </c>
      <c r="D129" t="s">
        <v>442</v>
      </c>
      <c r="H129" t="s">
        <v>4535</v>
      </c>
      <c r="I129">
        <v>1</v>
      </c>
    </row>
    <row r="130" spans="1:34">
      <c r="A130" t="s">
        <v>4659</v>
      </c>
      <c r="B130">
        <v>6.49</v>
      </c>
      <c r="C130">
        <v>6.56</v>
      </c>
      <c r="D130" t="s">
        <v>440</v>
      </c>
      <c r="H130" t="s">
        <v>4660</v>
      </c>
      <c r="I130">
        <v>1</v>
      </c>
    </row>
    <row r="131" spans="1:34">
      <c r="A131" t="s">
        <v>4659</v>
      </c>
      <c r="B131">
        <v>8.4600000000000009</v>
      </c>
      <c r="C131">
        <v>9.4600000000000009</v>
      </c>
      <c r="D131" t="s">
        <v>442</v>
      </c>
      <c r="H131" t="s">
        <v>4606</v>
      </c>
      <c r="I131">
        <v>2</v>
      </c>
      <c r="S131" t="s">
        <v>4661</v>
      </c>
      <c r="T131">
        <v>1</v>
      </c>
    </row>
    <row r="132" spans="1:34">
      <c r="A132" t="s">
        <v>4659</v>
      </c>
      <c r="B132">
        <v>9.48</v>
      </c>
      <c r="C132">
        <v>10.36</v>
      </c>
      <c r="D132" t="s">
        <v>440</v>
      </c>
      <c r="H132" t="s">
        <v>4662</v>
      </c>
      <c r="I132">
        <v>2</v>
      </c>
      <c r="S132" t="s">
        <v>440</v>
      </c>
      <c r="T132">
        <v>1</v>
      </c>
      <c r="U132" t="s">
        <v>4589</v>
      </c>
      <c r="V132">
        <v>1</v>
      </c>
      <c r="W132" t="s">
        <v>4590</v>
      </c>
      <c r="X132">
        <v>1</v>
      </c>
      <c r="Y132" t="s">
        <v>4542</v>
      </c>
      <c r="Z132">
        <v>1</v>
      </c>
      <c r="AA132" t="s">
        <v>4619</v>
      </c>
      <c r="AB132">
        <v>1</v>
      </c>
    </row>
    <row r="133" spans="1:34">
      <c r="A133" t="s">
        <v>4659</v>
      </c>
      <c r="B133">
        <v>10.39</v>
      </c>
      <c r="C133">
        <v>11.43</v>
      </c>
      <c r="D133" t="s">
        <v>440</v>
      </c>
      <c r="H133" t="s">
        <v>4542</v>
      </c>
      <c r="I133">
        <v>1</v>
      </c>
    </row>
    <row r="134" spans="1:34">
      <c r="A134" t="s">
        <v>4659</v>
      </c>
      <c r="B134">
        <v>11.46</v>
      </c>
      <c r="C134">
        <v>12.4</v>
      </c>
      <c r="D134" t="s">
        <v>440</v>
      </c>
      <c r="H134" t="s">
        <v>4563</v>
      </c>
      <c r="I134">
        <v>1</v>
      </c>
    </row>
    <row r="135" spans="1:34">
      <c r="A135" t="s">
        <v>4659</v>
      </c>
      <c r="B135">
        <v>12.4</v>
      </c>
      <c r="C135">
        <v>13.13</v>
      </c>
      <c r="D135" t="s">
        <v>440</v>
      </c>
      <c r="H135" t="s">
        <v>4542</v>
      </c>
      <c r="I135">
        <v>1</v>
      </c>
    </row>
    <row r="136" spans="1:34">
      <c r="A136" t="s">
        <v>4659</v>
      </c>
      <c r="B136">
        <v>14.05</v>
      </c>
      <c r="C136">
        <v>14.26</v>
      </c>
      <c r="D136" t="s">
        <v>442</v>
      </c>
      <c r="H136" t="s">
        <v>4608</v>
      </c>
      <c r="I136">
        <v>1</v>
      </c>
    </row>
    <row r="137" spans="1:34">
      <c r="A137" t="s">
        <v>4659</v>
      </c>
      <c r="B137">
        <v>14.26</v>
      </c>
      <c r="C137">
        <v>15.07</v>
      </c>
      <c r="D137" t="s">
        <v>440</v>
      </c>
      <c r="E137" t="s">
        <v>439</v>
      </c>
      <c r="H137" t="s">
        <v>4563</v>
      </c>
      <c r="I137">
        <v>1</v>
      </c>
      <c r="J137" t="s">
        <v>4632</v>
      </c>
      <c r="K137">
        <v>1</v>
      </c>
      <c r="L137" t="s">
        <v>4660</v>
      </c>
      <c r="M137">
        <v>1</v>
      </c>
    </row>
    <row r="138" spans="1:34">
      <c r="A138" t="s">
        <v>4663</v>
      </c>
      <c r="B138">
        <v>0.04</v>
      </c>
      <c r="C138">
        <v>1.08</v>
      </c>
      <c r="S138" t="s">
        <v>4587</v>
      </c>
      <c r="T138">
        <v>3</v>
      </c>
      <c r="U138" t="s">
        <v>4579</v>
      </c>
      <c r="V138">
        <v>1</v>
      </c>
      <c r="W138" t="s">
        <v>4547</v>
      </c>
      <c r="X138">
        <v>1</v>
      </c>
      <c r="Y138" t="s">
        <v>4635</v>
      </c>
      <c r="Z138">
        <v>1</v>
      </c>
      <c r="AA138" t="s">
        <v>4567</v>
      </c>
      <c r="AB138">
        <v>1</v>
      </c>
      <c r="AC138" t="s">
        <v>4600</v>
      </c>
      <c r="AD138">
        <v>3</v>
      </c>
      <c r="AE138" t="s">
        <v>4598</v>
      </c>
      <c r="AF138">
        <v>1</v>
      </c>
      <c r="AG138" t="s">
        <v>4565</v>
      </c>
      <c r="AH138">
        <v>1</v>
      </c>
    </row>
    <row r="139" spans="1:34">
      <c r="A139" t="s">
        <v>4663</v>
      </c>
      <c r="B139">
        <v>1.1299999999999999</v>
      </c>
      <c r="C139">
        <v>2.19</v>
      </c>
      <c r="D139" t="s">
        <v>440</v>
      </c>
      <c r="H139" t="s">
        <v>4600</v>
      </c>
      <c r="I139">
        <v>5</v>
      </c>
      <c r="S139" t="s">
        <v>4563</v>
      </c>
      <c r="T139">
        <v>1</v>
      </c>
      <c r="U139" t="s">
        <v>4579</v>
      </c>
      <c r="V139">
        <v>1</v>
      </c>
      <c r="W139" t="s">
        <v>4598</v>
      </c>
      <c r="X139">
        <v>2</v>
      </c>
      <c r="Y139" t="s">
        <v>4638</v>
      </c>
      <c r="Z139">
        <v>1</v>
      </c>
      <c r="AA139" t="s">
        <v>4588</v>
      </c>
      <c r="AB139">
        <v>2</v>
      </c>
      <c r="AC139" t="s">
        <v>4592</v>
      </c>
      <c r="AD139">
        <v>1</v>
      </c>
      <c r="AE139" t="s">
        <v>4662</v>
      </c>
      <c r="AF139">
        <v>1</v>
      </c>
    </row>
    <row r="140" spans="1:34">
      <c r="A140" t="s">
        <v>4663</v>
      </c>
      <c r="B140">
        <v>2.19</v>
      </c>
      <c r="C140">
        <v>2.59</v>
      </c>
      <c r="D140" t="s">
        <v>440</v>
      </c>
      <c r="H140" t="s">
        <v>4616</v>
      </c>
      <c r="I140">
        <v>3</v>
      </c>
      <c r="J140" t="s">
        <v>4635</v>
      </c>
      <c r="K140">
        <v>2</v>
      </c>
      <c r="S140" t="s">
        <v>4662</v>
      </c>
      <c r="T140">
        <v>1</v>
      </c>
    </row>
    <row r="141" spans="1:34">
      <c r="A141" t="s">
        <v>4663</v>
      </c>
      <c r="B141">
        <v>2.59</v>
      </c>
      <c r="C141">
        <v>3.16</v>
      </c>
      <c r="D141" t="s">
        <v>440</v>
      </c>
      <c r="H141" t="s">
        <v>4578</v>
      </c>
      <c r="I141">
        <v>1</v>
      </c>
    </row>
    <row r="142" spans="1:34">
      <c r="A142" t="s">
        <v>4663</v>
      </c>
      <c r="B142">
        <v>3.16</v>
      </c>
      <c r="C142">
        <v>4.16</v>
      </c>
      <c r="D142" t="s">
        <v>440</v>
      </c>
      <c r="H142" t="s">
        <v>4592</v>
      </c>
      <c r="I142">
        <v>3</v>
      </c>
      <c r="J142" t="s">
        <v>4619</v>
      </c>
      <c r="K142">
        <v>2</v>
      </c>
      <c r="S142" t="s">
        <v>4588</v>
      </c>
      <c r="T142">
        <v>1</v>
      </c>
      <c r="U142" t="s">
        <v>4563</v>
      </c>
      <c r="V142">
        <v>1</v>
      </c>
      <c r="W142" t="s">
        <v>4618</v>
      </c>
      <c r="X142">
        <v>1</v>
      </c>
    </row>
    <row r="143" spans="1:34">
      <c r="A143" t="s">
        <v>4663</v>
      </c>
      <c r="B143">
        <v>4.16</v>
      </c>
      <c r="C143">
        <v>4.3899999999999997</v>
      </c>
      <c r="D143" t="s">
        <v>439</v>
      </c>
      <c r="E143" t="s">
        <v>440</v>
      </c>
      <c r="H143" t="s">
        <v>4618</v>
      </c>
      <c r="I143">
        <v>1</v>
      </c>
      <c r="J143" t="s">
        <v>4587</v>
      </c>
      <c r="K143">
        <v>1</v>
      </c>
    </row>
    <row r="144" spans="1:34">
      <c r="A144" t="s">
        <v>4664</v>
      </c>
      <c r="B144">
        <v>0.03</v>
      </c>
      <c r="C144">
        <v>1</v>
      </c>
      <c r="D144" t="s">
        <v>440</v>
      </c>
      <c r="H144" t="s">
        <v>4542</v>
      </c>
      <c r="I144">
        <v>1</v>
      </c>
      <c r="J144" t="s">
        <v>4563</v>
      </c>
      <c r="K144">
        <v>1</v>
      </c>
    </row>
    <row r="145" spans="1:54">
      <c r="A145" t="s">
        <v>4664</v>
      </c>
      <c r="B145">
        <v>1.05</v>
      </c>
      <c r="C145">
        <v>2.2200000000000002</v>
      </c>
      <c r="D145" t="s">
        <v>440</v>
      </c>
      <c r="H145" t="s">
        <v>4542</v>
      </c>
      <c r="I145">
        <v>3</v>
      </c>
      <c r="S145" t="s">
        <v>4563</v>
      </c>
      <c r="T145">
        <v>1</v>
      </c>
      <c r="U145" t="s">
        <v>4658</v>
      </c>
      <c r="V145">
        <v>1</v>
      </c>
      <c r="W145" t="s">
        <v>4557</v>
      </c>
      <c r="X145">
        <v>1</v>
      </c>
      <c r="Y145" t="s">
        <v>4558</v>
      </c>
      <c r="Z145">
        <v>1</v>
      </c>
    </row>
    <row r="146" spans="1:54">
      <c r="A146" t="s">
        <v>4664</v>
      </c>
      <c r="B146">
        <v>2.2400000000000002</v>
      </c>
      <c r="C146">
        <v>2.37</v>
      </c>
      <c r="D146" t="s">
        <v>439</v>
      </c>
      <c r="H146" t="s">
        <v>4558</v>
      </c>
      <c r="I146">
        <v>1</v>
      </c>
    </row>
    <row r="147" spans="1:54">
      <c r="A147" t="s">
        <v>4664</v>
      </c>
      <c r="B147">
        <v>2.39</v>
      </c>
      <c r="C147">
        <v>3.02</v>
      </c>
      <c r="D147" t="s">
        <v>440</v>
      </c>
      <c r="E147" t="s">
        <v>442</v>
      </c>
      <c r="H147" t="s">
        <v>4542</v>
      </c>
      <c r="I147">
        <v>1</v>
      </c>
      <c r="J147" t="s">
        <v>4557</v>
      </c>
      <c r="K147">
        <v>1</v>
      </c>
      <c r="L147" t="s">
        <v>4550</v>
      </c>
      <c r="M147">
        <v>1</v>
      </c>
    </row>
    <row r="148" spans="1:54">
      <c r="A148" t="s">
        <v>4664</v>
      </c>
      <c r="B148">
        <v>3.45</v>
      </c>
      <c r="C148">
        <v>4.49</v>
      </c>
      <c r="D148" t="s">
        <v>441</v>
      </c>
      <c r="H148" t="s">
        <v>4571</v>
      </c>
      <c r="I148">
        <v>7</v>
      </c>
      <c r="S148" t="s">
        <v>4665</v>
      </c>
      <c r="T148">
        <v>1</v>
      </c>
      <c r="U148" t="s">
        <v>4544</v>
      </c>
      <c r="V148">
        <v>2</v>
      </c>
      <c r="W148" t="s">
        <v>4565</v>
      </c>
      <c r="X148">
        <v>1</v>
      </c>
      <c r="Y148" t="s">
        <v>4568</v>
      </c>
      <c r="Z148">
        <v>1</v>
      </c>
      <c r="AA148" t="s">
        <v>4542</v>
      </c>
      <c r="AB148">
        <v>1</v>
      </c>
    </row>
    <row r="149" spans="1:54">
      <c r="A149" t="s">
        <v>4666</v>
      </c>
      <c r="B149">
        <v>0.04</v>
      </c>
      <c r="C149">
        <v>1.0900000000000001</v>
      </c>
      <c r="D149" t="s">
        <v>440</v>
      </c>
      <c r="E149" t="s">
        <v>439</v>
      </c>
      <c r="H149" t="s">
        <v>4575</v>
      </c>
      <c r="I149">
        <v>2</v>
      </c>
      <c r="J149" t="s">
        <v>4579</v>
      </c>
      <c r="K149">
        <v>2</v>
      </c>
      <c r="L149" t="s">
        <v>4547</v>
      </c>
      <c r="M149">
        <v>1</v>
      </c>
    </row>
    <row r="150" spans="1:54">
      <c r="A150" t="s">
        <v>4666</v>
      </c>
      <c r="B150">
        <v>1.25</v>
      </c>
      <c r="C150">
        <v>3.21</v>
      </c>
      <c r="D150" t="s">
        <v>440</v>
      </c>
      <c r="H150" t="s">
        <v>4542</v>
      </c>
      <c r="I150">
        <v>3</v>
      </c>
      <c r="S150" t="s">
        <v>4600</v>
      </c>
      <c r="T150">
        <v>4</v>
      </c>
      <c r="U150" t="s">
        <v>4547</v>
      </c>
      <c r="V150">
        <v>1</v>
      </c>
      <c r="W150" t="s">
        <v>4578</v>
      </c>
      <c r="X150">
        <v>1</v>
      </c>
    </row>
    <row r="151" spans="1:54">
      <c r="A151" t="s">
        <v>4666</v>
      </c>
      <c r="B151">
        <v>3.24</v>
      </c>
      <c r="C151">
        <v>4.45</v>
      </c>
      <c r="S151" t="s">
        <v>4565</v>
      </c>
      <c r="T151">
        <v>4</v>
      </c>
      <c r="U151" t="s">
        <v>4623</v>
      </c>
      <c r="V151">
        <v>1</v>
      </c>
      <c r="W151" t="s">
        <v>4585</v>
      </c>
      <c r="X151">
        <v>1</v>
      </c>
      <c r="Y151" t="s">
        <v>4571</v>
      </c>
      <c r="Z151">
        <v>1</v>
      </c>
      <c r="AA151" t="s">
        <v>4662</v>
      </c>
      <c r="AB151">
        <v>2</v>
      </c>
      <c r="AC151" t="s">
        <v>4578</v>
      </c>
      <c r="AD151">
        <v>1</v>
      </c>
      <c r="AE151" t="s">
        <v>4567</v>
      </c>
      <c r="AF151">
        <v>2</v>
      </c>
      <c r="AG151" t="s">
        <v>4588</v>
      </c>
      <c r="AH151">
        <v>2</v>
      </c>
      <c r="AI151" t="s">
        <v>4575</v>
      </c>
      <c r="AJ151">
        <v>1</v>
      </c>
      <c r="AK151" t="s">
        <v>4592</v>
      </c>
      <c r="AL151">
        <v>1</v>
      </c>
    </row>
    <row r="152" spans="1:54">
      <c r="A152" t="s">
        <v>4666</v>
      </c>
      <c r="B152">
        <v>4.4800000000000004</v>
      </c>
      <c r="C152">
        <v>5.46</v>
      </c>
      <c r="D152" t="s">
        <v>440</v>
      </c>
      <c r="H152" t="s">
        <v>4586</v>
      </c>
      <c r="I152">
        <v>3</v>
      </c>
      <c r="J152" t="s">
        <v>4619</v>
      </c>
      <c r="K152">
        <v>3</v>
      </c>
      <c r="S152" t="s">
        <v>4567</v>
      </c>
      <c r="T152">
        <v>1</v>
      </c>
      <c r="U152" t="s">
        <v>4667</v>
      </c>
      <c r="V152">
        <v>1</v>
      </c>
    </row>
    <row r="153" spans="1:54">
      <c r="A153" t="s">
        <v>4668</v>
      </c>
      <c r="B153">
        <v>0.05</v>
      </c>
      <c r="C153">
        <v>6.06</v>
      </c>
      <c r="D153" t="s">
        <v>441</v>
      </c>
      <c r="H153" t="s">
        <v>4565</v>
      </c>
      <c r="I153">
        <v>23</v>
      </c>
      <c r="S153" t="s">
        <v>4645</v>
      </c>
      <c r="T153">
        <v>1</v>
      </c>
      <c r="U153" t="s">
        <v>4536</v>
      </c>
      <c r="V153">
        <v>1</v>
      </c>
      <c r="W153" t="s">
        <v>797</v>
      </c>
      <c r="X153">
        <v>2</v>
      </c>
      <c r="Y153" t="s">
        <v>4558</v>
      </c>
      <c r="Z153">
        <v>3</v>
      </c>
      <c r="AA153" t="s">
        <v>688</v>
      </c>
      <c r="AB153">
        <v>1</v>
      </c>
      <c r="AC153" t="s">
        <v>4550</v>
      </c>
      <c r="AD153">
        <v>1</v>
      </c>
      <c r="AE153" t="s">
        <v>4545</v>
      </c>
      <c r="AF153">
        <v>1</v>
      </c>
      <c r="AG153" t="s">
        <v>4669</v>
      </c>
      <c r="AH153">
        <v>1</v>
      </c>
      <c r="AI153" t="s">
        <v>4615</v>
      </c>
      <c r="AJ153">
        <v>1</v>
      </c>
      <c r="AK153" t="s">
        <v>4585</v>
      </c>
      <c r="AL153">
        <v>2</v>
      </c>
      <c r="AM153" t="s">
        <v>4651</v>
      </c>
      <c r="AN153">
        <v>2</v>
      </c>
      <c r="AO153" t="s">
        <v>4670</v>
      </c>
      <c r="AP153">
        <v>2</v>
      </c>
      <c r="AQ153" t="s">
        <v>4571</v>
      </c>
      <c r="AR153">
        <v>1</v>
      </c>
      <c r="AS153" t="s">
        <v>4671</v>
      </c>
      <c r="AT153">
        <v>1</v>
      </c>
      <c r="AU153" t="s">
        <v>4672</v>
      </c>
      <c r="AV153">
        <v>1</v>
      </c>
      <c r="AW153" t="s">
        <v>4547</v>
      </c>
      <c r="AX153">
        <v>1</v>
      </c>
      <c r="AY153" t="s">
        <v>4551</v>
      </c>
      <c r="AZ153">
        <v>3</v>
      </c>
      <c r="BA153" t="s">
        <v>4552</v>
      </c>
      <c r="BB153">
        <v>1</v>
      </c>
    </row>
    <row r="154" spans="1:54">
      <c r="A154" t="s">
        <v>4668</v>
      </c>
      <c r="B154">
        <v>6.09</v>
      </c>
      <c r="C154">
        <v>8.27</v>
      </c>
      <c r="D154" t="s">
        <v>441</v>
      </c>
      <c r="H154" t="s">
        <v>4571</v>
      </c>
      <c r="I154">
        <v>5</v>
      </c>
      <c r="S154" t="s">
        <v>4551</v>
      </c>
      <c r="T154">
        <v>4</v>
      </c>
      <c r="U154" t="s">
        <v>4673</v>
      </c>
      <c r="V154">
        <v>2</v>
      </c>
      <c r="W154" t="s">
        <v>4565</v>
      </c>
      <c r="X154">
        <v>2</v>
      </c>
      <c r="Y154" t="s">
        <v>4585</v>
      </c>
      <c r="Z154">
        <v>1</v>
      </c>
    </row>
    <row r="155" spans="1:54">
      <c r="A155" t="s">
        <v>4668</v>
      </c>
      <c r="B155">
        <v>8.49</v>
      </c>
      <c r="C155">
        <v>9.31</v>
      </c>
      <c r="D155" t="s">
        <v>439</v>
      </c>
      <c r="H155" t="s">
        <v>4646</v>
      </c>
      <c r="I155">
        <v>1</v>
      </c>
    </row>
    <row r="156" spans="1:54">
      <c r="A156" t="s">
        <v>4674</v>
      </c>
      <c r="B156">
        <v>1.34</v>
      </c>
      <c r="C156">
        <v>2.0299999999999998</v>
      </c>
      <c r="D156" t="s">
        <v>440</v>
      </c>
      <c r="H156" t="s">
        <v>4576</v>
      </c>
      <c r="I156">
        <v>1</v>
      </c>
    </row>
    <row r="157" spans="1:54">
      <c r="A157" t="s">
        <v>4674</v>
      </c>
      <c r="B157">
        <v>2.0699999999999998</v>
      </c>
      <c r="C157">
        <v>2.36</v>
      </c>
      <c r="D157" t="s">
        <v>440</v>
      </c>
      <c r="H157" t="s">
        <v>4575</v>
      </c>
      <c r="I157">
        <v>1</v>
      </c>
    </row>
    <row r="158" spans="1:54">
      <c r="A158" t="s">
        <v>4674</v>
      </c>
      <c r="B158">
        <v>2.37</v>
      </c>
      <c r="C158">
        <v>3.16</v>
      </c>
      <c r="D158" t="s">
        <v>441</v>
      </c>
      <c r="H158" t="s">
        <v>4571</v>
      </c>
      <c r="I158">
        <v>1</v>
      </c>
    </row>
    <row r="159" spans="1:54">
      <c r="A159" t="s">
        <v>4674</v>
      </c>
      <c r="B159">
        <v>3.2</v>
      </c>
      <c r="C159">
        <v>3.42</v>
      </c>
      <c r="D159" t="s">
        <v>441</v>
      </c>
      <c r="H159" t="s">
        <v>4551</v>
      </c>
      <c r="I159">
        <v>1</v>
      </c>
    </row>
    <row r="160" spans="1:54">
      <c r="A160" t="s">
        <v>4674</v>
      </c>
      <c r="B160">
        <v>4.42</v>
      </c>
      <c r="C160">
        <v>8.11</v>
      </c>
      <c r="D160" t="s">
        <v>441</v>
      </c>
      <c r="H160" t="s">
        <v>4571</v>
      </c>
      <c r="I160">
        <v>5</v>
      </c>
      <c r="S160" t="s">
        <v>4595</v>
      </c>
      <c r="T160">
        <v>1</v>
      </c>
      <c r="U160" t="s">
        <v>4565</v>
      </c>
      <c r="V160">
        <v>2</v>
      </c>
      <c r="W160" t="s">
        <v>4675</v>
      </c>
      <c r="X160">
        <v>1</v>
      </c>
      <c r="Y160" t="s">
        <v>4535</v>
      </c>
      <c r="Z160">
        <v>1</v>
      </c>
    </row>
    <row r="161" spans="1:36">
      <c r="A161" t="s">
        <v>4674</v>
      </c>
      <c r="B161">
        <v>8.15</v>
      </c>
      <c r="C161">
        <v>9.1199999999999992</v>
      </c>
      <c r="D161" t="s">
        <v>441</v>
      </c>
      <c r="H161" t="s">
        <v>4551</v>
      </c>
      <c r="I161">
        <v>2</v>
      </c>
      <c r="S161" t="s">
        <v>4585</v>
      </c>
      <c r="T161">
        <v>1</v>
      </c>
      <c r="U161" t="s">
        <v>4655</v>
      </c>
      <c r="V161">
        <v>1</v>
      </c>
      <c r="W161" t="s">
        <v>4571</v>
      </c>
      <c r="X161">
        <v>1</v>
      </c>
      <c r="Y161" t="s">
        <v>4607</v>
      </c>
      <c r="Z161">
        <v>1</v>
      </c>
      <c r="AA161" t="s">
        <v>4676</v>
      </c>
      <c r="AB161">
        <v>1</v>
      </c>
    </row>
    <row r="162" spans="1:36">
      <c r="A162" t="s">
        <v>4674</v>
      </c>
      <c r="B162">
        <v>9.1199999999999992</v>
      </c>
      <c r="C162">
        <v>9.4499999999999993</v>
      </c>
      <c r="D162" t="s">
        <v>441</v>
      </c>
      <c r="E162" t="s">
        <v>439</v>
      </c>
      <c r="H162" t="s">
        <v>4677</v>
      </c>
      <c r="I162">
        <v>1</v>
      </c>
      <c r="J162" t="s">
        <v>4558</v>
      </c>
      <c r="K162">
        <v>1</v>
      </c>
    </row>
    <row r="163" spans="1:36">
      <c r="A163" t="s">
        <v>4674</v>
      </c>
      <c r="B163">
        <v>9.48</v>
      </c>
      <c r="C163">
        <v>12.08</v>
      </c>
      <c r="D163" t="s">
        <v>441</v>
      </c>
      <c r="H163" t="s">
        <v>4571</v>
      </c>
      <c r="I163">
        <v>4</v>
      </c>
    </row>
    <row r="164" spans="1:36">
      <c r="A164" t="s">
        <v>4674</v>
      </c>
      <c r="B164">
        <v>12.09</v>
      </c>
      <c r="C164">
        <v>13.1</v>
      </c>
      <c r="D164" t="s">
        <v>440</v>
      </c>
      <c r="H164" t="s">
        <v>4569</v>
      </c>
      <c r="I164">
        <v>2</v>
      </c>
      <c r="S164" t="s">
        <v>4574</v>
      </c>
      <c r="T164">
        <v>1</v>
      </c>
      <c r="U164" t="s">
        <v>4571</v>
      </c>
      <c r="V164">
        <v>1</v>
      </c>
      <c r="W164" t="s">
        <v>4600</v>
      </c>
      <c r="X164">
        <v>1</v>
      </c>
      <c r="Y164" t="s">
        <v>818</v>
      </c>
      <c r="Z164">
        <v>1</v>
      </c>
    </row>
    <row r="165" spans="1:36">
      <c r="A165" t="s">
        <v>4674</v>
      </c>
      <c r="B165">
        <v>15.36</v>
      </c>
      <c r="C165">
        <v>16.13</v>
      </c>
      <c r="D165" t="s">
        <v>441</v>
      </c>
      <c r="H165" t="s">
        <v>4571</v>
      </c>
      <c r="I165">
        <v>1</v>
      </c>
    </row>
    <row r="166" spans="1:36">
      <c r="A166" t="s">
        <v>4674</v>
      </c>
      <c r="B166">
        <v>16.440000000000001</v>
      </c>
      <c r="C166">
        <v>20.21</v>
      </c>
      <c r="D166" t="s">
        <v>441</v>
      </c>
      <c r="H166" t="s">
        <v>4565</v>
      </c>
      <c r="I166">
        <v>7</v>
      </c>
      <c r="S166" t="s">
        <v>4569</v>
      </c>
      <c r="T166">
        <v>1</v>
      </c>
      <c r="U166" t="s">
        <v>4542</v>
      </c>
      <c r="V166">
        <v>2</v>
      </c>
    </row>
    <row r="167" spans="1:36">
      <c r="A167" t="s">
        <v>4678</v>
      </c>
      <c r="B167">
        <v>0.43</v>
      </c>
      <c r="C167">
        <v>1.51</v>
      </c>
      <c r="D167" t="s">
        <v>441</v>
      </c>
      <c r="H167" t="s">
        <v>4571</v>
      </c>
      <c r="I167">
        <v>2</v>
      </c>
    </row>
    <row r="168" spans="1:36">
      <c r="A168" t="s">
        <v>4678</v>
      </c>
      <c r="B168">
        <v>1.54</v>
      </c>
      <c r="C168">
        <v>4.0199999999999996</v>
      </c>
      <c r="D168" t="s">
        <v>441</v>
      </c>
      <c r="E168" t="s">
        <v>442</v>
      </c>
      <c r="H168" t="s">
        <v>4565</v>
      </c>
      <c r="I168">
        <v>5</v>
      </c>
      <c r="J168" t="s">
        <v>4535</v>
      </c>
      <c r="K168">
        <v>2</v>
      </c>
      <c r="S168" t="s">
        <v>4679</v>
      </c>
      <c r="T168">
        <v>1</v>
      </c>
    </row>
    <row r="169" spans="1:36">
      <c r="A169" t="s">
        <v>4678</v>
      </c>
      <c r="B169">
        <v>4.3099999999999996</v>
      </c>
      <c r="C169">
        <v>5.09</v>
      </c>
      <c r="D169" t="s">
        <v>441</v>
      </c>
      <c r="H169" t="s">
        <v>4585</v>
      </c>
      <c r="I169">
        <v>1</v>
      </c>
      <c r="J169" t="s">
        <v>4672</v>
      </c>
      <c r="K169">
        <v>1</v>
      </c>
      <c r="L169" t="s">
        <v>688</v>
      </c>
      <c r="M169">
        <v>1</v>
      </c>
    </row>
    <row r="170" spans="1:36">
      <c r="A170" t="s">
        <v>4678</v>
      </c>
      <c r="B170">
        <v>5.14</v>
      </c>
      <c r="C170">
        <v>8.1999999999999993</v>
      </c>
      <c r="D170" t="s">
        <v>441</v>
      </c>
      <c r="H170" t="s">
        <v>4545</v>
      </c>
      <c r="I170">
        <v>15</v>
      </c>
      <c r="S170" t="s">
        <v>4549</v>
      </c>
      <c r="T170">
        <v>1</v>
      </c>
      <c r="U170" t="s">
        <v>4565</v>
      </c>
      <c r="V170">
        <v>1</v>
      </c>
      <c r="W170" t="s">
        <v>4680</v>
      </c>
      <c r="X170">
        <v>1</v>
      </c>
      <c r="Y170" t="s">
        <v>4681</v>
      </c>
      <c r="Z170">
        <v>1</v>
      </c>
      <c r="AA170" t="s">
        <v>4682</v>
      </c>
      <c r="AB170">
        <v>1</v>
      </c>
      <c r="AC170" t="s">
        <v>4571</v>
      </c>
      <c r="AD170">
        <v>1</v>
      </c>
      <c r="AE170" t="s">
        <v>4558</v>
      </c>
      <c r="AF170">
        <v>1</v>
      </c>
      <c r="AG170" t="s">
        <v>4561</v>
      </c>
      <c r="AH170">
        <v>1</v>
      </c>
      <c r="AI170" t="s">
        <v>4646</v>
      </c>
      <c r="AJ170">
        <v>1</v>
      </c>
    </row>
    <row r="171" spans="1:36">
      <c r="A171" t="s">
        <v>4678</v>
      </c>
      <c r="B171">
        <v>8.42</v>
      </c>
      <c r="C171">
        <v>9.5500000000000007</v>
      </c>
      <c r="D171" t="s">
        <v>441</v>
      </c>
      <c r="H171" t="s">
        <v>4545</v>
      </c>
      <c r="I171">
        <v>3</v>
      </c>
    </row>
    <row r="172" spans="1:36">
      <c r="A172" t="s">
        <v>4678</v>
      </c>
      <c r="B172">
        <v>9.57</v>
      </c>
      <c r="C172">
        <v>10.28</v>
      </c>
      <c r="D172" t="s">
        <v>439</v>
      </c>
      <c r="H172" t="s">
        <v>4558</v>
      </c>
      <c r="I172">
        <v>1</v>
      </c>
    </row>
    <row r="173" spans="1:36">
      <c r="A173" t="s">
        <v>4678</v>
      </c>
      <c r="B173">
        <v>10.31</v>
      </c>
      <c r="C173">
        <v>11.43</v>
      </c>
      <c r="D173" t="s">
        <v>442</v>
      </c>
      <c r="H173" t="s">
        <v>4681</v>
      </c>
      <c r="I173">
        <v>2</v>
      </c>
      <c r="S173" t="s">
        <v>4682</v>
      </c>
      <c r="T173">
        <v>1</v>
      </c>
      <c r="U173" t="s">
        <v>4550</v>
      </c>
      <c r="V173">
        <v>1</v>
      </c>
    </row>
    <row r="174" spans="1:36">
      <c r="A174" t="s">
        <v>4678</v>
      </c>
      <c r="B174">
        <v>11.43</v>
      </c>
      <c r="C174">
        <v>12.27</v>
      </c>
      <c r="D174" t="s">
        <v>439</v>
      </c>
      <c r="H174" t="s">
        <v>4683</v>
      </c>
      <c r="I174">
        <v>1</v>
      </c>
    </row>
    <row r="175" spans="1:36">
      <c r="A175" t="s">
        <v>4678</v>
      </c>
      <c r="B175">
        <v>12.29</v>
      </c>
      <c r="C175">
        <v>13</v>
      </c>
      <c r="D175" t="s">
        <v>442</v>
      </c>
      <c r="H175" t="s">
        <v>4550</v>
      </c>
      <c r="I175">
        <v>1</v>
      </c>
    </row>
    <row r="176" spans="1:36">
      <c r="A176" t="s">
        <v>4678</v>
      </c>
      <c r="B176">
        <v>13.02</v>
      </c>
      <c r="C176">
        <v>14.28</v>
      </c>
      <c r="D176" t="s">
        <v>441</v>
      </c>
      <c r="H176" t="s">
        <v>4545</v>
      </c>
      <c r="I176">
        <v>3</v>
      </c>
      <c r="S176" t="s">
        <v>4681</v>
      </c>
      <c r="T176">
        <v>1</v>
      </c>
      <c r="U176" t="s">
        <v>4543</v>
      </c>
      <c r="V176">
        <v>1</v>
      </c>
      <c r="W176" t="s">
        <v>4684</v>
      </c>
      <c r="X176">
        <v>1</v>
      </c>
      <c r="Y176" t="s">
        <v>4550</v>
      </c>
      <c r="Z176">
        <v>1</v>
      </c>
    </row>
    <row r="177" spans="1:42">
      <c r="A177" t="s">
        <v>4678</v>
      </c>
      <c r="B177">
        <v>15.31</v>
      </c>
      <c r="C177">
        <v>15.56</v>
      </c>
      <c r="D177" t="s">
        <v>442</v>
      </c>
      <c r="H177" t="s">
        <v>4682</v>
      </c>
      <c r="I177">
        <v>1</v>
      </c>
      <c r="J177" t="s">
        <v>4550</v>
      </c>
      <c r="K177">
        <v>1</v>
      </c>
      <c r="L177" t="s">
        <v>4681</v>
      </c>
      <c r="M177">
        <v>1</v>
      </c>
    </row>
    <row r="178" spans="1:42">
      <c r="A178" t="s">
        <v>4678</v>
      </c>
      <c r="B178">
        <v>17.05</v>
      </c>
      <c r="C178">
        <v>17.41</v>
      </c>
      <c r="D178" t="s">
        <v>441</v>
      </c>
      <c r="H178" t="s">
        <v>4545</v>
      </c>
      <c r="I178">
        <v>1</v>
      </c>
    </row>
    <row r="179" spans="1:42">
      <c r="A179" t="s">
        <v>4678</v>
      </c>
      <c r="B179">
        <v>17.43</v>
      </c>
      <c r="C179">
        <v>18.18</v>
      </c>
      <c r="D179" t="s">
        <v>442</v>
      </c>
      <c r="H179" t="s">
        <v>4550</v>
      </c>
      <c r="I179">
        <v>1</v>
      </c>
    </row>
    <row r="180" spans="1:42">
      <c r="A180" t="s">
        <v>4678</v>
      </c>
      <c r="B180">
        <v>20.21</v>
      </c>
      <c r="C180">
        <v>20.45</v>
      </c>
      <c r="D180" t="s">
        <v>442</v>
      </c>
      <c r="E180" t="s">
        <v>441</v>
      </c>
      <c r="H180" t="s">
        <v>4685</v>
      </c>
      <c r="I180">
        <v>1</v>
      </c>
      <c r="J180" t="s">
        <v>4545</v>
      </c>
      <c r="K180">
        <v>1</v>
      </c>
    </row>
    <row r="181" spans="1:42">
      <c r="A181" t="s">
        <v>4678</v>
      </c>
      <c r="B181">
        <v>21.25</v>
      </c>
      <c r="C181">
        <v>22.35</v>
      </c>
      <c r="D181" t="s">
        <v>442</v>
      </c>
      <c r="H181" t="s">
        <v>442</v>
      </c>
      <c r="I181">
        <v>3</v>
      </c>
    </row>
    <row r="182" spans="1:42">
      <c r="A182" t="s">
        <v>4686</v>
      </c>
      <c r="B182">
        <v>0.08</v>
      </c>
      <c r="C182">
        <v>0.57999999999999996</v>
      </c>
      <c r="D182" t="s">
        <v>440</v>
      </c>
      <c r="H182" t="s">
        <v>4542</v>
      </c>
      <c r="I182">
        <v>1</v>
      </c>
    </row>
    <row r="183" spans="1:42">
      <c r="A183" t="s">
        <v>4686</v>
      </c>
      <c r="B183">
        <v>1.23</v>
      </c>
      <c r="C183">
        <v>2.19</v>
      </c>
      <c r="D183" t="s">
        <v>441</v>
      </c>
      <c r="H183" t="s">
        <v>4565</v>
      </c>
      <c r="I183">
        <v>4</v>
      </c>
      <c r="S183" t="s">
        <v>4585</v>
      </c>
      <c r="T183">
        <v>1</v>
      </c>
      <c r="U183" t="s">
        <v>4561</v>
      </c>
      <c r="V183">
        <v>1</v>
      </c>
    </row>
    <row r="184" spans="1:42">
      <c r="A184" t="s">
        <v>4686</v>
      </c>
      <c r="B184">
        <v>2.4500000000000002</v>
      </c>
      <c r="C184">
        <v>5.04</v>
      </c>
      <c r="D184" t="s">
        <v>441</v>
      </c>
      <c r="H184" t="s">
        <v>4672</v>
      </c>
      <c r="I184">
        <v>9</v>
      </c>
      <c r="S184" t="s">
        <v>4571</v>
      </c>
      <c r="T184">
        <v>3</v>
      </c>
      <c r="U184" t="s">
        <v>442</v>
      </c>
      <c r="V184">
        <v>1</v>
      </c>
      <c r="W184" t="s">
        <v>4606</v>
      </c>
      <c r="X184">
        <v>1</v>
      </c>
      <c r="Y184" t="s">
        <v>4585</v>
      </c>
      <c r="Z184">
        <v>1</v>
      </c>
      <c r="AA184" t="s">
        <v>4565</v>
      </c>
      <c r="AB184">
        <v>2</v>
      </c>
      <c r="AC184" t="s">
        <v>4687</v>
      </c>
      <c r="AD184">
        <v>1</v>
      </c>
    </row>
    <row r="185" spans="1:42">
      <c r="A185" t="s">
        <v>4686</v>
      </c>
      <c r="B185">
        <v>5.04</v>
      </c>
      <c r="C185">
        <v>6.3</v>
      </c>
      <c r="D185" t="s">
        <v>441</v>
      </c>
      <c r="H185" t="s">
        <v>4565</v>
      </c>
      <c r="I185">
        <v>5</v>
      </c>
      <c r="S185" t="s">
        <v>4585</v>
      </c>
      <c r="T185">
        <v>1</v>
      </c>
      <c r="U185" t="s">
        <v>4651</v>
      </c>
      <c r="V185">
        <v>1</v>
      </c>
    </row>
    <row r="186" spans="1:42">
      <c r="A186" t="s">
        <v>4686</v>
      </c>
      <c r="B186">
        <v>6.3</v>
      </c>
      <c r="C186">
        <v>7.13</v>
      </c>
      <c r="D186" t="s">
        <v>441</v>
      </c>
      <c r="H186" t="s">
        <v>4665</v>
      </c>
      <c r="I186">
        <v>1</v>
      </c>
    </row>
    <row r="187" spans="1:42">
      <c r="A187" t="s">
        <v>4686</v>
      </c>
      <c r="B187">
        <v>7.13</v>
      </c>
      <c r="C187">
        <v>8.01</v>
      </c>
      <c r="D187" t="s">
        <v>441</v>
      </c>
      <c r="H187" t="s">
        <v>4651</v>
      </c>
      <c r="I187">
        <v>2</v>
      </c>
      <c r="J187" t="s">
        <v>4565</v>
      </c>
      <c r="K187">
        <v>1</v>
      </c>
    </row>
    <row r="188" spans="1:42">
      <c r="A188" t="s">
        <v>4686</v>
      </c>
      <c r="B188">
        <v>8.16</v>
      </c>
      <c r="C188">
        <v>8.49</v>
      </c>
      <c r="D188" t="s">
        <v>441</v>
      </c>
      <c r="H188" t="s">
        <v>4651</v>
      </c>
      <c r="I188">
        <v>1</v>
      </c>
      <c r="J188" t="s">
        <v>4565</v>
      </c>
      <c r="K188">
        <v>1</v>
      </c>
      <c r="L188" t="s">
        <v>4571</v>
      </c>
      <c r="M188">
        <v>1</v>
      </c>
    </row>
    <row r="189" spans="1:42">
      <c r="A189" t="s">
        <v>4686</v>
      </c>
      <c r="B189">
        <v>8.59</v>
      </c>
      <c r="C189">
        <v>9.56</v>
      </c>
      <c r="D189" t="s">
        <v>442</v>
      </c>
      <c r="E189" t="s">
        <v>441</v>
      </c>
      <c r="H189" t="s">
        <v>4605</v>
      </c>
      <c r="I189">
        <v>1</v>
      </c>
      <c r="J189" t="s">
        <v>4565</v>
      </c>
      <c r="K189">
        <v>1</v>
      </c>
      <c r="L189" t="s">
        <v>4585</v>
      </c>
      <c r="M189">
        <v>1</v>
      </c>
    </row>
    <row r="190" spans="1:42">
      <c r="A190" t="s">
        <v>4686</v>
      </c>
      <c r="B190">
        <v>10.07</v>
      </c>
      <c r="C190">
        <v>10.47</v>
      </c>
      <c r="D190" t="s">
        <v>439</v>
      </c>
      <c r="H190" t="s">
        <v>4558</v>
      </c>
      <c r="I190">
        <v>1</v>
      </c>
    </row>
    <row r="191" spans="1:42">
      <c r="A191" t="s">
        <v>4686</v>
      </c>
      <c r="B191">
        <v>10.54</v>
      </c>
      <c r="C191">
        <v>16.510000000000002</v>
      </c>
      <c r="D191" t="s">
        <v>441</v>
      </c>
      <c r="H191" t="s">
        <v>4565</v>
      </c>
      <c r="I191">
        <v>15</v>
      </c>
      <c r="S191" t="s">
        <v>4665</v>
      </c>
      <c r="T191">
        <v>1</v>
      </c>
      <c r="U191" t="s">
        <v>4551</v>
      </c>
      <c r="V191">
        <v>2</v>
      </c>
      <c r="W191" t="s">
        <v>4550</v>
      </c>
      <c r="X191">
        <v>2</v>
      </c>
      <c r="Y191" t="s">
        <v>4571</v>
      </c>
      <c r="Z191">
        <v>2</v>
      </c>
      <c r="AA191" t="s">
        <v>4615</v>
      </c>
      <c r="AB191">
        <v>1</v>
      </c>
      <c r="AC191" t="s">
        <v>4688</v>
      </c>
      <c r="AD191">
        <v>1</v>
      </c>
      <c r="AE191" t="s">
        <v>4623</v>
      </c>
      <c r="AF191">
        <v>1</v>
      </c>
      <c r="AG191" t="s">
        <v>4542</v>
      </c>
      <c r="AH191">
        <v>1</v>
      </c>
      <c r="AI191" t="s">
        <v>4651</v>
      </c>
      <c r="AJ191">
        <v>1</v>
      </c>
      <c r="AK191" t="s">
        <v>4543</v>
      </c>
      <c r="AL191">
        <v>1</v>
      </c>
      <c r="AM191" t="s">
        <v>4561</v>
      </c>
      <c r="AN191">
        <v>3</v>
      </c>
      <c r="AO191" t="s">
        <v>4687</v>
      </c>
      <c r="AP191">
        <v>1</v>
      </c>
    </row>
    <row r="192" spans="1:42">
      <c r="A192" t="s">
        <v>4686</v>
      </c>
      <c r="B192">
        <v>16.559999999999999</v>
      </c>
      <c r="C192">
        <v>17.39</v>
      </c>
      <c r="D192" t="s">
        <v>441</v>
      </c>
      <c r="H192" t="s">
        <v>4561</v>
      </c>
      <c r="I192">
        <v>2</v>
      </c>
      <c r="J192" t="s">
        <v>4565</v>
      </c>
      <c r="K192">
        <v>2</v>
      </c>
    </row>
    <row r="193" spans="1:50">
      <c r="A193" t="s">
        <v>4686</v>
      </c>
      <c r="B193">
        <v>18.13</v>
      </c>
      <c r="C193">
        <v>19.329999999999998</v>
      </c>
      <c r="D193" t="s">
        <v>441</v>
      </c>
      <c r="E193" t="s">
        <v>439</v>
      </c>
      <c r="H193" t="s">
        <v>4565</v>
      </c>
      <c r="I193">
        <v>2</v>
      </c>
      <c r="J193" t="s">
        <v>4548</v>
      </c>
      <c r="K193">
        <v>1</v>
      </c>
    </row>
    <row r="194" spans="1:50">
      <c r="A194" t="s">
        <v>4686</v>
      </c>
      <c r="B194">
        <v>20.32</v>
      </c>
      <c r="C194">
        <v>21.12</v>
      </c>
      <c r="D194" t="s">
        <v>440</v>
      </c>
      <c r="E194" t="s">
        <v>441</v>
      </c>
      <c r="H194" t="s">
        <v>4599</v>
      </c>
      <c r="I194">
        <v>1</v>
      </c>
      <c r="J194" t="s">
        <v>4565</v>
      </c>
      <c r="K194">
        <v>1</v>
      </c>
    </row>
    <row r="195" spans="1:50">
      <c r="A195" t="s">
        <v>4686</v>
      </c>
      <c r="B195">
        <v>21.2</v>
      </c>
      <c r="C195">
        <v>23.07</v>
      </c>
      <c r="D195" t="s">
        <v>441</v>
      </c>
      <c r="H195" t="s">
        <v>4565</v>
      </c>
      <c r="I195">
        <v>3</v>
      </c>
      <c r="J195" t="s">
        <v>4561</v>
      </c>
      <c r="K195">
        <v>3</v>
      </c>
      <c r="S195" t="s">
        <v>4551</v>
      </c>
      <c r="T195">
        <v>1</v>
      </c>
      <c r="U195" t="s">
        <v>4623</v>
      </c>
      <c r="V195">
        <v>1</v>
      </c>
    </row>
    <row r="196" spans="1:50">
      <c r="A196" t="s">
        <v>4686</v>
      </c>
      <c r="B196">
        <v>23.34</v>
      </c>
      <c r="C196">
        <v>24.3</v>
      </c>
      <c r="D196" t="s">
        <v>441</v>
      </c>
      <c r="H196" t="s">
        <v>4651</v>
      </c>
      <c r="I196">
        <v>2</v>
      </c>
      <c r="S196" t="s">
        <v>4561</v>
      </c>
      <c r="T196">
        <v>1</v>
      </c>
      <c r="U196" t="s">
        <v>4565</v>
      </c>
      <c r="V196">
        <v>1</v>
      </c>
      <c r="W196" t="s">
        <v>4623</v>
      </c>
      <c r="X196">
        <v>1</v>
      </c>
      <c r="Y196" t="s">
        <v>4606</v>
      </c>
      <c r="Z196">
        <v>1</v>
      </c>
    </row>
    <row r="197" spans="1:50">
      <c r="A197" t="s">
        <v>4686</v>
      </c>
      <c r="B197">
        <v>24.37</v>
      </c>
      <c r="C197">
        <v>26.5</v>
      </c>
      <c r="D197" t="s">
        <v>442</v>
      </c>
      <c r="H197" t="s">
        <v>442</v>
      </c>
      <c r="I197">
        <v>3</v>
      </c>
      <c r="S197" t="s">
        <v>4561</v>
      </c>
      <c r="T197">
        <v>1</v>
      </c>
      <c r="U197" t="s">
        <v>4623</v>
      </c>
      <c r="V197">
        <v>2</v>
      </c>
      <c r="W197" t="s">
        <v>4687</v>
      </c>
      <c r="X197">
        <v>1</v>
      </c>
      <c r="Y197" t="s">
        <v>4571</v>
      </c>
      <c r="Z197">
        <v>2</v>
      </c>
      <c r="AA197" t="s">
        <v>4610</v>
      </c>
      <c r="AB197">
        <v>1</v>
      </c>
      <c r="AC197" t="s">
        <v>4632</v>
      </c>
      <c r="AD197">
        <v>1</v>
      </c>
      <c r="AE197" t="s">
        <v>4542</v>
      </c>
      <c r="AF197">
        <v>1</v>
      </c>
      <c r="AG197" t="s">
        <v>4535</v>
      </c>
      <c r="AH197">
        <v>1</v>
      </c>
      <c r="AI197" t="s">
        <v>4536</v>
      </c>
      <c r="AJ197">
        <v>1</v>
      </c>
      <c r="AK197" t="s">
        <v>4595</v>
      </c>
      <c r="AL197">
        <v>1</v>
      </c>
      <c r="AM197" t="s">
        <v>4593</v>
      </c>
      <c r="AN197">
        <v>1</v>
      </c>
      <c r="AO197" t="s">
        <v>4550</v>
      </c>
      <c r="AP197">
        <v>1</v>
      </c>
      <c r="AQ197" t="s">
        <v>4556</v>
      </c>
      <c r="AR197">
        <v>1</v>
      </c>
      <c r="AS197" t="s">
        <v>4565</v>
      </c>
      <c r="AT197">
        <v>1</v>
      </c>
      <c r="AU197" t="s">
        <v>4551</v>
      </c>
      <c r="AV197">
        <v>2</v>
      </c>
      <c r="AW197" t="s">
        <v>4552</v>
      </c>
      <c r="AX197">
        <v>1</v>
      </c>
    </row>
    <row r="198" spans="1:50">
      <c r="A198" t="s">
        <v>4686</v>
      </c>
      <c r="B198">
        <v>26.5</v>
      </c>
      <c r="C198">
        <v>27.25</v>
      </c>
      <c r="D198" t="s">
        <v>442</v>
      </c>
      <c r="E198" t="s">
        <v>441</v>
      </c>
      <c r="H198" t="s">
        <v>4593</v>
      </c>
      <c r="I198">
        <v>1</v>
      </c>
      <c r="J198" t="s">
        <v>4565</v>
      </c>
      <c r="K198">
        <v>2</v>
      </c>
      <c r="L198" t="s">
        <v>4610</v>
      </c>
      <c r="M198">
        <v>1</v>
      </c>
    </row>
    <row r="199" spans="1:50">
      <c r="A199" t="s">
        <v>4686</v>
      </c>
      <c r="B199">
        <v>27.32</v>
      </c>
      <c r="C199">
        <v>27.55</v>
      </c>
      <c r="D199" t="s">
        <v>440</v>
      </c>
      <c r="H199" t="s">
        <v>4689</v>
      </c>
      <c r="I199">
        <v>1</v>
      </c>
      <c r="J199" t="s">
        <v>4638</v>
      </c>
      <c r="K199">
        <v>1</v>
      </c>
      <c r="L199" t="s">
        <v>4590</v>
      </c>
      <c r="M199">
        <v>1</v>
      </c>
      <c r="N199" t="s">
        <v>4542</v>
      </c>
      <c r="O199">
        <v>1</v>
      </c>
    </row>
    <row r="200" spans="1:50">
      <c r="A200" t="s">
        <v>4686</v>
      </c>
      <c r="B200">
        <v>28.42</v>
      </c>
      <c r="C200">
        <v>29.16</v>
      </c>
      <c r="D200" t="s">
        <v>441</v>
      </c>
      <c r="E200" t="s">
        <v>442</v>
      </c>
      <c r="H200" t="s">
        <v>4551</v>
      </c>
      <c r="I200">
        <v>1</v>
      </c>
      <c r="J200" t="s">
        <v>4565</v>
      </c>
      <c r="K200">
        <v>1</v>
      </c>
      <c r="L200" t="s">
        <v>4610</v>
      </c>
      <c r="M200">
        <v>1</v>
      </c>
    </row>
    <row r="201" spans="1:50">
      <c r="A201" t="s">
        <v>4686</v>
      </c>
      <c r="B201">
        <v>29.16</v>
      </c>
      <c r="C201">
        <v>31.33</v>
      </c>
      <c r="D201" t="s">
        <v>439</v>
      </c>
      <c r="H201" t="s">
        <v>4558</v>
      </c>
      <c r="I201">
        <v>4</v>
      </c>
      <c r="S201" t="s">
        <v>4593</v>
      </c>
      <c r="T201">
        <v>2</v>
      </c>
      <c r="U201" t="s">
        <v>4542</v>
      </c>
      <c r="V201">
        <v>6</v>
      </c>
      <c r="W201" t="s">
        <v>4556</v>
      </c>
      <c r="X201">
        <v>2</v>
      </c>
      <c r="Y201" t="s">
        <v>4543</v>
      </c>
      <c r="Z201">
        <v>1</v>
      </c>
    </row>
    <row r="202" spans="1:50">
      <c r="A202" t="s">
        <v>4686</v>
      </c>
      <c r="B202">
        <v>31.45</v>
      </c>
      <c r="C202">
        <v>32.18</v>
      </c>
      <c r="D202" t="s">
        <v>442</v>
      </c>
      <c r="H202" t="s">
        <v>4557</v>
      </c>
      <c r="I202">
        <v>1</v>
      </c>
      <c r="J202" t="s">
        <v>4535</v>
      </c>
      <c r="K202">
        <v>2</v>
      </c>
      <c r="L202" t="s">
        <v>442</v>
      </c>
      <c r="M202">
        <v>1</v>
      </c>
    </row>
    <row r="203" spans="1:50">
      <c r="A203" t="s">
        <v>4686</v>
      </c>
      <c r="B203">
        <v>32.5</v>
      </c>
      <c r="C203">
        <v>33.200000000000003</v>
      </c>
      <c r="D203" t="s">
        <v>442</v>
      </c>
      <c r="H203" t="s">
        <v>4555</v>
      </c>
      <c r="I203">
        <v>1</v>
      </c>
      <c r="J203" t="s">
        <v>4609</v>
      </c>
      <c r="K203">
        <v>1</v>
      </c>
    </row>
    <row r="204" spans="1:50">
      <c r="A204" t="s">
        <v>4686</v>
      </c>
      <c r="B204">
        <v>34.39</v>
      </c>
      <c r="C204">
        <v>35.28</v>
      </c>
      <c r="D204" t="s">
        <v>440</v>
      </c>
      <c r="H204" t="s">
        <v>4542</v>
      </c>
      <c r="I204">
        <v>2</v>
      </c>
      <c r="S204" t="s">
        <v>4595</v>
      </c>
      <c r="T204">
        <v>1</v>
      </c>
      <c r="U204" t="s">
        <v>4565</v>
      </c>
      <c r="V204">
        <v>1</v>
      </c>
      <c r="W204" t="s">
        <v>4673</v>
      </c>
      <c r="X204">
        <v>1</v>
      </c>
      <c r="Y204" t="s">
        <v>4558</v>
      </c>
      <c r="Z204">
        <v>1</v>
      </c>
    </row>
    <row r="205" spans="1:50">
      <c r="A205" t="s">
        <v>4686</v>
      </c>
      <c r="B205">
        <v>35.340000000000003</v>
      </c>
      <c r="C205">
        <v>36.28</v>
      </c>
      <c r="D205" t="s">
        <v>442</v>
      </c>
      <c r="E205" t="s">
        <v>440</v>
      </c>
      <c r="F205" t="s">
        <v>439</v>
      </c>
      <c r="H205" t="s">
        <v>4595</v>
      </c>
      <c r="I205">
        <v>1</v>
      </c>
      <c r="J205" t="s">
        <v>4542</v>
      </c>
      <c r="K205">
        <v>2</v>
      </c>
      <c r="L205" t="s">
        <v>4646</v>
      </c>
      <c r="M205">
        <v>1</v>
      </c>
    </row>
    <row r="206" spans="1:50">
      <c r="A206" t="s">
        <v>4686</v>
      </c>
      <c r="B206">
        <v>36.340000000000003</v>
      </c>
      <c r="C206">
        <v>36.5</v>
      </c>
      <c r="D206" t="s">
        <v>442</v>
      </c>
      <c r="H206" t="s">
        <v>4555</v>
      </c>
      <c r="I206">
        <v>1</v>
      </c>
    </row>
    <row r="207" spans="1:50">
      <c r="A207" t="s">
        <v>4686</v>
      </c>
      <c r="B207">
        <v>36.5</v>
      </c>
      <c r="C207">
        <v>37.51</v>
      </c>
      <c r="S207" t="s">
        <v>4690</v>
      </c>
      <c r="T207">
        <v>1</v>
      </c>
      <c r="U207" t="s">
        <v>4565</v>
      </c>
      <c r="V207">
        <v>1</v>
      </c>
      <c r="W207" t="s">
        <v>4536</v>
      </c>
      <c r="X207">
        <v>1</v>
      </c>
      <c r="Y207" t="s">
        <v>4691</v>
      </c>
      <c r="Z207">
        <v>1</v>
      </c>
      <c r="AA207" t="s">
        <v>4595</v>
      </c>
      <c r="AB207">
        <v>1</v>
      </c>
      <c r="AC207" t="s">
        <v>4542</v>
      </c>
      <c r="AD207">
        <v>1</v>
      </c>
    </row>
    <row r="208" spans="1:50">
      <c r="A208" t="s">
        <v>4686</v>
      </c>
      <c r="B208">
        <v>37.51</v>
      </c>
      <c r="C208">
        <v>38.4</v>
      </c>
      <c r="D208" t="s">
        <v>439</v>
      </c>
      <c r="E208" t="s">
        <v>442</v>
      </c>
      <c r="F208" t="s">
        <v>441</v>
      </c>
      <c r="H208" t="s">
        <v>4548</v>
      </c>
      <c r="I208">
        <v>1</v>
      </c>
      <c r="J208" t="s">
        <v>4553</v>
      </c>
      <c r="K208">
        <v>1</v>
      </c>
      <c r="L208" t="s">
        <v>4571</v>
      </c>
      <c r="M208">
        <v>1</v>
      </c>
    </row>
    <row r="209" spans="1:32">
      <c r="A209" t="s">
        <v>4686</v>
      </c>
      <c r="B209">
        <v>38.4</v>
      </c>
      <c r="C209">
        <v>38.549999999999997</v>
      </c>
      <c r="D209" t="s">
        <v>442</v>
      </c>
      <c r="H209" t="s">
        <v>4550</v>
      </c>
      <c r="I209">
        <v>1</v>
      </c>
    </row>
    <row r="210" spans="1:32">
      <c r="A210" t="s">
        <v>4686</v>
      </c>
      <c r="B210">
        <v>39.01</v>
      </c>
      <c r="C210">
        <v>39.53</v>
      </c>
      <c r="D210" t="s">
        <v>442</v>
      </c>
      <c r="H210" t="s">
        <v>4610</v>
      </c>
      <c r="I210">
        <v>1</v>
      </c>
    </row>
    <row r="211" spans="1:32">
      <c r="A211" t="s">
        <v>4686</v>
      </c>
      <c r="B211">
        <v>39.53</v>
      </c>
      <c r="C211">
        <v>40.28</v>
      </c>
      <c r="D211" t="s">
        <v>442</v>
      </c>
      <c r="E211" t="s">
        <v>440</v>
      </c>
      <c r="H211" t="s">
        <v>442</v>
      </c>
      <c r="I211">
        <v>1</v>
      </c>
      <c r="J211" t="s">
        <v>4563</v>
      </c>
      <c r="K211">
        <v>1</v>
      </c>
      <c r="L211" t="s">
        <v>4622</v>
      </c>
      <c r="M211">
        <v>1</v>
      </c>
    </row>
    <row r="212" spans="1:32">
      <c r="A212" t="s">
        <v>4686</v>
      </c>
      <c r="B212">
        <v>40.36</v>
      </c>
      <c r="C212">
        <v>41.29</v>
      </c>
      <c r="D212" t="s">
        <v>440</v>
      </c>
      <c r="E212" t="s">
        <v>439</v>
      </c>
      <c r="H212" t="s">
        <v>4559</v>
      </c>
      <c r="I212">
        <v>1</v>
      </c>
      <c r="J212" t="s">
        <v>4542</v>
      </c>
      <c r="K212">
        <v>1</v>
      </c>
      <c r="L212" t="s">
        <v>4599</v>
      </c>
      <c r="M212">
        <v>1</v>
      </c>
      <c r="N212" t="s">
        <v>4563</v>
      </c>
      <c r="O212">
        <v>1</v>
      </c>
      <c r="P212" t="s">
        <v>4687</v>
      </c>
      <c r="Q212">
        <v>1</v>
      </c>
    </row>
    <row r="213" spans="1:32">
      <c r="A213" t="s">
        <v>4686</v>
      </c>
      <c r="B213">
        <v>41.29</v>
      </c>
      <c r="C213">
        <v>41.46</v>
      </c>
      <c r="D213" t="s">
        <v>442</v>
      </c>
      <c r="H213" t="s">
        <v>4550</v>
      </c>
      <c r="I213">
        <v>1</v>
      </c>
    </row>
    <row r="214" spans="1:32">
      <c r="A214" t="s">
        <v>4692</v>
      </c>
      <c r="B214">
        <v>7.0000000000000007E-2</v>
      </c>
      <c r="C214">
        <v>0.44</v>
      </c>
      <c r="D214" t="s">
        <v>440</v>
      </c>
      <c r="E214" t="s">
        <v>439</v>
      </c>
      <c r="H214" t="s">
        <v>4592</v>
      </c>
      <c r="I214">
        <v>2</v>
      </c>
      <c r="J214" t="s">
        <v>4542</v>
      </c>
      <c r="K214">
        <v>1</v>
      </c>
      <c r="L214" t="s">
        <v>4547</v>
      </c>
      <c r="M214">
        <v>1</v>
      </c>
    </row>
    <row r="215" spans="1:32">
      <c r="A215" t="s">
        <v>4692</v>
      </c>
      <c r="B215">
        <v>1.53</v>
      </c>
      <c r="C215">
        <v>3.4</v>
      </c>
      <c r="D215" t="s">
        <v>440</v>
      </c>
      <c r="H215" t="s">
        <v>4592</v>
      </c>
      <c r="I215">
        <v>5</v>
      </c>
      <c r="S215" t="s">
        <v>4547</v>
      </c>
      <c r="T215">
        <v>1</v>
      </c>
      <c r="U215" t="s">
        <v>4542</v>
      </c>
      <c r="V215">
        <v>2</v>
      </c>
      <c r="W215" t="s">
        <v>4642</v>
      </c>
      <c r="X215">
        <v>1</v>
      </c>
      <c r="Y215" t="s">
        <v>4587</v>
      </c>
      <c r="Z215">
        <v>1</v>
      </c>
      <c r="AA215" t="s">
        <v>4693</v>
      </c>
      <c r="AB215">
        <v>1</v>
      </c>
    </row>
    <row r="216" spans="1:32">
      <c r="A216" t="s">
        <v>4692</v>
      </c>
      <c r="B216">
        <v>3.44</v>
      </c>
      <c r="C216">
        <v>4.2699999999999996</v>
      </c>
      <c r="D216" t="s">
        <v>440</v>
      </c>
      <c r="H216" t="s">
        <v>4694</v>
      </c>
      <c r="I216">
        <v>1</v>
      </c>
      <c r="J216" t="s">
        <v>4542</v>
      </c>
      <c r="K216">
        <v>1</v>
      </c>
    </row>
    <row r="217" spans="1:32">
      <c r="A217" t="s">
        <v>4692</v>
      </c>
      <c r="B217">
        <v>4.3099999999999996</v>
      </c>
      <c r="C217">
        <v>5.0999999999999996</v>
      </c>
      <c r="D217" t="s">
        <v>440</v>
      </c>
      <c r="H217" t="s">
        <v>4660</v>
      </c>
      <c r="I217">
        <v>1</v>
      </c>
      <c r="J217" t="s">
        <v>4563</v>
      </c>
      <c r="K217">
        <v>1</v>
      </c>
      <c r="L217" t="s">
        <v>4592</v>
      </c>
      <c r="M217">
        <v>1</v>
      </c>
    </row>
    <row r="218" spans="1:32">
      <c r="A218" t="s">
        <v>4692</v>
      </c>
      <c r="B218">
        <v>5.13</v>
      </c>
      <c r="C218">
        <v>5.41</v>
      </c>
      <c r="D218" t="s">
        <v>440</v>
      </c>
      <c r="H218" t="s">
        <v>4695</v>
      </c>
      <c r="I218">
        <v>1</v>
      </c>
    </row>
    <row r="219" spans="1:32">
      <c r="A219" t="s">
        <v>4696</v>
      </c>
      <c r="B219">
        <v>7.0000000000000007E-2</v>
      </c>
      <c r="C219">
        <v>4.01</v>
      </c>
      <c r="D219" t="s">
        <v>439</v>
      </c>
      <c r="H219" t="s">
        <v>4558</v>
      </c>
      <c r="I219">
        <v>8</v>
      </c>
      <c r="S219" t="s">
        <v>4590</v>
      </c>
      <c r="T219">
        <v>3</v>
      </c>
      <c r="U219" t="s">
        <v>4557</v>
      </c>
      <c r="V219">
        <v>2</v>
      </c>
      <c r="W219" t="s">
        <v>4575</v>
      </c>
      <c r="X219">
        <v>1</v>
      </c>
      <c r="Y219" t="s">
        <v>4579</v>
      </c>
      <c r="Z219">
        <v>1</v>
      </c>
      <c r="AA219" t="s">
        <v>4547</v>
      </c>
      <c r="AB219">
        <v>1</v>
      </c>
      <c r="AC219" t="s">
        <v>4535</v>
      </c>
      <c r="AD219">
        <v>1</v>
      </c>
      <c r="AE219" t="s">
        <v>4542</v>
      </c>
      <c r="AF219">
        <v>1</v>
      </c>
    </row>
    <row r="220" spans="1:32">
      <c r="A220" t="s">
        <v>4696</v>
      </c>
      <c r="B220">
        <v>4.16</v>
      </c>
      <c r="C220">
        <v>4.49</v>
      </c>
      <c r="D220" t="s">
        <v>440</v>
      </c>
      <c r="E220" t="s">
        <v>441</v>
      </c>
      <c r="H220" t="s">
        <v>4598</v>
      </c>
      <c r="I220">
        <v>1</v>
      </c>
      <c r="J220" t="s">
        <v>4542</v>
      </c>
      <c r="K220">
        <v>1</v>
      </c>
      <c r="L220" t="s">
        <v>4552</v>
      </c>
      <c r="M220">
        <v>1</v>
      </c>
      <c r="N220" t="s">
        <v>4565</v>
      </c>
      <c r="O220">
        <v>1</v>
      </c>
    </row>
    <row r="221" spans="1:32">
      <c r="A221" t="s">
        <v>4696</v>
      </c>
      <c r="B221">
        <v>4.5</v>
      </c>
      <c r="C221">
        <v>5.48</v>
      </c>
      <c r="D221" t="s">
        <v>440</v>
      </c>
      <c r="H221" t="s">
        <v>4590</v>
      </c>
      <c r="I221">
        <v>3</v>
      </c>
      <c r="S221" t="s">
        <v>4598</v>
      </c>
      <c r="T221">
        <v>1</v>
      </c>
      <c r="U221" t="s">
        <v>4697</v>
      </c>
      <c r="V221">
        <v>1</v>
      </c>
      <c r="W221" t="s">
        <v>4558</v>
      </c>
      <c r="X221">
        <v>1</v>
      </c>
      <c r="Y221" t="s">
        <v>4609</v>
      </c>
      <c r="Z221">
        <v>1</v>
      </c>
    </row>
    <row r="222" spans="1:32">
      <c r="A222" t="s">
        <v>4698</v>
      </c>
      <c r="B222">
        <v>0.03</v>
      </c>
      <c r="C222">
        <v>0.39</v>
      </c>
      <c r="D222" t="s">
        <v>439</v>
      </c>
      <c r="E222" t="s">
        <v>440</v>
      </c>
      <c r="F222" t="s">
        <v>441</v>
      </c>
      <c r="G222" t="s">
        <v>442</v>
      </c>
      <c r="H222" t="s">
        <v>4547</v>
      </c>
      <c r="I222">
        <v>1</v>
      </c>
      <c r="J222" t="s">
        <v>4542</v>
      </c>
      <c r="K222">
        <v>1</v>
      </c>
      <c r="L222" t="s">
        <v>4571</v>
      </c>
      <c r="M222">
        <v>1</v>
      </c>
      <c r="N222" t="s">
        <v>4605</v>
      </c>
      <c r="O222">
        <v>1</v>
      </c>
    </row>
    <row r="223" spans="1:32">
      <c r="A223" t="s">
        <v>4698</v>
      </c>
      <c r="B223">
        <v>0.39</v>
      </c>
      <c r="C223">
        <v>1.01</v>
      </c>
      <c r="D223" t="s">
        <v>440</v>
      </c>
      <c r="H223" t="s">
        <v>4569</v>
      </c>
      <c r="I223">
        <v>1</v>
      </c>
    </row>
    <row r="224" spans="1:32">
      <c r="A224" t="s">
        <v>4698</v>
      </c>
      <c r="B224">
        <v>1.01</v>
      </c>
      <c r="C224">
        <v>1.27</v>
      </c>
      <c r="S224" t="s">
        <v>442</v>
      </c>
      <c r="T224">
        <v>1</v>
      </c>
      <c r="U224" t="s">
        <v>4555</v>
      </c>
      <c r="V224">
        <v>1</v>
      </c>
      <c r="W224" t="s">
        <v>4556</v>
      </c>
      <c r="X224">
        <v>1</v>
      </c>
      <c r="Y224" t="s">
        <v>4536</v>
      </c>
      <c r="Z224">
        <v>1</v>
      </c>
      <c r="AA224" t="s">
        <v>4595</v>
      </c>
      <c r="AB224">
        <v>1</v>
      </c>
      <c r="AC224" t="s">
        <v>4557</v>
      </c>
      <c r="AD224">
        <v>1</v>
      </c>
      <c r="AE224" t="s">
        <v>4596</v>
      </c>
      <c r="AF224">
        <v>1</v>
      </c>
    </row>
    <row r="225" spans="1:24">
      <c r="A225" t="s">
        <v>4698</v>
      </c>
      <c r="B225">
        <v>1.27</v>
      </c>
      <c r="C225">
        <v>1.48</v>
      </c>
      <c r="D225" t="s">
        <v>441</v>
      </c>
      <c r="H225" t="s">
        <v>4699</v>
      </c>
      <c r="I225">
        <v>1</v>
      </c>
      <c r="J225" t="s">
        <v>4571</v>
      </c>
      <c r="K225">
        <v>1</v>
      </c>
      <c r="L225" t="s">
        <v>4565</v>
      </c>
      <c r="M225">
        <v>1</v>
      </c>
    </row>
    <row r="226" spans="1:24">
      <c r="A226" t="s">
        <v>4698</v>
      </c>
      <c r="B226">
        <v>2.17</v>
      </c>
      <c r="C226">
        <v>2.3199999999999998</v>
      </c>
      <c r="D226" t="s">
        <v>440</v>
      </c>
      <c r="H226" t="s">
        <v>4700</v>
      </c>
      <c r="I226">
        <v>1</v>
      </c>
      <c r="J226" t="s">
        <v>4542</v>
      </c>
      <c r="K226">
        <v>1</v>
      </c>
    </row>
    <row r="227" spans="1:24">
      <c r="A227" t="s">
        <v>4701</v>
      </c>
      <c r="B227">
        <v>0.21</v>
      </c>
      <c r="C227">
        <v>0.53</v>
      </c>
      <c r="D227" t="s">
        <v>442</v>
      </c>
      <c r="E227" t="s">
        <v>440</v>
      </c>
      <c r="H227" t="s">
        <v>4702</v>
      </c>
      <c r="I227">
        <v>1</v>
      </c>
      <c r="J227" t="s">
        <v>4628</v>
      </c>
      <c r="K227">
        <v>1</v>
      </c>
      <c r="L227" t="s">
        <v>4542</v>
      </c>
      <c r="M227">
        <v>1</v>
      </c>
    </row>
    <row r="228" spans="1:24">
      <c r="A228" t="s">
        <v>4701</v>
      </c>
      <c r="B228">
        <v>1.41</v>
      </c>
      <c r="C228">
        <v>2.06</v>
      </c>
      <c r="D228" t="s">
        <v>440</v>
      </c>
      <c r="E228" t="s">
        <v>439</v>
      </c>
      <c r="H228" t="s">
        <v>4542</v>
      </c>
      <c r="I228">
        <v>1</v>
      </c>
      <c r="J228" t="s">
        <v>4558</v>
      </c>
      <c r="K228">
        <v>1</v>
      </c>
    </row>
    <row r="229" spans="1:24">
      <c r="A229" t="s">
        <v>4701</v>
      </c>
      <c r="B229">
        <v>2.5</v>
      </c>
      <c r="C229">
        <v>3.41</v>
      </c>
      <c r="D229" t="s">
        <v>440</v>
      </c>
      <c r="H229" t="s">
        <v>4542</v>
      </c>
      <c r="I229">
        <v>2</v>
      </c>
    </row>
    <row r="230" spans="1:24">
      <c r="A230" t="s">
        <v>4701</v>
      </c>
      <c r="B230">
        <v>4.28</v>
      </c>
      <c r="C230">
        <v>5.0199999999999996</v>
      </c>
      <c r="D230" t="s">
        <v>441</v>
      </c>
      <c r="H230" t="s">
        <v>4561</v>
      </c>
      <c r="I230">
        <v>1</v>
      </c>
    </row>
    <row r="231" spans="1:24">
      <c r="A231" t="s">
        <v>4701</v>
      </c>
      <c r="B231">
        <v>5.0199999999999996</v>
      </c>
      <c r="C231">
        <v>5.25</v>
      </c>
      <c r="D231" t="s">
        <v>442</v>
      </c>
      <c r="H231" t="s">
        <v>4611</v>
      </c>
      <c r="I231">
        <v>1</v>
      </c>
      <c r="J231" t="s">
        <v>4703</v>
      </c>
      <c r="K231">
        <v>1</v>
      </c>
    </row>
    <row r="232" spans="1:24">
      <c r="A232" t="s">
        <v>4701</v>
      </c>
      <c r="B232">
        <v>5.59</v>
      </c>
      <c r="C232">
        <v>6.32</v>
      </c>
      <c r="D232" t="s">
        <v>440</v>
      </c>
      <c r="H232" t="s">
        <v>4601</v>
      </c>
      <c r="I232">
        <v>1</v>
      </c>
    </row>
    <row r="233" spans="1:24">
      <c r="A233" t="s">
        <v>4701</v>
      </c>
      <c r="B233">
        <v>7.08</v>
      </c>
      <c r="C233">
        <v>7.13</v>
      </c>
      <c r="D233" t="s">
        <v>439</v>
      </c>
      <c r="E233" t="s">
        <v>442</v>
      </c>
      <c r="H233" t="s">
        <v>4558</v>
      </c>
      <c r="I233">
        <v>1</v>
      </c>
      <c r="J233" t="s">
        <v>4582</v>
      </c>
      <c r="K233">
        <v>1</v>
      </c>
    </row>
    <row r="234" spans="1:24">
      <c r="A234" t="s">
        <v>4704</v>
      </c>
      <c r="B234">
        <v>0.09</v>
      </c>
      <c r="C234">
        <v>0.48</v>
      </c>
      <c r="D234" t="s">
        <v>440</v>
      </c>
      <c r="H234" t="s">
        <v>4616</v>
      </c>
      <c r="I234">
        <v>1</v>
      </c>
      <c r="J234" t="s">
        <v>4542</v>
      </c>
      <c r="K234">
        <v>1</v>
      </c>
    </row>
    <row r="235" spans="1:24">
      <c r="A235" t="s">
        <v>4704</v>
      </c>
      <c r="B235">
        <v>1.17</v>
      </c>
      <c r="C235">
        <v>1.38</v>
      </c>
      <c r="D235" t="s">
        <v>439</v>
      </c>
      <c r="H235" t="s">
        <v>4548</v>
      </c>
      <c r="I235">
        <v>1</v>
      </c>
    </row>
    <row r="236" spans="1:24">
      <c r="A236" t="s">
        <v>4704</v>
      </c>
      <c r="B236">
        <v>1.38</v>
      </c>
      <c r="C236">
        <v>2.02</v>
      </c>
      <c r="D236" t="s">
        <v>442</v>
      </c>
      <c r="H236" t="s">
        <v>4658</v>
      </c>
      <c r="I236">
        <v>1</v>
      </c>
      <c r="J236" t="s">
        <v>4607</v>
      </c>
      <c r="K236">
        <v>1</v>
      </c>
      <c r="L236" t="s">
        <v>4608</v>
      </c>
      <c r="M236">
        <v>1</v>
      </c>
      <c r="N236" t="s">
        <v>4609</v>
      </c>
      <c r="O236">
        <v>1</v>
      </c>
      <c r="P236" t="s">
        <v>4610</v>
      </c>
      <c r="Q236">
        <v>1</v>
      </c>
    </row>
    <row r="237" spans="1:24">
      <c r="A237" t="s">
        <v>4704</v>
      </c>
      <c r="B237">
        <v>2.3199999999999998</v>
      </c>
      <c r="C237">
        <v>2.52</v>
      </c>
      <c r="D237" t="s">
        <v>440</v>
      </c>
      <c r="H237" t="s">
        <v>4542</v>
      </c>
      <c r="I237">
        <v>1</v>
      </c>
    </row>
    <row r="238" spans="1:24">
      <c r="A238" t="s">
        <v>4704</v>
      </c>
      <c r="B238">
        <v>2.52</v>
      </c>
      <c r="C238">
        <v>3.15</v>
      </c>
      <c r="D238" t="s">
        <v>440</v>
      </c>
      <c r="H238" t="s">
        <v>4612</v>
      </c>
      <c r="I238">
        <v>1</v>
      </c>
    </row>
    <row r="239" spans="1:24">
      <c r="A239" t="s">
        <v>4704</v>
      </c>
      <c r="B239">
        <v>3.15</v>
      </c>
      <c r="C239">
        <v>3.28</v>
      </c>
      <c r="D239" t="s">
        <v>442</v>
      </c>
      <c r="H239" t="s">
        <v>4661</v>
      </c>
      <c r="I239">
        <v>1</v>
      </c>
    </row>
    <row r="240" spans="1:24">
      <c r="A240" t="s">
        <v>4704</v>
      </c>
      <c r="B240">
        <v>3.53</v>
      </c>
      <c r="C240">
        <v>4.42</v>
      </c>
      <c r="D240" t="s">
        <v>441</v>
      </c>
      <c r="H240" t="s">
        <v>4565</v>
      </c>
      <c r="I240">
        <v>2</v>
      </c>
      <c r="J240" t="s">
        <v>4585</v>
      </c>
      <c r="K240">
        <v>2</v>
      </c>
      <c r="S240" t="s">
        <v>4551</v>
      </c>
      <c r="T240">
        <v>1</v>
      </c>
      <c r="U240" t="s">
        <v>4542</v>
      </c>
      <c r="V240">
        <v>1</v>
      </c>
      <c r="W240" t="s">
        <v>4705</v>
      </c>
      <c r="X240">
        <v>1</v>
      </c>
    </row>
    <row r="241" spans="1:44">
      <c r="A241" t="s">
        <v>4704</v>
      </c>
      <c r="B241">
        <v>4.55</v>
      </c>
      <c r="C241">
        <v>6.11</v>
      </c>
      <c r="D241" t="s">
        <v>440</v>
      </c>
      <c r="H241" t="s">
        <v>4622</v>
      </c>
      <c r="I241">
        <v>2</v>
      </c>
      <c r="S241" t="s">
        <v>4548</v>
      </c>
      <c r="T241">
        <v>1</v>
      </c>
    </row>
    <row r="242" spans="1:44">
      <c r="A242" t="s">
        <v>4704</v>
      </c>
      <c r="B242">
        <v>6.11</v>
      </c>
      <c r="C242">
        <v>6.37</v>
      </c>
      <c r="D242" t="s">
        <v>440</v>
      </c>
      <c r="H242" t="s">
        <v>4706</v>
      </c>
      <c r="I242">
        <v>1</v>
      </c>
      <c r="J242" t="s">
        <v>4542</v>
      </c>
      <c r="K242">
        <v>1</v>
      </c>
    </row>
    <row r="243" spans="1:44">
      <c r="A243" t="s">
        <v>4707</v>
      </c>
      <c r="B243">
        <v>0.09</v>
      </c>
      <c r="C243">
        <v>0.35</v>
      </c>
      <c r="D243" t="s">
        <v>440</v>
      </c>
      <c r="H243" t="s">
        <v>4598</v>
      </c>
      <c r="I243">
        <v>1</v>
      </c>
      <c r="J243" t="s">
        <v>4636</v>
      </c>
      <c r="K243">
        <v>1</v>
      </c>
    </row>
    <row r="244" spans="1:44">
      <c r="A244" t="s">
        <v>4707</v>
      </c>
      <c r="B244">
        <v>0.35</v>
      </c>
      <c r="C244">
        <v>3.04</v>
      </c>
      <c r="D244" t="s">
        <v>440</v>
      </c>
      <c r="H244" t="s">
        <v>4694</v>
      </c>
      <c r="I244">
        <v>2</v>
      </c>
      <c r="J244" t="s">
        <v>4591</v>
      </c>
      <c r="K244">
        <v>4</v>
      </c>
      <c r="S244" t="s">
        <v>4708</v>
      </c>
      <c r="T244">
        <v>1</v>
      </c>
      <c r="U244" t="s">
        <v>4575</v>
      </c>
      <c r="V244">
        <v>2</v>
      </c>
      <c r="W244" t="s">
        <v>4647</v>
      </c>
      <c r="X244">
        <v>1</v>
      </c>
      <c r="Y244" t="s">
        <v>4592</v>
      </c>
      <c r="Z244">
        <v>2</v>
      </c>
      <c r="AA244" t="s">
        <v>4547</v>
      </c>
      <c r="AB244">
        <v>1</v>
      </c>
      <c r="AC244" t="s">
        <v>4588</v>
      </c>
      <c r="AD244">
        <v>1</v>
      </c>
      <c r="AE244" t="s">
        <v>4709</v>
      </c>
      <c r="AF244">
        <v>1</v>
      </c>
      <c r="AG244" t="s">
        <v>4578</v>
      </c>
      <c r="AH244">
        <v>1</v>
      </c>
      <c r="AI244" t="s">
        <v>4586</v>
      </c>
      <c r="AJ244">
        <v>1</v>
      </c>
      <c r="AK244" t="s">
        <v>4646</v>
      </c>
      <c r="AL244">
        <v>1</v>
      </c>
      <c r="AM244" t="s">
        <v>4589</v>
      </c>
      <c r="AN244">
        <v>2</v>
      </c>
      <c r="AO244" t="s">
        <v>4710</v>
      </c>
      <c r="AP244">
        <v>1</v>
      </c>
      <c r="AQ244" t="s">
        <v>4567</v>
      </c>
      <c r="AR244">
        <v>1</v>
      </c>
    </row>
    <row r="245" spans="1:44">
      <c r="A245" t="s">
        <v>4707</v>
      </c>
      <c r="B245">
        <v>3.04</v>
      </c>
      <c r="C245">
        <v>4.0599999999999996</v>
      </c>
      <c r="D245" t="s">
        <v>440</v>
      </c>
      <c r="H245" t="s">
        <v>4598</v>
      </c>
      <c r="I245">
        <v>3</v>
      </c>
      <c r="S245" t="s">
        <v>4591</v>
      </c>
      <c r="T245">
        <v>2</v>
      </c>
      <c r="U245" t="s">
        <v>4567</v>
      </c>
      <c r="V245">
        <v>2</v>
      </c>
      <c r="W245" t="s">
        <v>4578</v>
      </c>
      <c r="X245">
        <v>1</v>
      </c>
      <c r="Y245" t="s">
        <v>4636</v>
      </c>
      <c r="Z245">
        <v>1</v>
      </c>
      <c r="AA245" t="s">
        <v>4619</v>
      </c>
      <c r="AB245">
        <v>1</v>
      </c>
    </row>
    <row r="246" spans="1:44">
      <c r="A246" t="s">
        <v>4707</v>
      </c>
      <c r="B246">
        <v>4.0599999999999996</v>
      </c>
      <c r="C246">
        <v>4.25</v>
      </c>
      <c r="D246" t="s">
        <v>440</v>
      </c>
      <c r="H246" t="s">
        <v>4636</v>
      </c>
      <c r="I246">
        <v>1</v>
      </c>
    </row>
    <row r="247" spans="1:44">
      <c r="A247" t="s">
        <v>4707</v>
      </c>
      <c r="B247">
        <v>4.29</v>
      </c>
      <c r="C247">
        <v>5.22</v>
      </c>
      <c r="D247" t="s">
        <v>440</v>
      </c>
      <c r="H247" t="s">
        <v>4542</v>
      </c>
      <c r="I247">
        <v>3</v>
      </c>
      <c r="J247" t="s">
        <v>4600</v>
      </c>
      <c r="K247">
        <v>2</v>
      </c>
      <c r="S247" t="s">
        <v>4567</v>
      </c>
      <c r="T247">
        <v>1</v>
      </c>
      <c r="U247" t="s">
        <v>4591</v>
      </c>
      <c r="V247">
        <v>1</v>
      </c>
    </row>
    <row r="248" spans="1:44">
      <c r="A248" t="s">
        <v>4707</v>
      </c>
      <c r="B248">
        <v>4.29</v>
      </c>
      <c r="C248">
        <v>6.09</v>
      </c>
      <c r="D248" t="s">
        <v>440</v>
      </c>
      <c r="H248" t="s">
        <v>4542</v>
      </c>
      <c r="I248">
        <v>4</v>
      </c>
      <c r="J248" t="s">
        <v>4600</v>
      </c>
      <c r="K248">
        <v>3</v>
      </c>
      <c r="S248" t="s">
        <v>4567</v>
      </c>
      <c r="T248">
        <v>2</v>
      </c>
      <c r="U248" t="s">
        <v>4591</v>
      </c>
      <c r="V248">
        <v>2</v>
      </c>
      <c r="W248" t="s">
        <v>4711</v>
      </c>
      <c r="X248">
        <v>2</v>
      </c>
      <c r="Y248" t="s">
        <v>4578</v>
      </c>
      <c r="Z248">
        <v>1</v>
      </c>
      <c r="AA248" t="s">
        <v>4636</v>
      </c>
      <c r="AB248">
        <v>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56"/>
  <sheetViews>
    <sheetView topLeftCell="A22" workbookViewId="0">
      <selection activeCell="D3" sqref="D3"/>
    </sheetView>
  </sheetViews>
  <sheetFormatPr defaultRowHeight="15"/>
  <sheetData>
    <row r="1" spans="1:31">
      <c r="A1" t="s">
        <v>3563</v>
      </c>
      <c r="B1" t="s">
        <v>4535</v>
      </c>
      <c r="C1" t="s">
        <v>4536</v>
      </c>
      <c r="D1" t="s">
        <v>443</v>
      </c>
      <c r="E1" t="s">
        <v>4537</v>
      </c>
      <c r="I1" t="s">
        <v>4538</v>
      </c>
      <c r="J1" t="s">
        <v>4539</v>
      </c>
      <c r="S1" t="s">
        <v>4540</v>
      </c>
    </row>
    <row r="2" spans="1:31">
      <c r="A2" t="s">
        <v>4541</v>
      </c>
      <c r="B2">
        <v>1.05</v>
      </c>
      <c r="C2">
        <v>1.23</v>
      </c>
      <c r="D2">
        <f>(TRUNC(C2)*60)+((C2-TRUNC(C2))*100)-((TRUNC(B2)*60)+((B2-TRUNC(B2))*100))</f>
        <v>18</v>
      </c>
      <c r="E2" t="s">
        <v>440</v>
      </c>
      <c r="I2" t="s">
        <v>4542</v>
      </c>
      <c r="J2">
        <v>1</v>
      </c>
    </row>
    <row r="3" spans="1:31">
      <c r="A3" t="s">
        <v>4541</v>
      </c>
      <c r="B3">
        <v>4</v>
      </c>
      <c r="C3">
        <v>4.55</v>
      </c>
      <c r="D3">
        <f t="shared" ref="D3:D66" si="0">(TRUNC(C3)*60)+((C3-TRUNC(C3))*100)-((TRUNC(B3)*60)+((B3-TRUNC(B3))*100))</f>
        <v>55</v>
      </c>
      <c r="E3" t="s">
        <v>440</v>
      </c>
      <c r="I3" t="s">
        <v>4542</v>
      </c>
      <c r="J3">
        <v>3</v>
      </c>
      <c r="T3" t="s">
        <v>4557</v>
      </c>
      <c r="U3">
        <v>2</v>
      </c>
      <c r="V3" t="s">
        <v>4550</v>
      </c>
      <c r="W3">
        <v>1</v>
      </c>
      <c r="X3" t="s">
        <v>4548</v>
      </c>
      <c r="Y3">
        <v>1</v>
      </c>
      <c r="Z3" t="s">
        <v>4558</v>
      </c>
      <c r="AA3">
        <v>1</v>
      </c>
      <c r="AB3" t="s">
        <v>440</v>
      </c>
      <c r="AC3">
        <v>1</v>
      </c>
      <c r="AD3" t="s">
        <v>4559</v>
      </c>
      <c r="AE3">
        <v>1</v>
      </c>
    </row>
    <row r="4" spans="1:31">
      <c r="A4" t="s">
        <v>4541</v>
      </c>
      <c r="B4">
        <v>4.5599999999999996</v>
      </c>
      <c r="C4">
        <v>6.19</v>
      </c>
      <c r="D4">
        <f t="shared" si="0"/>
        <v>83.000000000000114</v>
      </c>
      <c r="E4" t="s">
        <v>440</v>
      </c>
      <c r="I4" t="s">
        <v>4560</v>
      </c>
      <c r="J4">
        <v>5</v>
      </c>
      <c r="T4" t="s">
        <v>4542</v>
      </c>
      <c r="U4">
        <v>3</v>
      </c>
      <c r="V4" t="s">
        <v>4559</v>
      </c>
      <c r="W4">
        <v>1</v>
      </c>
      <c r="X4" t="s">
        <v>4561</v>
      </c>
      <c r="Y4">
        <v>1</v>
      </c>
      <c r="Z4" t="s">
        <v>4562</v>
      </c>
      <c r="AA4">
        <v>2</v>
      </c>
      <c r="AB4" t="s">
        <v>4563</v>
      </c>
      <c r="AC4">
        <v>3</v>
      </c>
    </row>
    <row r="5" spans="1:31">
      <c r="A5" t="s">
        <v>4541</v>
      </c>
      <c r="B5">
        <v>6.19</v>
      </c>
      <c r="C5">
        <v>6.37</v>
      </c>
      <c r="D5">
        <f t="shared" si="0"/>
        <v>17.999999999999943</v>
      </c>
      <c r="E5" t="s">
        <v>440</v>
      </c>
      <c r="I5" t="s">
        <v>4563</v>
      </c>
      <c r="J5">
        <v>1</v>
      </c>
    </row>
    <row r="6" spans="1:31">
      <c r="A6" t="s">
        <v>4541</v>
      </c>
      <c r="B6">
        <v>6.37</v>
      </c>
      <c r="C6">
        <v>6.51</v>
      </c>
      <c r="D6">
        <f t="shared" si="0"/>
        <v>14</v>
      </c>
      <c r="E6" t="s">
        <v>440</v>
      </c>
      <c r="F6" t="s">
        <v>442</v>
      </c>
      <c r="I6" t="s">
        <v>4542</v>
      </c>
      <c r="J6">
        <v>1</v>
      </c>
      <c r="K6" t="s">
        <v>797</v>
      </c>
      <c r="L6">
        <v>1</v>
      </c>
    </row>
    <row r="7" spans="1:31">
      <c r="A7" t="s">
        <v>4564</v>
      </c>
      <c r="B7">
        <v>0.13</v>
      </c>
      <c r="C7">
        <v>1.45</v>
      </c>
      <c r="D7">
        <f t="shared" si="0"/>
        <v>92</v>
      </c>
      <c r="E7" t="s">
        <v>440</v>
      </c>
      <c r="I7" t="s">
        <v>4542</v>
      </c>
      <c r="J7">
        <v>2</v>
      </c>
      <c r="K7" t="s">
        <v>4619</v>
      </c>
      <c r="L7">
        <v>1</v>
      </c>
    </row>
    <row r="8" spans="1:31">
      <c r="A8" t="s">
        <v>4564</v>
      </c>
      <c r="B8">
        <v>4.25</v>
      </c>
      <c r="C8">
        <v>4.55</v>
      </c>
      <c r="D8">
        <f t="shared" si="0"/>
        <v>30</v>
      </c>
      <c r="E8" t="s">
        <v>440</v>
      </c>
      <c r="I8" t="s">
        <v>4566</v>
      </c>
      <c r="J8">
        <v>2</v>
      </c>
      <c r="K8" t="s">
        <v>4542</v>
      </c>
      <c r="L8">
        <v>2</v>
      </c>
      <c r="T8" t="s">
        <v>4535</v>
      </c>
      <c r="U8">
        <v>1</v>
      </c>
      <c r="V8" t="s">
        <v>4567</v>
      </c>
      <c r="W8">
        <v>1</v>
      </c>
      <c r="X8" t="s">
        <v>4550</v>
      </c>
      <c r="Y8">
        <v>1</v>
      </c>
    </row>
    <row r="9" spans="1:31">
      <c r="A9" t="s">
        <v>4564</v>
      </c>
      <c r="B9">
        <v>5.3</v>
      </c>
      <c r="C9">
        <v>6.31</v>
      </c>
      <c r="D9">
        <f t="shared" si="0"/>
        <v>60.999999999999943</v>
      </c>
      <c r="E9" t="s">
        <v>440</v>
      </c>
      <c r="I9" t="s">
        <v>4542</v>
      </c>
      <c r="J9">
        <v>1</v>
      </c>
    </row>
    <row r="10" spans="1:31">
      <c r="A10" t="s">
        <v>4564</v>
      </c>
      <c r="B10">
        <v>13.3</v>
      </c>
      <c r="C10">
        <v>14.21</v>
      </c>
      <c r="D10">
        <f t="shared" si="0"/>
        <v>51</v>
      </c>
      <c r="E10" t="s">
        <v>440</v>
      </c>
      <c r="I10" t="s">
        <v>4569</v>
      </c>
      <c r="J10">
        <v>1</v>
      </c>
      <c r="K10" t="s">
        <v>4542</v>
      </c>
      <c r="L10">
        <v>2</v>
      </c>
    </row>
    <row r="11" spans="1:31">
      <c r="A11" t="s">
        <v>4570</v>
      </c>
      <c r="B11">
        <v>0.02</v>
      </c>
      <c r="C11">
        <v>4.2</v>
      </c>
      <c r="D11">
        <f t="shared" si="0"/>
        <v>258</v>
      </c>
      <c r="E11" t="s">
        <v>440</v>
      </c>
      <c r="I11" t="s">
        <v>4542</v>
      </c>
      <c r="J11">
        <v>9</v>
      </c>
      <c r="T11" t="s">
        <v>4567</v>
      </c>
      <c r="U11">
        <v>3</v>
      </c>
      <c r="V11" t="s">
        <v>4612</v>
      </c>
      <c r="W11">
        <v>1</v>
      </c>
      <c r="X11" t="s">
        <v>4712</v>
      </c>
      <c r="Y11">
        <v>2</v>
      </c>
      <c r="Z11" t="s">
        <v>4575</v>
      </c>
      <c r="AA11">
        <v>1</v>
      </c>
      <c r="AB11" t="s">
        <v>4662</v>
      </c>
      <c r="AC11">
        <v>1</v>
      </c>
    </row>
    <row r="12" spans="1:31">
      <c r="A12" t="s">
        <v>4570</v>
      </c>
      <c r="B12">
        <v>5.27</v>
      </c>
      <c r="C12">
        <v>6.17</v>
      </c>
      <c r="D12">
        <f t="shared" si="0"/>
        <v>50.000000000000057</v>
      </c>
      <c r="E12" t="s">
        <v>440</v>
      </c>
      <c r="I12" t="s">
        <v>4542</v>
      </c>
      <c r="J12">
        <v>2</v>
      </c>
    </row>
    <row r="13" spans="1:31">
      <c r="A13" t="s">
        <v>4573</v>
      </c>
      <c r="B13">
        <v>1.31</v>
      </c>
      <c r="C13">
        <v>2.12</v>
      </c>
      <c r="D13">
        <f t="shared" si="0"/>
        <v>41</v>
      </c>
      <c r="E13" t="s">
        <v>440</v>
      </c>
      <c r="I13" t="s">
        <v>4542</v>
      </c>
      <c r="J13">
        <v>1</v>
      </c>
    </row>
    <row r="14" spans="1:31">
      <c r="A14" t="s">
        <v>4573</v>
      </c>
      <c r="B14">
        <v>3.02</v>
      </c>
      <c r="C14">
        <v>5.36</v>
      </c>
      <c r="D14">
        <f t="shared" si="0"/>
        <v>154</v>
      </c>
      <c r="E14" t="s">
        <v>440</v>
      </c>
      <c r="I14" t="s">
        <v>4542</v>
      </c>
      <c r="J14">
        <v>6</v>
      </c>
      <c r="T14" t="s">
        <v>4574</v>
      </c>
      <c r="U14">
        <v>2</v>
      </c>
      <c r="V14" t="s">
        <v>4559</v>
      </c>
      <c r="W14">
        <v>1</v>
      </c>
      <c r="X14" t="s">
        <v>4575</v>
      </c>
      <c r="Y14">
        <v>1</v>
      </c>
      <c r="Z14" t="s">
        <v>4557</v>
      </c>
      <c r="AA14">
        <v>1</v>
      </c>
      <c r="AB14" t="s">
        <v>4562</v>
      </c>
      <c r="AC14">
        <v>1</v>
      </c>
      <c r="AD14" t="s">
        <v>4576</v>
      </c>
      <c r="AE14">
        <v>1</v>
      </c>
    </row>
    <row r="15" spans="1:31">
      <c r="A15" t="s">
        <v>4577</v>
      </c>
      <c r="B15">
        <v>1.24</v>
      </c>
      <c r="C15">
        <v>1.58</v>
      </c>
      <c r="D15">
        <f t="shared" si="0"/>
        <v>34</v>
      </c>
      <c r="E15" t="s">
        <v>440</v>
      </c>
      <c r="I15" t="s">
        <v>4578</v>
      </c>
      <c r="J15">
        <v>1</v>
      </c>
    </row>
    <row r="16" spans="1:31">
      <c r="A16" t="s">
        <v>4577</v>
      </c>
      <c r="B16">
        <v>4.41</v>
      </c>
      <c r="C16">
        <v>5.3</v>
      </c>
      <c r="D16">
        <f t="shared" si="0"/>
        <v>49</v>
      </c>
      <c r="E16" t="s">
        <v>440</v>
      </c>
      <c r="I16" t="s">
        <v>4542</v>
      </c>
      <c r="J16">
        <v>1</v>
      </c>
    </row>
    <row r="17" spans="1:39">
      <c r="A17" t="s">
        <v>4577</v>
      </c>
      <c r="B17">
        <v>6.07</v>
      </c>
      <c r="C17">
        <v>7.52</v>
      </c>
      <c r="D17">
        <f t="shared" si="0"/>
        <v>104.99999999999994</v>
      </c>
      <c r="E17" t="s">
        <v>440</v>
      </c>
      <c r="F17" t="s">
        <v>439</v>
      </c>
      <c r="I17" t="s">
        <v>4542</v>
      </c>
      <c r="J17">
        <v>6</v>
      </c>
      <c r="K17" t="s">
        <v>4558</v>
      </c>
      <c r="L17">
        <v>3</v>
      </c>
      <c r="T17" t="s">
        <v>797</v>
      </c>
      <c r="U17">
        <v>1</v>
      </c>
      <c r="V17" t="s">
        <v>4581</v>
      </c>
      <c r="W17">
        <v>1</v>
      </c>
    </row>
    <row r="18" spans="1:39">
      <c r="A18" t="s">
        <v>4577</v>
      </c>
      <c r="B18">
        <v>8.2100000000000009</v>
      </c>
      <c r="C18">
        <v>9.02</v>
      </c>
      <c r="D18">
        <f t="shared" si="0"/>
        <v>40.999999999999886</v>
      </c>
      <c r="E18" t="s">
        <v>440</v>
      </c>
      <c r="F18" t="s">
        <v>439</v>
      </c>
      <c r="G18" t="s">
        <v>442</v>
      </c>
      <c r="I18" t="s">
        <v>4542</v>
      </c>
      <c r="J18">
        <v>2</v>
      </c>
      <c r="K18" t="s">
        <v>4579</v>
      </c>
      <c r="L18">
        <v>1</v>
      </c>
      <c r="M18" t="s">
        <v>4535</v>
      </c>
      <c r="N18">
        <v>1</v>
      </c>
      <c r="O18" t="s">
        <v>4553</v>
      </c>
      <c r="P18">
        <v>1</v>
      </c>
    </row>
    <row r="19" spans="1:39">
      <c r="A19" t="s">
        <v>4577</v>
      </c>
      <c r="B19">
        <v>10.06</v>
      </c>
      <c r="C19">
        <v>11.38</v>
      </c>
      <c r="D19">
        <f t="shared" si="0"/>
        <v>92.000000000000114</v>
      </c>
      <c r="E19" t="s">
        <v>440</v>
      </c>
      <c r="I19" t="s">
        <v>4562</v>
      </c>
      <c r="J19">
        <v>2</v>
      </c>
      <c r="T19" t="s">
        <v>4565</v>
      </c>
      <c r="U19">
        <v>1</v>
      </c>
      <c r="V19" t="s">
        <v>4575</v>
      </c>
      <c r="W19">
        <v>4</v>
      </c>
      <c r="X19" t="s">
        <v>4586</v>
      </c>
      <c r="Y19">
        <v>2</v>
      </c>
      <c r="Z19" t="s">
        <v>4542</v>
      </c>
      <c r="AA19">
        <v>2</v>
      </c>
      <c r="AB19" t="s">
        <v>4558</v>
      </c>
      <c r="AC19">
        <v>1</v>
      </c>
      <c r="AD19" t="s">
        <v>4587</v>
      </c>
      <c r="AE19">
        <v>2</v>
      </c>
      <c r="AF19" t="s">
        <v>4578</v>
      </c>
      <c r="AG19">
        <v>2</v>
      </c>
      <c r="AH19" t="s">
        <v>4574</v>
      </c>
      <c r="AI19">
        <v>1</v>
      </c>
      <c r="AJ19" t="s">
        <v>4588</v>
      </c>
      <c r="AK19">
        <v>1</v>
      </c>
      <c r="AL19" t="s">
        <v>4589</v>
      </c>
      <c r="AM19">
        <v>2</v>
      </c>
    </row>
    <row r="20" spans="1:39">
      <c r="A20" t="s">
        <v>4577</v>
      </c>
      <c r="B20">
        <v>11.41</v>
      </c>
      <c r="C20">
        <v>13.13</v>
      </c>
      <c r="D20">
        <f t="shared" si="0"/>
        <v>92.000000000000114</v>
      </c>
      <c r="E20" t="s">
        <v>440</v>
      </c>
      <c r="I20" t="s">
        <v>4542</v>
      </c>
      <c r="J20">
        <v>4</v>
      </c>
      <c r="T20" t="s">
        <v>4590</v>
      </c>
      <c r="U20">
        <v>1</v>
      </c>
      <c r="V20" t="s">
        <v>4591</v>
      </c>
      <c r="W20">
        <v>1</v>
      </c>
      <c r="X20" t="s">
        <v>4592</v>
      </c>
      <c r="Y20">
        <v>2</v>
      </c>
      <c r="Z20" t="s">
        <v>4587</v>
      </c>
      <c r="AA20">
        <v>1</v>
      </c>
      <c r="AB20" t="s">
        <v>4584</v>
      </c>
      <c r="AC20">
        <v>1</v>
      </c>
    </row>
    <row r="21" spans="1:39">
      <c r="A21" t="s">
        <v>4577</v>
      </c>
      <c r="B21">
        <v>13.46</v>
      </c>
      <c r="C21">
        <v>15.31</v>
      </c>
      <c r="D21">
        <f t="shared" si="0"/>
        <v>104.99999999999989</v>
      </c>
      <c r="E21" t="s">
        <v>440</v>
      </c>
      <c r="F21" t="s">
        <v>442</v>
      </c>
      <c r="I21" t="s">
        <v>4542</v>
      </c>
      <c r="J21">
        <v>4</v>
      </c>
      <c r="K21" t="s">
        <v>797</v>
      </c>
      <c r="L21">
        <v>2</v>
      </c>
    </row>
    <row r="22" spans="1:39">
      <c r="A22" t="s">
        <v>4577</v>
      </c>
      <c r="B22">
        <v>17.55</v>
      </c>
      <c r="C22">
        <v>18.149999999999999</v>
      </c>
      <c r="D22">
        <f t="shared" si="0"/>
        <v>19.999999999999773</v>
      </c>
      <c r="E22" t="s">
        <v>440</v>
      </c>
      <c r="I22" t="s">
        <v>4542</v>
      </c>
      <c r="J22">
        <v>1</v>
      </c>
    </row>
    <row r="23" spans="1:39">
      <c r="A23" t="s">
        <v>4597</v>
      </c>
      <c r="B23">
        <v>1.01</v>
      </c>
      <c r="C23">
        <v>2.41</v>
      </c>
      <c r="D23">
        <f t="shared" si="0"/>
        <v>100</v>
      </c>
      <c r="E23" t="s">
        <v>440</v>
      </c>
      <c r="I23" t="s">
        <v>4542</v>
      </c>
      <c r="J23">
        <v>2</v>
      </c>
      <c r="K23" t="s">
        <v>4598</v>
      </c>
      <c r="L23">
        <v>2</v>
      </c>
      <c r="T23" t="s">
        <v>4599</v>
      </c>
      <c r="U23">
        <v>1</v>
      </c>
      <c r="V23" t="s">
        <v>4600</v>
      </c>
      <c r="W23">
        <v>1</v>
      </c>
      <c r="X23" t="s">
        <v>4567</v>
      </c>
      <c r="Y23">
        <v>1</v>
      </c>
    </row>
    <row r="24" spans="1:39">
      <c r="A24" t="s">
        <v>4597</v>
      </c>
      <c r="B24">
        <v>3.15</v>
      </c>
      <c r="C24">
        <v>4.5599999999999996</v>
      </c>
      <c r="D24">
        <f t="shared" si="0"/>
        <v>100.99999999999994</v>
      </c>
      <c r="E24" t="s">
        <v>440</v>
      </c>
      <c r="I24" t="s">
        <v>4601</v>
      </c>
      <c r="J24">
        <v>5</v>
      </c>
      <c r="T24" t="s">
        <v>4602</v>
      </c>
      <c r="U24">
        <v>1</v>
      </c>
      <c r="V24" t="s">
        <v>4603</v>
      </c>
      <c r="W24">
        <v>1</v>
      </c>
      <c r="X24" t="s">
        <v>4600</v>
      </c>
      <c r="Y24">
        <v>1</v>
      </c>
    </row>
    <row r="25" spans="1:39">
      <c r="A25" t="s">
        <v>4604</v>
      </c>
      <c r="B25">
        <v>2.35</v>
      </c>
      <c r="C25">
        <v>3.06</v>
      </c>
      <c r="D25">
        <f t="shared" si="0"/>
        <v>31</v>
      </c>
      <c r="E25" t="s">
        <v>440</v>
      </c>
      <c r="F25" t="s">
        <v>442</v>
      </c>
      <c r="I25" t="s">
        <v>4563</v>
      </c>
      <c r="J25">
        <v>2</v>
      </c>
      <c r="K25" t="s">
        <v>4535</v>
      </c>
      <c r="L25">
        <v>1</v>
      </c>
    </row>
    <row r="26" spans="1:39">
      <c r="A26" t="s">
        <v>4604</v>
      </c>
      <c r="B26">
        <v>3.58</v>
      </c>
      <c r="C26">
        <v>5.51</v>
      </c>
      <c r="D26">
        <f t="shared" si="0"/>
        <v>113</v>
      </c>
      <c r="E26" t="s">
        <v>440</v>
      </c>
      <c r="I26" t="s">
        <v>4542</v>
      </c>
      <c r="J26">
        <v>4</v>
      </c>
      <c r="T26" t="s">
        <v>4563</v>
      </c>
      <c r="U26">
        <v>1</v>
      </c>
      <c r="V26" t="s">
        <v>4569</v>
      </c>
      <c r="W26">
        <v>1</v>
      </c>
      <c r="X26" t="s">
        <v>4558</v>
      </c>
      <c r="Y26">
        <v>1</v>
      </c>
      <c r="Z26" t="s">
        <v>442</v>
      </c>
      <c r="AA26">
        <v>1</v>
      </c>
      <c r="AB26" t="s">
        <v>4557</v>
      </c>
      <c r="AC26">
        <v>1</v>
      </c>
      <c r="AD26" t="s">
        <v>4562</v>
      </c>
      <c r="AE26">
        <v>1</v>
      </c>
      <c r="AF26" t="s">
        <v>4612</v>
      </c>
      <c r="AG26">
        <v>1</v>
      </c>
      <c r="AH26" t="s">
        <v>4598</v>
      </c>
      <c r="AI26">
        <v>1</v>
      </c>
      <c r="AJ26" t="s">
        <v>4536</v>
      </c>
      <c r="AK26">
        <v>1</v>
      </c>
      <c r="AL26" t="s">
        <v>4609</v>
      </c>
      <c r="AM26">
        <v>1</v>
      </c>
    </row>
    <row r="27" spans="1:39">
      <c r="A27" t="s">
        <v>4613</v>
      </c>
      <c r="B27">
        <v>0.05</v>
      </c>
      <c r="C27">
        <v>3.12</v>
      </c>
      <c r="D27">
        <f t="shared" si="0"/>
        <v>187</v>
      </c>
      <c r="E27" t="s">
        <v>440</v>
      </c>
      <c r="I27" t="s">
        <v>4563</v>
      </c>
      <c r="J27">
        <v>6</v>
      </c>
      <c r="T27" t="s">
        <v>4614</v>
      </c>
      <c r="U27">
        <v>1</v>
      </c>
      <c r="V27" t="s">
        <v>4591</v>
      </c>
      <c r="W27">
        <v>3</v>
      </c>
      <c r="X27" t="s">
        <v>4536</v>
      </c>
      <c r="Y27">
        <v>2</v>
      </c>
      <c r="Z27" t="s">
        <v>4605</v>
      </c>
      <c r="AA27">
        <v>2</v>
      </c>
      <c r="AB27" t="s">
        <v>4580</v>
      </c>
      <c r="AC27">
        <v>1</v>
      </c>
      <c r="AD27" t="s">
        <v>4575</v>
      </c>
      <c r="AE27">
        <v>1</v>
      </c>
    </row>
    <row r="28" spans="1:39">
      <c r="A28" t="s">
        <v>4617</v>
      </c>
      <c r="B28">
        <v>2.4500000000000002</v>
      </c>
      <c r="C28">
        <v>3.37</v>
      </c>
      <c r="D28">
        <f t="shared" si="0"/>
        <v>52</v>
      </c>
      <c r="E28" t="s">
        <v>440</v>
      </c>
      <c r="I28" t="s">
        <v>4542</v>
      </c>
      <c r="J28">
        <v>3</v>
      </c>
      <c r="T28" t="s">
        <v>4584</v>
      </c>
      <c r="U28">
        <v>1</v>
      </c>
      <c r="V28" t="s">
        <v>4535</v>
      </c>
      <c r="W28">
        <v>1</v>
      </c>
      <c r="X28" t="s">
        <v>4556</v>
      </c>
      <c r="Y28">
        <v>1</v>
      </c>
    </row>
    <row r="29" spans="1:39">
      <c r="A29" t="s">
        <v>4617</v>
      </c>
      <c r="B29">
        <v>3.37</v>
      </c>
      <c r="C29">
        <v>4.08</v>
      </c>
      <c r="D29">
        <f t="shared" si="0"/>
        <v>31</v>
      </c>
      <c r="E29" t="s">
        <v>440</v>
      </c>
      <c r="I29" t="s">
        <v>4563</v>
      </c>
      <c r="J29">
        <v>1</v>
      </c>
      <c r="K29" t="s">
        <v>4566</v>
      </c>
      <c r="L29">
        <v>1</v>
      </c>
    </row>
    <row r="30" spans="1:39">
      <c r="A30" t="s">
        <v>4617</v>
      </c>
      <c r="B30">
        <v>5.5</v>
      </c>
      <c r="C30">
        <v>6.21</v>
      </c>
      <c r="D30">
        <f t="shared" si="0"/>
        <v>31</v>
      </c>
      <c r="E30" t="s">
        <v>440</v>
      </c>
      <c r="I30" t="s">
        <v>4619</v>
      </c>
      <c r="J30">
        <v>1</v>
      </c>
      <c r="K30" t="s">
        <v>4542</v>
      </c>
      <c r="L30">
        <v>1</v>
      </c>
    </row>
    <row r="31" spans="1:39">
      <c r="A31" t="s">
        <v>4617</v>
      </c>
      <c r="B31">
        <v>7.54</v>
      </c>
      <c r="C31">
        <v>8.5</v>
      </c>
      <c r="D31">
        <f t="shared" si="0"/>
        <v>56</v>
      </c>
      <c r="E31" t="s">
        <v>440</v>
      </c>
      <c r="I31" t="s">
        <v>4542</v>
      </c>
      <c r="J31">
        <v>2</v>
      </c>
      <c r="T31" t="s">
        <v>4536</v>
      </c>
      <c r="U31">
        <v>1</v>
      </c>
      <c r="V31" t="s">
        <v>4557</v>
      </c>
      <c r="W31">
        <v>1</v>
      </c>
      <c r="X31" t="s">
        <v>4620</v>
      </c>
      <c r="Y31">
        <v>1</v>
      </c>
      <c r="Z31" t="s">
        <v>442</v>
      </c>
      <c r="AA31">
        <v>1</v>
      </c>
      <c r="AB31" t="s">
        <v>4609</v>
      </c>
      <c r="AC31">
        <v>1</v>
      </c>
      <c r="AD31" t="s">
        <v>4608</v>
      </c>
      <c r="AE31">
        <v>1</v>
      </c>
      <c r="AF31" t="s">
        <v>4595</v>
      </c>
      <c r="AG31">
        <v>1</v>
      </c>
      <c r="AH31" t="s">
        <v>4621</v>
      </c>
      <c r="AI31">
        <v>1</v>
      </c>
      <c r="AJ31" t="s">
        <v>4555</v>
      </c>
      <c r="AK31">
        <v>1</v>
      </c>
    </row>
    <row r="32" spans="1:39">
      <c r="A32" t="s">
        <v>4617</v>
      </c>
      <c r="B32">
        <v>9.5500000000000007</v>
      </c>
      <c r="C32">
        <v>10.18</v>
      </c>
      <c r="D32">
        <f t="shared" si="0"/>
        <v>22.999999999999886</v>
      </c>
      <c r="E32" t="s">
        <v>440</v>
      </c>
      <c r="I32" t="s">
        <v>4622</v>
      </c>
      <c r="J32">
        <v>2</v>
      </c>
      <c r="T32" t="s">
        <v>4549</v>
      </c>
      <c r="U32">
        <v>1</v>
      </c>
      <c r="V32" t="s">
        <v>4623</v>
      </c>
      <c r="W32">
        <v>1</v>
      </c>
      <c r="X32" t="s">
        <v>4624</v>
      </c>
      <c r="Y32">
        <v>1</v>
      </c>
      <c r="Z32" t="s">
        <v>4585</v>
      </c>
      <c r="AA32">
        <v>1</v>
      </c>
      <c r="AB32" t="s">
        <v>4551</v>
      </c>
      <c r="AC32">
        <v>1</v>
      </c>
    </row>
    <row r="33" spans="1:45">
      <c r="A33" t="s">
        <v>4625</v>
      </c>
      <c r="B33">
        <v>0.02</v>
      </c>
      <c r="C33">
        <v>0.37</v>
      </c>
      <c r="D33">
        <f t="shared" si="0"/>
        <v>35</v>
      </c>
      <c r="E33" t="s">
        <v>440</v>
      </c>
      <c r="I33" t="s">
        <v>4693</v>
      </c>
      <c r="J33">
        <v>1</v>
      </c>
    </row>
    <row r="34" spans="1:45">
      <c r="A34" t="s">
        <v>4625</v>
      </c>
      <c r="B34">
        <v>0.39</v>
      </c>
      <c r="C34">
        <v>1.5</v>
      </c>
      <c r="D34">
        <f t="shared" si="0"/>
        <v>71</v>
      </c>
      <c r="E34" t="s">
        <v>440</v>
      </c>
      <c r="I34" t="s">
        <v>4542</v>
      </c>
      <c r="J34">
        <v>2</v>
      </c>
    </row>
    <row r="35" spans="1:45">
      <c r="A35" t="s">
        <v>4625</v>
      </c>
      <c r="B35">
        <v>7.25</v>
      </c>
      <c r="C35">
        <v>7.59</v>
      </c>
      <c r="D35">
        <f t="shared" si="0"/>
        <v>34</v>
      </c>
      <c r="E35" t="s">
        <v>440</v>
      </c>
      <c r="I35" t="s">
        <v>4563</v>
      </c>
      <c r="J35">
        <v>1</v>
      </c>
    </row>
    <row r="36" spans="1:45">
      <c r="A36" t="s">
        <v>4631</v>
      </c>
      <c r="B36">
        <v>0.03</v>
      </c>
      <c r="C36">
        <v>1.34</v>
      </c>
      <c r="D36">
        <f t="shared" si="0"/>
        <v>91</v>
      </c>
      <c r="E36" t="s">
        <v>440</v>
      </c>
      <c r="I36" t="s">
        <v>4542</v>
      </c>
      <c r="J36">
        <v>2</v>
      </c>
    </row>
    <row r="37" spans="1:45">
      <c r="A37" t="s">
        <v>4631</v>
      </c>
      <c r="B37">
        <v>3.19</v>
      </c>
      <c r="C37">
        <v>4.33</v>
      </c>
      <c r="D37">
        <f t="shared" si="0"/>
        <v>74</v>
      </c>
      <c r="E37" t="s">
        <v>440</v>
      </c>
      <c r="F37" t="s">
        <v>439</v>
      </c>
      <c r="I37" t="s">
        <v>4563</v>
      </c>
      <c r="J37">
        <v>3</v>
      </c>
      <c r="K37" t="s">
        <v>4558</v>
      </c>
      <c r="L37">
        <v>3</v>
      </c>
      <c r="T37" t="s">
        <v>4619</v>
      </c>
      <c r="U37">
        <v>1</v>
      </c>
    </row>
    <row r="38" spans="1:45">
      <c r="A38" t="s">
        <v>4631</v>
      </c>
      <c r="B38">
        <v>5.45</v>
      </c>
      <c r="C38">
        <v>6</v>
      </c>
      <c r="D38">
        <f t="shared" si="0"/>
        <v>15</v>
      </c>
      <c r="E38" t="s">
        <v>440</v>
      </c>
      <c r="F38" t="s">
        <v>439</v>
      </c>
      <c r="I38" t="s">
        <v>4542</v>
      </c>
      <c r="J38">
        <v>1</v>
      </c>
      <c r="K38" t="s">
        <v>4558</v>
      </c>
      <c r="L38">
        <v>1</v>
      </c>
    </row>
    <row r="39" spans="1:45">
      <c r="A39" t="s">
        <v>4631</v>
      </c>
      <c r="B39">
        <v>12.56</v>
      </c>
      <c r="C39">
        <v>13.39</v>
      </c>
      <c r="D39">
        <f t="shared" si="0"/>
        <v>43</v>
      </c>
      <c r="E39" t="s">
        <v>440</v>
      </c>
      <c r="I39" t="s">
        <v>4634</v>
      </c>
      <c r="J39">
        <v>1</v>
      </c>
      <c r="K39" t="s">
        <v>4635</v>
      </c>
      <c r="L39">
        <v>1</v>
      </c>
      <c r="M39" t="s">
        <v>4636</v>
      </c>
      <c r="N39">
        <v>1</v>
      </c>
    </row>
    <row r="40" spans="1:45">
      <c r="A40" t="s">
        <v>4631</v>
      </c>
      <c r="B40">
        <v>14.26</v>
      </c>
      <c r="C40">
        <v>15.04</v>
      </c>
      <c r="D40">
        <f t="shared" si="0"/>
        <v>37.999999999999886</v>
      </c>
      <c r="E40" t="s">
        <v>440</v>
      </c>
      <c r="I40" t="s">
        <v>4567</v>
      </c>
      <c r="J40">
        <v>1</v>
      </c>
    </row>
    <row r="41" spans="1:45">
      <c r="A41" t="s">
        <v>4631</v>
      </c>
      <c r="B41">
        <v>15.06</v>
      </c>
      <c r="C41">
        <v>16.02</v>
      </c>
      <c r="D41">
        <f t="shared" si="0"/>
        <v>56</v>
      </c>
      <c r="E41" t="s">
        <v>440</v>
      </c>
      <c r="I41" t="s">
        <v>4542</v>
      </c>
      <c r="J41">
        <v>1</v>
      </c>
    </row>
    <row r="42" spans="1:45">
      <c r="A42" t="s">
        <v>4637</v>
      </c>
      <c r="B42">
        <v>0.16</v>
      </c>
      <c r="C42">
        <v>0.46</v>
      </c>
      <c r="D42">
        <f t="shared" si="0"/>
        <v>30</v>
      </c>
      <c r="E42" t="s">
        <v>440</v>
      </c>
      <c r="I42" t="s">
        <v>4578</v>
      </c>
      <c r="J42">
        <v>1</v>
      </c>
      <c r="K42" t="s">
        <v>4713</v>
      </c>
      <c r="L42">
        <v>1</v>
      </c>
    </row>
    <row r="43" spans="1:45">
      <c r="A43" t="s">
        <v>4637</v>
      </c>
      <c r="B43">
        <v>1.1399999999999999</v>
      </c>
      <c r="C43">
        <v>2.0499999999999998</v>
      </c>
      <c r="D43">
        <f t="shared" si="0"/>
        <v>51</v>
      </c>
      <c r="E43" t="s">
        <v>440</v>
      </c>
      <c r="I43" t="s">
        <v>4574</v>
      </c>
      <c r="J43">
        <v>1</v>
      </c>
      <c r="K43" t="s">
        <v>4575</v>
      </c>
      <c r="L43">
        <v>1</v>
      </c>
      <c r="M43" t="s">
        <v>4559</v>
      </c>
      <c r="N43">
        <v>1</v>
      </c>
    </row>
    <row r="44" spans="1:45">
      <c r="A44" t="s">
        <v>4637</v>
      </c>
      <c r="B44">
        <v>2.0499999999999998</v>
      </c>
      <c r="C44">
        <v>2.2799999999999998</v>
      </c>
      <c r="D44">
        <f t="shared" si="0"/>
        <v>22.999999999999986</v>
      </c>
      <c r="E44" t="s">
        <v>440</v>
      </c>
      <c r="I44" t="s">
        <v>4542</v>
      </c>
      <c r="J44">
        <v>1</v>
      </c>
    </row>
    <row r="45" spans="1:45">
      <c r="A45" t="s">
        <v>4637</v>
      </c>
      <c r="B45">
        <v>3.08</v>
      </c>
      <c r="C45">
        <v>7.13</v>
      </c>
      <c r="D45">
        <f t="shared" si="0"/>
        <v>245</v>
      </c>
      <c r="E45" t="s">
        <v>440</v>
      </c>
      <c r="I45" t="s">
        <v>4542</v>
      </c>
      <c r="J45">
        <v>13</v>
      </c>
      <c r="T45" t="s">
        <v>4591</v>
      </c>
      <c r="U45">
        <v>2</v>
      </c>
      <c r="V45" t="s">
        <v>4622</v>
      </c>
      <c r="W45">
        <v>1</v>
      </c>
      <c r="X45" t="s">
        <v>4559</v>
      </c>
      <c r="Y45">
        <v>1</v>
      </c>
      <c r="Z45" t="s">
        <v>4612</v>
      </c>
      <c r="AA45">
        <v>1</v>
      </c>
      <c r="AB45" t="s">
        <v>4578</v>
      </c>
      <c r="AC45">
        <v>2</v>
      </c>
      <c r="AD45" t="s">
        <v>4616</v>
      </c>
      <c r="AE45">
        <v>1</v>
      </c>
      <c r="AF45" t="s">
        <v>4587</v>
      </c>
      <c r="AG45">
        <v>3</v>
      </c>
      <c r="AH45" t="s">
        <v>4600</v>
      </c>
      <c r="AI45">
        <v>2</v>
      </c>
      <c r="AJ45" t="s">
        <v>4638</v>
      </c>
      <c r="AK45">
        <v>1</v>
      </c>
      <c r="AL45" t="s">
        <v>4565</v>
      </c>
      <c r="AM45">
        <v>2</v>
      </c>
      <c r="AN45" t="s">
        <v>4598</v>
      </c>
      <c r="AO45">
        <v>2</v>
      </c>
      <c r="AP45" t="s">
        <v>4563</v>
      </c>
      <c r="AQ45">
        <v>1</v>
      </c>
      <c r="AR45" t="s">
        <v>4571</v>
      </c>
      <c r="AS45">
        <v>1</v>
      </c>
    </row>
    <row r="46" spans="1:45">
      <c r="A46" t="s">
        <v>4637</v>
      </c>
      <c r="B46">
        <v>10.07</v>
      </c>
      <c r="C46">
        <v>11.26</v>
      </c>
      <c r="D46">
        <f t="shared" si="0"/>
        <v>79</v>
      </c>
      <c r="E46" t="s">
        <v>440</v>
      </c>
      <c r="F46" t="s">
        <v>439</v>
      </c>
      <c r="I46" t="s">
        <v>4542</v>
      </c>
      <c r="J46">
        <v>2</v>
      </c>
      <c r="K46" t="s">
        <v>4563</v>
      </c>
      <c r="L46">
        <v>1</v>
      </c>
      <c r="M46" t="s">
        <v>4641</v>
      </c>
      <c r="N46">
        <v>1</v>
      </c>
      <c r="O46" t="s">
        <v>4642</v>
      </c>
      <c r="P46">
        <v>1</v>
      </c>
    </row>
    <row r="47" spans="1:45">
      <c r="A47" t="s">
        <v>4637</v>
      </c>
      <c r="B47">
        <v>11.26</v>
      </c>
      <c r="C47">
        <v>12</v>
      </c>
      <c r="D47">
        <f t="shared" si="0"/>
        <v>34</v>
      </c>
      <c r="E47" t="s">
        <v>440</v>
      </c>
      <c r="F47" t="s">
        <v>439</v>
      </c>
      <c r="I47" t="s">
        <v>4643</v>
      </c>
      <c r="J47">
        <v>1</v>
      </c>
      <c r="K47" t="s">
        <v>4644</v>
      </c>
      <c r="L47">
        <v>1</v>
      </c>
      <c r="M47" t="s">
        <v>4558</v>
      </c>
      <c r="N47">
        <v>1</v>
      </c>
      <c r="O47" t="s">
        <v>4579</v>
      </c>
      <c r="P47">
        <v>1</v>
      </c>
    </row>
    <row r="48" spans="1:45">
      <c r="A48" t="s">
        <v>4637</v>
      </c>
      <c r="B48">
        <v>13.08</v>
      </c>
      <c r="C48">
        <v>15.17</v>
      </c>
      <c r="D48">
        <f t="shared" si="0"/>
        <v>129</v>
      </c>
      <c r="E48" t="s">
        <v>440</v>
      </c>
      <c r="I48" t="s">
        <v>4542</v>
      </c>
      <c r="J48">
        <v>6</v>
      </c>
      <c r="T48" t="s">
        <v>4558</v>
      </c>
      <c r="U48">
        <v>2</v>
      </c>
      <c r="V48" t="s">
        <v>4639</v>
      </c>
      <c r="W48">
        <v>1</v>
      </c>
      <c r="X48" t="s">
        <v>4608</v>
      </c>
      <c r="Y48">
        <v>1</v>
      </c>
      <c r="Z48" t="s">
        <v>4600</v>
      </c>
      <c r="AA48">
        <v>1</v>
      </c>
      <c r="AB48" t="s">
        <v>4547</v>
      </c>
      <c r="AC48">
        <v>1</v>
      </c>
      <c r="AD48" t="s">
        <v>4548</v>
      </c>
      <c r="AE48">
        <v>1</v>
      </c>
    </row>
    <row r="49" spans="1:31">
      <c r="A49" t="s">
        <v>4648</v>
      </c>
      <c r="B49">
        <v>0.56000000000000005</v>
      </c>
      <c r="C49">
        <v>1.54</v>
      </c>
      <c r="D49">
        <f t="shared" si="0"/>
        <v>57.999999999999993</v>
      </c>
      <c r="E49" t="s">
        <v>440</v>
      </c>
      <c r="I49" t="s">
        <v>440</v>
      </c>
      <c r="J49">
        <v>2</v>
      </c>
      <c r="T49" t="s">
        <v>4599</v>
      </c>
      <c r="U49">
        <v>1</v>
      </c>
      <c r="V49" t="s">
        <v>4542</v>
      </c>
      <c r="W49">
        <v>1</v>
      </c>
      <c r="X49" t="s">
        <v>4645</v>
      </c>
      <c r="Y49">
        <v>1</v>
      </c>
    </row>
    <row r="50" spans="1:31">
      <c r="A50" t="s">
        <v>4648</v>
      </c>
      <c r="B50">
        <v>2.44</v>
      </c>
      <c r="C50">
        <v>3.11</v>
      </c>
      <c r="D50">
        <f t="shared" si="0"/>
        <v>27</v>
      </c>
      <c r="E50" t="s">
        <v>440</v>
      </c>
      <c r="I50" t="s">
        <v>4542</v>
      </c>
      <c r="J50">
        <v>1</v>
      </c>
      <c r="K50" t="s">
        <v>4598</v>
      </c>
      <c r="L50">
        <v>1</v>
      </c>
    </row>
    <row r="51" spans="1:31">
      <c r="A51" t="s">
        <v>4650</v>
      </c>
      <c r="B51">
        <v>0.21</v>
      </c>
      <c r="C51">
        <v>1.05</v>
      </c>
      <c r="D51">
        <f t="shared" si="0"/>
        <v>44</v>
      </c>
      <c r="E51" t="s">
        <v>440</v>
      </c>
      <c r="F51" t="s">
        <v>439</v>
      </c>
      <c r="I51" t="s">
        <v>4575</v>
      </c>
      <c r="J51">
        <v>1</v>
      </c>
      <c r="K51" t="s">
        <v>4542</v>
      </c>
      <c r="L51">
        <v>1</v>
      </c>
      <c r="M51" t="s">
        <v>4563</v>
      </c>
      <c r="N51">
        <v>1</v>
      </c>
      <c r="O51" t="s">
        <v>4647</v>
      </c>
      <c r="P51">
        <v>1</v>
      </c>
    </row>
    <row r="52" spans="1:31">
      <c r="A52" t="s">
        <v>4650</v>
      </c>
      <c r="B52">
        <v>9.11</v>
      </c>
      <c r="C52">
        <v>11.43</v>
      </c>
      <c r="D52">
        <f t="shared" si="0"/>
        <v>152</v>
      </c>
      <c r="E52" t="s">
        <v>440</v>
      </c>
      <c r="I52" t="s">
        <v>4542</v>
      </c>
      <c r="J52">
        <v>5</v>
      </c>
      <c r="T52" t="s">
        <v>4558</v>
      </c>
      <c r="U52">
        <v>1</v>
      </c>
      <c r="V52" t="s">
        <v>4632</v>
      </c>
      <c r="W52">
        <v>1</v>
      </c>
      <c r="X52" t="s">
        <v>440</v>
      </c>
      <c r="Y52">
        <v>1</v>
      </c>
      <c r="Z52" t="s">
        <v>4567</v>
      </c>
      <c r="AA52">
        <v>1</v>
      </c>
      <c r="AB52" t="s">
        <v>4550</v>
      </c>
      <c r="AC52">
        <v>1</v>
      </c>
      <c r="AD52" t="s">
        <v>4595</v>
      </c>
      <c r="AE52">
        <v>1</v>
      </c>
    </row>
    <row r="53" spans="1:31">
      <c r="A53" t="s">
        <v>4653</v>
      </c>
      <c r="B53">
        <v>0.04</v>
      </c>
      <c r="C53">
        <v>0.27</v>
      </c>
      <c r="D53">
        <f t="shared" si="0"/>
        <v>23</v>
      </c>
      <c r="E53" t="s">
        <v>440</v>
      </c>
      <c r="I53" t="s">
        <v>4542</v>
      </c>
      <c r="J53">
        <v>1</v>
      </c>
    </row>
    <row r="54" spans="1:31">
      <c r="A54" t="s">
        <v>4653</v>
      </c>
      <c r="B54">
        <v>2.41</v>
      </c>
      <c r="C54">
        <v>5.43</v>
      </c>
      <c r="D54">
        <f t="shared" si="0"/>
        <v>182</v>
      </c>
      <c r="E54" t="s">
        <v>440</v>
      </c>
      <c r="I54" t="s">
        <v>4542</v>
      </c>
      <c r="J54">
        <v>6</v>
      </c>
      <c r="T54" t="s">
        <v>4578</v>
      </c>
      <c r="U54">
        <v>1</v>
      </c>
      <c r="V54" t="s">
        <v>4559</v>
      </c>
      <c r="W54">
        <v>1</v>
      </c>
      <c r="X54" t="s">
        <v>4643</v>
      </c>
      <c r="Y54">
        <v>1</v>
      </c>
    </row>
    <row r="55" spans="1:31">
      <c r="A55" t="s">
        <v>4654</v>
      </c>
      <c r="B55">
        <v>1.54</v>
      </c>
      <c r="C55">
        <v>3.1</v>
      </c>
      <c r="D55">
        <f t="shared" si="0"/>
        <v>76</v>
      </c>
      <c r="E55" t="s">
        <v>440</v>
      </c>
      <c r="I55" t="s">
        <v>4635</v>
      </c>
      <c r="J55">
        <v>5</v>
      </c>
      <c r="T55" t="s">
        <v>4542</v>
      </c>
      <c r="U55">
        <v>2</v>
      </c>
      <c r="V55" t="s">
        <v>4622</v>
      </c>
      <c r="W55">
        <v>1</v>
      </c>
      <c r="X55" t="s">
        <v>4575</v>
      </c>
      <c r="Y55">
        <v>1</v>
      </c>
      <c r="Z55" t="s">
        <v>4558</v>
      </c>
      <c r="AA55">
        <v>1</v>
      </c>
    </row>
    <row r="56" spans="1:31">
      <c r="A56" t="s">
        <v>4654</v>
      </c>
      <c r="B56">
        <v>3.1</v>
      </c>
      <c r="C56">
        <v>4.3899999999999997</v>
      </c>
      <c r="D56">
        <f t="shared" si="0"/>
        <v>89</v>
      </c>
      <c r="E56" t="s">
        <v>440</v>
      </c>
      <c r="I56" t="s">
        <v>4574</v>
      </c>
      <c r="J56">
        <v>3</v>
      </c>
      <c r="T56" t="s">
        <v>4563</v>
      </c>
      <c r="U56">
        <v>1</v>
      </c>
      <c r="V56" t="s">
        <v>4542</v>
      </c>
      <c r="W56">
        <v>1</v>
      </c>
      <c r="X56" t="s">
        <v>4655</v>
      </c>
      <c r="Y56">
        <v>1</v>
      </c>
      <c r="Z56" t="s">
        <v>4571</v>
      </c>
      <c r="AA56">
        <v>1</v>
      </c>
      <c r="AB56" t="s">
        <v>4549</v>
      </c>
      <c r="AC56">
        <v>1</v>
      </c>
    </row>
    <row r="57" spans="1:31">
      <c r="A57" t="s">
        <v>4654</v>
      </c>
      <c r="B57">
        <v>5.22</v>
      </c>
      <c r="C57">
        <v>5.45</v>
      </c>
      <c r="D57">
        <f t="shared" si="0"/>
        <v>23</v>
      </c>
      <c r="E57" t="s">
        <v>440</v>
      </c>
      <c r="I57" t="s">
        <v>4542</v>
      </c>
      <c r="J57">
        <v>1</v>
      </c>
    </row>
    <row r="58" spans="1:31">
      <c r="A58" t="s">
        <v>4659</v>
      </c>
      <c r="B58">
        <v>1.21</v>
      </c>
      <c r="C58">
        <v>2.04</v>
      </c>
      <c r="D58">
        <f t="shared" si="0"/>
        <v>43</v>
      </c>
      <c r="E58" t="s">
        <v>440</v>
      </c>
      <c r="I58" t="s">
        <v>4542</v>
      </c>
      <c r="J58">
        <v>2</v>
      </c>
    </row>
    <row r="59" spans="1:31">
      <c r="A59" t="s">
        <v>4659</v>
      </c>
      <c r="B59">
        <v>4.0199999999999996</v>
      </c>
      <c r="C59">
        <v>4.54</v>
      </c>
      <c r="D59">
        <f t="shared" si="0"/>
        <v>52.000000000000057</v>
      </c>
      <c r="E59" t="s">
        <v>440</v>
      </c>
      <c r="F59" t="s">
        <v>442</v>
      </c>
      <c r="I59" t="s">
        <v>4542</v>
      </c>
      <c r="J59">
        <v>2</v>
      </c>
      <c r="K59" t="s">
        <v>4658</v>
      </c>
      <c r="L59">
        <v>1</v>
      </c>
      <c r="M59" t="s">
        <v>4535</v>
      </c>
      <c r="N59">
        <v>1</v>
      </c>
    </row>
    <row r="60" spans="1:31">
      <c r="A60" t="s">
        <v>4659</v>
      </c>
      <c r="B60">
        <v>6.49</v>
      </c>
      <c r="C60">
        <v>6.56</v>
      </c>
      <c r="D60">
        <f t="shared" si="0"/>
        <v>6.9999999999999432</v>
      </c>
      <c r="E60" t="s">
        <v>440</v>
      </c>
      <c r="I60" t="s">
        <v>4660</v>
      </c>
      <c r="J60">
        <v>1</v>
      </c>
    </row>
    <row r="61" spans="1:31">
      <c r="A61" t="s">
        <v>4659</v>
      </c>
      <c r="B61">
        <v>9.48</v>
      </c>
      <c r="C61">
        <v>10.36</v>
      </c>
      <c r="D61">
        <f t="shared" si="0"/>
        <v>48</v>
      </c>
      <c r="E61" t="s">
        <v>440</v>
      </c>
      <c r="I61" t="s">
        <v>4662</v>
      </c>
      <c r="J61">
        <v>2</v>
      </c>
      <c r="T61" t="s">
        <v>440</v>
      </c>
      <c r="U61">
        <v>1</v>
      </c>
      <c r="V61" t="s">
        <v>4589</v>
      </c>
      <c r="W61">
        <v>1</v>
      </c>
      <c r="X61" t="s">
        <v>4590</v>
      </c>
      <c r="Y61">
        <v>1</v>
      </c>
      <c r="Z61" t="s">
        <v>4542</v>
      </c>
      <c r="AA61">
        <v>1</v>
      </c>
      <c r="AB61" t="s">
        <v>4619</v>
      </c>
      <c r="AC61">
        <v>1</v>
      </c>
    </row>
    <row r="62" spans="1:31">
      <c r="A62" t="s">
        <v>4659</v>
      </c>
      <c r="B62">
        <v>10.39</v>
      </c>
      <c r="C62">
        <v>11.43</v>
      </c>
      <c r="D62">
        <f t="shared" si="0"/>
        <v>64</v>
      </c>
      <c r="E62" t="s">
        <v>440</v>
      </c>
      <c r="I62" t="s">
        <v>4542</v>
      </c>
      <c r="J62">
        <v>1</v>
      </c>
    </row>
    <row r="63" spans="1:31">
      <c r="A63" t="s">
        <v>4659</v>
      </c>
      <c r="B63">
        <v>11.46</v>
      </c>
      <c r="C63">
        <v>12.4</v>
      </c>
      <c r="D63">
        <f t="shared" si="0"/>
        <v>53.999999999999886</v>
      </c>
      <c r="E63" t="s">
        <v>440</v>
      </c>
      <c r="I63" t="s">
        <v>4563</v>
      </c>
      <c r="J63">
        <v>1</v>
      </c>
    </row>
    <row r="64" spans="1:31">
      <c r="A64" t="s">
        <v>4659</v>
      </c>
      <c r="B64">
        <v>12.4</v>
      </c>
      <c r="C64">
        <v>13.13</v>
      </c>
      <c r="D64">
        <f t="shared" si="0"/>
        <v>33.000000000000114</v>
      </c>
      <c r="E64" t="s">
        <v>440</v>
      </c>
      <c r="I64" t="s">
        <v>4542</v>
      </c>
      <c r="J64">
        <v>1</v>
      </c>
    </row>
    <row r="65" spans="1:33">
      <c r="A65" t="s">
        <v>4659</v>
      </c>
      <c r="B65">
        <v>14.26</v>
      </c>
      <c r="C65">
        <v>15.07</v>
      </c>
      <c r="D65">
        <f t="shared" si="0"/>
        <v>41</v>
      </c>
      <c r="E65" t="s">
        <v>440</v>
      </c>
      <c r="F65" t="s">
        <v>439</v>
      </c>
      <c r="I65" t="s">
        <v>4563</v>
      </c>
      <c r="J65">
        <v>1</v>
      </c>
      <c r="K65" t="s">
        <v>4632</v>
      </c>
      <c r="L65">
        <v>1</v>
      </c>
      <c r="M65" t="s">
        <v>4660</v>
      </c>
      <c r="N65">
        <v>1</v>
      </c>
    </row>
    <row r="66" spans="1:33">
      <c r="A66" t="s">
        <v>4663</v>
      </c>
      <c r="B66">
        <v>1.1299999999999999</v>
      </c>
      <c r="C66">
        <v>2.19</v>
      </c>
      <c r="D66">
        <f t="shared" si="0"/>
        <v>66.000000000000014</v>
      </c>
      <c r="E66" t="s">
        <v>440</v>
      </c>
      <c r="I66" t="s">
        <v>4600</v>
      </c>
      <c r="J66">
        <v>5</v>
      </c>
      <c r="T66" t="s">
        <v>4563</v>
      </c>
      <c r="U66">
        <v>1</v>
      </c>
      <c r="V66" t="s">
        <v>4579</v>
      </c>
      <c r="W66">
        <v>1</v>
      </c>
      <c r="X66" t="s">
        <v>4598</v>
      </c>
      <c r="Y66">
        <v>2</v>
      </c>
      <c r="Z66" t="s">
        <v>4638</v>
      </c>
      <c r="AA66">
        <v>1</v>
      </c>
      <c r="AB66" t="s">
        <v>4588</v>
      </c>
      <c r="AC66">
        <v>2</v>
      </c>
      <c r="AD66" t="s">
        <v>4592</v>
      </c>
      <c r="AE66">
        <v>1</v>
      </c>
      <c r="AF66" t="s">
        <v>4662</v>
      </c>
      <c r="AG66">
        <v>1</v>
      </c>
    </row>
    <row r="67" spans="1:33">
      <c r="A67" t="s">
        <v>4663</v>
      </c>
      <c r="B67">
        <v>2.19</v>
      </c>
      <c r="C67">
        <v>2.59</v>
      </c>
      <c r="D67">
        <f t="shared" ref="D67:D130" si="1">(TRUNC(C67)*60)+((C67-TRUNC(C67))*100)-((TRUNC(B67)*60)+((B67-TRUNC(B67))*100))</f>
        <v>40</v>
      </c>
      <c r="E67" t="s">
        <v>440</v>
      </c>
      <c r="I67" t="s">
        <v>4616</v>
      </c>
      <c r="J67">
        <v>3</v>
      </c>
      <c r="K67" t="s">
        <v>4635</v>
      </c>
      <c r="L67">
        <v>2</v>
      </c>
      <c r="T67" t="s">
        <v>4662</v>
      </c>
      <c r="U67">
        <v>1</v>
      </c>
    </row>
    <row r="68" spans="1:33">
      <c r="A68" t="s">
        <v>4663</v>
      </c>
      <c r="B68">
        <v>2.59</v>
      </c>
      <c r="C68">
        <v>3.16</v>
      </c>
      <c r="D68">
        <f t="shared" si="1"/>
        <v>17</v>
      </c>
      <c r="E68" t="s">
        <v>440</v>
      </c>
      <c r="I68" t="s">
        <v>4578</v>
      </c>
      <c r="J68">
        <v>1</v>
      </c>
    </row>
    <row r="69" spans="1:33">
      <c r="A69" t="s">
        <v>4663</v>
      </c>
      <c r="B69">
        <v>3.16</v>
      </c>
      <c r="C69">
        <v>4.16</v>
      </c>
      <c r="D69">
        <f t="shared" si="1"/>
        <v>60</v>
      </c>
      <c r="E69" t="s">
        <v>440</v>
      </c>
      <c r="I69" t="s">
        <v>4592</v>
      </c>
      <c r="J69">
        <v>3</v>
      </c>
      <c r="K69" t="s">
        <v>4619</v>
      </c>
      <c r="L69">
        <v>2</v>
      </c>
      <c r="T69" t="s">
        <v>4588</v>
      </c>
      <c r="U69">
        <v>1</v>
      </c>
      <c r="V69" t="s">
        <v>4563</v>
      </c>
      <c r="W69">
        <v>1</v>
      </c>
      <c r="X69" t="s">
        <v>4618</v>
      </c>
      <c r="Y69">
        <v>1</v>
      </c>
    </row>
    <row r="70" spans="1:33">
      <c r="A70" t="s">
        <v>4664</v>
      </c>
      <c r="B70">
        <v>0.03</v>
      </c>
      <c r="C70">
        <v>1</v>
      </c>
      <c r="D70">
        <f t="shared" si="1"/>
        <v>57</v>
      </c>
      <c r="E70" t="s">
        <v>440</v>
      </c>
      <c r="I70" t="s">
        <v>4542</v>
      </c>
      <c r="J70">
        <v>1</v>
      </c>
      <c r="K70" t="s">
        <v>4563</v>
      </c>
      <c r="L70">
        <v>1</v>
      </c>
    </row>
    <row r="71" spans="1:33">
      <c r="A71" t="s">
        <v>4664</v>
      </c>
      <c r="B71">
        <v>1.05</v>
      </c>
      <c r="C71">
        <v>2.2200000000000002</v>
      </c>
      <c r="D71">
        <f t="shared" si="1"/>
        <v>77.000000000000028</v>
      </c>
      <c r="E71" t="s">
        <v>440</v>
      </c>
      <c r="I71" t="s">
        <v>4542</v>
      </c>
      <c r="J71">
        <v>3</v>
      </c>
      <c r="T71" t="s">
        <v>4563</v>
      </c>
      <c r="U71">
        <v>1</v>
      </c>
      <c r="V71" t="s">
        <v>4658</v>
      </c>
      <c r="W71">
        <v>1</v>
      </c>
      <c r="X71" t="s">
        <v>4557</v>
      </c>
      <c r="Y71">
        <v>1</v>
      </c>
      <c r="Z71" t="s">
        <v>4558</v>
      </c>
      <c r="AA71">
        <v>1</v>
      </c>
    </row>
    <row r="72" spans="1:33">
      <c r="A72" t="s">
        <v>4664</v>
      </c>
      <c r="B72">
        <v>2.39</v>
      </c>
      <c r="C72">
        <v>3.02</v>
      </c>
      <c r="D72">
        <f t="shared" si="1"/>
        <v>23</v>
      </c>
      <c r="E72" t="s">
        <v>440</v>
      </c>
      <c r="F72" t="s">
        <v>442</v>
      </c>
      <c r="I72" t="s">
        <v>4542</v>
      </c>
      <c r="J72">
        <v>1</v>
      </c>
      <c r="K72" t="s">
        <v>4557</v>
      </c>
      <c r="L72">
        <v>1</v>
      </c>
      <c r="M72" t="s">
        <v>4550</v>
      </c>
      <c r="N72">
        <v>1</v>
      </c>
    </row>
    <row r="73" spans="1:33">
      <c r="A73" t="s">
        <v>4666</v>
      </c>
      <c r="B73">
        <v>0.04</v>
      </c>
      <c r="C73">
        <v>1.0900000000000001</v>
      </c>
      <c r="D73">
        <f t="shared" si="1"/>
        <v>65</v>
      </c>
      <c r="E73" t="s">
        <v>440</v>
      </c>
      <c r="F73" t="s">
        <v>439</v>
      </c>
      <c r="I73" t="s">
        <v>4575</v>
      </c>
      <c r="J73">
        <v>2</v>
      </c>
      <c r="K73" t="s">
        <v>4579</v>
      </c>
      <c r="L73">
        <v>2</v>
      </c>
      <c r="M73" t="s">
        <v>4547</v>
      </c>
      <c r="N73">
        <v>1</v>
      </c>
    </row>
    <row r="74" spans="1:33">
      <c r="A74" t="s">
        <v>4666</v>
      </c>
      <c r="B74">
        <v>1.25</v>
      </c>
      <c r="C74">
        <v>3.21</v>
      </c>
      <c r="D74">
        <f t="shared" si="1"/>
        <v>116</v>
      </c>
      <c r="E74" t="s">
        <v>440</v>
      </c>
      <c r="I74" t="s">
        <v>4542</v>
      </c>
      <c r="J74">
        <v>3</v>
      </c>
      <c r="T74" t="s">
        <v>4600</v>
      </c>
      <c r="U74">
        <v>4</v>
      </c>
      <c r="V74" t="s">
        <v>4547</v>
      </c>
      <c r="W74">
        <v>1</v>
      </c>
      <c r="X74" t="s">
        <v>4578</v>
      </c>
      <c r="Y74">
        <v>1</v>
      </c>
    </row>
    <row r="75" spans="1:33">
      <c r="A75" t="s">
        <v>4666</v>
      </c>
      <c r="B75">
        <v>4.4800000000000004</v>
      </c>
      <c r="C75">
        <v>5.46</v>
      </c>
      <c r="D75">
        <f t="shared" si="1"/>
        <v>57.999999999999943</v>
      </c>
      <c r="E75" t="s">
        <v>440</v>
      </c>
      <c r="I75" t="s">
        <v>4586</v>
      </c>
      <c r="J75">
        <v>3</v>
      </c>
      <c r="K75" t="s">
        <v>4619</v>
      </c>
      <c r="L75">
        <v>3</v>
      </c>
      <c r="T75" t="s">
        <v>4567</v>
      </c>
      <c r="U75">
        <v>1</v>
      </c>
      <c r="V75" t="s">
        <v>4667</v>
      </c>
      <c r="W75">
        <v>1</v>
      </c>
    </row>
    <row r="76" spans="1:33">
      <c r="A76" t="s">
        <v>4674</v>
      </c>
      <c r="B76">
        <v>1.34</v>
      </c>
      <c r="C76">
        <v>2.0299999999999998</v>
      </c>
      <c r="D76">
        <f t="shared" si="1"/>
        <v>28.999999999999986</v>
      </c>
      <c r="E76" t="s">
        <v>440</v>
      </c>
      <c r="I76" t="s">
        <v>4576</v>
      </c>
      <c r="J76">
        <v>1</v>
      </c>
    </row>
    <row r="77" spans="1:33">
      <c r="A77" t="s">
        <v>4674</v>
      </c>
      <c r="B77">
        <v>2.0699999999999998</v>
      </c>
      <c r="C77">
        <v>2.36</v>
      </c>
      <c r="D77">
        <f t="shared" si="1"/>
        <v>29.000000000000014</v>
      </c>
      <c r="E77" t="s">
        <v>440</v>
      </c>
      <c r="I77" t="s">
        <v>4575</v>
      </c>
      <c r="J77">
        <v>1</v>
      </c>
    </row>
    <row r="78" spans="1:33">
      <c r="A78" t="s">
        <v>4674</v>
      </c>
      <c r="B78">
        <v>12.09</v>
      </c>
      <c r="C78">
        <v>13.1</v>
      </c>
      <c r="D78">
        <f t="shared" si="1"/>
        <v>61</v>
      </c>
      <c r="E78" t="s">
        <v>440</v>
      </c>
      <c r="I78" t="s">
        <v>4569</v>
      </c>
      <c r="J78">
        <v>2</v>
      </c>
      <c r="T78" t="s">
        <v>4574</v>
      </c>
      <c r="U78">
        <v>1</v>
      </c>
      <c r="V78" t="s">
        <v>4571</v>
      </c>
      <c r="W78">
        <v>1</v>
      </c>
      <c r="X78" t="s">
        <v>4600</v>
      </c>
      <c r="Y78">
        <v>1</v>
      </c>
      <c r="Z78" t="s">
        <v>818</v>
      </c>
      <c r="AA78">
        <v>1</v>
      </c>
    </row>
    <row r="79" spans="1:33">
      <c r="A79" t="s">
        <v>4686</v>
      </c>
      <c r="B79">
        <v>0.08</v>
      </c>
      <c r="C79">
        <v>0.57999999999999996</v>
      </c>
      <c r="D79">
        <f t="shared" si="1"/>
        <v>49.999999999999993</v>
      </c>
      <c r="E79" t="s">
        <v>440</v>
      </c>
      <c r="I79" t="s">
        <v>4542</v>
      </c>
      <c r="J79">
        <v>1</v>
      </c>
    </row>
    <row r="80" spans="1:33">
      <c r="A80" t="s">
        <v>4686</v>
      </c>
      <c r="B80">
        <v>20.32</v>
      </c>
      <c r="C80">
        <v>21.12</v>
      </c>
      <c r="D80">
        <f t="shared" si="1"/>
        <v>40</v>
      </c>
      <c r="E80" t="s">
        <v>440</v>
      </c>
      <c r="F80" t="s">
        <v>441</v>
      </c>
      <c r="I80" t="s">
        <v>4599</v>
      </c>
      <c r="J80">
        <v>1</v>
      </c>
      <c r="K80" t="s">
        <v>4565</v>
      </c>
      <c r="L80">
        <v>1</v>
      </c>
    </row>
    <row r="81" spans="1:29">
      <c r="A81" t="s">
        <v>4686</v>
      </c>
      <c r="B81">
        <v>27.32</v>
      </c>
      <c r="C81">
        <v>27.55</v>
      </c>
      <c r="D81">
        <f t="shared" si="1"/>
        <v>23</v>
      </c>
      <c r="E81" t="s">
        <v>440</v>
      </c>
      <c r="I81" t="s">
        <v>4689</v>
      </c>
      <c r="J81">
        <v>1</v>
      </c>
      <c r="K81" t="s">
        <v>4638</v>
      </c>
      <c r="L81">
        <v>1</v>
      </c>
      <c r="M81" t="s">
        <v>4590</v>
      </c>
      <c r="N81">
        <v>1</v>
      </c>
      <c r="O81" t="s">
        <v>4542</v>
      </c>
      <c r="P81">
        <v>1</v>
      </c>
    </row>
    <row r="82" spans="1:29">
      <c r="A82" t="s">
        <v>4686</v>
      </c>
      <c r="B82">
        <v>34.39</v>
      </c>
      <c r="C82">
        <v>35.28</v>
      </c>
      <c r="D82">
        <f t="shared" si="1"/>
        <v>49</v>
      </c>
      <c r="E82" t="s">
        <v>440</v>
      </c>
      <c r="I82" t="s">
        <v>4542</v>
      </c>
      <c r="J82">
        <v>2</v>
      </c>
      <c r="T82" t="s">
        <v>4595</v>
      </c>
      <c r="U82">
        <v>1</v>
      </c>
      <c r="V82" t="s">
        <v>4565</v>
      </c>
      <c r="W82">
        <v>1</v>
      </c>
      <c r="X82" t="s">
        <v>4673</v>
      </c>
      <c r="Y82">
        <v>1</v>
      </c>
      <c r="Z82" t="s">
        <v>4558</v>
      </c>
      <c r="AA82">
        <v>1</v>
      </c>
    </row>
    <row r="83" spans="1:29">
      <c r="A83" t="s">
        <v>4686</v>
      </c>
      <c r="B83">
        <v>40.36</v>
      </c>
      <c r="C83">
        <v>41.29</v>
      </c>
      <c r="D83">
        <f t="shared" si="1"/>
        <v>53</v>
      </c>
      <c r="E83" t="s">
        <v>440</v>
      </c>
      <c r="F83" t="s">
        <v>439</v>
      </c>
      <c r="I83" t="s">
        <v>4559</v>
      </c>
      <c r="J83">
        <v>1</v>
      </c>
      <c r="K83" t="s">
        <v>4542</v>
      </c>
      <c r="L83">
        <v>1</v>
      </c>
      <c r="M83" t="s">
        <v>4599</v>
      </c>
      <c r="N83">
        <v>1</v>
      </c>
      <c r="O83" t="s">
        <v>4563</v>
      </c>
      <c r="P83">
        <v>1</v>
      </c>
      <c r="Q83" t="s">
        <v>4687</v>
      </c>
      <c r="R83">
        <v>1</v>
      </c>
    </row>
    <row r="84" spans="1:29">
      <c r="A84" t="s">
        <v>4692</v>
      </c>
      <c r="B84">
        <v>7.0000000000000007E-2</v>
      </c>
      <c r="C84">
        <v>0.44</v>
      </c>
      <c r="D84">
        <f t="shared" si="1"/>
        <v>37</v>
      </c>
      <c r="E84" t="s">
        <v>440</v>
      </c>
      <c r="F84" t="s">
        <v>439</v>
      </c>
      <c r="I84" t="s">
        <v>4592</v>
      </c>
      <c r="J84">
        <v>2</v>
      </c>
      <c r="K84" t="s">
        <v>4542</v>
      </c>
      <c r="L84">
        <v>1</v>
      </c>
      <c r="M84" t="s">
        <v>4547</v>
      </c>
      <c r="N84">
        <v>1</v>
      </c>
    </row>
    <row r="85" spans="1:29">
      <c r="A85" t="s">
        <v>4692</v>
      </c>
      <c r="B85">
        <v>1.53</v>
      </c>
      <c r="C85">
        <v>3.4</v>
      </c>
      <c r="D85">
        <f t="shared" si="1"/>
        <v>107</v>
      </c>
      <c r="E85" t="s">
        <v>440</v>
      </c>
      <c r="I85" t="s">
        <v>4592</v>
      </c>
      <c r="J85">
        <v>5</v>
      </c>
      <c r="T85" t="s">
        <v>4547</v>
      </c>
      <c r="U85">
        <v>1</v>
      </c>
      <c r="V85" t="s">
        <v>4542</v>
      </c>
      <c r="W85">
        <v>2</v>
      </c>
      <c r="X85" t="s">
        <v>4642</v>
      </c>
      <c r="Y85">
        <v>1</v>
      </c>
      <c r="Z85" t="s">
        <v>4587</v>
      </c>
      <c r="AA85">
        <v>1</v>
      </c>
      <c r="AB85" t="s">
        <v>4693</v>
      </c>
      <c r="AC85">
        <v>1</v>
      </c>
    </row>
    <row r="86" spans="1:29">
      <c r="A86" t="s">
        <v>4692</v>
      </c>
      <c r="B86">
        <v>3.44</v>
      </c>
      <c r="C86">
        <v>4.2699999999999996</v>
      </c>
      <c r="D86">
        <f t="shared" si="1"/>
        <v>42.999999999999943</v>
      </c>
      <c r="E86" t="s">
        <v>440</v>
      </c>
      <c r="I86" t="s">
        <v>4694</v>
      </c>
      <c r="J86">
        <v>1</v>
      </c>
      <c r="K86" t="s">
        <v>4542</v>
      </c>
      <c r="L86">
        <v>1</v>
      </c>
    </row>
    <row r="87" spans="1:29">
      <c r="A87" t="s">
        <v>4692</v>
      </c>
      <c r="B87">
        <v>4.3099999999999996</v>
      </c>
      <c r="C87">
        <v>5.0999999999999996</v>
      </c>
      <c r="D87">
        <f t="shared" si="1"/>
        <v>39</v>
      </c>
      <c r="E87" t="s">
        <v>440</v>
      </c>
      <c r="I87" t="s">
        <v>4660</v>
      </c>
      <c r="J87">
        <v>1</v>
      </c>
      <c r="K87" t="s">
        <v>4563</v>
      </c>
      <c r="L87">
        <v>1</v>
      </c>
      <c r="M87" t="s">
        <v>4592</v>
      </c>
      <c r="N87">
        <v>1</v>
      </c>
    </row>
    <row r="88" spans="1:29">
      <c r="A88" t="s">
        <v>4692</v>
      </c>
      <c r="B88">
        <v>5.13</v>
      </c>
      <c r="C88">
        <v>5.41</v>
      </c>
      <c r="D88">
        <f t="shared" si="1"/>
        <v>28</v>
      </c>
      <c r="E88" t="s">
        <v>440</v>
      </c>
      <c r="I88" t="s">
        <v>4695</v>
      </c>
      <c r="J88">
        <v>1</v>
      </c>
    </row>
    <row r="89" spans="1:29">
      <c r="A89" t="s">
        <v>4696</v>
      </c>
      <c r="B89">
        <v>4.16</v>
      </c>
      <c r="C89">
        <v>4.49</v>
      </c>
      <c r="D89">
        <f t="shared" si="1"/>
        <v>33</v>
      </c>
      <c r="E89" t="s">
        <v>440</v>
      </c>
      <c r="F89" t="s">
        <v>441</v>
      </c>
      <c r="I89" t="s">
        <v>4598</v>
      </c>
      <c r="J89">
        <v>1</v>
      </c>
      <c r="K89" t="s">
        <v>4542</v>
      </c>
      <c r="L89">
        <v>1</v>
      </c>
      <c r="M89" t="s">
        <v>4552</v>
      </c>
      <c r="N89">
        <v>1</v>
      </c>
      <c r="O89" t="s">
        <v>4565</v>
      </c>
      <c r="P89">
        <v>1</v>
      </c>
    </row>
    <row r="90" spans="1:29">
      <c r="A90" t="s">
        <v>4696</v>
      </c>
      <c r="B90">
        <v>4.5</v>
      </c>
      <c r="C90">
        <v>5.48</v>
      </c>
      <c r="D90">
        <f t="shared" si="1"/>
        <v>58.000000000000057</v>
      </c>
      <c r="E90" t="s">
        <v>440</v>
      </c>
      <c r="I90" t="s">
        <v>4590</v>
      </c>
      <c r="J90">
        <v>3</v>
      </c>
      <c r="T90" t="s">
        <v>4598</v>
      </c>
      <c r="U90">
        <v>1</v>
      </c>
      <c r="V90" t="s">
        <v>4697</v>
      </c>
      <c r="W90">
        <v>1</v>
      </c>
      <c r="X90" t="s">
        <v>4558</v>
      </c>
      <c r="Y90">
        <v>1</v>
      </c>
      <c r="Z90" t="s">
        <v>4609</v>
      </c>
      <c r="AA90">
        <v>1</v>
      </c>
    </row>
    <row r="91" spans="1:29">
      <c r="A91" t="s">
        <v>4698</v>
      </c>
      <c r="B91">
        <v>0.39</v>
      </c>
      <c r="C91">
        <v>1.01</v>
      </c>
      <c r="D91">
        <f t="shared" si="1"/>
        <v>22</v>
      </c>
      <c r="E91" t="s">
        <v>440</v>
      </c>
      <c r="I91" t="s">
        <v>4569</v>
      </c>
      <c r="J91">
        <v>1</v>
      </c>
    </row>
    <row r="92" spans="1:29">
      <c r="A92" t="s">
        <v>4698</v>
      </c>
      <c r="B92">
        <v>2.17</v>
      </c>
      <c r="C92">
        <v>2.3199999999999998</v>
      </c>
      <c r="D92">
        <f t="shared" si="1"/>
        <v>15</v>
      </c>
      <c r="E92" t="s">
        <v>440</v>
      </c>
      <c r="I92" t="s">
        <v>4700</v>
      </c>
      <c r="J92">
        <v>1</v>
      </c>
      <c r="K92" t="s">
        <v>4542</v>
      </c>
      <c r="L92">
        <v>1</v>
      </c>
    </row>
    <row r="93" spans="1:29">
      <c r="A93" t="s">
        <v>4701</v>
      </c>
      <c r="B93">
        <v>1.41</v>
      </c>
      <c r="C93">
        <v>2.06</v>
      </c>
      <c r="D93">
        <f t="shared" si="1"/>
        <v>25</v>
      </c>
      <c r="E93" t="s">
        <v>440</v>
      </c>
      <c r="F93" t="s">
        <v>439</v>
      </c>
      <c r="I93" t="s">
        <v>4542</v>
      </c>
      <c r="J93">
        <v>1</v>
      </c>
      <c r="K93" t="s">
        <v>4558</v>
      </c>
      <c r="L93">
        <v>1</v>
      </c>
    </row>
    <row r="94" spans="1:29">
      <c r="A94" t="s">
        <v>4701</v>
      </c>
      <c r="B94">
        <v>2.5</v>
      </c>
      <c r="C94">
        <v>3.41</v>
      </c>
      <c r="D94">
        <f t="shared" si="1"/>
        <v>51</v>
      </c>
      <c r="E94" t="s">
        <v>440</v>
      </c>
      <c r="I94" t="s">
        <v>4542</v>
      </c>
      <c r="J94">
        <v>2</v>
      </c>
    </row>
    <row r="95" spans="1:29">
      <c r="A95" t="s">
        <v>4701</v>
      </c>
      <c r="B95">
        <v>5.59</v>
      </c>
      <c r="C95">
        <v>6.32</v>
      </c>
      <c r="D95">
        <f t="shared" si="1"/>
        <v>33</v>
      </c>
      <c r="E95" t="s">
        <v>440</v>
      </c>
      <c r="I95" t="s">
        <v>4601</v>
      </c>
      <c r="J95">
        <v>1</v>
      </c>
    </row>
    <row r="96" spans="1:29">
      <c r="A96" t="s">
        <v>4704</v>
      </c>
      <c r="B96">
        <v>0.09</v>
      </c>
      <c r="C96">
        <v>0.48</v>
      </c>
      <c r="D96">
        <f t="shared" si="1"/>
        <v>39</v>
      </c>
      <c r="E96" t="s">
        <v>440</v>
      </c>
      <c r="I96" t="s">
        <v>4616</v>
      </c>
      <c r="J96">
        <v>1</v>
      </c>
      <c r="K96" t="s">
        <v>4542</v>
      </c>
      <c r="L96">
        <v>1</v>
      </c>
    </row>
    <row r="97" spans="1:45">
      <c r="A97" t="s">
        <v>4704</v>
      </c>
      <c r="B97">
        <v>2.3199999999999998</v>
      </c>
      <c r="C97">
        <v>2.52</v>
      </c>
      <c r="D97">
        <f t="shared" si="1"/>
        <v>20</v>
      </c>
      <c r="E97" t="s">
        <v>440</v>
      </c>
      <c r="I97" t="s">
        <v>4542</v>
      </c>
      <c r="J97">
        <v>1</v>
      </c>
    </row>
    <row r="98" spans="1:45">
      <c r="A98" t="s">
        <v>4704</v>
      </c>
      <c r="B98">
        <v>2.52</v>
      </c>
      <c r="C98">
        <v>3.15</v>
      </c>
      <c r="D98">
        <f t="shared" si="1"/>
        <v>23</v>
      </c>
      <c r="E98" t="s">
        <v>440</v>
      </c>
      <c r="I98" t="s">
        <v>4612</v>
      </c>
      <c r="J98">
        <v>1</v>
      </c>
    </row>
    <row r="99" spans="1:45">
      <c r="A99" t="s">
        <v>4704</v>
      </c>
      <c r="B99">
        <v>4.55</v>
      </c>
      <c r="C99">
        <v>6.11</v>
      </c>
      <c r="D99">
        <f t="shared" si="1"/>
        <v>76.000000000000057</v>
      </c>
      <c r="E99" t="s">
        <v>440</v>
      </c>
      <c r="I99" t="s">
        <v>4622</v>
      </c>
      <c r="J99">
        <v>2</v>
      </c>
      <c r="T99" t="s">
        <v>4548</v>
      </c>
      <c r="U99">
        <v>1</v>
      </c>
    </row>
    <row r="100" spans="1:45">
      <c r="A100" t="s">
        <v>4704</v>
      </c>
      <c r="B100">
        <v>6.11</v>
      </c>
      <c r="C100">
        <v>6.37</v>
      </c>
      <c r="D100">
        <f t="shared" si="1"/>
        <v>25.999999999999943</v>
      </c>
      <c r="E100" t="s">
        <v>440</v>
      </c>
      <c r="I100" t="s">
        <v>4706</v>
      </c>
      <c r="J100">
        <v>1</v>
      </c>
      <c r="K100" t="s">
        <v>4542</v>
      </c>
      <c r="L100">
        <v>1</v>
      </c>
    </row>
    <row r="101" spans="1:45">
      <c r="A101" t="s">
        <v>4707</v>
      </c>
      <c r="B101">
        <v>0.09</v>
      </c>
      <c r="C101">
        <v>0.35</v>
      </c>
      <c r="D101">
        <f t="shared" si="1"/>
        <v>26</v>
      </c>
      <c r="E101" t="s">
        <v>440</v>
      </c>
      <c r="I101" t="s">
        <v>4598</v>
      </c>
      <c r="J101">
        <v>1</v>
      </c>
      <c r="K101" t="s">
        <v>4636</v>
      </c>
      <c r="L101">
        <v>1</v>
      </c>
    </row>
    <row r="102" spans="1:45">
      <c r="A102" t="s">
        <v>4707</v>
      </c>
      <c r="B102">
        <v>0.35</v>
      </c>
      <c r="C102">
        <v>3.04</v>
      </c>
      <c r="D102">
        <f t="shared" si="1"/>
        <v>149</v>
      </c>
      <c r="E102" t="s">
        <v>440</v>
      </c>
      <c r="I102" t="s">
        <v>4694</v>
      </c>
      <c r="J102">
        <v>2</v>
      </c>
      <c r="K102" t="s">
        <v>4591</v>
      </c>
      <c r="L102">
        <v>4</v>
      </c>
      <c r="T102" t="s">
        <v>4708</v>
      </c>
      <c r="U102">
        <v>1</v>
      </c>
      <c r="V102" t="s">
        <v>4575</v>
      </c>
      <c r="W102">
        <v>2</v>
      </c>
      <c r="X102" t="s">
        <v>4647</v>
      </c>
      <c r="Y102">
        <v>1</v>
      </c>
      <c r="Z102" t="s">
        <v>4592</v>
      </c>
      <c r="AA102">
        <v>2</v>
      </c>
      <c r="AB102" t="s">
        <v>4547</v>
      </c>
      <c r="AC102">
        <v>1</v>
      </c>
      <c r="AD102" t="s">
        <v>4588</v>
      </c>
      <c r="AE102">
        <v>1</v>
      </c>
      <c r="AF102" t="s">
        <v>4709</v>
      </c>
      <c r="AG102">
        <v>1</v>
      </c>
      <c r="AH102" t="s">
        <v>4578</v>
      </c>
      <c r="AI102">
        <v>1</v>
      </c>
      <c r="AJ102" t="s">
        <v>4586</v>
      </c>
      <c r="AK102">
        <v>1</v>
      </c>
      <c r="AL102" t="s">
        <v>4646</v>
      </c>
      <c r="AM102">
        <v>1</v>
      </c>
      <c r="AN102" t="s">
        <v>4589</v>
      </c>
      <c r="AO102">
        <v>2</v>
      </c>
      <c r="AP102" t="s">
        <v>4710</v>
      </c>
      <c r="AQ102">
        <v>1</v>
      </c>
      <c r="AR102" t="s">
        <v>4567</v>
      </c>
      <c r="AS102">
        <v>1</v>
      </c>
    </row>
    <row r="103" spans="1:45">
      <c r="A103" t="s">
        <v>4707</v>
      </c>
      <c r="B103">
        <v>3.04</v>
      </c>
      <c r="C103">
        <v>4.0599999999999996</v>
      </c>
      <c r="D103">
        <f t="shared" si="1"/>
        <v>61.999999999999972</v>
      </c>
      <c r="E103" t="s">
        <v>440</v>
      </c>
      <c r="I103" t="s">
        <v>4598</v>
      </c>
      <c r="J103">
        <v>3</v>
      </c>
      <c r="T103" t="s">
        <v>4591</v>
      </c>
      <c r="U103">
        <v>2</v>
      </c>
      <c r="V103" t="s">
        <v>4567</v>
      </c>
      <c r="W103">
        <v>2</v>
      </c>
      <c r="X103" t="s">
        <v>4578</v>
      </c>
      <c r="Y103">
        <v>1</v>
      </c>
      <c r="Z103" t="s">
        <v>4636</v>
      </c>
      <c r="AA103">
        <v>1</v>
      </c>
      <c r="AB103" t="s">
        <v>4619</v>
      </c>
      <c r="AC103">
        <v>1</v>
      </c>
    </row>
    <row r="104" spans="1:45">
      <c r="A104" t="s">
        <v>4707</v>
      </c>
      <c r="B104">
        <v>4.0599999999999996</v>
      </c>
      <c r="C104">
        <v>4.25</v>
      </c>
      <c r="D104">
        <f t="shared" si="1"/>
        <v>19.000000000000028</v>
      </c>
      <c r="E104" t="s">
        <v>440</v>
      </c>
      <c r="I104" t="s">
        <v>4636</v>
      </c>
      <c r="J104">
        <v>1</v>
      </c>
    </row>
    <row r="105" spans="1:45">
      <c r="A105" t="s">
        <v>4707</v>
      </c>
      <c r="B105">
        <v>4.29</v>
      </c>
      <c r="C105">
        <v>5.22</v>
      </c>
      <c r="D105">
        <f t="shared" si="1"/>
        <v>53</v>
      </c>
      <c r="E105" t="s">
        <v>440</v>
      </c>
      <c r="I105" t="s">
        <v>4542</v>
      </c>
      <c r="J105">
        <v>3</v>
      </c>
      <c r="K105" t="s">
        <v>4600</v>
      </c>
      <c r="L105">
        <v>2</v>
      </c>
      <c r="T105" t="s">
        <v>4567</v>
      </c>
      <c r="U105">
        <v>1</v>
      </c>
      <c r="V105" t="s">
        <v>4591</v>
      </c>
      <c r="W105">
        <v>1</v>
      </c>
    </row>
    <row r="106" spans="1:45">
      <c r="A106" t="s">
        <v>4707</v>
      </c>
      <c r="B106">
        <v>4.29</v>
      </c>
      <c r="C106">
        <v>6.09</v>
      </c>
      <c r="D106">
        <f t="shared" si="1"/>
        <v>100</v>
      </c>
      <c r="E106" t="s">
        <v>440</v>
      </c>
      <c r="I106" t="s">
        <v>4542</v>
      </c>
      <c r="J106">
        <v>4</v>
      </c>
      <c r="K106" t="s">
        <v>4600</v>
      </c>
      <c r="L106">
        <v>3</v>
      </c>
      <c r="T106" t="s">
        <v>4567</v>
      </c>
      <c r="U106">
        <v>2</v>
      </c>
      <c r="V106" t="s">
        <v>4591</v>
      </c>
      <c r="W106">
        <v>2</v>
      </c>
      <c r="X106" t="s">
        <v>4711</v>
      </c>
      <c r="Y106">
        <v>2</v>
      </c>
      <c r="Z106" t="s">
        <v>4578</v>
      </c>
      <c r="AA106">
        <v>1</v>
      </c>
      <c r="AB106" t="s">
        <v>4636</v>
      </c>
      <c r="AC106">
        <v>1</v>
      </c>
    </row>
    <row r="107" spans="1:45">
      <c r="A107" t="s">
        <v>792</v>
      </c>
      <c r="D107" s="22">
        <f>AVERAGE(D2:D106)</f>
        <v>59.514285714285712</v>
      </c>
    </row>
    <row r="108" spans="1:45">
      <c r="A108" t="s">
        <v>4714</v>
      </c>
      <c r="D108" s="22">
        <f>STDEV(D2:D106)</f>
        <v>45.097568219812686</v>
      </c>
    </row>
    <row r="109" spans="1:45">
      <c r="A109" t="s">
        <v>4541</v>
      </c>
      <c r="B109">
        <v>0.14000000000000001</v>
      </c>
      <c r="C109">
        <v>0.41</v>
      </c>
      <c r="D109">
        <f t="shared" si="1"/>
        <v>27</v>
      </c>
      <c r="E109" t="s">
        <v>439</v>
      </c>
      <c r="F109" t="s">
        <v>440</v>
      </c>
      <c r="I109" t="s">
        <v>4632</v>
      </c>
      <c r="J109">
        <v>1</v>
      </c>
      <c r="K109" t="s">
        <v>4547</v>
      </c>
      <c r="L109">
        <v>1</v>
      </c>
      <c r="M109" t="s">
        <v>4548</v>
      </c>
      <c r="N109">
        <v>1</v>
      </c>
      <c r="O109" t="s">
        <v>4542</v>
      </c>
      <c r="P109">
        <v>2</v>
      </c>
    </row>
    <row r="110" spans="1:45">
      <c r="A110" t="s">
        <v>4577</v>
      </c>
      <c r="B110">
        <v>3.41</v>
      </c>
      <c r="C110">
        <v>4.1500000000000004</v>
      </c>
      <c r="D110">
        <f t="shared" si="1"/>
        <v>34.000000000000028</v>
      </c>
      <c r="E110" t="s">
        <v>439</v>
      </c>
      <c r="F110" t="s">
        <v>440</v>
      </c>
      <c r="I110" t="s">
        <v>4579</v>
      </c>
      <c r="J110">
        <v>2</v>
      </c>
      <c r="K110" t="s">
        <v>4542</v>
      </c>
      <c r="L110">
        <v>2</v>
      </c>
    </row>
    <row r="111" spans="1:45">
      <c r="A111" t="s">
        <v>4597</v>
      </c>
      <c r="B111">
        <v>7.0000000000000007E-2</v>
      </c>
      <c r="C111">
        <v>0.48</v>
      </c>
      <c r="D111">
        <f t="shared" si="1"/>
        <v>41</v>
      </c>
      <c r="E111" t="s">
        <v>439</v>
      </c>
      <c r="I111" t="s">
        <v>4558</v>
      </c>
      <c r="J111">
        <v>1</v>
      </c>
    </row>
    <row r="112" spans="1:45">
      <c r="A112" t="s">
        <v>4613</v>
      </c>
      <c r="B112">
        <v>4.21</v>
      </c>
      <c r="C112">
        <v>5.43</v>
      </c>
      <c r="D112">
        <f t="shared" si="1"/>
        <v>82</v>
      </c>
      <c r="E112" t="s">
        <v>439</v>
      </c>
      <c r="I112" t="s">
        <v>4615</v>
      </c>
      <c r="J112">
        <v>2</v>
      </c>
      <c r="T112" t="s">
        <v>4536</v>
      </c>
      <c r="U112">
        <v>1</v>
      </c>
      <c r="V112" t="s">
        <v>4616</v>
      </c>
      <c r="W112">
        <v>1</v>
      </c>
      <c r="X112" t="s">
        <v>4563</v>
      </c>
      <c r="Y112">
        <v>1</v>
      </c>
    </row>
    <row r="113" spans="1:33">
      <c r="A113" t="s">
        <v>4617</v>
      </c>
      <c r="B113">
        <v>8.5</v>
      </c>
      <c r="C113">
        <v>9.2899999999999991</v>
      </c>
      <c r="D113">
        <f t="shared" si="1"/>
        <v>38.999999999999886</v>
      </c>
      <c r="E113" t="s">
        <v>439</v>
      </c>
      <c r="I113" t="s">
        <v>4558</v>
      </c>
      <c r="J113">
        <v>1</v>
      </c>
    </row>
    <row r="114" spans="1:33">
      <c r="A114" t="s">
        <v>4625</v>
      </c>
      <c r="B114">
        <v>4.21</v>
      </c>
      <c r="C114">
        <v>5.0999999999999996</v>
      </c>
      <c r="D114">
        <f t="shared" si="1"/>
        <v>48.999999999999943</v>
      </c>
      <c r="E114" t="s">
        <v>439</v>
      </c>
      <c r="F114" t="s">
        <v>441</v>
      </c>
      <c r="I114" t="s">
        <v>4558</v>
      </c>
      <c r="J114">
        <v>1</v>
      </c>
      <c r="K114" t="s">
        <v>4545</v>
      </c>
      <c r="L114">
        <v>1</v>
      </c>
    </row>
    <row r="115" spans="1:33">
      <c r="A115" t="s">
        <v>4631</v>
      </c>
      <c r="B115">
        <v>4.41</v>
      </c>
      <c r="C115">
        <v>5.23</v>
      </c>
      <c r="D115">
        <f t="shared" si="1"/>
        <v>42.000000000000057</v>
      </c>
      <c r="E115" t="s">
        <v>439</v>
      </c>
      <c r="F115" t="s">
        <v>442</v>
      </c>
      <c r="I115" t="s">
        <v>4558</v>
      </c>
      <c r="J115">
        <v>2</v>
      </c>
      <c r="K115" t="s">
        <v>4535</v>
      </c>
      <c r="L115">
        <v>1</v>
      </c>
      <c r="M115" t="s">
        <v>4555</v>
      </c>
      <c r="N115">
        <v>1</v>
      </c>
    </row>
    <row r="116" spans="1:33">
      <c r="A116" t="s">
        <v>4631</v>
      </c>
      <c r="B116">
        <v>7.2</v>
      </c>
      <c r="C116">
        <v>7.58</v>
      </c>
      <c r="D116">
        <f t="shared" si="1"/>
        <v>38</v>
      </c>
      <c r="E116" t="s">
        <v>439</v>
      </c>
      <c r="F116" t="s">
        <v>440</v>
      </c>
      <c r="I116" t="s">
        <v>4558</v>
      </c>
      <c r="J116">
        <v>1</v>
      </c>
      <c r="K116" t="s">
        <v>4542</v>
      </c>
      <c r="L116">
        <v>1</v>
      </c>
    </row>
    <row r="117" spans="1:33">
      <c r="A117" t="s">
        <v>4650</v>
      </c>
      <c r="B117">
        <v>8.1</v>
      </c>
      <c r="C117">
        <v>9.11</v>
      </c>
      <c r="D117">
        <f t="shared" si="1"/>
        <v>61.000000000000057</v>
      </c>
      <c r="E117" t="s">
        <v>439</v>
      </c>
      <c r="F117" t="s">
        <v>440</v>
      </c>
      <c r="G117" t="s">
        <v>441</v>
      </c>
      <c r="H117" t="s">
        <v>442</v>
      </c>
      <c r="I117" t="s">
        <v>4649</v>
      </c>
      <c r="J117">
        <v>1</v>
      </c>
      <c r="K117" t="s">
        <v>440</v>
      </c>
      <c r="L117">
        <v>1</v>
      </c>
      <c r="M117" t="s">
        <v>4565</v>
      </c>
      <c r="N117">
        <v>1</v>
      </c>
      <c r="O117" t="s">
        <v>4651</v>
      </c>
      <c r="P117">
        <v>1</v>
      </c>
      <c r="Q117" t="s">
        <v>4550</v>
      </c>
      <c r="R117">
        <v>1</v>
      </c>
    </row>
    <row r="118" spans="1:33">
      <c r="A118" t="s">
        <v>4656</v>
      </c>
      <c r="B118">
        <v>3.57</v>
      </c>
      <c r="C118">
        <v>4.34</v>
      </c>
      <c r="D118">
        <f t="shared" si="1"/>
        <v>37</v>
      </c>
      <c r="E118" t="s">
        <v>439</v>
      </c>
      <c r="I118" t="s">
        <v>4632</v>
      </c>
      <c r="J118">
        <v>1</v>
      </c>
      <c r="K118" t="s">
        <v>4642</v>
      </c>
      <c r="L118">
        <v>1</v>
      </c>
    </row>
    <row r="119" spans="1:33">
      <c r="A119" t="s">
        <v>4659</v>
      </c>
      <c r="B119">
        <v>0.15</v>
      </c>
      <c r="C119">
        <v>0.47</v>
      </c>
      <c r="D119">
        <f t="shared" si="1"/>
        <v>32</v>
      </c>
      <c r="E119" t="s">
        <v>439</v>
      </c>
      <c r="F119" t="s">
        <v>440</v>
      </c>
      <c r="I119" t="s">
        <v>4649</v>
      </c>
      <c r="J119">
        <v>1</v>
      </c>
      <c r="K119" t="s">
        <v>4563</v>
      </c>
      <c r="L119">
        <v>1</v>
      </c>
    </row>
    <row r="120" spans="1:33">
      <c r="A120" t="s">
        <v>4663</v>
      </c>
      <c r="B120">
        <v>4.16</v>
      </c>
      <c r="C120">
        <v>4.3899999999999997</v>
      </c>
      <c r="D120">
        <f t="shared" si="1"/>
        <v>23</v>
      </c>
      <c r="E120" t="s">
        <v>439</v>
      </c>
      <c r="F120" t="s">
        <v>440</v>
      </c>
      <c r="I120" t="s">
        <v>4618</v>
      </c>
      <c r="J120">
        <v>1</v>
      </c>
      <c r="K120" t="s">
        <v>4587</v>
      </c>
      <c r="L120">
        <v>1</v>
      </c>
    </row>
    <row r="121" spans="1:33">
      <c r="A121" t="s">
        <v>4664</v>
      </c>
      <c r="B121">
        <v>2.2400000000000002</v>
      </c>
      <c r="C121">
        <v>2.37</v>
      </c>
      <c r="D121">
        <f t="shared" si="1"/>
        <v>12.999999999999972</v>
      </c>
      <c r="E121" t="s">
        <v>439</v>
      </c>
      <c r="I121" t="s">
        <v>4558</v>
      </c>
      <c r="J121">
        <v>1</v>
      </c>
    </row>
    <row r="122" spans="1:33">
      <c r="A122" t="s">
        <v>4668</v>
      </c>
      <c r="B122">
        <v>8.49</v>
      </c>
      <c r="C122">
        <v>9.31</v>
      </c>
      <c r="D122">
        <f t="shared" si="1"/>
        <v>42</v>
      </c>
      <c r="E122" t="s">
        <v>439</v>
      </c>
      <c r="I122" t="s">
        <v>4646</v>
      </c>
      <c r="J122">
        <v>1</v>
      </c>
    </row>
    <row r="123" spans="1:33">
      <c r="A123" t="s">
        <v>4678</v>
      </c>
      <c r="B123">
        <v>9.57</v>
      </c>
      <c r="C123">
        <v>10.28</v>
      </c>
      <c r="D123">
        <f t="shared" si="1"/>
        <v>30.999999999999886</v>
      </c>
      <c r="E123" t="s">
        <v>439</v>
      </c>
      <c r="I123" t="s">
        <v>4558</v>
      </c>
      <c r="J123">
        <v>1</v>
      </c>
    </row>
    <row r="124" spans="1:33">
      <c r="A124" t="s">
        <v>4678</v>
      </c>
      <c r="B124">
        <v>11.43</v>
      </c>
      <c r="C124">
        <v>12.27</v>
      </c>
      <c r="D124">
        <f t="shared" si="1"/>
        <v>44</v>
      </c>
      <c r="E124" t="s">
        <v>439</v>
      </c>
      <c r="I124" t="s">
        <v>4683</v>
      </c>
      <c r="J124">
        <v>1</v>
      </c>
    </row>
    <row r="125" spans="1:33">
      <c r="A125" t="s">
        <v>4686</v>
      </c>
      <c r="B125">
        <v>10.07</v>
      </c>
      <c r="C125">
        <v>10.47</v>
      </c>
      <c r="D125">
        <f t="shared" si="1"/>
        <v>40.000000000000114</v>
      </c>
      <c r="E125" t="s">
        <v>439</v>
      </c>
      <c r="I125" t="s">
        <v>4558</v>
      </c>
      <c r="J125">
        <v>1</v>
      </c>
    </row>
    <row r="126" spans="1:33">
      <c r="A126" t="s">
        <v>4686</v>
      </c>
      <c r="B126">
        <v>29.16</v>
      </c>
      <c r="C126">
        <v>31.33</v>
      </c>
      <c r="D126">
        <f t="shared" si="1"/>
        <v>136.99999999999977</v>
      </c>
      <c r="E126" t="s">
        <v>439</v>
      </c>
      <c r="I126" t="s">
        <v>4558</v>
      </c>
      <c r="J126">
        <v>4</v>
      </c>
      <c r="T126" t="s">
        <v>4593</v>
      </c>
      <c r="U126">
        <v>2</v>
      </c>
      <c r="V126" t="s">
        <v>4542</v>
      </c>
      <c r="W126">
        <v>6</v>
      </c>
      <c r="X126" t="s">
        <v>4556</v>
      </c>
      <c r="Y126">
        <v>2</v>
      </c>
      <c r="Z126" t="s">
        <v>4543</v>
      </c>
      <c r="AA126">
        <v>1</v>
      </c>
    </row>
    <row r="127" spans="1:33">
      <c r="A127" t="s">
        <v>4686</v>
      </c>
      <c r="B127">
        <v>37.51</v>
      </c>
      <c r="C127">
        <v>38.4</v>
      </c>
      <c r="D127">
        <f t="shared" si="1"/>
        <v>49</v>
      </c>
      <c r="E127" t="s">
        <v>439</v>
      </c>
      <c r="F127" t="s">
        <v>442</v>
      </c>
      <c r="G127" t="s">
        <v>441</v>
      </c>
      <c r="I127" t="s">
        <v>4548</v>
      </c>
      <c r="J127">
        <v>1</v>
      </c>
      <c r="K127" t="s">
        <v>4553</v>
      </c>
      <c r="L127">
        <v>1</v>
      </c>
      <c r="M127" t="s">
        <v>4571</v>
      </c>
      <c r="N127">
        <v>1</v>
      </c>
    </row>
    <row r="128" spans="1:33">
      <c r="A128" t="s">
        <v>4696</v>
      </c>
      <c r="B128">
        <v>7.0000000000000007E-2</v>
      </c>
      <c r="C128">
        <v>4.01</v>
      </c>
      <c r="D128">
        <f t="shared" si="1"/>
        <v>233.99999999999997</v>
      </c>
      <c r="E128" t="s">
        <v>439</v>
      </c>
      <c r="I128" t="s">
        <v>4558</v>
      </c>
      <c r="J128">
        <v>8</v>
      </c>
      <c r="T128" t="s">
        <v>4590</v>
      </c>
      <c r="U128">
        <v>3</v>
      </c>
      <c r="V128" t="s">
        <v>4557</v>
      </c>
      <c r="W128">
        <v>2</v>
      </c>
      <c r="X128" t="s">
        <v>4575</v>
      </c>
      <c r="Y128">
        <v>1</v>
      </c>
      <c r="Z128" t="s">
        <v>4579</v>
      </c>
      <c r="AA128">
        <v>1</v>
      </c>
      <c r="AB128" t="s">
        <v>4547</v>
      </c>
      <c r="AC128">
        <v>1</v>
      </c>
      <c r="AD128" t="s">
        <v>4535</v>
      </c>
      <c r="AE128">
        <v>1</v>
      </c>
      <c r="AF128" t="s">
        <v>4542</v>
      </c>
      <c r="AG128">
        <v>1</v>
      </c>
    </row>
    <row r="129" spans="1:29">
      <c r="A129" t="s">
        <v>4698</v>
      </c>
      <c r="B129">
        <v>0.03</v>
      </c>
      <c r="C129">
        <v>0.39</v>
      </c>
      <c r="D129">
        <f t="shared" si="1"/>
        <v>36</v>
      </c>
      <c r="E129" t="s">
        <v>439</v>
      </c>
      <c r="F129" t="s">
        <v>440</v>
      </c>
      <c r="G129" t="s">
        <v>441</v>
      </c>
      <c r="H129" t="s">
        <v>442</v>
      </c>
      <c r="I129" t="s">
        <v>4547</v>
      </c>
      <c r="J129">
        <v>1</v>
      </c>
      <c r="K129" t="s">
        <v>4542</v>
      </c>
      <c r="L129">
        <v>1</v>
      </c>
      <c r="M129" t="s">
        <v>4571</v>
      </c>
      <c r="N129">
        <v>1</v>
      </c>
      <c r="O129" t="s">
        <v>4605</v>
      </c>
      <c r="P129">
        <v>1</v>
      </c>
    </row>
    <row r="130" spans="1:29">
      <c r="A130" t="s">
        <v>4701</v>
      </c>
      <c r="B130">
        <v>7.08</v>
      </c>
      <c r="C130">
        <v>7.13</v>
      </c>
      <c r="D130">
        <f t="shared" si="1"/>
        <v>5</v>
      </c>
      <c r="E130" t="s">
        <v>439</v>
      </c>
      <c r="F130" t="s">
        <v>442</v>
      </c>
      <c r="I130" t="s">
        <v>4558</v>
      </c>
      <c r="J130">
        <v>1</v>
      </c>
      <c r="K130" t="s">
        <v>4582</v>
      </c>
      <c r="L130">
        <v>1</v>
      </c>
    </row>
    <row r="131" spans="1:29">
      <c r="A131" t="s">
        <v>4704</v>
      </c>
      <c r="B131">
        <v>1.17</v>
      </c>
      <c r="C131">
        <v>1.38</v>
      </c>
      <c r="D131">
        <f t="shared" ref="D131:D196" si="2">(TRUNC(C131)*60)+((C131-TRUNC(C131))*100)-((TRUNC(B131)*60)+((B131-TRUNC(B131))*100))</f>
        <v>20.999999999999986</v>
      </c>
      <c r="E131" t="s">
        <v>439</v>
      </c>
      <c r="I131" t="s">
        <v>4548</v>
      </c>
      <c r="J131">
        <v>1</v>
      </c>
    </row>
    <row r="132" spans="1:29">
      <c r="A132" s="46" t="s">
        <v>792</v>
      </c>
      <c r="D132" s="22">
        <f>AVERAGE(D109:D131)</f>
        <v>50.304347826086946</v>
      </c>
    </row>
    <row r="133" spans="1:29">
      <c r="A133" s="46" t="s">
        <v>538</v>
      </c>
      <c r="D133" s="22">
        <f>STDEV(D109:D131)</f>
        <v>47.663054858233437</v>
      </c>
    </row>
    <row r="134" spans="1:29">
      <c r="A134" t="s">
        <v>4541</v>
      </c>
      <c r="B134">
        <v>3.36</v>
      </c>
      <c r="C134">
        <v>4</v>
      </c>
      <c r="D134">
        <f t="shared" si="2"/>
        <v>24</v>
      </c>
      <c r="E134" t="s">
        <v>442</v>
      </c>
      <c r="I134" t="s">
        <v>4553</v>
      </c>
      <c r="J134">
        <v>1</v>
      </c>
      <c r="K134" t="s">
        <v>4554</v>
      </c>
      <c r="L134">
        <v>1</v>
      </c>
      <c r="M134" t="s">
        <v>4555</v>
      </c>
      <c r="N134">
        <v>1</v>
      </c>
      <c r="O134" t="s">
        <v>4556</v>
      </c>
      <c r="P134">
        <v>1</v>
      </c>
      <c r="Q134" t="s">
        <v>4536</v>
      </c>
      <c r="R134">
        <v>1</v>
      </c>
    </row>
    <row r="135" spans="1:29">
      <c r="A135" t="s">
        <v>4564</v>
      </c>
      <c r="B135">
        <v>3.05</v>
      </c>
      <c r="C135">
        <v>3.46</v>
      </c>
      <c r="D135">
        <f t="shared" si="2"/>
        <v>41.000000000000028</v>
      </c>
      <c r="E135" t="s">
        <v>442</v>
      </c>
      <c r="F135" t="s">
        <v>439</v>
      </c>
      <c r="I135" t="s">
        <v>4557</v>
      </c>
      <c r="J135">
        <v>1</v>
      </c>
      <c r="K135" t="s">
        <v>4548</v>
      </c>
      <c r="L135">
        <v>1</v>
      </c>
    </row>
    <row r="136" spans="1:29">
      <c r="A136" t="s">
        <v>4564</v>
      </c>
      <c r="B136">
        <v>7.13</v>
      </c>
      <c r="C136">
        <v>8.2899999999999991</v>
      </c>
      <c r="D136">
        <f t="shared" si="2"/>
        <v>75.999999999999886</v>
      </c>
      <c r="E136" t="s">
        <v>442</v>
      </c>
      <c r="I136" t="s">
        <v>4550</v>
      </c>
      <c r="J136">
        <v>2</v>
      </c>
      <c r="T136" t="s">
        <v>4542</v>
      </c>
      <c r="U136">
        <v>1</v>
      </c>
    </row>
    <row r="137" spans="1:29">
      <c r="A137" t="s">
        <v>4564</v>
      </c>
      <c r="B137">
        <v>11.38</v>
      </c>
      <c r="C137">
        <v>12.29</v>
      </c>
      <c r="D137">
        <f t="shared" si="2"/>
        <v>50.999999999999773</v>
      </c>
      <c r="E137" t="s">
        <v>442</v>
      </c>
      <c r="I137" t="s">
        <v>4557</v>
      </c>
      <c r="J137">
        <v>1</v>
      </c>
    </row>
    <row r="138" spans="1:29">
      <c r="A138" t="s">
        <v>4570</v>
      </c>
      <c r="B138">
        <v>6.46</v>
      </c>
      <c r="C138">
        <v>7.19</v>
      </c>
      <c r="D138">
        <f t="shared" si="2"/>
        <v>33.000000000000057</v>
      </c>
      <c r="E138" t="s">
        <v>442</v>
      </c>
      <c r="F138" t="s">
        <v>440</v>
      </c>
      <c r="I138" t="s">
        <v>4550</v>
      </c>
      <c r="J138">
        <v>1</v>
      </c>
      <c r="K138" t="s">
        <v>4572</v>
      </c>
      <c r="L138">
        <v>1</v>
      </c>
    </row>
    <row r="139" spans="1:29">
      <c r="A139" t="s">
        <v>4573</v>
      </c>
      <c r="B139">
        <v>2.46</v>
      </c>
      <c r="C139">
        <v>3.02</v>
      </c>
      <c r="D139">
        <f t="shared" si="2"/>
        <v>16</v>
      </c>
      <c r="E139" t="s">
        <v>442</v>
      </c>
      <c r="I139" t="s">
        <v>4535</v>
      </c>
      <c r="J139">
        <v>1</v>
      </c>
    </row>
    <row r="140" spans="1:29">
      <c r="A140" t="s">
        <v>4577</v>
      </c>
      <c r="B140">
        <v>0.49</v>
      </c>
      <c r="C140">
        <v>1.24</v>
      </c>
      <c r="D140">
        <f t="shared" si="2"/>
        <v>35</v>
      </c>
      <c r="E140" t="s">
        <v>442</v>
      </c>
      <c r="I140" t="s">
        <v>442</v>
      </c>
      <c r="J140">
        <v>1</v>
      </c>
      <c r="K140" t="s">
        <v>797</v>
      </c>
      <c r="L140">
        <v>1</v>
      </c>
    </row>
    <row r="141" spans="1:29">
      <c r="A141" t="s">
        <v>4577</v>
      </c>
      <c r="B141">
        <v>5.3</v>
      </c>
      <c r="C141">
        <v>6.07</v>
      </c>
      <c r="D141">
        <f t="shared" si="2"/>
        <v>37</v>
      </c>
      <c r="E141" t="s">
        <v>442</v>
      </c>
      <c r="I141" t="s">
        <v>4580</v>
      </c>
      <c r="J141">
        <v>1</v>
      </c>
      <c r="K141" t="s">
        <v>442</v>
      </c>
      <c r="L141">
        <v>1</v>
      </c>
    </row>
    <row r="142" spans="1:29">
      <c r="A142" t="s">
        <v>4577</v>
      </c>
      <c r="B142">
        <v>7.55</v>
      </c>
      <c r="C142">
        <v>8.2100000000000009</v>
      </c>
      <c r="D142">
        <f t="shared" si="2"/>
        <v>26.000000000000114</v>
      </c>
      <c r="E142" t="s">
        <v>442</v>
      </c>
      <c r="I142" t="s">
        <v>4582</v>
      </c>
      <c r="J142">
        <v>1</v>
      </c>
      <c r="K142" t="s">
        <v>4583</v>
      </c>
      <c r="L142">
        <v>1</v>
      </c>
      <c r="M142" t="s">
        <v>4584</v>
      </c>
      <c r="N142">
        <v>1</v>
      </c>
    </row>
    <row r="143" spans="1:29">
      <c r="A143" t="s">
        <v>4577</v>
      </c>
      <c r="B143">
        <v>9.16</v>
      </c>
      <c r="C143">
        <v>10.039999999999999</v>
      </c>
      <c r="D143">
        <f t="shared" si="2"/>
        <v>47.999999999999886</v>
      </c>
      <c r="E143" t="s">
        <v>442</v>
      </c>
      <c r="I143" t="s">
        <v>4584</v>
      </c>
      <c r="J143">
        <v>2</v>
      </c>
      <c r="T143" t="s">
        <v>4585</v>
      </c>
      <c r="U143">
        <v>1</v>
      </c>
      <c r="V143" t="s">
        <v>4551</v>
      </c>
      <c r="W143">
        <v>1</v>
      </c>
      <c r="X143" t="s">
        <v>4543</v>
      </c>
      <c r="Y143">
        <v>2</v>
      </c>
      <c r="Z143" t="s">
        <v>4542</v>
      </c>
      <c r="AA143">
        <v>1</v>
      </c>
      <c r="AB143" t="s">
        <v>4560</v>
      </c>
      <c r="AC143">
        <v>1</v>
      </c>
    </row>
    <row r="144" spans="1:29">
      <c r="A144" t="s">
        <v>4577</v>
      </c>
      <c r="B144">
        <v>13.29</v>
      </c>
      <c r="C144">
        <v>13.46</v>
      </c>
      <c r="D144">
        <f t="shared" si="2"/>
        <v>17.000000000000227</v>
      </c>
      <c r="E144" t="s">
        <v>442</v>
      </c>
      <c r="I144" t="s">
        <v>4550</v>
      </c>
      <c r="J144">
        <v>2</v>
      </c>
      <c r="K144" t="s">
        <v>4554</v>
      </c>
      <c r="L144">
        <v>1</v>
      </c>
    </row>
    <row r="145" spans="1:33">
      <c r="A145" t="s">
        <v>4577</v>
      </c>
      <c r="B145">
        <v>15.47</v>
      </c>
      <c r="C145">
        <v>16.39</v>
      </c>
      <c r="D145">
        <f t="shared" si="2"/>
        <v>51.999999999999886</v>
      </c>
      <c r="E145" t="s">
        <v>442</v>
      </c>
      <c r="I145" t="s">
        <v>4593</v>
      </c>
      <c r="J145">
        <v>3</v>
      </c>
      <c r="T145" t="s">
        <v>4542</v>
      </c>
      <c r="U145">
        <v>1</v>
      </c>
      <c r="V145" t="s">
        <v>4580</v>
      </c>
      <c r="W145">
        <v>1</v>
      </c>
      <c r="X145" t="s">
        <v>4594</v>
      </c>
      <c r="Y145">
        <v>1</v>
      </c>
    </row>
    <row r="146" spans="1:33">
      <c r="A146" t="s">
        <v>4577</v>
      </c>
      <c r="B146">
        <v>16.55</v>
      </c>
      <c r="C146">
        <v>17.55</v>
      </c>
      <c r="D146">
        <f t="shared" si="2"/>
        <v>59.999999999999886</v>
      </c>
      <c r="E146" t="s">
        <v>442</v>
      </c>
      <c r="I146" t="s">
        <v>4595</v>
      </c>
      <c r="J146">
        <v>2</v>
      </c>
      <c r="T146" t="s">
        <v>4593</v>
      </c>
      <c r="U146">
        <v>1</v>
      </c>
      <c r="V146" t="s">
        <v>818</v>
      </c>
      <c r="W146">
        <v>2</v>
      </c>
      <c r="X146" t="s">
        <v>4571</v>
      </c>
      <c r="Y146">
        <v>1</v>
      </c>
      <c r="Z146" t="s">
        <v>4543</v>
      </c>
      <c r="AA146">
        <v>1</v>
      </c>
      <c r="AB146" t="s">
        <v>4596</v>
      </c>
      <c r="AC146">
        <v>1</v>
      </c>
      <c r="AD146" t="s">
        <v>4536</v>
      </c>
      <c r="AE146">
        <v>1</v>
      </c>
      <c r="AF146" t="s">
        <v>4587</v>
      </c>
      <c r="AG146">
        <v>1</v>
      </c>
    </row>
    <row r="147" spans="1:33">
      <c r="A147" t="s">
        <v>4604</v>
      </c>
      <c r="B147">
        <v>0.09</v>
      </c>
      <c r="C147">
        <v>0.23</v>
      </c>
      <c r="D147">
        <f t="shared" si="2"/>
        <v>14</v>
      </c>
      <c r="E147" t="s">
        <v>442</v>
      </c>
      <c r="F147" t="s">
        <v>440</v>
      </c>
      <c r="I147" t="s">
        <v>4661</v>
      </c>
      <c r="J147">
        <v>1</v>
      </c>
      <c r="K147" t="s">
        <v>4542</v>
      </c>
      <c r="L147">
        <v>1</v>
      </c>
    </row>
    <row r="148" spans="1:33">
      <c r="A148" t="s">
        <v>4604</v>
      </c>
      <c r="B148">
        <v>0.48</v>
      </c>
      <c r="C148">
        <v>2.2400000000000002</v>
      </c>
      <c r="D148">
        <f t="shared" si="2"/>
        <v>96.000000000000028</v>
      </c>
      <c r="E148" t="s">
        <v>442</v>
      </c>
      <c r="I148" t="s">
        <v>4557</v>
      </c>
      <c r="J148">
        <v>2</v>
      </c>
      <c r="T148" t="s">
        <v>4542</v>
      </c>
      <c r="U148">
        <v>2</v>
      </c>
      <c r="V148" t="s">
        <v>4558</v>
      </c>
      <c r="W148">
        <v>1</v>
      </c>
      <c r="X148" t="s">
        <v>4605</v>
      </c>
      <c r="Y148">
        <v>1</v>
      </c>
      <c r="Z148" t="s">
        <v>4584</v>
      </c>
      <c r="AA148">
        <v>2</v>
      </c>
      <c r="AB148" t="s">
        <v>4606</v>
      </c>
      <c r="AC148">
        <v>1</v>
      </c>
    </row>
    <row r="149" spans="1:33">
      <c r="A149" t="s">
        <v>4604</v>
      </c>
      <c r="B149">
        <v>3.25</v>
      </c>
      <c r="C149">
        <v>3.58</v>
      </c>
      <c r="D149">
        <f t="shared" si="2"/>
        <v>33</v>
      </c>
      <c r="E149" t="s">
        <v>442</v>
      </c>
      <c r="I149" t="s">
        <v>4607</v>
      </c>
      <c r="J149">
        <v>1</v>
      </c>
      <c r="K149" t="s">
        <v>4608</v>
      </c>
      <c r="L149">
        <v>1</v>
      </c>
      <c r="M149" t="s">
        <v>4609</v>
      </c>
      <c r="N149">
        <v>1</v>
      </c>
      <c r="O149" t="s">
        <v>4610</v>
      </c>
      <c r="P149">
        <v>1</v>
      </c>
    </row>
    <row r="150" spans="1:33">
      <c r="A150" t="s">
        <v>4604</v>
      </c>
      <c r="B150">
        <v>5.54</v>
      </c>
      <c r="C150">
        <v>6.12</v>
      </c>
      <c r="D150">
        <f t="shared" si="2"/>
        <v>18</v>
      </c>
      <c r="E150" t="s">
        <v>442</v>
      </c>
      <c r="I150" t="s">
        <v>4611</v>
      </c>
      <c r="J150">
        <v>1</v>
      </c>
    </row>
    <row r="151" spans="1:33">
      <c r="A151" t="s">
        <v>4613</v>
      </c>
      <c r="B151">
        <v>3.14</v>
      </c>
      <c r="C151">
        <v>3.53</v>
      </c>
      <c r="D151">
        <f t="shared" si="2"/>
        <v>38.999999999999972</v>
      </c>
      <c r="E151" t="s">
        <v>442</v>
      </c>
      <c r="F151" t="s">
        <v>440</v>
      </c>
      <c r="I151" t="s">
        <v>442</v>
      </c>
      <c r="J151">
        <v>1</v>
      </c>
      <c r="K151" t="s">
        <v>4605</v>
      </c>
      <c r="L151">
        <v>1</v>
      </c>
      <c r="M151" t="s">
        <v>4592</v>
      </c>
      <c r="N151">
        <v>1</v>
      </c>
      <c r="O151" t="s">
        <v>4588</v>
      </c>
      <c r="P151">
        <v>1</v>
      </c>
    </row>
    <row r="152" spans="1:33">
      <c r="A152" t="s">
        <v>4613</v>
      </c>
      <c r="B152">
        <v>6.18</v>
      </c>
      <c r="C152">
        <v>6.5</v>
      </c>
      <c r="D152">
        <f t="shared" si="2"/>
        <v>32</v>
      </c>
      <c r="E152" t="s">
        <v>442</v>
      </c>
      <c r="F152" t="s">
        <v>440</v>
      </c>
      <c r="I152" t="s">
        <v>4555</v>
      </c>
      <c r="J152">
        <v>1</v>
      </c>
      <c r="K152" t="s">
        <v>4567</v>
      </c>
      <c r="L152">
        <v>1</v>
      </c>
    </row>
    <row r="153" spans="1:33">
      <c r="A153" t="s">
        <v>4617</v>
      </c>
      <c r="B153">
        <v>0.1</v>
      </c>
      <c r="C153">
        <v>2.17</v>
      </c>
      <c r="D153">
        <f t="shared" si="2"/>
        <v>127</v>
      </c>
      <c r="E153" t="s">
        <v>442</v>
      </c>
      <c r="I153" t="s">
        <v>4535</v>
      </c>
      <c r="J153">
        <v>4</v>
      </c>
      <c r="T153" t="s">
        <v>4557</v>
      </c>
      <c r="U153">
        <v>1</v>
      </c>
      <c r="V153" t="s">
        <v>4542</v>
      </c>
      <c r="W153">
        <v>1</v>
      </c>
      <c r="X153" t="s">
        <v>4611</v>
      </c>
      <c r="Y153">
        <v>2</v>
      </c>
    </row>
    <row r="154" spans="1:33">
      <c r="A154" t="s">
        <v>4617</v>
      </c>
      <c r="B154">
        <v>4.08</v>
      </c>
      <c r="C154">
        <v>4.53</v>
      </c>
      <c r="D154">
        <f t="shared" si="2"/>
        <v>45</v>
      </c>
      <c r="E154" t="s">
        <v>442</v>
      </c>
      <c r="I154" t="s">
        <v>4557</v>
      </c>
      <c r="J154">
        <v>2</v>
      </c>
    </row>
    <row r="155" spans="1:33">
      <c r="A155" t="s">
        <v>4617</v>
      </c>
      <c r="B155">
        <v>5.12</v>
      </c>
      <c r="C155">
        <v>5.5</v>
      </c>
      <c r="D155">
        <f t="shared" si="2"/>
        <v>38</v>
      </c>
      <c r="E155" t="s">
        <v>442</v>
      </c>
      <c r="I155" t="s">
        <v>4557</v>
      </c>
      <c r="J155">
        <v>2</v>
      </c>
      <c r="T155" t="s">
        <v>442</v>
      </c>
      <c r="U155">
        <v>1</v>
      </c>
      <c r="V155" t="s">
        <v>4535</v>
      </c>
      <c r="W155">
        <v>1</v>
      </c>
    </row>
    <row r="156" spans="1:33">
      <c r="A156" t="s">
        <v>4617</v>
      </c>
      <c r="B156">
        <v>7.01</v>
      </c>
      <c r="C156">
        <v>7.31</v>
      </c>
      <c r="D156">
        <f t="shared" si="2"/>
        <v>29.999999999999943</v>
      </c>
      <c r="E156" t="s">
        <v>442</v>
      </c>
      <c r="I156" t="s">
        <v>4608</v>
      </c>
      <c r="J156">
        <v>1</v>
      </c>
    </row>
    <row r="157" spans="1:33">
      <c r="A157" t="s">
        <v>4617</v>
      </c>
      <c r="B157">
        <v>10.18</v>
      </c>
      <c r="C157">
        <v>10.26</v>
      </c>
      <c r="D157">
        <f t="shared" si="2"/>
        <v>8</v>
      </c>
      <c r="E157" t="s">
        <v>442</v>
      </c>
      <c r="I157" t="s">
        <v>4555</v>
      </c>
      <c r="J157">
        <v>1</v>
      </c>
      <c r="K157" t="s">
        <v>4557</v>
      </c>
      <c r="L157">
        <v>1</v>
      </c>
    </row>
    <row r="158" spans="1:33">
      <c r="A158" t="s">
        <v>4617</v>
      </c>
      <c r="B158">
        <v>10.18</v>
      </c>
      <c r="C158">
        <v>11.03</v>
      </c>
      <c r="D158">
        <f t="shared" si="2"/>
        <v>44.999999999999886</v>
      </c>
      <c r="E158" t="s">
        <v>442</v>
      </c>
      <c r="I158" t="s">
        <v>4557</v>
      </c>
      <c r="J158">
        <v>2</v>
      </c>
      <c r="T158" t="s">
        <v>4555</v>
      </c>
      <c r="U158">
        <v>1</v>
      </c>
      <c r="V158" t="s">
        <v>4560</v>
      </c>
      <c r="W158">
        <v>1</v>
      </c>
    </row>
    <row r="159" spans="1:33">
      <c r="A159" t="s">
        <v>4625</v>
      </c>
      <c r="B159">
        <v>3.43</v>
      </c>
      <c r="C159">
        <v>4.21</v>
      </c>
      <c r="D159">
        <f t="shared" si="2"/>
        <v>38</v>
      </c>
      <c r="E159" t="s">
        <v>442</v>
      </c>
      <c r="I159" t="s">
        <v>4535</v>
      </c>
      <c r="J159">
        <v>1</v>
      </c>
    </row>
    <row r="160" spans="1:33">
      <c r="A160" t="s">
        <v>4625</v>
      </c>
      <c r="B160">
        <v>6.07</v>
      </c>
      <c r="C160">
        <v>7.23</v>
      </c>
      <c r="D160">
        <f t="shared" si="2"/>
        <v>76.000000000000057</v>
      </c>
      <c r="E160" t="s">
        <v>442</v>
      </c>
      <c r="I160" t="s">
        <v>4627</v>
      </c>
      <c r="J160">
        <v>3</v>
      </c>
      <c r="T160" t="s">
        <v>4554</v>
      </c>
      <c r="U160">
        <v>2</v>
      </c>
      <c r="V160" t="s">
        <v>4553</v>
      </c>
      <c r="W160">
        <v>1</v>
      </c>
      <c r="X160" t="s">
        <v>4611</v>
      </c>
      <c r="Y160">
        <v>1</v>
      </c>
      <c r="Z160" t="s">
        <v>4628</v>
      </c>
      <c r="AA160">
        <v>1</v>
      </c>
      <c r="AB160" t="s">
        <v>4558</v>
      </c>
      <c r="AC160">
        <v>1</v>
      </c>
      <c r="AD160" t="s">
        <v>4550</v>
      </c>
      <c r="AE160">
        <v>1</v>
      </c>
      <c r="AF160" t="s">
        <v>797</v>
      </c>
      <c r="AG160">
        <v>1</v>
      </c>
    </row>
    <row r="161" spans="1:31">
      <c r="A161" t="s">
        <v>4631</v>
      </c>
      <c r="B161">
        <v>1.38</v>
      </c>
      <c r="C161">
        <v>2.11</v>
      </c>
      <c r="D161">
        <f t="shared" si="2"/>
        <v>33.000000000000014</v>
      </c>
      <c r="E161" t="s">
        <v>442</v>
      </c>
      <c r="I161" t="s">
        <v>797</v>
      </c>
      <c r="J161">
        <v>1</v>
      </c>
    </row>
    <row r="162" spans="1:31">
      <c r="A162" t="s">
        <v>4631</v>
      </c>
      <c r="B162">
        <v>2.16</v>
      </c>
      <c r="C162">
        <v>2.44</v>
      </c>
      <c r="D162">
        <f t="shared" si="2"/>
        <v>28</v>
      </c>
      <c r="E162" t="s">
        <v>442</v>
      </c>
      <c r="I162" t="s">
        <v>4611</v>
      </c>
      <c r="J162">
        <v>1</v>
      </c>
    </row>
    <row r="163" spans="1:31">
      <c r="A163" t="s">
        <v>4631</v>
      </c>
      <c r="B163">
        <v>6.07</v>
      </c>
      <c r="C163">
        <v>7.16</v>
      </c>
      <c r="D163">
        <f t="shared" si="2"/>
        <v>69</v>
      </c>
      <c r="E163" t="s">
        <v>442</v>
      </c>
      <c r="I163" t="s">
        <v>797</v>
      </c>
      <c r="J163">
        <v>2</v>
      </c>
      <c r="T163" t="s">
        <v>4557</v>
      </c>
      <c r="U163">
        <v>1</v>
      </c>
      <c r="V163" t="s">
        <v>4601</v>
      </c>
      <c r="W163">
        <v>1</v>
      </c>
      <c r="X163" t="s">
        <v>4536</v>
      </c>
      <c r="Y163">
        <v>1</v>
      </c>
      <c r="Z163" t="s">
        <v>4608</v>
      </c>
      <c r="AA163">
        <v>1</v>
      </c>
      <c r="AB163" t="s">
        <v>4560</v>
      </c>
      <c r="AC163">
        <v>1</v>
      </c>
      <c r="AD163" t="s">
        <v>4542</v>
      </c>
      <c r="AE163">
        <v>1</v>
      </c>
    </row>
    <row r="164" spans="1:31">
      <c r="A164" t="s">
        <v>4631</v>
      </c>
      <c r="B164">
        <v>8.0299999999999994</v>
      </c>
      <c r="C164">
        <v>9.52</v>
      </c>
      <c r="D164">
        <f t="shared" si="2"/>
        <v>109.00000000000006</v>
      </c>
      <c r="E164" t="s">
        <v>442</v>
      </c>
      <c r="I164" t="s">
        <v>4550</v>
      </c>
      <c r="J164">
        <v>6</v>
      </c>
      <c r="T164" t="s">
        <v>4632</v>
      </c>
      <c r="U164">
        <v>1</v>
      </c>
      <c r="V164" t="s">
        <v>442</v>
      </c>
      <c r="W164">
        <v>2</v>
      </c>
      <c r="X164" t="s">
        <v>4558</v>
      </c>
      <c r="Y164">
        <v>1</v>
      </c>
      <c r="Z164" t="s">
        <v>4569</v>
      </c>
      <c r="AA164">
        <v>1</v>
      </c>
    </row>
    <row r="165" spans="1:31">
      <c r="A165" t="s">
        <v>4631</v>
      </c>
      <c r="B165">
        <v>9.58</v>
      </c>
      <c r="C165">
        <v>10.210000000000001</v>
      </c>
      <c r="D165">
        <f t="shared" si="2"/>
        <v>23.000000000000114</v>
      </c>
      <c r="E165" t="s">
        <v>442</v>
      </c>
      <c r="I165" t="s">
        <v>4633</v>
      </c>
      <c r="J165">
        <v>1</v>
      </c>
    </row>
    <row r="166" spans="1:31">
      <c r="A166" t="s">
        <v>4631</v>
      </c>
      <c r="B166">
        <v>10.56</v>
      </c>
      <c r="C166">
        <v>11.49</v>
      </c>
      <c r="D166">
        <f t="shared" si="2"/>
        <v>53</v>
      </c>
      <c r="E166" t="s">
        <v>442</v>
      </c>
      <c r="F166" t="s">
        <v>440</v>
      </c>
      <c r="I166" t="s">
        <v>4595</v>
      </c>
      <c r="J166">
        <v>1</v>
      </c>
      <c r="K166" t="s">
        <v>4563</v>
      </c>
      <c r="L166">
        <v>1</v>
      </c>
    </row>
    <row r="167" spans="1:31">
      <c r="A167" t="s">
        <v>4637</v>
      </c>
      <c r="B167">
        <v>8.31</v>
      </c>
      <c r="C167">
        <v>9</v>
      </c>
      <c r="D167">
        <f t="shared" si="2"/>
        <v>28.999999999999943</v>
      </c>
      <c r="E167" t="s">
        <v>442</v>
      </c>
      <c r="I167" t="s">
        <v>4580</v>
      </c>
      <c r="J167">
        <v>1</v>
      </c>
    </row>
    <row r="168" spans="1:31">
      <c r="A168" t="s">
        <v>4637</v>
      </c>
      <c r="B168">
        <v>9.43</v>
      </c>
      <c r="C168">
        <v>10.07</v>
      </c>
      <c r="D168">
        <f t="shared" si="2"/>
        <v>24</v>
      </c>
      <c r="E168" t="s">
        <v>442</v>
      </c>
      <c r="I168" t="s">
        <v>4605</v>
      </c>
      <c r="J168">
        <v>1</v>
      </c>
      <c r="K168" t="s">
        <v>4640</v>
      </c>
      <c r="L168">
        <v>1</v>
      </c>
      <c r="M168" t="s">
        <v>4535</v>
      </c>
      <c r="N168">
        <v>1</v>
      </c>
    </row>
    <row r="169" spans="1:31">
      <c r="A169" t="s">
        <v>4637</v>
      </c>
      <c r="B169">
        <v>12</v>
      </c>
      <c r="C169">
        <v>13.08</v>
      </c>
      <c r="D169">
        <f t="shared" si="2"/>
        <v>68</v>
      </c>
      <c r="E169" t="s">
        <v>442</v>
      </c>
      <c r="I169" t="s">
        <v>4557</v>
      </c>
      <c r="J169">
        <v>2</v>
      </c>
      <c r="T169" t="s">
        <v>4547</v>
      </c>
      <c r="U169">
        <v>1</v>
      </c>
      <c r="V169" t="s">
        <v>4535</v>
      </c>
      <c r="W169">
        <v>1</v>
      </c>
      <c r="X169" t="s">
        <v>4645</v>
      </c>
      <c r="Y169">
        <v>1</v>
      </c>
      <c r="Z169" t="s">
        <v>4646</v>
      </c>
      <c r="AA169">
        <v>1</v>
      </c>
      <c r="AB169" t="s">
        <v>4647</v>
      </c>
      <c r="AC169">
        <v>1</v>
      </c>
    </row>
    <row r="170" spans="1:31">
      <c r="A170" t="s">
        <v>4653</v>
      </c>
      <c r="B170">
        <v>0.27</v>
      </c>
      <c r="C170">
        <v>1.27</v>
      </c>
      <c r="D170">
        <f t="shared" si="2"/>
        <v>60</v>
      </c>
      <c r="E170" t="s">
        <v>442</v>
      </c>
      <c r="I170" t="s">
        <v>4535</v>
      </c>
      <c r="J170">
        <v>2</v>
      </c>
      <c r="T170" t="s">
        <v>4542</v>
      </c>
      <c r="U170">
        <v>1</v>
      </c>
    </row>
    <row r="171" spans="1:31">
      <c r="A171" t="s">
        <v>4656</v>
      </c>
      <c r="B171">
        <v>0.32</v>
      </c>
      <c r="C171">
        <v>1.48</v>
      </c>
      <c r="D171">
        <f t="shared" si="2"/>
        <v>76</v>
      </c>
      <c r="E171" t="s">
        <v>442</v>
      </c>
      <c r="I171" t="s">
        <v>4621</v>
      </c>
      <c r="J171">
        <v>2</v>
      </c>
      <c r="T171" t="s">
        <v>4657</v>
      </c>
      <c r="U171">
        <v>1</v>
      </c>
      <c r="V171" t="s">
        <v>4658</v>
      </c>
      <c r="W171">
        <v>1</v>
      </c>
      <c r="X171" t="s">
        <v>4594</v>
      </c>
      <c r="Y171">
        <v>1</v>
      </c>
    </row>
    <row r="172" spans="1:31">
      <c r="A172" t="s">
        <v>4656</v>
      </c>
      <c r="B172">
        <v>2.1800000000000002</v>
      </c>
      <c r="C172">
        <v>3</v>
      </c>
      <c r="D172">
        <f t="shared" si="2"/>
        <v>42</v>
      </c>
      <c r="E172" t="s">
        <v>442</v>
      </c>
      <c r="I172" t="s">
        <v>4621</v>
      </c>
      <c r="J172">
        <v>2</v>
      </c>
      <c r="T172" t="s">
        <v>4565</v>
      </c>
      <c r="U172">
        <v>1</v>
      </c>
    </row>
    <row r="173" spans="1:31">
      <c r="A173" t="s">
        <v>4656</v>
      </c>
      <c r="B173">
        <v>4.34</v>
      </c>
      <c r="C173">
        <v>5.0999999999999996</v>
      </c>
      <c r="D173">
        <f t="shared" si="2"/>
        <v>35.999999999999943</v>
      </c>
      <c r="E173" t="s">
        <v>442</v>
      </c>
      <c r="I173" t="s">
        <v>4555</v>
      </c>
      <c r="J173">
        <v>2</v>
      </c>
      <c r="K173" t="s">
        <v>4621</v>
      </c>
      <c r="L173">
        <v>2</v>
      </c>
      <c r="T173" t="s">
        <v>4642</v>
      </c>
      <c r="U173">
        <v>1</v>
      </c>
      <c r="V173" t="s">
        <v>4536</v>
      </c>
      <c r="W173">
        <v>1</v>
      </c>
    </row>
    <row r="174" spans="1:31">
      <c r="A174" t="s">
        <v>4656</v>
      </c>
      <c r="B174">
        <v>5.0999999999999996</v>
      </c>
      <c r="C174">
        <v>5.3</v>
      </c>
      <c r="D174">
        <f t="shared" si="2"/>
        <v>20.000000000000057</v>
      </c>
      <c r="E174" t="s">
        <v>442</v>
      </c>
      <c r="I174" t="s">
        <v>4536</v>
      </c>
      <c r="J174">
        <v>1</v>
      </c>
    </row>
    <row r="175" spans="1:31">
      <c r="A175" t="s">
        <v>4659</v>
      </c>
      <c r="B175">
        <v>2.0699999999999998</v>
      </c>
      <c r="C175">
        <v>3.59</v>
      </c>
      <c r="D175">
        <f t="shared" si="2"/>
        <v>112.00000000000001</v>
      </c>
      <c r="E175" t="s">
        <v>442</v>
      </c>
      <c r="I175" t="s">
        <v>797</v>
      </c>
      <c r="J175">
        <v>1</v>
      </c>
      <c r="K175" t="s">
        <v>4550</v>
      </c>
      <c r="L175">
        <v>1</v>
      </c>
    </row>
    <row r="176" spans="1:31">
      <c r="A176" t="s">
        <v>4659</v>
      </c>
      <c r="B176">
        <v>5.51</v>
      </c>
      <c r="C176">
        <v>6.13</v>
      </c>
      <c r="D176">
        <f t="shared" si="2"/>
        <v>22</v>
      </c>
      <c r="E176" t="s">
        <v>442</v>
      </c>
      <c r="I176" t="s">
        <v>4535</v>
      </c>
      <c r="J176">
        <v>1</v>
      </c>
    </row>
    <row r="177" spans="1:51">
      <c r="A177" t="s">
        <v>4659</v>
      </c>
      <c r="B177">
        <v>8.4600000000000009</v>
      </c>
      <c r="C177">
        <v>9.4600000000000009</v>
      </c>
      <c r="D177">
        <f t="shared" si="2"/>
        <v>60</v>
      </c>
      <c r="E177" t="s">
        <v>442</v>
      </c>
      <c r="I177" t="s">
        <v>4606</v>
      </c>
      <c r="J177">
        <v>2</v>
      </c>
      <c r="T177" t="s">
        <v>4661</v>
      </c>
      <c r="U177">
        <v>1</v>
      </c>
    </row>
    <row r="178" spans="1:51">
      <c r="A178" t="s">
        <v>4659</v>
      </c>
      <c r="B178">
        <v>14.05</v>
      </c>
      <c r="C178">
        <v>14.26</v>
      </c>
      <c r="D178">
        <f t="shared" si="2"/>
        <v>20.999999999999886</v>
      </c>
      <c r="E178" t="s">
        <v>442</v>
      </c>
      <c r="I178" t="s">
        <v>4608</v>
      </c>
      <c r="J178">
        <v>1</v>
      </c>
    </row>
    <row r="179" spans="1:51">
      <c r="A179" t="s">
        <v>4678</v>
      </c>
      <c r="B179">
        <v>10.31</v>
      </c>
      <c r="C179">
        <v>11.43</v>
      </c>
      <c r="D179">
        <f t="shared" si="2"/>
        <v>72</v>
      </c>
      <c r="E179" t="s">
        <v>442</v>
      </c>
      <c r="I179" t="s">
        <v>4681</v>
      </c>
      <c r="J179">
        <v>2</v>
      </c>
      <c r="T179" t="s">
        <v>4682</v>
      </c>
      <c r="U179">
        <v>1</v>
      </c>
      <c r="V179" t="s">
        <v>4550</v>
      </c>
      <c r="W179">
        <v>1</v>
      </c>
    </row>
    <row r="180" spans="1:51">
      <c r="A180" t="s">
        <v>4678</v>
      </c>
      <c r="B180">
        <v>12.29</v>
      </c>
      <c r="C180">
        <v>13</v>
      </c>
      <c r="D180">
        <f t="shared" si="2"/>
        <v>31.000000000000114</v>
      </c>
      <c r="E180" t="s">
        <v>442</v>
      </c>
      <c r="I180" t="s">
        <v>4550</v>
      </c>
      <c r="J180">
        <v>1</v>
      </c>
    </row>
    <row r="181" spans="1:51">
      <c r="A181" t="s">
        <v>4678</v>
      </c>
      <c r="B181">
        <v>15.31</v>
      </c>
      <c r="C181">
        <v>15.56</v>
      </c>
      <c r="D181">
        <f t="shared" si="2"/>
        <v>25</v>
      </c>
      <c r="E181" t="s">
        <v>442</v>
      </c>
      <c r="I181" t="s">
        <v>4682</v>
      </c>
      <c r="J181">
        <v>1</v>
      </c>
      <c r="K181" t="s">
        <v>4550</v>
      </c>
      <c r="L181">
        <v>1</v>
      </c>
      <c r="M181" t="s">
        <v>4681</v>
      </c>
      <c r="N181">
        <v>1</v>
      </c>
    </row>
    <row r="182" spans="1:51">
      <c r="A182" t="s">
        <v>4678</v>
      </c>
      <c r="B182">
        <v>17.43</v>
      </c>
      <c r="C182">
        <v>18.18</v>
      </c>
      <c r="D182">
        <f t="shared" si="2"/>
        <v>35</v>
      </c>
      <c r="E182" t="s">
        <v>442</v>
      </c>
      <c r="I182" t="s">
        <v>4550</v>
      </c>
      <c r="J182">
        <v>1</v>
      </c>
    </row>
    <row r="183" spans="1:51">
      <c r="A183" t="s">
        <v>4678</v>
      </c>
      <c r="B183">
        <v>20.21</v>
      </c>
      <c r="C183">
        <v>20.45</v>
      </c>
      <c r="D183">
        <f t="shared" si="2"/>
        <v>24</v>
      </c>
      <c r="E183" t="s">
        <v>442</v>
      </c>
      <c r="F183" t="s">
        <v>441</v>
      </c>
      <c r="I183" t="s">
        <v>4685</v>
      </c>
      <c r="J183">
        <v>1</v>
      </c>
      <c r="K183" t="s">
        <v>4545</v>
      </c>
      <c r="L183">
        <v>1</v>
      </c>
    </row>
    <row r="184" spans="1:51">
      <c r="A184" t="s">
        <v>4678</v>
      </c>
      <c r="B184">
        <v>21.25</v>
      </c>
      <c r="C184">
        <v>22.35</v>
      </c>
      <c r="D184">
        <f t="shared" si="2"/>
        <v>70.000000000000227</v>
      </c>
      <c r="E184" t="s">
        <v>442</v>
      </c>
      <c r="I184" t="s">
        <v>442</v>
      </c>
      <c r="J184">
        <v>3</v>
      </c>
    </row>
    <row r="185" spans="1:51">
      <c r="A185" t="s">
        <v>4686</v>
      </c>
      <c r="B185">
        <v>8.59</v>
      </c>
      <c r="C185">
        <v>9.56</v>
      </c>
      <c r="D185">
        <f t="shared" si="2"/>
        <v>57</v>
      </c>
      <c r="E185" t="s">
        <v>442</v>
      </c>
      <c r="F185" t="s">
        <v>441</v>
      </c>
      <c r="I185" t="s">
        <v>4605</v>
      </c>
      <c r="J185">
        <v>1</v>
      </c>
      <c r="K185" t="s">
        <v>4565</v>
      </c>
      <c r="L185">
        <v>1</v>
      </c>
      <c r="M185" t="s">
        <v>4585</v>
      </c>
      <c r="N185">
        <v>1</v>
      </c>
    </row>
    <row r="186" spans="1:51">
      <c r="A186" t="s">
        <v>4686</v>
      </c>
      <c r="B186">
        <v>24.37</v>
      </c>
      <c r="C186">
        <v>26.5</v>
      </c>
      <c r="D186">
        <f t="shared" si="2"/>
        <v>133</v>
      </c>
      <c r="E186" t="s">
        <v>442</v>
      </c>
      <c r="I186" t="s">
        <v>442</v>
      </c>
      <c r="J186">
        <v>3</v>
      </c>
      <c r="T186" t="s">
        <v>4561</v>
      </c>
      <c r="U186">
        <v>1</v>
      </c>
      <c r="V186" t="s">
        <v>4623</v>
      </c>
      <c r="W186">
        <v>2</v>
      </c>
      <c r="X186" t="s">
        <v>4687</v>
      </c>
      <c r="Y186">
        <v>1</v>
      </c>
      <c r="Z186" t="s">
        <v>4571</v>
      </c>
      <c r="AA186">
        <v>2</v>
      </c>
      <c r="AB186" t="s">
        <v>4610</v>
      </c>
      <c r="AC186">
        <v>1</v>
      </c>
      <c r="AD186" t="s">
        <v>4632</v>
      </c>
      <c r="AE186">
        <v>1</v>
      </c>
      <c r="AF186" t="s">
        <v>4542</v>
      </c>
      <c r="AG186">
        <v>1</v>
      </c>
      <c r="AH186" t="s">
        <v>4535</v>
      </c>
      <c r="AI186">
        <v>1</v>
      </c>
      <c r="AJ186" t="s">
        <v>4536</v>
      </c>
      <c r="AK186">
        <v>1</v>
      </c>
      <c r="AL186" t="s">
        <v>4595</v>
      </c>
      <c r="AM186">
        <v>1</v>
      </c>
      <c r="AN186" t="s">
        <v>4593</v>
      </c>
      <c r="AO186">
        <v>1</v>
      </c>
      <c r="AP186" t="s">
        <v>4550</v>
      </c>
      <c r="AQ186">
        <v>1</v>
      </c>
      <c r="AR186" t="s">
        <v>4556</v>
      </c>
      <c r="AS186">
        <v>1</v>
      </c>
      <c r="AT186" t="s">
        <v>4565</v>
      </c>
      <c r="AU186">
        <v>1</v>
      </c>
      <c r="AV186" t="s">
        <v>4551</v>
      </c>
      <c r="AW186">
        <v>2</v>
      </c>
      <c r="AX186" t="s">
        <v>4552</v>
      </c>
      <c r="AY186">
        <v>1</v>
      </c>
    </row>
    <row r="187" spans="1:51">
      <c r="A187" t="s">
        <v>4686</v>
      </c>
      <c r="B187">
        <v>26.5</v>
      </c>
      <c r="C187">
        <v>27.25</v>
      </c>
      <c r="D187">
        <f t="shared" si="2"/>
        <v>35</v>
      </c>
      <c r="E187" t="s">
        <v>442</v>
      </c>
      <c r="F187" t="s">
        <v>441</v>
      </c>
      <c r="I187" t="s">
        <v>4593</v>
      </c>
      <c r="J187">
        <v>1</v>
      </c>
      <c r="K187" t="s">
        <v>4565</v>
      </c>
      <c r="L187">
        <v>2</v>
      </c>
      <c r="M187" t="s">
        <v>4610</v>
      </c>
      <c r="N187">
        <v>1</v>
      </c>
    </row>
    <row r="188" spans="1:51">
      <c r="A188" t="s">
        <v>4686</v>
      </c>
      <c r="B188">
        <v>31.45</v>
      </c>
      <c r="C188">
        <v>32.18</v>
      </c>
      <c r="D188">
        <f t="shared" si="2"/>
        <v>33</v>
      </c>
      <c r="E188" t="s">
        <v>442</v>
      </c>
      <c r="I188" t="s">
        <v>4557</v>
      </c>
      <c r="J188">
        <v>1</v>
      </c>
      <c r="K188" t="s">
        <v>4535</v>
      </c>
      <c r="L188">
        <v>2</v>
      </c>
      <c r="M188" t="s">
        <v>442</v>
      </c>
      <c r="N188">
        <v>1</v>
      </c>
    </row>
    <row r="189" spans="1:51">
      <c r="A189" t="s">
        <v>4686</v>
      </c>
      <c r="B189">
        <v>32.5</v>
      </c>
      <c r="C189">
        <v>33.200000000000003</v>
      </c>
      <c r="D189">
        <f t="shared" si="2"/>
        <v>30.000000000000227</v>
      </c>
      <c r="E189" t="s">
        <v>442</v>
      </c>
      <c r="I189" t="s">
        <v>4555</v>
      </c>
      <c r="J189">
        <v>1</v>
      </c>
      <c r="K189" t="s">
        <v>4609</v>
      </c>
      <c r="L189">
        <v>1</v>
      </c>
    </row>
    <row r="190" spans="1:51">
      <c r="A190" t="s">
        <v>4686</v>
      </c>
      <c r="B190">
        <v>35.340000000000003</v>
      </c>
      <c r="C190">
        <v>36.28</v>
      </c>
      <c r="D190">
        <f t="shared" si="2"/>
        <v>53.999999999999545</v>
      </c>
      <c r="E190" t="s">
        <v>442</v>
      </c>
      <c r="F190" t="s">
        <v>440</v>
      </c>
      <c r="G190" t="s">
        <v>439</v>
      </c>
      <c r="I190" t="s">
        <v>4595</v>
      </c>
      <c r="J190">
        <v>1</v>
      </c>
      <c r="K190" t="s">
        <v>4542</v>
      </c>
      <c r="L190">
        <v>2</v>
      </c>
      <c r="M190" t="s">
        <v>4646</v>
      </c>
      <c r="N190">
        <v>1</v>
      </c>
    </row>
    <row r="191" spans="1:51">
      <c r="A191" t="s">
        <v>4686</v>
      </c>
      <c r="B191">
        <v>36.340000000000003</v>
      </c>
      <c r="C191">
        <v>36.5</v>
      </c>
      <c r="D191">
        <f t="shared" si="2"/>
        <v>15.999999999999545</v>
      </c>
      <c r="E191" t="s">
        <v>442</v>
      </c>
      <c r="I191" t="s">
        <v>4555</v>
      </c>
      <c r="J191">
        <v>1</v>
      </c>
    </row>
    <row r="192" spans="1:51">
      <c r="A192" t="s">
        <v>4686</v>
      </c>
      <c r="B192">
        <v>38.4</v>
      </c>
      <c r="C192">
        <v>38.549999999999997</v>
      </c>
      <c r="D192">
        <f t="shared" si="2"/>
        <v>14.999999999999545</v>
      </c>
      <c r="E192" t="s">
        <v>442</v>
      </c>
      <c r="I192" t="s">
        <v>4550</v>
      </c>
      <c r="J192">
        <v>1</v>
      </c>
    </row>
    <row r="193" spans="1:43">
      <c r="A193" t="s">
        <v>4686</v>
      </c>
      <c r="B193">
        <v>39.01</v>
      </c>
      <c r="C193">
        <v>39.53</v>
      </c>
      <c r="D193">
        <f t="shared" si="2"/>
        <v>52</v>
      </c>
      <c r="E193" t="s">
        <v>442</v>
      </c>
      <c r="I193" t="s">
        <v>4610</v>
      </c>
      <c r="J193">
        <v>1</v>
      </c>
    </row>
    <row r="194" spans="1:43">
      <c r="A194" t="s">
        <v>4686</v>
      </c>
      <c r="B194">
        <v>39.53</v>
      </c>
      <c r="C194">
        <v>40.28</v>
      </c>
      <c r="D194">
        <f t="shared" si="2"/>
        <v>35</v>
      </c>
      <c r="E194" t="s">
        <v>442</v>
      </c>
      <c r="F194" t="s">
        <v>440</v>
      </c>
      <c r="I194" t="s">
        <v>442</v>
      </c>
      <c r="J194">
        <v>1</v>
      </c>
      <c r="K194" t="s">
        <v>4563</v>
      </c>
      <c r="L194">
        <v>1</v>
      </c>
      <c r="M194" t="s">
        <v>4622</v>
      </c>
      <c r="N194">
        <v>1</v>
      </c>
    </row>
    <row r="195" spans="1:43">
      <c r="A195" t="s">
        <v>4686</v>
      </c>
      <c r="B195">
        <v>41.29</v>
      </c>
      <c r="C195">
        <v>41.46</v>
      </c>
      <c r="D195">
        <f t="shared" si="2"/>
        <v>17</v>
      </c>
      <c r="E195" t="s">
        <v>442</v>
      </c>
      <c r="I195" t="s">
        <v>4550</v>
      </c>
      <c r="J195">
        <v>1</v>
      </c>
    </row>
    <row r="196" spans="1:43">
      <c r="A196" t="s">
        <v>4701</v>
      </c>
      <c r="B196">
        <v>0.21</v>
      </c>
      <c r="C196">
        <v>0.53</v>
      </c>
      <c r="D196">
        <f t="shared" si="2"/>
        <v>32</v>
      </c>
      <c r="E196" t="s">
        <v>442</v>
      </c>
      <c r="F196" t="s">
        <v>440</v>
      </c>
      <c r="I196" t="s">
        <v>4702</v>
      </c>
      <c r="J196">
        <v>1</v>
      </c>
      <c r="K196" t="s">
        <v>4628</v>
      </c>
      <c r="L196">
        <v>1</v>
      </c>
      <c r="M196" t="s">
        <v>4542</v>
      </c>
      <c r="N196">
        <v>1</v>
      </c>
    </row>
    <row r="197" spans="1:43">
      <c r="A197" t="s">
        <v>4701</v>
      </c>
      <c r="B197">
        <v>5.0199999999999996</v>
      </c>
      <c r="C197">
        <v>5.25</v>
      </c>
      <c r="D197">
        <f t="shared" ref="D197:D256" si="3">(TRUNC(C197)*60)+((C197-TRUNC(C197))*100)-((TRUNC(B197)*60)+((B197-TRUNC(B197))*100))</f>
        <v>23.000000000000057</v>
      </c>
      <c r="E197" t="s">
        <v>442</v>
      </c>
      <c r="I197" t="s">
        <v>4611</v>
      </c>
      <c r="J197">
        <v>1</v>
      </c>
      <c r="K197" t="s">
        <v>4703</v>
      </c>
      <c r="L197">
        <v>1</v>
      </c>
    </row>
    <row r="198" spans="1:43">
      <c r="A198" t="s">
        <v>4704</v>
      </c>
      <c r="B198">
        <v>1.38</v>
      </c>
      <c r="C198">
        <v>2.02</v>
      </c>
      <c r="D198">
        <f t="shared" si="3"/>
        <v>24.000000000000014</v>
      </c>
      <c r="E198" t="s">
        <v>442</v>
      </c>
      <c r="I198" t="s">
        <v>4658</v>
      </c>
      <c r="J198">
        <v>1</v>
      </c>
      <c r="K198" t="s">
        <v>4607</v>
      </c>
      <c r="L198">
        <v>1</v>
      </c>
      <c r="M198" t="s">
        <v>4608</v>
      </c>
      <c r="N198">
        <v>1</v>
      </c>
      <c r="O198" t="s">
        <v>4609</v>
      </c>
      <c r="P198">
        <v>1</v>
      </c>
      <c r="Q198" t="s">
        <v>4610</v>
      </c>
      <c r="R198">
        <v>1</v>
      </c>
    </row>
    <row r="199" spans="1:43">
      <c r="A199" t="s">
        <v>4704</v>
      </c>
      <c r="B199">
        <v>3.15</v>
      </c>
      <c r="C199">
        <v>3.28</v>
      </c>
      <c r="D199">
        <f t="shared" si="3"/>
        <v>12.999999999999972</v>
      </c>
      <c r="E199" t="s">
        <v>442</v>
      </c>
      <c r="I199" t="s">
        <v>4661</v>
      </c>
      <c r="J199">
        <v>1</v>
      </c>
    </row>
    <row r="200" spans="1:43">
      <c r="A200" s="46" t="s">
        <v>792</v>
      </c>
      <c r="D200" s="22">
        <f>AVERAGE(D134:D199)</f>
        <v>43.424242424242401</v>
      </c>
    </row>
    <row r="201" spans="1:43">
      <c r="A201" s="46" t="s">
        <v>538</v>
      </c>
      <c r="D201" s="22">
        <f>STDEV(D134:D199)</f>
        <v>27.2323679617081</v>
      </c>
    </row>
    <row r="202" spans="1:43">
      <c r="A202" t="s">
        <v>4541</v>
      </c>
      <c r="B202">
        <v>1.49</v>
      </c>
      <c r="C202">
        <v>3.36</v>
      </c>
      <c r="D202">
        <f t="shared" si="3"/>
        <v>107</v>
      </c>
      <c r="E202" t="s">
        <v>441</v>
      </c>
      <c r="I202" t="s">
        <v>4543</v>
      </c>
      <c r="J202">
        <v>4</v>
      </c>
      <c r="T202" t="s">
        <v>4544</v>
      </c>
      <c r="U202">
        <v>1</v>
      </c>
      <c r="V202" t="s">
        <v>4545</v>
      </c>
      <c r="W202">
        <v>3</v>
      </c>
      <c r="X202" t="s">
        <v>4546</v>
      </c>
      <c r="Y202">
        <v>1</v>
      </c>
      <c r="Z202" t="s">
        <v>4547</v>
      </c>
      <c r="AA202">
        <v>2</v>
      </c>
      <c r="AB202" t="s">
        <v>4548</v>
      </c>
      <c r="AC202">
        <v>2</v>
      </c>
      <c r="AD202" t="s">
        <v>4549</v>
      </c>
      <c r="AE202">
        <v>1</v>
      </c>
      <c r="AF202" t="s">
        <v>442</v>
      </c>
      <c r="AG202">
        <v>1</v>
      </c>
      <c r="AH202" t="s">
        <v>4550</v>
      </c>
      <c r="AI202">
        <v>1</v>
      </c>
      <c r="AJ202" t="s">
        <v>440</v>
      </c>
      <c r="AK202">
        <v>1</v>
      </c>
      <c r="AL202" t="s">
        <v>4542</v>
      </c>
      <c r="AM202">
        <v>1</v>
      </c>
      <c r="AN202" t="s">
        <v>4551</v>
      </c>
      <c r="AO202">
        <v>1</v>
      </c>
      <c r="AP202" t="s">
        <v>4552</v>
      </c>
      <c r="AQ202">
        <v>1</v>
      </c>
    </row>
    <row r="203" spans="1:43">
      <c r="A203" t="s">
        <v>4564</v>
      </c>
      <c r="B203">
        <v>2.21</v>
      </c>
      <c r="C203">
        <v>3.02</v>
      </c>
      <c r="D203">
        <f t="shared" si="3"/>
        <v>41</v>
      </c>
      <c r="E203" t="s">
        <v>441</v>
      </c>
      <c r="I203" t="s">
        <v>4565</v>
      </c>
      <c r="J203">
        <v>1</v>
      </c>
    </row>
    <row r="204" spans="1:43">
      <c r="A204" t="s">
        <v>4564</v>
      </c>
      <c r="B204">
        <v>9.14</v>
      </c>
      <c r="C204">
        <v>10.029999999999999</v>
      </c>
      <c r="D204">
        <f t="shared" si="3"/>
        <v>48.999999999999886</v>
      </c>
      <c r="E204" t="s">
        <v>441</v>
      </c>
      <c r="F204" t="s">
        <v>442</v>
      </c>
      <c r="I204" t="s">
        <v>4568</v>
      </c>
      <c r="J204">
        <v>1</v>
      </c>
      <c r="K204" t="s">
        <v>4535</v>
      </c>
      <c r="L204">
        <v>1</v>
      </c>
    </row>
    <row r="205" spans="1:43">
      <c r="A205" t="s">
        <v>4570</v>
      </c>
      <c r="B205">
        <v>4.22</v>
      </c>
      <c r="C205">
        <v>5.23</v>
      </c>
      <c r="D205">
        <f t="shared" si="3"/>
        <v>61.000000000000057</v>
      </c>
      <c r="E205" t="s">
        <v>441</v>
      </c>
      <c r="I205" t="s">
        <v>4571</v>
      </c>
      <c r="J205">
        <v>1</v>
      </c>
      <c r="K205" t="s">
        <v>4565</v>
      </c>
      <c r="L205">
        <v>2</v>
      </c>
    </row>
    <row r="206" spans="1:43">
      <c r="A206" t="s">
        <v>4573</v>
      </c>
      <c r="B206">
        <v>7.0000000000000007E-2</v>
      </c>
      <c r="C206">
        <v>1.31</v>
      </c>
      <c r="D206">
        <f t="shared" si="3"/>
        <v>84</v>
      </c>
      <c r="E206" t="s">
        <v>441</v>
      </c>
      <c r="I206" t="s">
        <v>4565</v>
      </c>
      <c r="J206">
        <v>3</v>
      </c>
      <c r="T206" t="s">
        <v>4542</v>
      </c>
      <c r="U206">
        <v>2</v>
      </c>
      <c r="V206" t="s">
        <v>4585</v>
      </c>
      <c r="W206">
        <v>1</v>
      </c>
      <c r="X206" t="s">
        <v>4705</v>
      </c>
      <c r="Y206">
        <v>1</v>
      </c>
      <c r="Z206" t="s">
        <v>4568</v>
      </c>
      <c r="AA206">
        <v>1</v>
      </c>
      <c r="AB206" t="s">
        <v>4551</v>
      </c>
      <c r="AC206">
        <v>1</v>
      </c>
      <c r="AD206" t="s">
        <v>4552</v>
      </c>
      <c r="AE206">
        <v>1</v>
      </c>
    </row>
    <row r="207" spans="1:43">
      <c r="A207" t="s">
        <v>4577</v>
      </c>
      <c r="B207">
        <v>1.58</v>
      </c>
      <c r="C207">
        <v>3.16</v>
      </c>
      <c r="D207">
        <f t="shared" si="3"/>
        <v>78</v>
      </c>
      <c r="E207" t="s">
        <v>441</v>
      </c>
      <c r="I207" t="s">
        <v>4571</v>
      </c>
      <c r="J207">
        <v>3</v>
      </c>
      <c r="K207" t="s">
        <v>4565</v>
      </c>
      <c r="L207">
        <v>2</v>
      </c>
      <c r="T207" t="s">
        <v>797</v>
      </c>
      <c r="U207">
        <v>1</v>
      </c>
      <c r="V207" t="s">
        <v>442</v>
      </c>
      <c r="W207">
        <v>1</v>
      </c>
    </row>
    <row r="208" spans="1:43">
      <c r="A208" t="s">
        <v>4577</v>
      </c>
      <c r="B208">
        <v>9.02</v>
      </c>
      <c r="C208">
        <v>9.16</v>
      </c>
      <c r="D208">
        <f t="shared" si="3"/>
        <v>14</v>
      </c>
      <c r="E208" t="s">
        <v>441</v>
      </c>
      <c r="I208" t="s">
        <v>818</v>
      </c>
      <c r="J208">
        <v>1</v>
      </c>
      <c r="K208" t="s">
        <v>4545</v>
      </c>
      <c r="L208">
        <v>1</v>
      </c>
    </row>
    <row r="209" spans="1:55">
      <c r="A209" t="s">
        <v>4613</v>
      </c>
      <c r="B209">
        <v>6.52</v>
      </c>
      <c r="C209">
        <v>7.14</v>
      </c>
      <c r="D209">
        <f t="shared" si="3"/>
        <v>22</v>
      </c>
      <c r="E209" t="s">
        <v>441</v>
      </c>
      <c r="F209" t="s">
        <v>442</v>
      </c>
      <c r="I209" t="s">
        <v>4549</v>
      </c>
      <c r="J209">
        <v>1</v>
      </c>
      <c r="K209" t="s">
        <v>4609</v>
      </c>
      <c r="L209">
        <v>1</v>
      </c>
    </row>
    <row r="210" spans="1:55">
      <c r="A210" t="s">
        <v>4617</v>
      </c>
      <c r="B210">
        <v>9.2899999999999991</v>
      </c>
      <c r="C210">
        <v>9.5500000000000007</v>
      </c>
      <c r="D210">
        <f t="shared" si="3"/>
        <v>26.000000000000227</v>
      </c>
      <c r="E210" t="s">
        <v>441</v>
      </c>
      <c r="I210" t="s">
        <v>4565</v>
      </c>
      <c r="J210">
        <v>1</v>
      </c>
    </row>
    <row r="211" spans="1:55">
      <c r="A211" t="s">
        <v>4625</v>
      </c>
      <c r="B211">
        <v>5.0999999999999996</v>
      </c>
      <c r="C211">
        <v>5.35</v>
      </c>
      <c r="D211">
        <f t="shared" si="3"/>
        <v>25</v>
      </c>
      <c r="E211" t="s">
        <v>441</v>
      </c>
      <c r="I211" t="s">
        <v>4543</v>
      </c>
      <c r="J211">
        <v>1</v>
      </c>
      <c r="K211" t="s">
        <v>4626</v>
      </c>
      <c r="L211">
        <v>1</v>
      </c>
    </row>
    <row r="212" spans="1:55">
      <c r="A212" t="s">
        <v>4629</v>
      </c>
      <c r="B212">
        <v>0.03</v>
      </c>
      <c r="C212">
        <v>5.21</v>
      </c>
      <c r="D212">
        <f t="shared" si="3"/>
        <v>318</v>
      </c>
      <c r="E212" t="s">
        <v>441</v>
      </c>
      <c r="I212" t="s">
        <v>4565</v>
      </c>
      <c r="J212">
        <v>15</v>
      </c>
      <c r="T212" t="s">
        <v>4551</v>
      </c>
      <c r="U212">
        <v>1</v>
      </c>
      <c r="V212" t="s">
        <v>4571</v>
      </c>
      <c r="W212">
        <v>3</v>
      </c>
      <c r="X212" t="s">
        <v>4566</v>
      </c>
      <c r="Y212">
        <v>1</v>
      </c>
      <c r="Z212" t="s">
        <v>4585</v>
      </c>
      <c r="AA212">
        <v>1</v>
      </c>
      <c r="AB212" t="s">
        <v>4630</v>
      </c>
      <c r="AC212">
        <v>3</v>
      </c>
      <c r="AD212" t="s">
        <v>4542</v>
      </c>
      <c r="AE212">
        <v>2</v>
      </c>
      <c r="AF212" t="s">
        <v>4558</v>
      </c>
      <c r="AG212">
        <v>1</v>
      </c>
      <c r="AH212" t="s">
        <v>4579</v>
      </c>
      <c r="AI212">
        <v>1</v>
      </c>
    </row>
    <row r="213" spans="1:55">
      <c r="A213" t="s">
        <v>4637</v>
      </c>
      <c r="B213">
        <v>7.13</v>
      </c>
      <c r="C213">
        <v>7.36</v>
      </c>
      <c r="D213">
        <f t="shared" si="3"/>
        <v>23</v>
      </c>
      <c r="E213" t="s">
        <v>441</v>
      </c>
      <c r="I213" t="s">
        <v>4585</v>
      </c>
      <c r="J213">
        <v>1</v>
      </c>
      <c r="K213" t="s">
        <v>4571</v>
      </c>
      <c r="L213">
        <v>1</v>
      </c>
    </row>
    <row r="214" spans="1:55">
      <c r="A214" t="s">
        <v>4637</v>
      </c>
      <c r="B214">
        <v>7.36</v>
      </c>
      <c r="C214">
        <v>8.31</v>
      </c>
      <c r="D214">
        <f t="shared" si="3"/>
        <v>55.000000000000057</v>
      </c>
      <c r="E214" t="s">
        <v>441</v>
      </c>
      <c r="I214" t="s">
        <v>4565</v>
      </c>
      <c r="J214">
        <v>3</v>
      </c>
      <c r="T214" t="s">
        <v>4585</v>
      </c>
      <c r="U214">
        <v>1</v>
      </c>
      <c r="V214" t="s">
        <v>4542</v>
      </c>
      <c r="W214">
        <v>1</v>
      </c>
      <c r="X214" t="s">
        <v>4639</v>
      </c>
      <c r="Y214">
        <v>1</v>
      </c>
      <c r="Z214" t="s">
        <v>4558</v>
      </c>
      <c r="AA214">
        <v>1</v>
      </c>
    </row>
    <row r="215" spans="1:55">
      <c r="A215" t="s">
        <v>4650</v>
      </c>
      <c r="B215">
        <v>7.16</v>
      </c>
      <c r="C215">
        <v>7.37</v>
      </c>
      <c r="D215">
        <f t="shared" si="3"/>
        <v>21</v>
      </c>
      <c r="E215" t="s">
        <v>441</v>
      </c>
      <c r="I215" t="s">
        <v>4565</v>
      </c>
      <c r="J215">
        <v>1</v>
      </c>
    </row>
    <row r="216" spans="1:55">
      <c r="A216" t="s">
        <v>4650</v>
      </c>
      <c r="B216">
        <v>11.43</v>
      </c>
      <c r="C216">
        <v>12.26</v>
      </c>
      <c r="D216">
        <f t="shared" si="3"/>
        <v>43</v>
      </c>
      <c r="E216" t="s">
        <v>441</v>
      </c>
      <c r="I216" t="s">
        <v>4565</v>
      </c>
      <c r="J216">
        <v>2</v>
      </c>
      <c r="K216" t="s">
        <v>4630</v>
      </c>
      <c r="L216">
        <v>2</v>
      </c>
      <c r="T216" t="s">
        <v>4632</v>
      </c>
      <c r="U216">
        <v>1</v>
      </c>
      <c r="V216" t="s">
        <v>4652</v>
      </c>
      <c r="W216">
        <v>1</v>
      </c>
    </row>
    <row r="217" spans="1:55">
      <c r="A217" t="s">
        <v>4654</v>
      </c>
      <c r="B217">
        <v>4.3899999999999997</v>
      </c>
      <c r="C217">
        <v>5.19</v>
      </c>
      <c r="D217">
        <f t="shared" si="3"/>
        <v>40.000000000000057</v>
      </c>
      <c r="E217" t="s">
        <v>441</v>
      </c>
      <c r="I217" t="s">
        <v>4565</v>
      </c>
      <c r="J217">
        <v>1</v>
      </c>
      <c r="K217" t="s">
        <v>4552</v>
      </c>
      <c r="L217">
        <v>1</v>
      </c>
      <c r="M217" t="s">
        <v>4549</v>
      </c>
      <c r="N217">
        <v>1</v>
      </c>
    </row>
    <row r="218" spans="1:55">
      <c r="A218" t="s">
        <v>4664</v>
      </c>
      <c r="B218">
        <v>3.45</v>
      </c>
      <c r="C218">
        <v>4.49</v>
      </c>
      <c r="D218">
        <f t="shared" si="3"/>
        <v>64</v>
      </c>
      <c r="E218" t="s">
        <v>441</v>
      </c>
      <c r="I218" t="s">
        <v>4571</v>
      </c>
      <c r="J218">
        <v>7</v>
      </c>
      <c r="T218" t="s">
        <v>4665</v>
      </c>
      <c r="U218">
        <v>1</v>
      </c>
      <c r="V218" t="s">
        <v>4544</v>
      </c>
      <c r="W218">
        <v>2</v>
      </c>
      <c r="X218" t="s">
        <v>4565</v>
      </c>
      <c r="Y218">
        <v>1</v>
      </c>
      <c r="Z218" t="s">
        <v>4568</v>
      </c>
      <c r="AA218">
        <v>1</v>
      </c>
      <c r="AB218" t="s">
        <v>4542</v>
      </c>
      <c r="AC218">
        <v>1</v>
      </c>
    </row>
    <row r="219" spans="1:55">
      <c r="A219" t="s">
        <v>4668</v>
      </c>
      <c r="B219">
        <v>0.05</v>
      </c>
      <c r="C219">
        <v>6.06</v>
      </c>
      <c r="D219">
        <f t="shared" si="3"/>
        <v>360.99999999999994</v>
      </c>
      <c r="E219" t="s">
        <v>441</v>
      </c>
      <c r="I219" t="s">
        <v>4565</v>
      </c>
      <c r="J219">
        <v>23</v>
      </c>
      <c r="T219" t="s">
        <v>4645</v>
      </c>
      <c r="U219">
        <v>1</v>
      </c>
      <c r="V219" t="s">
        <v>4536</v>
      </c>
      <c r="W219">
        <v>1</v>
      </c>
      <c r="X219" t="s">
        <v>797</v>
      </c>
      <c r="Y219">
        <v>2</v>
      </c>
      <c r="Z219" t="s">
        <v>4558</v>
      </c>
      <c r="AA219">
        <v>3</v>
      </c>
      <c r="AB219" t="s">
        <v>688</v>
      </c>
      <c r="AC219">
        <v>1</v>
      </c>
      <c r="AD219" t="s">
        <v>4550</v>
      </c>
      <c r="AE219">
        <v>1</v>
      </c>
      <c r="AF219" t="s">
        <v>4545</v>
      </c>
      <c r="AG219">
        <v>1</v>
      </c>
      <c r="AH219" t="s">
        <v>4669</v>
      </c>
      <c r="AI219">
        <v>1</v>
      </c>
      <c r="AJ219" t="s">
        <v>4615</v>
      </c>
      <c r="AK219">
        <v>1</v>
      </c>
      <c r="AL219" t="s">
        <v>4585</v>
      </c>
      <c r="AM219">
        <v>2</v>
      </c>
      <c r="AN219" t="s">
        <v>4651</v>
      </c>
      <c r="AO219">
        <v>2</v>
      </c>
      <c r="AP219" t="s">
        <v>4670</v>
      </c>
      <c r="AQ219">
        <v>2</v>
      </c>
      <c r="AR219" t="s">
        <v>4571</v>
      </c>
      <c r="AS219">
        <v>1</v>
      </c>
      <c r="AT219" t="s">
        <v>4671</v>
      </c>
      <c r="AU219">
        <v>1</v>
      </c>
      <c r="AV219" t="s">
        <v>4672</v>
      </c>
      <c r="AW219">
        <v>1</v>
      </c>
      <c r="AX219" t="s">
        <v>4547</v>
      </c>
      <c r="AY219">
        <v>1</v>
      </c>
      <c r="AZ219" t="s">
        <v>4551</v>
      </c>
      <c r="BA219">
        <v>3</v>
      </c>
      <c r="BB219" t="s">
        <v>4552</v>
      </c>
      <c r="BC219">
        <v>1</v>
      </c>
    </row>
    <row r="220" spans="1:55">
      <c r="A220" t="s">
        <v>4668</v>
      </c>
      <c r="B220">
        <v>6.09</v>
      </c>
      <c r="C220">
        <v>8.27</v>
      </c>
      <c r="D220">
        <f t="shared" si="3"/>
        <v>137.99999999999994</v>
      </c>
      <c r="E220" t="s">
        <v>441</v>
      </c>
      <c r="I220" t="s">
        <v>4571</v>
      </c>
      <c r="J220">
        <v>5</v>
      </c>
      <c r="T220" t="s">
        <v>4551</v>
      </c>
      <c r="U220">
        <v>4</v>
      </c>
      <c r="V220" t="s">
        <v>4673</v>
      </c>
      <c r="W220">
        <v>2</v>
      </c>
      <c r="X220" t="s">
        <v>4565</v>
      </c>
      <c r="Y220">
        <v>2</v>
      </c>
      <c r="Z220" t="s">
        <v>4585</v>
      </c>
      <c r="AA220">
        <v>1</v>
      </c>
    </row>
    <row r="221" spans="1:55">
      <c r="A221" t="s">
        <v>4674</v>
      </c>
      <c r="B221">
        <v>2.37</v>
      </c>
      <c r="C221">
        <v>3.16</v>
      </c>
      <c r="D221">
        <f t="shared" si="3"/>
        <v>39</v>
      </c>
      <c r="E221" t="s">
        <v>441</v>
      </c>
      <c r="I221" t="s">
        <v>4571</v>
      </c>
      <c r="J221">
        <v>1</v>
      </c>
    </row>
    <row r="222" spans="1:55">
      <c r="A222" t="s">
        <v>4674</v>
      </c>
      <c r="B222">
        <v>3.2</v>
      </c>
      <c r="C222">
        <v>3.42</v>
      </c>
      <c r="D222">
        <f t="shared" si="3"/>
        <v>21.999999999999972</v>
      </c>
      <c r="E222" t="s">
        <v>441</v>
      </c>
      <c r="I222" t="s">
        <v>4551</v>
      </c>
      <c r="J222">
        <v>1</v>
      </c>
    </row>
    <row r="223" spans="1:55">
      <c r="A223" t="s">
        <v>4674</v>
      </c>
      <c r="B223">
        <v>4.42</v>
      </c>
      <c r="C223">
        <v>8.11</v>
      </c>
      <c r="D223">
        <f t="shared" si="3"/>
        <v>208.99999999999994</v>
      </c>
      <c r="E223" t="s">
        <v>441</v>
      </c>
      <c r="I223" t="s">
        <v>4571</v>
      </c>
      <c r="J223">
        <v>5</v>
      </c>
      <c r="T223" t="s">
        <v>4595</v>
      </c>
      <c r="U223">
        <v>1</v>
      </c>
      <c r="V223" t="s">
        <v>4565</v>
      </c>
      <c r="W223">
        <v>2</v>
      </c>
      <c r="X223" t="s">
        <v>4675</v>
      </c>
      <c r="Y223">
        <v>1</v>
      </c>
      <c r="Z223" t="s">
        <v>4535</v>
      </c>
      <c r="AA223">
        <v>1</v>
      </c>
    </row>
    <row r="224" spans="1:55">
      <c r="A224" t="s">
        <v>4674</v>
      </c>
      <c r="B224">
        <v>8.15</v>
      </c>
      <c r="C224">
        <v>9.1199999999999992</v>
      </c>
      <c r="D224">
        <f t="shared" si="3"/>
        <v>56.999999999999829</v>
      </c>
      <c r="E224" t="s">
        <v>441</v>
      </c>
      <c r="I224" t="s">
        <v>4551</v>
      </c>
      <c r="J224">
        <v>2</v>
      </c>
      <c r="T224" t="s">
        <v>4585</v>
      </c>
      <c r="U224">
        <v>1</v>
      </c>
      <c r="V224" t="s">
        <v>4655</v>
      </c>
      <c r="W224">
        <v>1</v>
      </c>
      <c r="X224" t="s">
        <v>4571</v>
      </c>
      <c r="Y224">
        <v>1</v>
      </c>
      <c r="Z224" t="s">
        <v>4607</v>
      </c>
      <c r="AA224">
        <v>1</v>
      </c>
      <c r="AB224" t="s">
        <v>4676</v>
      </c>
      <c r="AC224">
        <v>1</v>
      </c>
    </row>
    <row r="225" spans="1:37">
      <c r="A225" t="s">
        <v>4674</v>
      </c>
      <c r="B225">
        <v>9.1199999999999992</v>
      </c>
      <c r="C225">
        <v>9.4499999999999993</v>
      </c>
      <c r="D225">
        <f t="shared" si="3"/>
        <v>33</v>
      </c>
      <c r="E225" t="s">
        <v>441</v>
      </c>
      <c r="F225" t="s">
        <v>439</v>
      </c>
      <c r="I225" t="s">
        <v>4677</v>
      </c>
      <c r="J225">
        <v>1</v>
      </c>
      <c r="K225" t="s">
        <v>4558</v>
      </c>
      <c r="L225">
        <v>1</v>
      </c>
    </row>
    <row r="226" spans="1:37">
      <c r="A226" t="s">
        <v>4674</v>
      </c>
      <c r="B226">
        <v>9.48</v>
      </c>
      <c r="C226">
        <v>12.08</v>
      </c>
      <c r="D226">
        <f t="shared" si="3"/>
        <v>140</v>
      </c>
      <c r="E226" t="s">
        <v>441</v>
      </c>
      <c r="I226" t="s">
        <v>4571</v>
      </c>
      <c r="J226">
        <v>4</v>
      </c>
    </row>
    <row r="227" spans="1:37">
      <c r="A227" t="s">
        <v>4674</v>
      </c>
      <c r="B227">
        <v>15.36</v>
      </c>
      <c r="C227">
        <v>16.13</v>
      </c>
      <c r="D227">
        <f t="shared" si="3"/>
        <v>36.999999999999886</v>
      </c>
      <c r="E227" t="s">
        <v>441</v>
      </c>
      <c r="I227" t="s">
        <v>4571</v>
      </c>
      <c r="J227">
        <v>1</v>
      </c>
    </row>
    <row r="228" spans="1:37">
      <c r="A228" t="s">
        <v>4674</v>
      </c>
      <c r="B228">
        <v>16.440000000000001</v>
      </c>
      <c r="C228">
        <v>20.21</v>
      </c>
      <c r="D228">
        <f t="shared" si="3"/>
        <v>216.99999999999989</v>
      </c>
      <c r="E228" t="s">
        <v>441</v>
      </c>
      <c r="I228" t="s">
        <v>4565</v>
      </c>
      <c r="J228">
        <v>7</v>
      </c>
      <c r="T228" t="s">
        <v>4569</v>
      </c>
      <c r="U228">
        <v>1</v>
      </c>
      <c r="V228" t="s">
        <v>4542</v>
      </c>
      <c r="W228">
        <v>2</v>
      </c>
    </row>
    <row r="229" spans="1:37">
      <c r="A229" t="s">
        <v>4678</v>
      </c>
      <c r="B229">
        <v>0.43</v>
      </c>
      <c r="C229">
        <v>1.51</v>
      </c>
      <c r="D229">
        <f t="shared" si="3"/>
        <v>68</v>
      </c>
      <c r="E229" t="s">
        <v>441</v>
      </c>
      <c r="I229" t="s">
        <v>4571</v>
      </c>
      <c r="J229">
        <v>2</v>
      </c>
    </row>
    <row r="230" spans="1:37">
      <c r="A230" t="s">
        <v>4678</v>
      </c>
      <c r="B230">
        <v>1.54</v>
      </c>
      <c r="C230">
        <v>4.0199999999999996</v>
      </c>
      <c r="D230">
        <f t="shared" si="3"/>
        <v>127.99999999999994</v>
      </c>
      <c r="E230" t="s">
        <v>441</v>
      </c>
      <c r="F230" t="s">
        <v>442</v>
      </c>
      <c r="I230" t="s">
        <v>4565</v>
      </c>
      <c r="J230">
        <v>5</v>
      </c>
      <c r="K230" t="s">
        <v>4535</v>
      </c>
      <c r="L230">
        <v>2</v>
      </c>
      <c r="T230" t="s">
        <v>4679</v>
      </c>
      <c r="U230">
        <v>1</v>
      </c>
    </row>
    <row r="231" spans="1:37">
      <c r="A231" t="s">
        <v>4678</v>
      </c>
      <c r="B231">
        <v>4.3099999999999996</v>
      </c>
      <c r="C231">
        <v>5.09</v>
      </c>
      <c r="D231">
        <f t="shared" si="3"/>
        <v>38.000000000000057</v>
      </c>
      <c r="E231" t="s">
        <v>441</v>
      </c>
      <c r="I231" t="s">
        <v>4585</v>
      </c>
      <c r="J231">
        <v>1</v>
      </c>
      <c r="K231" t="s">
        <v>4672</v>
      </c>
      <c r="L231">
        <v>1</v>
      </c>
      <c r="M231" t="s">
        <v>688</v>
      </c>
      <c r="N231">
        <v>1</v>
      </c>
    </row>
    <row r="232" spans="1:37">
      <c r="A232" t="s">
        <v>4678</v>
      </c>
      <c r="B232">
        <v>5.14</v>
      </c>
      <c r="C232">
        <v>8.1999999999999993</v>
      </c>
      <c r="D232">
        <f t="shared" si="3"/>
        <v>186</v>
      </c>
      <c r="E232" t="s">
        <v>441</v>
      </c>
      <c r="I232" t="s">
        <v>4545</v>
      </c>
      <c r="J232">
        <v>15</v>
      </c>
      <c r="T232" t="s">
        <v>4549</v>
      </c>
      <c r="U232">
        <v>1</v>
      </c>
      <c r="V232" t="s">
        <v>4565</v>
      </c>
      <c r="W232">
        <v>1</v>
      </c>
      <c r="X232" t="s">
        <v>4680</v>
      </c>
      <c r="Y232">
        <v>1</v>
      </c>
      <c r="Z232" t="s">
        <v>4681</v>
      </c>
      <c r="AA232">
        <v>1</v>
      </c>
      <c r="AB232" t="s">
        <v>4682</v>
      </c>
      <c r="AC232">
        <v>1</v>
      </c>
      <c r="AD232" t="s">
        <v>4571</v>
      </c>
      <c r="AE232">
        <v>1</v>
      </c>
      <c r="AF232" t="s">
        <v>4558</v>
      </c>
      <c r="AG232">
        <v>1</v>
      </c>
      <c r="AH232" t="s">
        <v>4561</v>
      </c>
      <c r="AI232">
        <v>1</v>
      </c>
      <c r="AJ232" t="s">
        <v>4646</v>
      </c>
      <c r="AK232">
        <v>1</v>
      </c>
    </row>
    <row r="233" spans="1:37">
      <c r="A233" t="s">
        <v>4678</v>
      </c>
      <c r="B233">
        <v>8.42</v>
      </c>
      <c r="C233">
        <v>9.5500000000000007</v>
      </c>
      <c r="D233">
        <f t="shared" si="3"/>
        <v>73.000000000000114</v>
      </c>
      <c r="E233" t="s">
        <v>441</v>
      </c>
      <c r="I233" t="s">
        <v>4545</v>
      </c>
      <c r="J233">
        <v>3</v>
      </c>
    </row>
    <row r="234" spans="1:37">
      <c r="A234" t="s">
        <v>4678</v>
      </c>
      <c r="B234">
        <v>13.02</v>
      </c>
      <c r="C234">
        <v>14.28</v>
      </c>
      <c r="D234">
        <f t="shared" si="3"/>
        <v>85.999999999999886</v>
      </c>
      <c r="E234" t="s">
        <v>441</v>
      </c>
      <c r="I234" t="s">
        <v>4545</v>
      </c>
      <c r="J234">
        <v>3</v>
      </c>
      <c r="T234" t="s">
        <v>4681</v>
      </c>
      <c r="U234">
        <v>1</v>
      </c>
      <c r="V234" t="s">
        <v>4543</v>
      </c>
      <c r="W234">
        <v>1</v>
      </c>
      <c r="X234" t="s">
        <v>4684</v>
      </c>
      <c r="Y234">
        <v>1</v>
      </c>
      <c r="Z234" t="s">
        <v>4550</v>
      </c>
      <c r="AA234">
        <v>1</v>
      </c>
    </row>
    <row r="235" spans="1:37">
      <c r="A235" t="s">
        <v>4678</v>
      </c>
      <c r="B235">
        <v>17.05</v>
      </c>
      <c r="C235">
        <v>17.41</v>
      </c>
      <c r="D235">
        <f t="shared" si="3"/>
        <v>36</v>
      </c>
      <c r="E235" t="s">
        <v>441</v>
      </c>
      <c r="I235" t="s">
        <v>4545</v>
      </c>
      <c r="J235">
        <v>1</v>
      </c>
    </row>
    <row r="236" spans="1:37">
      <c r="A236" t="s">
        <v>4686</v>
      </c>
      <c r="B236">
        <v>1.23</v>
      </c>
      <c r="C236">
        <v>2.19</v>
      </c>
      <c r="D236">
        <f t="shared" si="3"/>
        <v>56</v>
      </c>
      <c r="E236" t="s">
        <v>441</v>
      </c>
      <c r="I236" t="s">
        <v>4565</v>
      </c>
      <c r="J236">
        <v>4</v>
      </c>
      <c r="T236" t="s">
        <v>4585</v>
      </c>
      <c r="U236">
        <v>1</v>
      </c>
      <c r="V236" t="s">
        <v>4561</v>
      </c>
      <c r="W236">
        <v>1</v>
      </c>
    </row>
    <row r="237" spans="1:37">
      <c r="A237" t="s">
        <v>4686</v>
      </c>
      <c r="B237">
        <v>2.4500000000000002</v>
      </c>
      <c r="C237">
        <v>5.04</v>
      </c>
      <c r="D237">
        <f t="shared" si="3"/>
        <v>139</v>
      </c>
      <c r="E237" t="s">
        <v>441</v>
      </c>
      <c r="I237" t="s">
        <v>4672</v>
      </c>
      <c r="J237">
        <v>9</v>
      </c>
      <c r="T237" t="s">
        <v>4571</v>
      </c>
      <c r="U237">
        <v>3</v>
      </c>
      <c r="V237" t="s">
        <v>442</v>
      </c>
      <c r="W237">
        <v>1</v>
      </c>
      <c r="X237" t="s">
        <v>4606</v>
      </c>
      <c r="Y237">
        <v>1</v>
      </c>
      <c r="Z237" t="s">
        <v>4585</v>
      </c>
      <c r="AA237">
        <v>1</v>
      </c>
      <c r="AB237" t="s">
        <v>4565</v>
      </c>
      <c r="AC237">
        <v>2</v>
      </c>
      <c r="AD237" t="s">
        <v>4687</v>
      </c>
      <c r="AE237">
        <v>1</v>
      </c>
    </row>
    <row r="238" spans="1:37">
      <c r="A238" t="s">
        <v>4686</v>
      </c>
      <c r="B238">
        <v>5.04</v>
      </c>
      <c r="C238">
        <v>6.3</v>
      </c>
      <c r="D238">
        <f t="shared" si="3"/>
        <v>86</v>
      </c>
      <c r="E238" t="s">
        <v>441</v>
      </c>
      <c r="I238" t="s">
        <v>4565</v>
      </c>
      <c r="J238">
        <v>5</v>
      </c>
      <c r="T238" t="s">
        <v>4585</v>
      </c>
      <c r="U238">
        <v>1</v>
      </c>
      <c r="V238" t="s">
        <v>4651</v>
      </c>
      <c r="W238">
        <v>1</v>
      </c>
    </row>
    <row r="239" spans="1:37">
      <c r="A239" t="s">
        <v>4686</v>
      </c>
      <c r="B239">
        <v>6.3</v>
      </c>
      <c r="C239">
        <v>7.13</v>
      </c>
      <c r="D239">
        <f t="shared" si="3"/>
        <v>43</v>
      </c>
      <c r="E239" t="s">
        <v>441</v>
      </c>
      <c r="I239" t="s">
        <v>4665</v>
      </c>
      <c r="J239">
        <v>1</v>
      </c>
    </row>
    <row r="240" spans="1:37">
      <c r="A240" t="s">
        <v>4686</v>
      </c>
      <c r="B240">
        <v>7.13</v>
      </c>
      <c r="C240">
        <v>8.01</v>
      </c>
      <c r="D240">
        <f t="shared" si="3"/>
        <v>48</v>
      </c>
      <c r="E240" t="s">
        <v>441</v>
      </c>
      <c r="I240" t="s">
        <v>4651</v>
      </c>
      <c r="J240">
        <v>2</v>
      </c>
      <c r="K240" t="s">
        <v>4565</v>
      </c>
      <c r="L240">
        <v>1</v>
      </c>
    </row>
    <row r="241" spans="1:43">
      <c r="A241" t="s">
        <v>4686</v>
      </c>
      <c r="B241">
        <v>8.16</v>
      </c>
      <c r="C241">
        <v>8.49</v>
      </c>
      <c r="D241">
        <f t="shared" si="3"/>
        <v>33</v>
      </c>
      <c r="E241" t="s">
        <v>441</v>
      </c>
      <c r="I241" t="s">
        <v>4651</v>
      </c>
      <c r="J241">
        <v>1</v>
      </c>
      <c r="K241" t="s">
        <v>4565</v>
      </c>
      <c r="L241">
        <v>1</v>
      </c>
      <c r="M241" t="s">
        <v>4571</v>
      </c>
      <c r="N241">
        <v>1</v>
      </c>
    </row>
    <row r="242" spans="1:43">
      <c r="A242" t="s">
        <v>4686</v>
      </c>
      <c r="B242">
        <v>10.54</v>
      </c>
      <c r="C242">
        <v>16.510000000000002</v>
      </c>
      <c r="D242">
        <f t="shared" si="3"/>
        <v>357.00000000000023</v>
      </c>
      <c r="E242" t="s">
        <v>441</v>
      </c>
      <c r="I242" t="s">
        <v>4565</v>
      </c>
      <c r="J242">
        <v>15</v>
      </c>
      <c r="T242" t="s">
        <v>4665</v>
      </c>
      <c r="U242">
        <v>1</v>
      </c>
      <c r="V242" t="s">
        <v>4551</v>
      </c>
      <c r="W242">
        <v>2</v>
      </c>
      <c r="X242" t="s">
        <v>4550</v>
      </c>
      <c r="Y242">
        <v>2</v>
      </c>
      <c r="Z242" t="s">
        <v>4571</v>
      </c>
      <c r="AA242">
        <v>2</v>
      </c>
      <c r="AB242" t="s">
        <v>4615</v>
      </c>
      <c r="AC242">
        <v>1</v>
      </c>
      <c r="AD242" t="s">
        <v>4688</v>
      </c>
      <c r="AE242">
        <v>1</v>
      </c>
      <c r="AF242" t="s">
        <v>4623</v>
      </c>
      <c r="AG242">
        <v>1</v>
      </c>
      <c r="AH242" t="s">
        <v>4542</v>
      </c>
      <c r="AI242">
        <v>1</v>
      </c>
      <c r="AJ242" t="s">
        <v>4651</v>
      </c>
      <c r="AK242">
        <v>1</v>
      </c>
      <c r="AL242" t="s">
        <v>4543</v>
      </c>
      <c r="AM242">
        <v>1</v>
      </c>
      <c r="AN242" t="s">
        <v>4561</v>
      </c>
      <c r="AO242">
        <v>3</v>
      </c>
      <c r="AP242" t="s">
        <v>4687</v>
      </c>
      <c r="AQ242">
        <v>1</v>
      </c>
    </row>
    <row r="243" spans="1:43">
      <c r="A243" t="s">
        <v>4686</v>
      </c>
      <c r="B243">
        <v>16.559999999999999</v>
      </c>
      <c r="C243">
        <v>17.39</v>
      </c>
      <c r="D243">
        <f t="shared" si="3"/>
        <v>43.000000000000114</v>
      </c>
      <c r="E243" t="s">
        <v>441</v>
      </c>
      <c r="I243" t="s">
        <v>4561</v>
      </c>
      <c r="J243">
        <v>2</v>
      </c>
      <c r="K243" t="s">
        <v>4565</v>
      </c>
      <c r="L243">
        <v>2</v>
      </c>
    </row>
    <row r="244" spans="1:43">
      <c r="A244" t="s">
        <v>4686</v>
      </c>
      <c r="B244">
        <v>18.13</v>
      </c>
      <c r="C244">
        <v>19.329999999999998</v>
      </c>
      <c r="D244">
        <f t="shared" si="3"/>
        <v>79.999999999999773</v>
      </c>
      <c r="E244" t="s">
        <v>441</v>
      </c>
      <c r="F244" t="s">
        <v>439</v>
      </c>
      <c r="I244" t="s">
        <v>4565</v>
      </c>
      <c r="J244">
        <v>2</v>
      </c>
      <c r="K244" t="s">
        <v>4548</v>
      </c>
      <c r="L244">
        <v>1</v>
      </c>
    </row>
    <row r="245" spans="1:43">
      <c r="A245" t="s">
        <v>4686</v>
      </c>
      <c r="B245">
        <v>21.2</v>
      </c>
      <c r="C245">
        <v>23.07</v>
      </c>
      <c r="D245">
        <f t="shared" si="3"/>
        <v>107</v>
      </c>
      <c r="E245" t="s">
        <v>441</v>
      </c>
      <c r="I245" t="s">
        <v>4565</v>
      </c>
      <c r="J245">
        <v>3</v>
      </c>
      <c r="K245" t="s">
        <v>4561</v>
      </c>
      <c r="L245">
        <v>3</v>
      </c>
      <c r="T245" t="s">
        <v>4551</v>
      </c>
      <c r="U245">
        <v>1</v>
      </c>
      <c r="V245" t="s">
        <v>4623</v>
      </c>
      <c r="W245">
        <v>1</v>
      </c>
    </row>
    <row r="246" spans="1:43">
      <c r="A246" t="s">
        <v>4686</v>
      </c>
      <c r="B246">
        <v>23.34</v>
      </c>
      <c r="C246">
        <v>24.3</v>
      </c>
      <c r="D246">
        <f t="shared" si="3"/>
        <v>56</v>
      </c>
      <c r="E246" t="s">
        <v>441</v>
      </c>
      <c r="I246" t="s">
        <v>4651</v>
      </c>
      <c r="J246">
        <v>2</v>
      </c>
      <c r="T246" t="s">
        <v>4561</v>
      </c>
      <c r="U246">
        <v>1</v>
      </c>
      <c r="V246" t="s">
        <v>4565</v>
      </c>
      <c r="W246">
        <v>1</v>
      </c>
      <c r="X246" t="s">
        <v>4623</v>
      </c>
      <c r="Y246">
        <v>1</v>
      </c>
      <c r="Z246" t="s">
        <v>4606</v>
      </c>
      <c r="AA246">
        <v>1</v>
      </c>
    </row>
    <row r="247" spans="1:43">
      <c r="A247" t="s">
        <v>4686</v>
      </c>
      <c r="B247">
        <v>28.42</v>
      </c>
      <c r="C247">
        <v>29.16</v>
      </c>
      <c r="D247">
        <f t="shared" si="3"/>
        <v>33.999999999999773</v>
      </c>
      <c r="E247" t="s">
        <v>441</v>
      </c>
      <c r="F247" t="s">
        <v>442</v>
      </c>
      <c r="I247" t="s">
        <v>4551</v>
      </c>
      <c r="J247">
        <v>1</v>
      </c>
      <c r="K247" t="s">
        <v>4565</v>
      </c>
      <c r="L247">
        <v>1</v>
      </c>
      <c r="M247" t="s">
        <v>4610</v>
      </c>
      <c r="N247">
        <v>1</v>
      </c>
    </row>
    <row r="248" spans="1:43">
      <c r="A248" t="s">
        <v>4698</v>
      </c>
      <c r="B248">
        <v>1.27</v>
      </c>
      <c r="C248">
        <v>1.48</v>
      </c>
      <c r="D248">
        <f t="shared" si="3"/>
        <v>21</v>
      </c>
      <c r="E248" t="s">
        <v>441</v>
      </c>
      <c r="I248" t="s">
        <v>4699</v>
      </c>
      <c r="J248">
        <v>1</v>
      </c>
      <c r="K248" t="s">
        <v>4571</v>
      </c>
      <c r="L248">
        <v>1</v>
      </c>
      <c r="M248" t="s">
        <v>4565</v>
      </c>
      <c r="N248">
        <v>1</v>
      </c>
    </row>
    <row r="249" spans="1:43">
      <c r="A249" t="s">
        <v>4701</v>
      </c>
      <c r="B249">
        <v>4.28</v>
      </c>
      <c r="C249">
        <v>5.0199999999999996</v>
      </c>
      <c r="D249">
        <f t="shared" si="3"/>
        <v>33.999999999999943</v>
      </c>
      <c r="E249" t="s">
        <v>441</v>
      </c>
      <c r="I249" t="s">
        <v>4561</v>
      </c>
      <c r="J249">
        <v>1</v>
      </c>
    </row>
    <row r="250" spans="1:43">
      <c r="A250" t="s">
        <v>4704</v>
      </c>
      <c r="B250">
        <v>3.53</v>
      </c>
      <c r="C250">
        <v>4.42</v>
      </c>
      <c r="D250">
        <f t="shared" si="3"/>
        <v>49.000000000000028</v>
      </c>
      <c r="E250" t="s">
        <v>441</v>
      </c>
      <c r="I250" t="s">
        <v>4565</v>
      </c>
      <c r="J250">
        <v>2</v>
      </c>
      <c r="K250" t="s">
        <v>4585</v>
      </c>
      <c r="L250">
        <v>2</v>
      </c>
      <c r="T250" t="s">
        <v>4551</v>
      </c>
      <c r="U250">
        <v>1</v>
      </c>
      <c r="V250" t="s">
        <v>4542</v>
      </c>
      <c r="W250">
        <v>1</v>
      </c>
      <c r="X250" t="s">
        <v>4705</v>
      </c>
      <c r="Y250">
        <v>1</v>
      </c>
    </row>
    <row r="251" spans="1:43">
      <c r="A251" s="46" t="s">
        <v>792</v>
      </c>
      <c r="D251" s="22">
        <f>AVERAGE(D202:D250)</f>
        <v>84.183673469387756</v>
      </c>
    </row>
    <row r="252" spans="1:43">
      <c r="A252" s="46" t="s">
        <v>538</v>
      </c>
      <c r="D252" s="22">
        <f>STDEV(D202:D250)</f>
        <v>82.768168566733166</v>
      </c>
    </row>
    <row r="253" spans="1:43">
      <c r="A253" t="s">
        <v>4663</v>
      </c>
      <c r="B253">
        <v>0.04</v>
      </c>
      <c r="C253">
        <v>1.08</v>
      </c>
      <c r="D253">
        <f t="shared" si="3"/>
        <v>64</v>
      </c>
      <c r="T253" t="s">
        <v>4587</v>
      </c>
      <c r="U253">
        <v>3</v>
      </c>
      <c r="V253" t="s">
        <v>4579</v>
      </c>
      <c r="W253">
        <v>1</v>
      </c>
      <c r="X253" t="s">
        <v>4547</v>
      </c>
      <c r="Y253">
        <v>1</v>
      </c>
      <c r="Z253" t="s">
        <v>4635</v>
      </c>
      <c r="AA253">
        <v>1</v>
      </c>
      <c r="AB253" t="s">
        <v>4567</v>
      </c>
      <c r="AC253">
        <v>1</v>
      </c>
      <c r="AD253" t="s">
        <v>4600</v>
      </c>
      <c r="AE253">
        <v>3</v>
      </c>
      <c r="AF253" t="s">
        <v>4598</v>
      </c>
      <c r="AG253">
        <v>1</v>
      </c>
      <c r="AH253" t="s">
        <v>4565</v>
      </c>
      <c r="AI253">
        <v>1</v>
      </c>
    </row>
    <row r="254" spans="1:43">
      <c r="A254" t="s">
        <v>4666</v>
      </c>
      <c r="B254">
        <v>3.24</v>
      </c>
      <c r="C254">
        <v>4.45</v>
      </c>
      <c r="D254">
        <f t="shared" si="3"/>
        <v>80.999999999999972</v>
      </c>
      <c r="T254" t="s">
        <v>4565</v>
      </c>
      <c r="U254">
        <v>4</v>
      </c>
      <c r="V254" t="s">
        <v>4623</v>
      </c>
      <c r="W254">
        <v>1</v>
      </c>
      <c r="X254" t="s">
        <v>4585</v>
      </c>
      <c r="Y254">
        <v>1</v>
      </c>
      <c r="Z254" t="s">
        <v>4571</v>
      </c>
      <c r="AA254">
        <v>1</v>
      </c>
      <c r="AB254" t="s">
        <v>4662</v>
      </c>
      <c r="AC254">
        <v>2</v>
      </c>
      <c r="AD254" t="s">
        <v>4578</v>
      </c>
      <c r="AE254">
        <v>1</v>
      </c>
      <c r="AF254" t="s">
        <v>4567</v>
      </c>
      <c r="AG254">
        <v>2</v>
      </c>
      <c r="AH254" t="s">
        <v>4588</v>
      </c>
      <c r="AI254">
        <v>2</v>
      </c>
      <c r="AJ254" t="s">
        <v>4575</v>
      </c>
      <c r="AK254">
        <v>1</v>
      </c>
      <c r="AL254" t="s">
        <v>4592</v>
      </c>
      <c r="AM254">
        <v>1</v>
      </c>
    </row>
    <row r="255" spans="1:43">
      <c r="A255" t="s">
        <v>4686</v>
      </c>
      <c r="B255">
        <v>36.5</v>
      </c>
      <c r="C255">
        <v>37.51</v>
      </c>
      <c r="D255">
        <f t="shared" si="3"/>
        <v>61</v>
      </c>
      <c r="T255" t="s">
        <v>4690</v>
      </c>
      <c r="U255">
        <v>1</v>
      </c>
      <c r="V255" t="s">
        <v>4565</v>
      </c>
      <c r="W255">
        <v>1</v>
      </c>
      <c r="X255" t="s">
        <v>4536</v>
      </c>
      <c r="Y255">
        <v>1</v>
      </c>
      <c r="Z255" t="s">
        <v>4691</v>
      </c>
      <c r="AA255">
        <v>1</v>
      </c>
      <c r="AB255" t="s">
        <v>4595</v>
      </c>
      <c r="AC255">
        <v>1</v>
      </c>
      <c r="AD255" t="s">
        <v>4542</v>
      </c>
      <c r="AE255">
        <v>1</v>
      </c>
    </row>
    <row r="256" spans="1:43">
      <c r="A256" t="s">
        <v>4698</v>
      </c>
      <c r="B256">
        <v>1.01</v>
      </c>
      <c r="C256">
        <v>1.27</v>
      </c>
      <c r="D256">
        <f t="shared" si="3"/>
        <v>26</v>
      </c>
      <c r="T256" t="s">
        <v>442</v>
      </c>
      <c r="U256">
        <v>1</v>
      </c>
      <c r="V256" t="s">
        <v>4555</v>
      </c>
      <c r="W256">
        <v>1</v>
      </c>
      <c r="X256" t="s">
        <v>4556</v>
      </c>
      <c r="Y256">
        <v>1</v>
      </c>
      <c r="Z256" t="s">
        <v>4536</v>
      </c>
      <c r="AA256">
        <v>1</v>
      </c>
      <c r="AB256" t="s">
        <v>4595</v>
      </c>
      <c r="AC256">
        <v>1</v>
      </c>
      <c r="AD256" t="s">
        <v>4557</v>
      </c>
      <c r="AE256">
        <v>1</v>
      </c>
      <c r="AF256" t="s">
        <v>4596</v>
      </c>
      <c r="AG256">
        <v>1</v>
      </c>
    </row>
  </sheetData>
  <sortState ref="A2:BC256">
    <sortCondition ref="E2:E256"/>
  </sortState>
  <pageMargins left="0.7" right="0.7" top="0.75" bottom="0.75" header="0.3" footer="0.3"/>
  <ignoredErrors>
    <ignoredError sqref="D10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topLeftCell="A226" workbookViewId="0">
      <selection activeCell="A172" sqref="A172"/>
    </sheetView>
  </sheetViews>
  <sheetFormatPr defaultColWidth="9.140625" defaultRowHeight="15"/>
  <cols>
    <col min="1" max="1" width="84.28515625" style="8" bestFit="1" customWidth="1"/>
    <col min="2" max="3" width="9.140625" style="8"/>
    <col min="4" max="8" width="15.7109375" style="8" customWidth="1"/>
    <col min="9" max="9" width="15.5703125" style="8" customWidth="1"/>
    <col min="10" max="10" width="232.85546875" style="8" bestFit="1" customWidth="1"/>
    <col min="11" max="16384" width="9.140625" style="8"/>
  </cols>
  <sheetData>
    <row r="1" spans="1:10" ht="135">
      <c r="A1" s="8" t="s">
        <v>688</v>
      </c>
      <c r="B1" s="8" t="s">
        <v>687</v>
      </c>
      <c r="C1" s="8" t="s">
        <v>696</v>
      </c>
      <c r="D1" s="8" t="s">
        <v>689</v>
      </c>
      <c r="E1" s="8" t="s">
        <v>690</v>
      </c>
      <c r="F1" s="8" t="s">
        <v>691</v>
      </c>
      <c r="G1" s="8" t="s">
        <v>692</v>
      </c>
      <c r="H1" s="8" t="s">
        <v>693</v>
      </c>
      <c r="I1" s="8" t="s">
        <v>694</v>
      </c>
      <c r="J1" s="8" t="s">
        <v>697</v>
      </c>
    </row>
    <row r="2" spans="1:10">
      <c r="A2" s="40" t="s">
        <v>716</v>
      </c>
      <c r="B2" s="8" t="s">
        <v>681</v>
      </c>
      <c r="C2" s="8" t="s">
        <v>700</v>
      </c>
      <c r="D2" s="39">
        <v>5</v>
      </c>
      <c r="E2" s="39">
        <v>5</v>
      </c>
      <c r="F2" s="39">
        <v>5</v>
      </c>
      <c r="G2" s="39">
        <v>5</v>
      </c>
      <c r="H2" s="39">
        <v>5</v>
      </c>
      <c r="I2" s="39">
        <v>5</v>
      </c>
      <c r="J2" s="39" t="s">
        <v>498</v>
      </c>
    </row>
    <row r="3" spans="1:10">
      <c r="A3" s="40" t="s">
        <v>717</v>
      </c>
      <c r="B3" s="8" t="s">
        <v>681</v>
      </c>
      <c r="C3" s="8" t="s">
        <v>700</v>
      </c>
      <c r="D3" s="39">
        <v>5</v>
      </c>
      <c r="E3" s="39">
        <v>5</v>
      </c>
      <c r="F3" s="39">
        <v>5</v>
      </c>
      <c r="G3" s="39">
        <v>5</v>
      </c>
      <c r="H3" s="39">
        <v>5</v>
      </c>
      <c r="I3" s="39">
        <v>4</v>
      </c>
      <c r="J3" s="39" t="s">
        <v>499</v>
      </c>
    </row>
    <row r="4" spans="1:10">
      <c r="A4" s="40" t="s">
        <v>718</v>
      </c>
      <c r="B4" s="8" t="s">
        <v>681</v>
      </c>
      <c r="C4" s="8" t="s">
        <v>700</v>
      </c>
      <c r="D4" s="39">
        <v>5</v>
      </c>
      <c r="E4" s="39">
        <v>2</v>
      </c>
      <c r="F4" s="39">
        <v>2</v>
      </c>
      <c r="G4" s="39">
        <v>2</v>
      </c>
      <c r="H4" s="39">
        <v>2</v>
      </c>
      <c r="I4" s="39">
        <v>2</v>
      </c>
      <c r="J4" s="39" t="s">
        <v>664</v>
      </c>
    </row>
    <row r="5" spans="1:10">
      <c r="A5" s="40" t="s">
        <v>716</v>
      </c>
      <c r="B5" s="8" t="s">
        <v>674</v>
      </c>
      <c r="C5" s="8" t="s">
        <v>700</v>
      </c>
      <c r="D5" s="39">
        <v>5</v>
      </c>
      <c r="E5" s="39">
        <v>2</v>
      </c>
      <c r="F5" s="39">
        <v>4</v>
      </c>
      <c r="G5" s="39">
        <v>4</v>
      </c>
      <c r="H5" s="39">
        <v>4</v>
      </c>
      <c r="I5" s="39">
        <v>4</v>
      </c>
      <c r="J5" s="39" t="s">
        <v>518</v>
      </c>
    </row>
    <row r="6" spans="1:10">
      <c r="A6" s="40" t="s">
        <v>717</v>
      </c>
      <c r="B6" s="8" t="s">
        <v>674</v>
      </c>
      <c r="C6" s="8" t="s">
        <v>700</v>
      </c>
      <c r="D6" s="39">
        <v>5</v>
      </c>
      <c r="E6" s="39">
        <v>5</v>
      </c>
      <c r="F6" s="39">
        <v>5</v>
      </c>
      <c r="G6" s="39">
        <v>5</v>
      </c>
      <c r="H6" s="39">
        <v>5</v>
      </c>
      <c r="I6" s="39">
        <v>5</v>
      </c>
      <c r="J6" s="39" t="s">
        <v>508</v>
      </c>
    </row>
    <row r="7" spans="1:10">
      <c r="A7" s="40" t="s">
        <v>718</v>
      </c>
      <c r="B7" s="8" t="s">
        <v>674</v>
      </c>
      <c r="C7" s="8" t="s">
        <v>700</v>
      </c>
      <c r="D7" s="39">
        <v>5</v>
      </c>
      <c r="E7" s="39">
        <v>2</v>
      </c>
      <c r="F7" s="39">
        <v>4</v>
      </c>
      <c r="G7" s="39">
        <v>4</v>
      </c>
      <c r="H7" s="39">
        <v>4</v>
      </c>
      <c r="I7" s="39">
        <v>4</v>
      </c>
      <c r="J7" s="39" t="s">
        <v>519</v>
      </c>
    </row>
    <row r="8" spans="1:10">
      <c r="A8" s="40" t="s">
        <v>735</v>
      </c>
      <c r="B8" s="8" t="s">
        <v>668</v>
      </c>
      <c r="C8" s="8" t="s">
        <v>700</v>
      </c>
      <c r="D8" s="14">
        <v>3</v>
      </c>
      <c r="E8" s="14">
        <v>3</v>
      </c>
      <c r="F8" s="14">
        <v>3</v>
      </c>
      <c r="G8" s="14">
        <v>2</v>
      </c>
      <c r="H8" s="14">
        <v>2</v>
      </c>
      <c r="I8" s="14">
        <v>2</v>
      </c>
      <c r="J8" s="14" t="s">
        <v>138</v>
      </c>
    </row>
    <row r="9" spans="1:10">
      <c r="A9" s="40" t="s">
        <v>736</v>
      </c>
      <c r="B9" s="8" t="s">
        <v>668</v>
      </c>
      <c r="C9" s="8" t="s">
        <v>700</v>
      </c>
      <c r="D9" s="14">
        <v>3</v>
      </c>
      <c r="E9" s="14">
        <v>3</v>
      </c>
      <c r="F9" s="14">
        <v>3</v>
      </c>
      <c r="G9" s="14">
        <v>2</v>
      </c>
      <c r="H9" s="14">
        <v>2</v>
      </c>
      <c r="I9" s="14">
        <v>2</v>
      </c>
      <c r="J9" s="14" t="s">
        <v>138</v>
      </c>
    </row>
    <row r="10" spans="1:10">
      <c r="A10" s="40" t="s">
        <v>737</v>
      </c>
      <c r="B10" s="8" t="s">
        <v>668</v>
      </c>
      <c r="C10" s="8" t="s">
        <v>700</v>
      </c>
      <c r="D10" s="14">
        <v>3</v>
      </c>
      <c r="E10" s="14">
        <v>3</v>
      </c>
      <c r="F10" s="14">
        <v>4</v>
      </c>
      <c r="G10" s="14">
        <v>5</v>
      </c>
      <c r="H10" s="14">
        <v>5</v>
      </c>
      <c r="I10" s="14">
        <v>5</v>
      </c>
      <c r="J10" s="14" t="s">
        <v>138</v>
      </c>
    </row>
    <row r="11" spans="1:10" ht="25.5">
      <c r="A11" s="40" t="s">
        <v>735</v>
      </c>
      <c r="B11" s="8" t="s">
        <v>669</v>
      </c>
      <c r="C11" s="8" t="s">
        <v>700</v>
      </c>
      <c r="D11" s="14">
        <v>5</v>
      </c>
      <c r="E11" s="14">
        <v>2</v>
      </c>
      <c r="F11" s="14">
        <v>3</v>
      </c>
      <c r="G11" s="14">
        <v>3</v>
      </c>
      <c r="H11" s="14">
        <v>3</v>
      </c>
      <c r="I11" s="14">
        <v>5</v>
      </c>
      <c r="J11" s="14" t="s">
        <v>180</v>
      </c>
    </row>
    <row r="12" spans="1:10">
      <c r="A12" s="40" t="s">
        <v>736</v>
      </c>
      <c r="B12" s="8" t="s">
        <v>669</v>
      </c>
      <c r="C12" s="8" t="s">
        <v>700</v>
      </c>
      <c r="D12" s="14">
        <v>5</v>
      </c>
      <c r="E12" s="14">
        <v>4</v>
      </c>
      <c r="F12" s="14">
        <v>5</v>
      </c>
      <c r="G12" s="14">
        <v>5</v>
      </c>
      <c r="H12" s="14">
        <v>4</v>
      </c>
      <c r="I12" s="14">
        <v>5</v>
      </c>
      <c r="J12" s="14" t="s">
        <v>181</v>
      </c>
    </row>
    <row r="13" spans="1:10" ht="25.5">
      <c r="A13" s="40" t="s">
        <v>737</v>
      </c>
      <c r="B13" s="8" t="s">
        <v>669</v>
      </c>
      <c r="C13" s="8" t="s">
        <v>700</v>
      </c>
      <c r="D13" s="14">
        <v>5</v>
      </c>
      <c r="E13" s="14">
        <v>3</v>
      </c>
      <c r="F13" s="14">
        <v>4</v>
      </c>
      <c r="G13" s="14">
        <v>5</v>
      </c>
      <c r="H13" s="14">
        <v>5</v>
      </c>
      <c r="I13" s="14">
        <v>5</v>
      </c>
      <c r="J13" s="14" t="s">
        <v>182</v>
      </c>
    </row>
    <row r="14" spans="1:10">
      <c r="A14" s="40" t="s">
        <v>735</v>
      </c>
      <c r="B14" s="8" t="s">
        <v>670</v>
      </c>
      <c r="C14" s="8" t="s">
        <v>700</v>
      </c>
      <c r="D14" s="14">
        <v>4</v>
      </c>
      <c r="E14" s="14">
        <v>2</v>
      </c>
      <c r="F14" s="14">
        <v>4</v>
      </c>
      <c r="G14" s="14">
        <v>4</v>
      </c>
      <c r="H14" s="14">
        <v>2</v>
      </c>
      <c r="I14" s="14">
        <v>4</v>
      </c>
    </row>
    <row r="15" spans="1:10">
      <c r="A15" s="40" t="s">
        <v>736</v>
      </c>
      <c r="B15" s="8" t="s">
        <v>670</v>
      </c>
      <c r="C15" s="8" t="s">
        <v>700</v>
      </c>
      <c r="D15" s="14">
        <v>4</v>
      </c>
      <c r="E15" s="14">
        <v>4</v>
      </c>
      <c r="F15" s="14">
        <v>2</v>
      </c>
      <c r="G15" s="14">
        <v>4</v>
      </c>
      <c r="H15" s="14">
        <v>2</v>
      </c>
      <c r="I15" s="14">
        <v>4</v>
      </c>
    </row>
    <row r="16" spans="1:10">
      <c r="A16" s="40" t="s">
        <v>737</v>
      </c>
      <c r="B16" s="8" t="s">
        <v>670</v>
      </c>
      <c r="C16" s="8" t="s">
        <v>700</v>
      </c>
      <c r="D16" s="14">
        <v>4</v>
      </c>
      <c r="E16" s="14">
        <v>4</v>
      </c>
      <c r="F16" s="14">
        <v>2</v>
      </c>
      <c r="G16" s="14">
        <v>4</v>
      </c>
      <c r="H16" s="14">
        <v>2</v>
      </c>
      <c r="I16" s="14">
        <v>4</v>
      </c>
    </row>
    <row r="17" spans="1:10">
      <c r="A17" s="40" t="s">
        <v>735</v>
      </c>
      <c r="B17" s="8" t="s">
        <v>671</v>
      </c>
      <c r="C17" s="8" t="s">
        <v>700</v>
      </c>
      <c r="D17" s="14">
        <v>4</v>
      </c>
      <c r="E17" s="14">
        <v>1</v>
      </c>
      <c r="F17" s="14">
        <v>2</v>
      </c>
      <c r="G17" s="14">
        <v>4</v>
      </c>
      <c r="H17" s="14">
        <v>3</v>
      </c>
      <c r="I17" s="14">
        <v>3</v>
      </c>
      <c r="J17" s="14" t="s">
        <v>226</v>
      </c>
    </row>
    <row r="18" spans="1:10">
      <c r="A18" s="40" t="s">
        <v>736</v>
      </c>
      <c r="B18" s="8" t="s">
        <v>671</v>
      </c>
      <c r="C18" s="8" t="s">
        <v>700</v>
      </c>
      <c r="D18" s="14">
        <v>5</v>
      </c>
      <c r="E18" s="14">
        <v>5</v>
      </c>
      <c r="F18" s="14">
        <v>5</v>
      </c>
      <c r="G18" s="14">
        <v>5</v>
      </c>
      <c r="H18" s="14">
        <v>5</v>
      </c>
      <c r="I18" s="14">
        <v>5</v>
      </c>
    </row>
    <row r="19" spans="1:10">
      <c r="A19" s="40" t="s">
        <v>737</v>
      </c>
      <c r="B19" s="8" t="s">
        <v>671</v>
      </c>
      <c r="C19" s="8" t="s">
        <v>700</v>
      </c>
      <c r="D19" s="14">
        <v>5</v>
      </c>
      <c r="E19" s="14">
        <v>5</v>
      </c>
      <c r="F19" s="14">
        <v>5</v>
      </c>
      <c r="G19" s="14">
        <v>5</v>
      </c>
      <c r="H19" s="14">
        <v>5</v>
      </c>
      <c r="I19" s="14">
        <v>5</v>
      </c>
    </row>
    <row r="20" spans="1:10">
      <c r="A20" s="40" t="s">
        <v>754</v>
      </c>
      <c r="B20" s="8" t="s">
        <v>672</v>
      </c>
      <c r="C20" s="8" t="s">
        <v>700</v>
      </c>
      <c r="D20" s="14">
        <v>5</v>
      </c>
      <c r="E20" s="14">
        <v>5</v>
      </c>
      <c r="F20" s="14">
        <v>5</v>
      </c>
      <c r="G20" s="14">
        <v>5</v>
      </c>
      <c r="H20" s="14">
        <v>5</v>
      </c>
      <c r="I20" s="14">
        <v>5</v>
      </c>
    </row>
    <row r="21" spans="1:10">
      <c r="A21" s="40" t="s">
        <v>755</v>
      </c>
      <c r="B21" s="8" t="s">
        <v>672</v>
      </c>
      <c r="C21" s="8" t="s">
        <v>700</v>
      </c>
      <c r="D21" s="14">
        <v>5</v>
      </c>
      <c r="E21" s="14">
        <v>5</v>
      </c>
      <c r="F21" s="14">
        <v>5</v>
      </c>
      <c r="G21" s="14">
        <v>5</v>
      </c>
      <c r="H21" s="14">
        <v>5</v>
      </c>
      <c r="I21" s="14">
        <v>5</v>
      </c>
    </row>
    <row r="22" spans="1:10">
      <c r="A22" s="40" t="s">
        <v>756</v>
      </c>
      <c r="B22" s="8" t="s">
        <v>672</v>
      </c>
      <c r="C22" s="8" t="s">
        <v>700</v>
      </c>
      <c r="D22" s="14">
        <v>5</v>
      </c>
      <c r="E22" s="14">
        <v>4</v>
      </c>
      <c r="F22" s="14">
        <v>5</v>
      </c>
      <c r="G22" s="14">
        <v>5</v>
      </c>
      <c r="H22" s="14">
        <v>4</v>
      </c>
      <c r="I22" s="14">
        <v>5</v>
      </c>
    </row>
    <row r="23" spans="1:10">
      <c r="A23" s="40" t="s">
        <v>754</v>
      </c>
      <c r="B23" s="8" t="s">
        <v>673</v>
      </c>
      <c r="C23" s="8" t="s">
        <v>700</v>
      </c>
      <c r="D23" s="14">
        <v>5</v>
      </c>
      <c r="E23" s="14">
        <v>4</v>
      </c>
      <c r="F23" s="14">
        <v>4</v>
      </c>
      <c r="G23" s="14">
        <v>4</v>
      </c>
      <c r="H23" s="14">
        <v>5</v>
      </c>
      <c r="I23" s="14">
        <v>5</v>
      </c>
    </row>
    <row r="24" spans="1:10">
      <c r="A24" s="40" t="s">
        <v>755</v>
      </c>
      <c r="B24" s="8" t="s">
        <v>673</v>
      </c>
      <c r="C24" s="8" t="s">
        <v>700</v>
      </c>
      <c r="D24" s="14">
        <v>5</v>
      </c>
      <c r="E24" s="14">
        <v>4</v>
      </c>
      <c r="F24" s="14">
        <v>5</v>
      </c>
      <c r="G24" s="14">
        <v>5</v>
      </c>
      <c r="H24" s="14">
        <v>5</v>
      </c>
      <c r="I24" s="14">
        <v>5</v>
      </c>
    </row>
    <row r="25" spans="1:10">
      <c r="A25" s="40" t="s">
        <v>756</v>
      </c>
      <c r="B25" s="8" t="s">
        <v>673</v>
      </c>
      <c r="C25" s="8" t="s">
        <v>700</v>
      </c>
      <c r="D25" s="14">
        <v>3</v>
      </c>
      <c r="E25" s="14">
        <v>2</v>
      </c>
      <c r="F25" s="14">
        <v>3</v>
      </c>
      <c r="G25" s="14">
        <v>4</v>
      </c>
      <c r="H25" s="14">
        <v>3</v>
      </c>
      <c r="I25" s="14">
        <v>4</v>
      </c>
    </row>
    <row r="26" spans="1:10">
      <c r="A26" s="40" t="s">
        <v>754</v>
      </c>
      <c r="B26" s="8" t="s">
        <v>680</v>
      </c>
      <c r="C26" s="8" t="s">
        <v>700</v>
      </c>
      <c r="D26" s="14">
        <v>5</v>
      </c>
      <c r="E26" s="14">
        <v>5</v>
      </c>
      <c r="F26" s="14">
        <v>5</v>
      </c>
      <c r="G26" s="14">
        <v>5</v>
      </c>
      <c r="H26" s="14">
        <v>5</v>
      </c>
      <c r="I26" s="14">
        <v>5</v>
      </c>
    </row>
    <row r="27" spans="1:10">
      <c r="A27" s="40" t="s">
        <v>755</v>
      </c>
      <c r="B27" s="8" t="s">
        <v>680</v>
      </c>
      <c r="C27" s="8" t="s">
        <v>700</v>
      </c>
      <c r="D27" s="14">
        <v>5</v>
      </c>
      <c r="E27" s="14">
        <v>5</v>
      </c>
      <c r="F27" s="14">
        <v>5</v>
      </c>
      <c r="G27" s="14">
        <v>5</v>
      </c>
      <c r="H27" s="14">
        <v>5</v>
      </c>
      <c r="I27" s="14">
        <v>5</v>
      </c>
    </row>
    <row r="28" spans="1:10">
      <c r="A28" s="40" t="s">
        <v>756</v>
      </c>
      <c r="B28" s="8" t="s">
        <v>680</v>
      </c>
      <c r="C28" s="8" t="s">
        <v>700</v>
      </c>
      <c r="D28" s="14">
        <v>4</v>
      </c>
      <c r="E28" s="14">
        <v>3</v>
      </c>
      <c r="F28" s="14">
        <v>3</v>
      </c>
      <c r="G28" s="14">
        <v>3</v>
      </c>
      <c r="H28" s="14">
        <v>3</v>
      </c>
      <c r="I28" s="14">
        <v>2</v>
      </c>
      <c r="J28" s="14" t="s">
        <v>290</v>
      </c>
    </row>
    <row r="29" spans="1:10">
      <c r="A29" s="40" t="s">
        <v>706</v>
      </c>
      <c r="B29" s="8" t="s">
        <v>681</v>
      </c>
      <c r="C29" s="8" t="s">
        <v>699</v>
      </c>
      <c r="D29" s="39">
        <v>5</v>
      </c>
      <c r="E29" s="39">
        <v>4</v>
      </c>
      <c r="F29" s="39">
        <v>5</v>
      </c>
      <c r="G29" s="39">
        <v>4</v>
      </c>
      <c r="H29" s="39">
        <v>4</v>
      </c>
      <c r="I29" s="39">
        <v>4</v>
      </c>
      <c r="J29" s="39" t="s">
        <v>657</v>
      </c>
    </row>
    <row r="30" spans="1:10">
      <c r="A30" s="40" t="s">
        <v>707</v>
      </c>
      <c r="B30" s="8" t="s">
        <v>681</v>
      </c>
      <c r="C30" s="8" t="s">
        <v>699</v>
      </c>
      <c r="D30" s="39">
        <v>5</v>
      </c>
      <c r="E30" s="39">
        <v>4</v>
      </c>
      <c r="F30" s="39">
        <v>4</v>
      </c>
      <c r="G30" s="39">
        <v>4</v>
      </c>
      <c r="H30" s="39">
        <v>4</v>
      </c>
      <c r="I30" s="39">
        <v>4</v>
      </c>
      <c r="J30" s="39" t="s">
        <v>658</v>
      </c>
    </row>
    <row r="31" spans="1:10">
      <c r="A31" s="40" t="s">
        <v>708</v>
      </c>
      <c r="B31" s="8" t="s">
        <v>681</v>
      </c>
      <c r="C31" s="8" t="s">
        <v>699</v>
      </c>
      <c r="D31" s="39">
        <v>5</v>
      </c>
      <c r="E31" s="39">
        <v>4</v>
      </c>
      <c r="F31" s="39">
        <v>5</v>
      </c>
      <c r="G31" s="39">
        <v>4</v>
      </c>
      <c r="H31" s="39">
        <v>5</v>
      </c>
      <c r="I31" s="39">
        <v>4</v>
      </c>
      <c r="J31" s="39" t="s">
        <v>488</v>
      </c>
    </row>
    <row r="32" spans="1:10">
      <c r="A32" s="40" t="s">
        <v>709</v>
      </c>
      <c r="B32" s="8" t="s">
        <v>681</v>
      </c>
      <c r="C32" s="8" t="s">
        <v>699</v>
      </c>
      <c r="D32" s="39">
        <v>5</v>
      </c>
      <c r="E32" s="39">
        <v>5</v>
      </c>
      <c r="F32" s="39">
        <v>5</v>
      </c>
      <c r="G32" s="39">
        <v>4</v>
      </c>
      <c r="H32" s="39">
        <v>5</v>
      </c>
      <c r="I32" s="39">
        <v>4</v>
      </c>
      <c r="J32" s="39" t="s">
        <v>489</v>
      </c>
    </row>
    <row r="33" spans="1:10">
      <c r="A33" s="40" t="s">
        <v>710</v>
      </c>
      <c r="B33" s="8" t="s">
        <v>681</v>
      </c>
      <c r="C33" s="8" t="s">
        <v>699</v>
      </c>
      <c r="D33" s="39">
        <v>5</v>
      </c>
      <c r="E33" s="39">
        <v>3</v>
      </c>
      <c r="F33" s="39">
        <v>3</v>
      </c>
      <c r="G33" s="39">
        <v>3</v>
      </c>
      <c r="H33" s="39">
        <v>5</v>
      </c>
      <c r="I33" s="39">
        <v>3</v>
      </c>
      <c r="J33" s="39" t="s">
        <v>490</v>
      </c>
    </row>
    <row r="34" spans="1:10">
      <c r="A34" s="40" t="s">
        <v>711</v>
      </c>
      <c r="B34" s="8" t="s">
        <v>681</v>
      </c>
      <c r="C34" s="8" t="s">
        <v>699</v>
      </c>
      <c r="D34" s="39">
        <v>5</v>
      </c>
      <c r="E34" s="39">
        <v>3</v>
      </c>
      <c r="F34" s="39">
        <v>4</v>
      </c>
      <c r="G34" s="39">
        <v>3</v>
      </c>
      <c r="H34" s="39">
        <v>4</v>
      </c>
      <c r="I34" s="39">
        <v>3</v>
      </c>
      <c r="J34" s="39" t="s">
        <v>491</v>
      </c>
    </row>
    <row r="35" spans="1:10">
      <c r="A35" s="40" t="s">
        <v>712</v>
      </c>
      <c r="B35" s="8" t="s">
        <v>681</v>
      </c>
      <c r="C35" s="8" t="s">
        <v>699</v>
      </c>
      <c r="D35" s="39">
        <v>5</v>
      </c>
      <c r="E35" s="39">
        <v>3</v>
      </c>
      <c r="F35" s="39">
        <v>3</v>
      </c>
      <c r="G35" s="39">
        <v>3</v>
      </c>
      <c r="H35" s="39">
        <v>3</v>
      </c>
      <c r="I35" s="39">
        <v>3</v>
      </c>
      <c r="J35" s="39" t="s">
        <v>659</v>
      </c>
    </row>
    <row r="36" spans="1:10">
      <c r="A36" s="40" t="s">
        <v>713</v>
      </c>
      <c r="B36" s="8" t="s">
        <v>681</v>
      </c>
      <c r="C36" s="8" t="s">
        <v>699</v>
      </c>
      <c r="D36" s="39">
        <v>5</v>
      </c>
      <c r="E36" s="39">
        <v>4</v>
      </c>
      <c r="F36" s="39">
        <v>4</v>
      </c>
      <c r="G36" s="39">
        <v>4</v>
      </c>
      <c r="H36" s="39">
        <v>4</v>
      </c>
      <c r="I36" s="39">
        <v>4</v>
      </c>
      <c r="J36" s="39" t="s">
        <v>660</v>
      </c>
    </row>
    <row r="37" spans="1:10">
      <c r="A37" s="40" t="s">
        <v>714</v>
      </c>
      <c r="B37" s="8" t="s">
        <v>681</v>
      </c>
      <c r="C37" s="8" t="s">
        <v>699</v>
      </c>
      <c r="D37" s="39">
        <v>5</v>
      </c>
      <c r="E37" s="39">
        <v>5</v>
      </c>
      <c r="F37" s="39">
        <v>5</v>
      </c>
      <c r="G37" s="39">
        <v>5</v>
      </c>
      <c r="H37" s="39">
        <v>5</v>
      </c>
      <c r="I37" s="39">
        <v>5</v>
      </c>
      <c r="J37" s="39" t="s">
        <v>494</v>
      </c>
    </row>
    <row r="38" spans="1:10">
      <c r="A38" s="40" t="s">
        <v>715</v>
      </c>
      <c r="B38" s="8" t="s">
        <v>681</v>
      </c>
      <c r="C38" s="8" t="s">
        <v>699</v>
      </c>
      <c r="D38" s="39">
        <v>5</v>
      </c>
      <c r="E38" s="39">
        <v>3</v>
      </c>
      <c r="F38" s="39">
        <v>3</v>
      </c>
      <c r="G38" s="39">
        <v>3</v>
      </c>
      <c r="H38" s="39">
        <v>5</v>
      </c>
      <c r="I38" s="39">
        <v>3</v>
      </c>
      <c r="J38" s="39" t="s">
        <v>661</v>
      </c>
    </row>
    <row r="39" spans="1:10">
      <c r="A39" s="40" t="s">
        <v>706</v>
      </c>
      <c r="B39" s="8" t="s">
        <v>674</v>
      </c>
      <c r="C39" s="8" t="s">
        <v>699</v>
      </c>
      <c r="D39" s="39">
        <v>5</v>
      </c>
      <c r="E39" s="39">
        <v>2</v>
      </c>
      <c r="F39" s="39">
        <v>3</v>
      </c>
      <c r="G39" s="39">
        <v>5</v>
      </c>
      <c r="H39" s="39">
        <v>5</v>
      </c>
      <c r="I39" s="39">
        <v>5</v>
      </c>
      <c r="J39" s="39" t="s">
        <v>513</v>
      </c>
    </row>
    <row r="40" spans="1:10">
      <c r="A40" s="40" t="s">
        <v>707</v>
      </c>
      <c r="B40" s="8" t="s">
        <v>674</v>
      </c>
      <c r="C40" s="8" t="s">
        <v>699</v>
      </c>
      <c r="D40" s="39">
        <v>5</v>
      </c>
      <c r="E40" s="39">
        <v>5</v>
      </c>
      <c r="F40" s="39">
        <v>5</v>
      </c>
      <c r="G40" s="39">
        <v>5</v>
      </c>
      <c r="H40" s="39">
        <v>5</v>
      </c>
      <c r="I40" s="39">
        <v>5</v>
      </c>
      <c r="J40" s="39" t="s">
        <v>508</v>
      </c>
    </row>
    <row r="41" spans="1:10">
      <c r="A41" s="40" t="s">
        <v>708</v>
      </c>
      <c r="B41" s="8" t="s">
        <v>674</v>
      </c>
      <c r="C41" s="8" t="s">
        <v>699</v>
      </c>
      <c r="D41" s="39">
        <v>5</v>
      </c>
      <c r="E41" s="39">
        <v>5</v>
      </c>
      <c r="F41" s="39">
        <v>5</v>
      </c>
      <c r="G41" s="39">
        <v>5</v>
      </c>
      <c r="H41" s="39">
        <v>5</v>
      </c>
      <c r="I41" s="39">
        <v>5</v>
      </c>
      <c r="J41" s="39" t="s">
        <v>508</v>
      </c>
    </row>
    <row r="42" spans="1:10">
      <c r="A42" s="40" t="s">
        <v>709</v>
      </c>
      <c r="B42" s="8" t="s">
        <v>674</v>
      </c>
      <c r="C42" s="8" t="s">
        <v>699</v>
      </c>
      <c r="D42" s="39">
        <v>5</v>
      </c>
      <c r="E42" s="39">
        <v>3</v>
      </c>
      <c r="F42" s="39">
        <v>5</v>
      </c>
      <c r="G42" s="39">
        <v>5</v>
      </c>
      <c r="H42" s="39">
        <v>5</v>
      </c>
      <c r="I42" s="39">
        <v>5</v>
      </c>
      <c r="J42" s="39" t="s">
        <v>514</v>
      </c>
    </row>
    <row r="43" spans="1:10">
      <c r="A43" s="40" t="s">
        <v>710</v>
      </c>
      <c r="B43" s="8" t="s">
        <v>674</v>
      </c>
      <c r="C43" s="8" t="s">
        <v>699</v>
      </c>
      <c r="D43" s="39">
        <v>5</v>
      </c>
      <c r="E43" s="39">
        <v>5</v>
      </c>
      <c r="F43" s="39">
        <v>5</v>
      </c>
      <c r="G43" s="39">
        <v>5</v>
      </c>
      <c r="H43" s="39">
        <v>5</v>
      </c>
      <c r="I43" s="39">
        <v>5</v>
      </c>
      <c r="J43" s="39" t="s">
        <v>508</v>
      </c>
    </row>
    <row r="44" spans="1:10">
      <c r="A44" s="40" t="s">
        <v>711</v>
      </c>
      <c r="B44" s="8" t="s">
        <v>674</v>
      </c>
      <c r="C44" s="8" t="s">
        <v>699</v>
      </c>
      <c r="D44" s="39">
        <v>5</v>
      </c>
      <c r="E44" s="39">
        <v>5</v>
      </c>
      <c r="F44" s="39">
        <v>5</v>
      </c>
      <c r="G44" s="39">
        <v>5</v>
      </c>
      <c r="H44" s="39">
        <v>5</v>
      </c>
      <c r="I44" s="39">
        <v>5</v>
      </c>
      <c r="J44" s="39" t="s">
        <v>508</v>
      </c>
    </row>
    <row r="45" spans="1:10">
      <c r="A45" s="40" t="s">
        <v>712</v>
      </c>
      <c r="B45" s="8" t="s">
        <v>674</v>
      </c>
      <c r="C45" s="8" t="s">
        <v>699</v>
      </c>
      <c r="D45" s="39">
        <v>5</v>
      </c>
      <c r="E45" s="39">
        <v>5</v>
      </c>
      <c r="F45" s="39">
        <v>5</v>
      </c>
      <c r="G45" s="39">
        <v>5</v>
      </c>
      <c r="H45" s="39">
        <v>5</v>
      </c>
      <c r="I45" s="39">
        <v>5</v>
      </c>
      <c r="J45" s="39" t="s">
        <v>508</v>
      </c>
    </row>
    <row r="46" spans="1:10">
      <c r="A46" s="40" t="s">
        <v>713</v>
      </c>
      <c r="B46" s="8" t="s">
        <v>674</v>
      </c>
      <c r="C46" s="8" t="s">
        <v>699</v>
      </c>
      <c r="D46" s="39">
        <v>5</v>
      </c>
      <c r="E46" s="39">
        <v>2</v>
      </c>
      <c r="F46" s="39">
        <v>3</v>
      </c>
      <c r="G46" s="39">
        <v>2</v>
      </c>
      <c r="H46" s="39">
        <v>4</v>
      </c>
      <c r="I46" s="39">
        <v>4</v>
      </c>
      <c r="J46" s="39" t="s">
        <v>515</v>
      </c>
    </row>
    <row r="47" spans="1:10">
      <c r="A47" s="40" t="s">
        <v>714</v>
      </c>
      <c r="B47" s="8" t="s">
        <v>674</v>
      </c>
      <c r="C47" s="8" t="s">
        <v>699</v>
      </c>
      <c r="D47" s="39">
        <v>5</v>
      </c>
      <c r="E47" s="39">
        <v>5</v>
      </c>
      <c r="F47" s="39">
        <v>5</v>
      </c>
      <c r="G47" s="39">
        <v>5</v>
      </c>
      <c r="H47" s="39">
        <v>5</v>
      </c>
      <c r="I47" s="39">
        <v>5</v>
      </c>
      <c r="J47" s="39" t="s">
        <v>508</v>
      </c>
    </row>
    <row r="48" spans="1:10">
      <c r="A48" s="40" t="s">
        <v>715</v>
      </c>
      <c r="B48" s="8" t="s">
        <v>674</v>
      </c>
      <c r="C48" s="8" t="s">
        <v>699</v>
      </c>
      <c r="D48" s="39">
        <v>5</v>
      </c>
      <c r="E48" s="39">
        <v>5</v>
      </c>
      <c r="F48" s="39">
        <v>5</v>
      </c>
      <c r="G48" s="39">
        <v>5</v>
      </c>
      <c r="H48" s="39">
        <v>5</v>
      </c>
      <c r="I48" s="39">
        <v>5</v>
      </c>
      <c r="J48" s="39" t="s">
        <v>508</v>
      </c>
    </row>
    <row r="49" spans="1:10">
      <c r="A49" s="40" t="s">
        <v>725</v>
      </c>
      <c r="B49" s="8" t="s">
        <v>668</v>
      </c>
      <c r="C49" s="8" t="s">
        <v>699</v>
      </c>
      <c r="D49" s="14">
        <v>3</v>
      </c>
      <c r="E49" s="14">
        <v>3</v>
      </c>
      <c r="F49" s="14">
        <v>3</v>
      </c>
      <c r="G49" s="14">
        <v>4</v>
      </c>
      <c r="H49" s="14">
        <v>4</v>
      </c>
      <c r="I49" s="14">
        <v>4</v>
      </c>
      <c r="J49" s="14" t="s">
        <v>146</v>
      </c>
    </row>
    <row r="50" spans="1:10">
      <c r="A50" s="40" t="s">
        <v>726</v>
      </c>
      <c r="B50" s="8" t="s">
        <v>668</v>
      </c>
      <c r="C50" s="8" t="s">
        <v>699</v>
      </c>
      <c r="D50" s="14">
        <v>4</v>
      </c>
      <c r="E50" s="14">
        <v>4</v>
      </c>
      <c r="F50" s="14">
        <v>4</v>
      </c>
      <c r="G50" s="14">
        <v>4</v>
      </c>
      <c r="H50" s="14">
        <v>4</v>
      </c>
      <c r="I50" s="14">
        <v>4</v>
      </c>
      <c r="J50" s="14" t="s">
        <v>138</v>
      </c>
    </row>
    <row r="51" spans="1:10">
      <c r="A51" s="40" t="s">
        <v>727</v>
      </c>
      <c r="B51" s="8" t="s">
        <v>668</v>
      </c>
      <c r="C51" s="8" t="s">
        <v>699</v>
      </c>
      <c r="D51" s="14">
        <v>3</v>
      </c>
      <c r="E51" s="14">
        <v>3</v>
      </c>
      <c r="F51" s="14">
        <v>3</v>
      </c>
      <c r="G51" s="14">
        <v>4</v>
      </c>
      <c r="H51" s="14">
        <v>4</v>
      </c>
      <c r="I51" s="14">
        <v>4</v>
      </c>
      <c r="J51" s="14" t="s">
        <v>138</v>
      </c>
    </row>
    <row r="52" spans="1:10">
      <c r="A52" s="40" t="s">
        <v>728</v>
      </c>
      <c r="B52" s="8" t="s">
        <v>668</v>
      </c>
      <c r="C52" s="8" t="s">
        <v>699</v>
      </c>
      <c r="D52" s="14">
        <v>3</v>
      </c>
      <c r="E52" s="14">
        <v>3</v>
      </c>
      <c r="F52" s="14">
        <v>3</v>
      </c>
      <c r="G52" s="14">
        <v>2</v>
      </c>
      <c r="H52" s="14">
        <v>3</v>
      </c>
      <c r="I52" s="14">
        <v>3</v>
      </c>
      <c r="J52" s="14" t="s">
        <v>138</v>
      </c>
    </row>
    <row r="53" spans="1:10">
      <c r="A53" s="40" t="s">
        <v>729</v>
      </c>
      <c r="B53" s="8" t="s">
        <v>668</v>
      </c>
      <c r="C53" s="8" t="s">
        <v>699</v>
      </c>
      <c r="D53" s="14">
        <v>3</v>
      </c>
      <c r="E53" s="14">
        <v>3</v>
      </c>
      <c r="F53" s="14">
        <v>3</v>
      </c>
      <c r="G53" s="14">
        <v>2</v>
      </c>
      <c r="H53" s="14">
        <v>2</v>
      </c>
      <c r="I53" s="14">
        <v>3</v>
      </c>
      <c r="J53" s="14" t="s">
        <v>138</v>
      </c>
    </row>
    <row r="54" spans="1:10">
      <c r="A54" s="40" t="s">
        <v>730</v>
      </c>
      <c r="B54" s="8" t="s">
        <v>668</v>
      </c>
      <c r="C54" s="8" t="s">
        <v>699</v>
      </c>
      <c r="D54" s="14">
        <v>3</v>
      </c>
      <c r="E54" s="14">
        <v>3</v>
      </c>
      <c r="F54" s="14">
        <v>3</v>
      </c>
      <c r="G54" s="14">
        <v>3</v>
      </c>
      <c r="H54" s="14">
        <v>3</v>
      </c>
      <c r="I54" s="14">
        <v>3</v>
      </c>
      <c r="J54" s="14" t="s">
        <v>138</v>
      </c>
    </row>
    <row r="55" spans="1:10">
      <c r="A55" s="40" t="s">
        <v>731</v>
      </c>
      <c r="B55" s="8" t="s">
        <v>668</v>
      </c>
      <c r="C55" s="8" t="s">
        <v>699</v>
      </c>
      <c r="D55" s="14">
        <v>4</v>
      </c>
      <c r="E55" s="14">
        <v>4</v>
      </c>
      <c r="F55" s="14">
        <v>4</v>
      </c>
      <c r="G55" s="14">
        <v>5</v>
      </c>
      <c r="H55" s="14">
        <v>5</v>
      </c>
      <c r="I55" s="14">
        <v>5</v>
      </c>
      <c r="J55" s="14" t="s">
        <v>138</v>
      </c>
    </row>
    <row r="56" spans="1:10">
      <c r="A56" s="40" t="s">
        <v>732</v>
      </c>
      <c r="B56" s="8" t="s">
        <v>668</v>
      </c>
      <c r="C56" s="8" t="s">
        <v>699</v>
      </c>
      <c r="D56" s="14">
        <v>2</v>
      </c>
      <c r="E56" s="14">
        <v>3</v>
      </c>
      <c r="F56" s="14">
        <v>3</v>
      </c>
      <c r="G56" s="14">
        <v>3</v>
      </c>
      <c r="H56" s="14">
        <v>3</v>
      </c>
      <c r="I56" s="14">
        <v>3</v>
      </c>
      <c r="J56" s="14" t="s">
        <v>138</v>
      </c>
    </row>
    <row r="57" spans="1:10">
      <c r="A57" s="40" t="s">
        <v>733</v>
      </c>
      <c r="B57" s="8" t="s">
        <v>668</v>
      </c>
      <c r="C57" s="8" t="s">
        <v>699</v>
      </c>
      <c r="D57" s="14">
        <v>4</v>
      </c>
      <c r="E57" s="14">
        <v>4</v>
      </c>
      <c r="F57" s="14">
        <v>4</v>
      </c>
      <c r="G57" s="14">
        <v>5</v>
      </c>
      <c r="H57" s="14">
        <v>5</v>
      </c>
      <c r="I57" s="14">
        <v>5</v>
      </c>
      <c r="J57" s="14" t="s">
        <v>138</v>
      </c>
    </row>
    <row r="58" spans="1:10">
      <c r="A58" s="40" t="s">
        <v>734</v>
      </c>
      <c r="B58" s="8" t="s">
        <v>668</v>
      </c>
      <c r="C58" s="8" t="s">
        <v>699</v>
      </c>
      <c r="D58" s="14">
        <v>3</v>
      </c>
      <c r="E58" s="14">
        <v>3</v>
      </c>
      <c r="F58" s="14">
        <v>3</v>
      </c>
      <c r="G58" s="14">
        <v>3</v>
      </c>
      <c r="H58" s="14">
        <v>2</v>
      </c>
      <c r="I58" s="14">
        <v>3</v>
      </c>
      <c r="J58" s="14" t="s">
        <v>138</v>
      </c>
    </row>
    <row r="59" spans="1:10" ht="51">
      <c r="A59" s="40" t="s">
        <v>725</v>
      </c>
      <c r="B59" s="8" t="s">
        <v>669</v>
      </c>
      <c r="C59" s="8" t="s">
        <v>699</v>
      </c>
      <c r="D59" s="14">
        <v>1</v>
      </c>
      <c r="E59" s="14">
        <v>4</v>
      </c>
      <c r="F59" s="14">
        <v>2</v>
      </c>
      <c r="G59" s="14">
        <v>5</v>
      </c>
      <c r="H59" s="14">
        <v>3</v>
      </c>
      <c r="I59" s="14">
        <v>5</v>
      </c>
      <c r="J59" s="14" t="s">
        <v>167</v>
      </c>
    </row>
    <row r="60" spans="1:10" ht="38.25">
      <c r="A60" s="40" t="s">
        <v>726</v>
      </c>
      <c r="B60" s="8" t="s">
        <v>669</v>
      </c>
      <c r="C60" s="8" t="s">
        <v>699</v>
      </c>
      <c r="D60" s="14">
        <v>2</v>
      </c>
      <c r="E60" s="14">
        <v>4</v>
      </c>
      <c r="F60" s="14">
        <v>3</v>
      </c>
      <c r="G60" s="14">
        <v>5</v>
      </c>
      <c r="H60" s="14">
        <v>5</v>
      </c>
      <c r="I60" s="14">
        <v>5</v>
      </c>
      <c r="J60" s="14" t="s">
        <v>168</v>
      </c>
    </row>
    <row r="61" spans="1:10" ht="38.25">
      <c r="A61" s="40" t="s">
        <v>727</v>
      </c>
      <c r="B61" s="8" t="s">
        <v>669</v>
      </c>
      <c r="C61" s="8" t="s">
        <v>699</v>
      </c>
      <c r="D61" s="14">
        <v>2</v>
      </c>
      <c r="E61" s="14">
        <v>4</v>
      </c>
      <c r="F61" s="14">
        <v>4</v>
      </c>
      <c r="G61" s="14">
        <v>5</v>
      </c>
      <c r="H61" s="14">
        <v>3</v>
      </c>
      <c r="I61" s="14">
        <v>3</v>
      </c>
      <c r="J61" s="14" t="s">
        <v>169</v>
      </c>
    </row>
    <row r="62" spans="1:10" ht="76.5">
      <c r="A62" s="40" t="s">
        <v>728</v>
      </c>
      <c r="B62" s="8" t="s">
        <v>669</v>
      </c>
      <c r="C62" s="8" t="s">
        <v>699</v>
      </c>
      <c r="D62" s="14">
        <v>2</v>
      </c>
      <c r="E62" s="14">
        <v>4</v>
      </c>
      <c r="F62" s="14">
        <v>3</v>
      </c>
      <c r="G62" s="14">
        <v>5</v>
      </c>
      <c r="H62" s="14">
        <v>4</v>
      </c>
      <c r="I62" s="14">
        <v>5</v>
      </c>
      <c r="J62" s="14" t="s">
        <v>171</v>
      </c>
    </row>
    <row r="63" spans="1:10" ht="25.5">
      <c r="A63" s="40" t="s">
        <v>729</v>
      </c>
      <c r="B63" s="8" t="s">
        <v>669</v>
      </c>
      <c r="C63" s="8" t="s">
        <v>699</v>
      </c>
      <c r="D63" s="14">
        <v>3</v>
      </c>
      <c r="E63" s="14">
        <v>2</v>
      </c>
      <c r="F63" s="14">
        <v>3</v>
      </c>
      <c r="G63" s="14">
        <v>5</v>
      </c>
      <c r="H63" s="14">
        <v>4</v>
      </c>
      <c r="I63" s="14">
        <v>5</v>
      </c>
      <c r="J63" s="14" t="s">
        <v>172</v>
      </c>
    </row>
    <row r="64" spans="1:10" ht="25.5">
      <c r="A64" s="40" t="s">
        <v>730</v>
      </c>
      <c r="B64" s="8" t="s">
        <v>669</v>
      </c>
      <c r="C64" s="8" t="s">
        <v>699</v>
      </c>
      <c r="D64" s="14">
        <v>3</v>
      </c>
      <c r="E64" s="14">
        <v>4</v>
      </c>
      <c r="F64" s="14">
        <v>4</v>
      </c>
      <c r="G64" s="14">
        <v>5</v>
      </c>
      <c r="H64" s="14">
        <v>4</v>
      </c>
      <c r="I64" s="14">
        <v>5</v>
      </c>
      <c r="J64" s="14" t="s">
        <v>173</v>
      </c>
    </row>
    <row r="65" spans="1:10">
      <c r="A65" s="40" t="s">
        <v>731</v>
      </c>
      <c r="B65" s="8" t="s">
        <v>669</v>
      </c>
      <c r="C65" s="8" t="s">
        <v>699</v>
      </c>
      <c r="D65" s="14">
        <v>4</v>
      </c>
      <c r="E65" s="14">
        <v>2</v>
      </c>
      <c r="F65" s="14">
        <v>3</v>
      </c>
      <c r="G65" s="14">
        <v>5</v>
      </c>
      <c r="H65" s="14">
        <v>4</v>
      </c>
      <c r="I65" s="14">
        <v>5</v>
      </c>
      <c r="J65" s="14" t="s">
        <v>174</v>
      </c>
    </row>
    <row r="66" spans="1:10" ht="25.5">
      <c r="A66" s="40" t="s">
        <v>732</v>
      </c>
      <c r="B66" s="8" t="s">
        <v>669</v>
      </c>
      <c r="C66" s="8" t="s">
        <v>699</v>
      </c>
      <c r="D66" s="14">
        <v>3</v>
      </c>
      <c r="E66" s="14">
        <v>2</v>
      </c>
      <c r="F66" s="14">
        <v>3</v>
      </c>
      <c r="G66" s="14">
        <v>5</v>
      </c>
      <c r="H66" s="14">
        <v>3</v>
      </c>
      <c r="I66" s="14">
        <v>5</v>
      </c>
      <c r="J66" s="14" t="s">
        <v>175</v>
      </c>
    </row>
    <row r="67" spans="1:10">
      <c r="A67" s="40" t="s">
        <v>733</v>
      </c>
      <c r="B67" s="8" t="s">
        <v>669</v>
      </c>
      <c r="C67" s="8" t="s">
        <v>699</v>
      </c>
      <c r="D67" s="14">
        <v>4</v>
      </c>
      <c r="E67" s="14">
        <v>4</v>
      </c>
      <c r="F67" s="14">
        <v>4</v>
      </c>
      <c r="G67" s="14">
        <v>5</v>
      </c>
      <c r="H67" s="14">
        <v>4</v>
      </c>
      <c r="I67" s="14">
        <v>5</v>
      </c>
      <c r="J67" s="14" t="s">
        <v>176</v>
      </c>
    </row>
    <row r="68" spans="1:10" ht="25.5">
      <c r="A68" s="40" t="s">
        <v>734</v>
      </c>
      <c r="B68" s="8" t="s">
        <v>669</v>
      </c>
      <c r="C68" s="8" t="s">
        <v>699</v>
      </c>
      <c r="D68" s="14">
        <v>4</v>
      </c>
      <c r="E68" s="14">
        <v>5</v>
      </c>
      <c r="F68" s="14">
        <v>2</v>
      </c>
      <c r="G68" s="14">
        <v>5</v>
      </c>
      <c r="H68" s="14">
        <v>4</v>
      </c>
      <c r="I68" s="14">
        <v>5</v>
      </c>
      <c r="J68" s="14" t="s">
        <v>177</v>
      </c>
    </row>
    <row r="69" spans="1:10">
      <c r="A69" s="40" t="s">
        <v>725</v>
      </c>
      <c r="B69" s="8" t="s">
        <v>670</v>
      </c>
      <c r="C69" s="8" t="s">
        <v>699</v>
      </c>
      <c r="D69" s="14">
        <v>4</v>
      </c>
      <c r="E69" s="14">
        <v>4</v>
      </c>
      <c r="F69" s="14">
        <v>2</v>
      </c>
      <c r="G69" s="14">
        <v>4</v>
      </c>
      <c r="H69" s="14">
        <v>2</v>
      </c>
      <c r="I69" s="14">
        <v>4</v>
      </c>
    </row>
    <row r="70" spans="1:10">
      <c r="A70" s="40" t="s">
        <v>726</v>
      </c>
      <c r="B70" s="8" t="s">
        <v>670</v>
      </c>
      <c r="C70" s="8" t="s">
        <v>699</v>
      </c>
      <c r="D70" s="14">
        <v>4</v>
      </c>
      <c r="E70" s="14">
        <v>5</v>
      </c>
      <c r="F70" s="14">
        <v>2</v>
      </c>
      <c r="G70" s="14">
        <v>5</v>
      </c>
      <c r="H70" s="14">
        <v>2</v>
      </c>
      <c r="I70" s="14">
        <v>5</v>
      </c>
      <c r="J70" s="14" t="s">
        <v>198</v>
      </c>
    </row>
    <row r="71" spans="1:10">
      <c r="A71" s="40" t="s">
        <v>727</v>
      </c>
      <c r="B71" s="8" t="s">
        <v>670</v>
      </c>
      <c r="C71" s="8" t="s">
        <v>699</v>
      </c>
      <c r="D71" s="14">
        <v>4</v>
      </c>
      <c r="E71" s="14">
        <v>4</v>
      </c>
      <c r="F71" s="14">
        <v>2</v>
      </c>
      <c r="G71" s="14">
        <v>4</v>
      </c>
      <c r="H71" s="14">
        <v>2</v>
      </c>
      <c r="I71" s="14">
        <v>4</v>
      </c>
    </row>
    <row r="72" spans="1:10">
      <c r="A72" s="40" t="s">
        <v>728</v>
      </c>
      <c r="B72" s="8" t="s">
        <v>670</v>
      </c>
      <c r="C72" s="8" t="s">
        <v>699</v>
      </c>
      <c r="D72" s="14">
        <v>4</v>
      </c>
      <c r="E72" s="14">
        <v>5</v>
      </c>
      <c r="F72" s="14">
        <v>2</v>
      </c>
      <c r="G72" s="14">
        <v>4</v>
      </c>
      <c r="H72" s="14">
        <v>2</v>
      </c>
      <c r="I72" s="14">
        <v>4</v>
      </c>
    </row>
    <row r="73" spans="1:10">
      <c r="A73" s="40" t="s">
        <v>729</v>
      </c>
      <c r="B73" s="8" t="s">
        <v>670</v>
      </c>
      <c r="C73" s="8" t="s">
        <v>699</v>
      </c>
      <c r="D73" s="14">
        <v>4</v>
      </c>
      <c r="E73" s="14">
        <v>4</v>
      </c>
      <c r="F73" s="14">
        <v>2</v>
      </c>
      <c r="G73" s="14">
        <v>4</v>
      </c>
      <c r="H73" s="14">
        <v>2</v>
      </c>
      <c r="I73" s="14">
        <v>4</v>
      </c>
    </row>
    <row r="74" spans="1:10">
      <c r="A74" s="40" t="s">
        <v>730</v>
      </c>
      <c r="B74" s="8" t="s">
        <v>670</v>
      </c>
      <c r="C74" s="8" t="s">
        <v>699</v>
      </c>
      <c r="D74" s="14">
        <v>4</v>
      </c>
      <c r="E74" s="14">
        <v>4</v>
      </c>
      <c r="F74" s="14">
        <v>2</v>
      </c>
      <c r="G74" s="14">
        <v>4</v>
      </c>
      <c r="H74" s="14">
        <v>2</v>
      </c>
      <c r="I74" s="14">
        <v>4</v>
      </c>
    </row>
    <row r="75" spans="1:10">
      <c r="A75" s="40" t="s">
        <v>731</v>
      </c>
      <c r="B75" s="8" t="s">
        <v>670</v>
      </c>
      <c r="C75" s="8" t="s">
        <v>699</v>
      </c>
      <c r="D75" s="14">
        <v>4</v>
      </c>
      <c r="E75" s="14">
        <v>4</v>
      </c>
      <c r="F75" s="14">
        <v>2</v>
      </c>
      <c r="G75" s="14">
        <v>4</v>
      </c>
      <c r="H75" s="14">
        <v>2</v>
      </c>
      <c r="I75" s="14">
        <v>4</v>
      </c>
    </row>
    <row r="76" spans="1:10">
      <c r="A76" s="40" t="s">
        <v>732</v>
      </c>
      <c r="B76" s="8" t="s">
        <v>670</v>
      </c>
      <c r="C76" s="8" t="s">
        <v>699</v>
      </c>
      <c r="D76" s="14">
        <v>4</v>
      </c>
      <c r="E76" s="14">
        <v>4</v>
      </c>
      <c r="F76" s="14">
        <v>2</v>
      </c>
      <c r="G76" s="14">
        <v>4</v>
      </c>
      <c r="H76" s="14">
        <v>2</v>
      </c>
      <c r="I76" s="14">
        <v>4</v>
      </c>
      <c r="J76" s="14" t="s">
        <v>199</v>
      </c>
    </row>
    <row r="77" spans="1:10">
      <c r="A77" s="40" t="s">
        <v>733</v>
      </c>
      <c r="B77" s="8" t="s">
        <v>670</v>
      </c>
      <c r="C77" s="8" t="s">
        <v>699</v>
      </c>
      <c r="D77" s="14">
        <v>4</v>
      </c>
      <c r="E77" s="14">
        <v>4</v>
      </c>
      <c r="F77" s="14">
        <v>2</v>
      </c>
      <c r="G77" s="14">
        <v>4</v>
      </c>
      <c r="H77" s="14">
        <v>2</v>
      </c>
      <c r="I77" s="14">
        <v>4</v>
      </c>
    </row>
    <row r="78" spans="1:10">
      <c r="A78" s="40" t="s">
        <v>734</v>
      </c>
      <c r="B78" s="8" t="s">
        <v>670</v>
      </c>
      <c r="C78" s="8" t="s">
        <v>699</v>
      </c>
      <c r="D78" s="14">
        <v>4</v>
      </c>
      <c r="E78" s="14">
        <v>4</v>
      </c>
      <c r="F78" s="14">
        <v>2</v>
      </c>
      <c r="G78" s="14">
        <v>4</v>
      </c>
      <c r="H78" s="14">
        <v>2</v>
      </c>
      <c r="I78" s="14">
        <v>4</v>
      </c>
    </row>
    <row r="79" spans="1:10">
      <c r="A79" s="40" t="s">
        <v>725</v>
      </c>
      <c r="B79" s="8" t="s">
        <v>671</v>
      </c>
      <c r="C79" s="8" t="s">
        <v>699</v>
      </c>
      <c r="D79" s="14">
        <v>3</v>
      </c>
      <c r="E79" s="14">
        <v>3</v>
      </c>
      <c r="F79" s="14">
        <v>3</v>
      </c>
      <c r="G79" s="14">
        <v>5</v>
      </c>
      <c r="H79" s="14">
        <v>5</v>
      </c>
      <c r="I79" s="14">
        <v>4</v>
      </c>
      <c r="J79" s="14" t="s">
        <v>216</v>
      </c>
    </row>
    <row r="80" spans="1:10">
      <c r="A80" s="40" t="s">
        <v>726</v>
      </c>
      <c r="B80" s="8" t="s">
        <v>671</v>
      </c>
      <c r="C80" s="8" t="s">
        <v>699</v>
      </c>
      <c r="D80" s="14">
        <v>5</v>
      </c>
      <c r="E80" s="14">
        <v>4</v>
      </c>
      <c r="F80" s="14">
        <v>5</v>
      </c>
      <c r="G80" s="14">
        <v>5</v>
      </c>
      <c r="H80" s="14">
        <v>5</v>
      </c>
      <c r="I80" s="14">
        <v>5</v>
      </c>
      <c r="J80" s="14" t="s">
        <v>217</v>
      </c>
    </row>
    <row r="81" spans="1:10">
      <c r="A81" s="40" t="s">
        <v>727</v>
      </c>
      <c r="B81" s="8" t="s">
        <v>671</v>
      </c>
      <c r="C81" s="8" t="s">
        <v>699</v>
      </c>
      <c r="D81" s="14">
        <v>3</v>
      </c>
      <c r="E81" s="14">
        <v>2</v>
      </c>
      <c r="F81" s="14">
        <v>2</v>
      </c>
      <c r="G81" s="14">
        <v>5</v>
      </c>
      <c r="H81" s="14">
        <v>4</v>
      </c>
      <c r="I81" s="14">
        <v>5</v>
      </c>
      <c r="J81" s="14" t="s">
        <v>218</v>
      </c>
    </row>
    <row r="82" spans="1:10">
      <c r="A82" s="40" t="s">
        <v>728</v>
      </c>
      <c r="B82" s="8" t="s">
        <v>671</v>
      </c>
      <c r="C82" s="8" t="s">
        <v>699</v>
      </c>
      <c r="D82" s="14">
        <v>5</v>
      </c>
      <c r="E82" s="14">
        <v>4</v>
      </c>
      <c r="F82" s="14">
        <v>4</v>
      </c>
      <c r="G82" s="14">
        <v>5</v>
      </c>
      <c r="H82" s="14">
        <v>5</v>
      </c>
      <c r="I82" s="14">
        <v>5</v>
      </c>
      <c r="J82" s="14" t="s">
        <v>219</v>
      </c>
    </row>
    <row r="83" spans="1:10">
      <c r="A83" s="40" t="s">
        <v>729</v>
      </c>
      <c r="B83" s="8" t="s">
        <v>671</v>
      </c>
      <c r="C83" s="8" t="s">
        <v>699</v>
      </c>
      <c r="D83" s="14">
        <v>2</v>
      </c>
      <c r="E83" s="14">
        <v>2</v>
      </c>
      <c r="F83" s="14">
        <v>2</v>
      </c>
      <c r="G83" s="14">
        <v>2</v>
      </c>
      <c r="H83" s="14">
        <v>2</v>
      </c>
      <c r="I83" s="14">
        <v>2</v>
      </c>
      <c r="J83" s="14" t="s">
        <v>220</v>
      </c>
    </row>
    <row r="84" spans="1:10">
      <c r="A84" s="40" t="s">
        <v>730</v>
      </c>
      <c r="B84" s="8" t="s">
        <v>671</v>
      </c>
      <c r="C84" s="8" t="s">
        <v>699</v>
      </c>
      <c r="D84" s="14">
        <v>4</v>
      </c>
      <c r="E84" s="14">
        <v>5</v>
      </c>
      <c r="F84" s="14">
        <v>4</v>
      </c>
      <c r="G84" s="14">
        <v>5</v>
      </c>
      <c r="H84" s="14">
        <v>5</v>
      </c>
      <c r="I84" s="14">
        <v>5</v>
      </c>
      <c r="J84" s="14" t="s">
        <v>221</v>
      </c>
    </row>
    <row r="85" spans="1:10">
      <c r="A85" s="40" t="s">
        <v>731</v>
      </c>
      <c r="B85" s="8" t="s">
        <v>671</v>
      </c>
      <c r="C85" s="8" t="s">
        <v>699</v>
      </c>
      <c r="D85" s="14">
        <v>5</v>
      </c>
      <c r="E85" s="14">
        <v>5</v>
      </c>
      <c r="F85" s="14">
        <v>5</v>
      </c>
      <c r="G85" s="14">
        <v>5</v>
      </c>
      <c r="H85" s="14">
        <v>5</v>
      </c>
      <c r="I85" s="14">
        <v>5</v>
      </c>
    </row>
    <row r="86" spans="1:10">
      <c r="A86" s="40" t="s">
        <v>732</v>
      </c>
      <c r="B86" s="8" t="s">
        <v>671</v>
      </c>
      <c r="C86" s="8" t="s">
        <v>699</v>
      </c>
      <c r="D86" s="14">
        <v>5</v>
      </c>
      <c r="E86" s="14">
        <v>2</v>
      </c>
      <c r="F86" s="14">
        <v>2</v>
      </c>
      <c r="G86" s="14">
        <v>3</v>
      </c>
      <c r="H86" s="14">
        <v>3</v>
      </c>
      <c r="I86" s="14">
        <v>3</v>
      </c>
      <c r="J86" s="14" t="s">
        <v>222</v>
      </c>
    </row>
    <row r="87" spans="1:10">
      <c r="A87" s="40" t="s">
        <v>733</v>
      </c>
      <c r="B87" s="8" t="s">
        <v>671</v>
      </c>
      <c r="C87" s="8" t="s">
        <v>699</v>
      </c>
      <c r="D87" s="14">
        <v>5</v>
      </c>
      <c r="E87" s="14">
        <v>5</v>
      </c>
      <c r="F87" s="14">
        <v>5</v>
      </c>
      <c r="G87" s="14">
        <v>5</v>
      </c>
      <c r="H87" s="14">
        <v>5</v>
      </c>
      <c r="I87" s="14">
        <v>5</v>
      </c>
    </row>
    <row r="88" spans="1:10">
      <c r="A88" s="40" t="s">
        <v>734</v>
      </c>
      <c r="B88" s="8" t="s">
        <v>671</v>
      </c>
      <c r="C88" s="8" t="s">
        <v>699</v>
      </c>
      <c r="D88" s="14">
        <v>5</v>
      </c>
      <c r="E88" s="14">
        <v>5</v>
      </c>
      <c r="F88" s="14">
        <v>5</v>
      </c>
      <c r="G88" s="14">
        <v>5</v>
      </c>
      <c r="H88" s="14">
        <v>5</v>
      </c>
      <c r="I88" s="14">
        <v>5</v>
      </c>
    </row>
    <row r="89" spans="1:10">
      <c r="A89" s="40" t="s">
        <v>744</v>
      </c>
      <c r="B89" s="8" t="s">
        <v>672</v>
      </c>
      <c r="C89" s="8" t="s">
        <v>699</v>
      </c>
      <c r="D89" s="14">
        <v>4</v>
      </c>
      <c r="E89" s="14">
        <v>5</v>
      </c>
      <c r="F89" s="14">
        <v>5</v>
      </c>
      <c r="G89" s="14">
        <v>5</v>
      </c>
      <c r="H89" s="14">
        <v>4</v>
      </c>
      <c r="I89" s="14">
        <v>5</v>
      </c>
    </row>
    <row r="90" spans="1:10">
      <c r="A90" s="40" t="s">
        <v>745</v>
      </c>
      <c r="B90" s="8" t="s">
        <v>672</v>
      </c>
      <c r="C90" s="8" t="s">
        <v>699</v>
      </c>
      <c r="D90" s="14">
        <v>5</v>
      </c>
      <c r="E90" s="14">
        <v>3</v>
      </c>
      <c r="F90" s="14">
        <v>5</v>
      </c>
      <c r="G90" s="14">
        <v>5</v>
      </c>
      <c r="H90" s="14">
        <v>5</v>
      </c>
      <c r="I90" s="14">
        <v>5</v>
      </c>
      <c r="J90" s="14" t="s">
        <v>240</v>
      </c>
    </row>
    <row r="91" spans="1:10">
      <c r="A91" s="40" t="s">
        <v>746</v>
      </c>
      <c r="B91" s="8" t="s">
        <v>672</v>
      </c>
      <c r="C91" s="8" t="s">
        <v>699</v>
      </c>
      <c r="D91" s="14">
        <v>5</v>
      </c>
      <c r="E91" s="14">
        <v>1</v>
      </c>
      <c r="F91" s="14">
        <v>2</v>
      </c>
      <c r="G91" s="14">
        <v>1</v>
      </c>
      <c r="H91" s="14">
        <v>2</v>
      </c>
      <c r="I91" s="14">
        <v>3</v>
      </c>
      <c r="J91" s="14" t="s">
        <v>241</v>
      </c>
    </row>
    <row r="92" spans="1:10">
      <c r="A92" s="40" t="s">
        <v>747</v>
      </c>
      <c r="B92" s="8" t="s">
        <v>672</v>
      </c>
      <c r="C92" s="8" t="s">
        <v>699</v>
      </c>
      <c r="D92" s="14">
        <v>5</v>
      </c>
      <c r="E92" s="14">
        <v>2</v>
      </c>
      <c r="F92" s="14">
        <v>4</v>
      </c>
      <c r="G92" s="14">
        <v>4</v>
      </c>
      <c r="H92" s="14">
        <v>4</v>
      </c>
      <c r="I92" s="14">
        <v>4</v>
      </c>
    </row>
    <row r="93" spans="1:10">
      <c r="A93" s="40" t="s">
        <v>748</v>
      </c>
      <c r="B93" s="8" t="s">
        <v>672</v>
      </c>
      <c r="C93" s="8" t="s">
        <v>699</v>
      </c>
      <c r="D93" s="14">
        <v>5</v>
      </c>
      <c r="E93" s="14">
        <v>2</v>
      </c>
      <c r="F93" s="14">
        <v>3</v>
      </c>
      <c r="G93" s="14">
        <v>2</v>
      </c>
      <c r="H93" s="14">
        <v>4</v>
      </c>
      <c r="I93" s="14">
        <v>3</v>
      </c>
      <c r="J93" s="14" t="s">
        <v>242</v>
      </c>
    </row>
    <row r="94" spans="1:10">
      <c r="A94" s="40" t="s">
        <v>749</v>
      </c>
      <c r="B94" s="8" t="s">
        <v>672</v>
      </c>
      <c r="C94" s="8" t="s">
        <v>699</v>
      </c>
      <c r="D94" s="14">
        <v>2</v>
      </c>
      <c r="E94" s="14">
        <v>3</v>
      </c>
      <c r="F94" s="14">
        <v>3</v>
      </c>
      <c r="G94" s="14">
        <v>4</v>
      </c>
      <c r="H94" s="14">
        <v>3</v>
      </c>
      <c r="I94" s="14">
        <v>4</v>
      </c>
    </row>
    <row r="95" spans="1:10">
      <c r="A95" s="40" t="s">
        <v>750</v>
      </c>
      <c r="B95" s="8" t="s">
        <v>672</v>
      </c>
      <c r="C95" s="8" t="s">
        <v>699</v>
      </c>
      <c r="D95" s="14">
        <v>4</v>
      </c>
      <c r="E95" s="14">
        <v>3</v>
      </c>
      <c r="F95" s="14">
        <v>3</v>
      </c>
      <c r="G95" s="14">
        <v>3</v>
      </c>
      <c r="H95" s="14">
        <v>4</v>
      </c>
      <c r="I95" s="14">
        <v>3</v>
      </c>
    </row>
    <row r="96" spans="1:10">
      <c r="A96" s="40" t="s">
        <v>751</v>
      </c>
      <c r="B96" s="8" t="s">
        <v>672</v>
      </c>
      <c r="C96" s="8" t="s">
        <v>699</v>
      </c>
      <c r="D96" s="14">
        <v>5</v>
      </c>
      <c r="E96" s="14">
        <v>4</v>
      </c>
      <c r="F96" s="14">
        <v>4</v>
      </c>
      <c r="G96" s="14">
        <v>5</v>
      </c>
      <c r="H96" s="14">
        <v>5</v>
      </c>
      <c r="I96" s="14">
        <v>5</v>
      </c>
    </row>
    <row r="97" spans="1:10">
      <c r="A97" s="40" t="s">
        <v>752</v>
      </c>
      <c r="B97" s="8" t="s">
        <v>672</v>
      </c>
      <c r="C97" s="8" t="s">
        <v>699</v>
      </c>
      <c r="D97" s="14">
        <v>4</v>
      </c>
      <c r="E97" s="14">
        <v>3</v>
      </c>
      <c r="F97" s="14">
        <v>4</v>
      </c>
      <c r="G97" s="14">
        <v>5</v>
      </c>
      <c r="H97" s="14">
        <v>4</v>
      </c>
      <c r="I97" s="14">
        <v>4</v>
      </c>
    </row>
    <row r="98" spans="1:10">
      <c r="A98" s="40" t="s">
        <v>753</v>
      </c>
      <c r="B98" s="8" t="s">
        <v>672</v>
      </c>
      <c r="C98" s="8" t="s">
        <v>699</v>
      </c>
      <c r="D98" s="14">
        <v>4</v>
      </c>
      <c r="E98" s="14">
        <v>3</v>
      </c>
      <c r="F98" s="14">
        <v>4</v>
      </c>
      <c r="G98" s="14">
        <v>4</v>
      </c>
      <c r="H98" s="14">
        <v>4</v>
      </c>
      <c r="I98" s="14">
        <v>4</v>
      </c>
    </row>
    <row r="99" spans="1:10">
      <c r="A99" s="40" t="s">
        <v>744</v>
      </c>
      <c r="B99" s="8" t="s">
        <v>673</v>
      </c>
      <c r="C99" s="8" t="s">
        <v>699</v>
      </c>
      <c r="D99" s="14">
        <v>4</v>
      </c>
      <c r="E99" s="14">
        <v>3</v>
      </c>
      <c r="F99" s="14">
        <v>4</v>
      </c>
      <c r="G99" s="14">
        <v>3</v>
      </c>
      <c r="H99" s="14">
        <v>4</v>
      </c>
      <c r="I99" s="14">
        <v>4</v>
      </c>
    </row>
    <row r="100" spans="1:10">
      <c r="A100" s="40" t="s">
        <v>745</v>
      </c>
      <c r="B100" s="8" t="s">
        <v>673</v>
      </c>
      <c r="C100" s="8" t="s">
        <v>699</v>
      </c>
      <c r="D100" s="14">
        <v>5</v>
      </c>
      <c r="E100" s="14">
        <v>5</v>
      </c>
      <c r="F100" s="14">
        <v>4</v>
      </c>
      <c r="G100" s="14">
        <v>5</v>
      </c>
      <c r="H100" s="14">
        <v>5</v>
      </c>
      <c r="I100" s="14">
        <v>5</v>
      </c>
    </row>
    <row r="101" spans="1:10" ht="38.25">
      <c r="A101" s="40" t="s">
        <v>746</v>
      </c>
      <c r="B101" s="8" t="s">
        <v>673</v>
      </c>
      <c r="C101" s="8" t="s">
        <v>699</v>
      </c>
      <c r="D101" s="14">
        <v>3</v>
      </c>
      <c r="E101" s="14">
        <v>2</v>
      </c>
      <c r="F101" s="14">
        <v>3</v>
      </c>
      <c r="G101" s="14">
        <v>3</v>
      </c>
      <c r="H101" s="14">
        <v>3</v>
      </c>
      <c r="I101" s="14">
        <v>4</v>
      </c>
      <c r="J101" s="14" t="s">
        <v>259</v>
      </c>
    </row>
    <row r="102" spans="1:10" ht="25.5">
      <c r="A102" s="40" t="s">
        <v>747</v>
      </c>
      <c r="B102" s="8" t="s">
        <v>673</v>
      </c>
      <c r="C102" s="8" t="s">
        <v>699</v>
      </c>
      <c r="D102" s="14">
        <v>4</v>
      </c>
      <c r="E102" s="14">
        <v>3</v>
      </c>
      <c r="F102" s="14">
        <v>4</v>
      </c>
      <c r="G102" s="14">
        <v>4</v>
      </c>
      <c r="H102" s="14">
        <v>4</v>
      </c>
      <c r="I102" s="14">
        <v>5</v>
      </c>
      <c r="J102" s="14" t="s">
        <v>260</v>
      </c>
    </row>
    <row r="103" spans="1:10" ht="38.25">
      <c r="A103" s="40" t="s">
        <v>748</v>
      </c>
      <c r="B103" s="8" t="s">
        <v>673</v>
      </c>
      <c r="C103" s="8" t="s">
        <v>699</v>
      </c>
      <c r="D103" s="14">
        <v>4</v>
      </c>
      <c r="E103" s="14">
        <v>3</v>
      </c>
      <c r="F103" s="14">
        <v>3</v>
      </c>
      <c r="G103" s="14">
        <v>4</v>
      </c>
      <c r="H103" s="14">
        <v>4</v>
      </c>
      <c r="I103" s="14">
        <v>4</v>
      </c>
      <c r="J103" s="14" t="s">
        <v>261</v>
      </c>
    </row>
    <row r="104" spans="1:10">
      <c r="A104" s="40" t="s">
        <v>749</v>
      </c>
      <c r="B104" s="8" t="s">
        <v>673</v>
      </c>
      <c r="C104" s="8" t="s">
        <v>699</v>
      </c>
      <c r="D104" s="14">
        <v>4</v>
      </c>
      <c r="E104" s="14">
        <v>3</v>
      </c>
      <c r="F104" s="14">
        <v>4</v>
      </c>
      <c r="G104" s="14">
        <v>3</v>
      </c>
      <c r="H104" s="14">
        <v>4</v>
      </c>
      <c r="I104" s="14">
        <v>5</v>
      </c>
      <c r="J104" s="14" t="s">
        <v>262</v>
      </c>
    </row>
    <row r="105" spans="1:10">
      <c r="A105" s="40" t="s">
        <v>750</v>
      </c>
      <c r="B105" s="8" t="s">
        <v>673</v>
      </c>
      <c r="C105" s="8" t="s">
        <v>699</v>
      </c>
      <c r="D105" s="14">
        <v>5</v>
      </c>
      <c r="E105" s="14">
        <v>5</v>
      </c>
      <c r="F105" s="14">
        <v>5</v>
      </c>
      <c r="G105" s="14">
        <v>4</v>
      </c>
      <c r="H105" s="14">
        <v>5</v>
      </c>
      <c r="I105" s="14">
        <v>5</v>
      </c>
      <c r="J105" s="14" t="s">
        <v>263</v>
      </c>
    </row>
    <row r="106" spans="1:10">
      <c r="A106" s="40" t="s">
        <v>751</v>
      </c>
      <c r="B106" s="8" t="s">
        <v>673</v>
      </c>
      <c r="C106" s="8" t="s">
        <v>699</v>
      </c>
      <c r="D106" s="14">
        <v>4</v>
      </c>
      <c r="E106" s="14">
        <v>3</v>
      </c>
      <c r="F106" s="14">
        <v>4</v>
      </c>
      <c r="G106" s="14">
        <v>3</v>
      </c>
      <c r="H106" s="14">
        <v>4</v>
      </c>
      <c r="I106" s="14">
        <v>5</v>
      </c>
      <c r="J106" s="14" t="s">
        <v>264</v>
      </c>
    </row>
    <row r="107" spans="1:10">
      <c r="A107" s="40" t="s">
        <v>752</v>
      </c>
      <c r="B107" s="8" t="s">
        <v>673</v>
      </c>
      <c r="C107" s="8" t="s">
        <v>699</v>
      </c>
      <c r="D107" s="14">
        <v>4</v>
      </c>
      <c r="E107" s="14">
        <v>3</v>
      </c>
      <c r="F107" s="14">
        <v>4</v>
      </c>
      <c r="G107" s="14">
        <v>4</v>
      </c>
      <c r="H107" s="14">
        <v>4</v>
      </c>
      <c r="I107" s="14">
        <v>5</v>
      </c>
    </row>
    <row r="108" spans="1:10">
      <c r="A108" s="40" t="s">
        <v>753</v>
      </c>
      <c r="B108" s="8" t="s">
        <v>673</v>
      </c>
      <c r="C108" s="8" t="s">
        <v>699</v>
      </c>
      <c r="D108" s="14">
        <v>4</v>
      </c>
      <c r="E108" s="14">
        <v>3</v>
      </c>
      <c r="F108" s="14">
        <v>3</v>
      </c>
      <c r="G108" s="14">
        <v>3</v>
      </c>
      <c r="H108" s="14">
        <v>4</v>
      </c>
      <c r="I108" s="14">
        <v>4</v>
      </c>
    </row>
    <row r="109" spans="1:10">
      <c r="A109" s="40" t="s">
        <v>744</v>
      </c>
      <c r="B109" s="8" t="s">
        <v>680</v>
      </c>
      <c r="C109" s="8" t="s">
        <v>699</v>
      </c>
      <c r="D109" s="14">
        <v>5</v>
      </c>
      <c r="E109" s="14">
        <v>4</v>
      </c>
      <c r="F109" s="14">
        <v>4</v>
      </c>
      <c r="G109" s="14">
        <v>4</v>
      </c>
      <c r="H109" s="14">
        <v>4</v>
      </c>
      <c r="I109" s="14">
        <v>4</v>
      </c>
      <c r="J109" s="14" t="s">
        <v>279</v>
      </c>
    </row>
    <row r="110" spans="1:10">
      <c r="A110" s="40" t="s">
        <v>745</v>
      </c>
      <c r="B110" s="8" t="s">
        <v>680</v>
      </c>
      <c r="C110" s="8" t="s">
        <v>699</v>
      </c>
      <c r="D110" s="14">
        <v>4</v>
      </c>
      <c r="E110" s="14">
        <v>3</v>
      </c>
      <c r="F110" s="14">
        <v>3</v>
      </c>
      <c r="G110" s="14">
        <v>4</v>
      </c>
      <c r="H110" s="14">
        <v>4</v>
      </c>
      <c r="I110" s="14">
        <v>3</v>
      </c>
      <c r="J110" s="14" t="s">
        <v>280</v>
      </c>
    </row>
    <row r="111" spans="1:10">
      <c r="A111" s="40" t="s">
        <v>746</v>
      </c>
      <c r="B111" s="8" t="s">
        <v>680</v>
      </c>
      <c r="C111" s="8" t="s">
        <v>699</v>
      </c>
      <c r="D111" s="14">
        <v>4</v>
      </c>
      <c r="E111" s="14">
        <v>3</v>
      </c>
      <c r="F111" s="14">
        <v>3</v>
      </c>
      <c r="G111" s="14">
        <v>3</v>
      </c>
      <c r="H111" s="14">
        <v>3</v>
      </c>
      <c r="I111" s="14">
        <v>3</v>
      </c>
      <c r="J111" s="14" t="s">
        <v>281</v>
      </c>
    </row>
    <row r="112" spans="1:10">
      <c r="A112" s="40" t="s">
        <v>747</v>
      </c>
      <c r="B112" s="8" t="s">
        <v>680</v>
      </c>
      <c r="C112" s="8" t="s">
        <v>699</v>
      </c>
      <c r="D112" s="14">
        <v>4</v>
      </c>
      <c r="E112" s="14">
        <v>3</v>
      </c>
      <c r="F112" s="14">
        <v>4</v>
      </c>
      <c r="G112" s="14">
        <v>3</v>
      </c>
      <c r="H112" s="14">
        <v>4</v>
      </c>
      <c r="I112" s="14">
        <v>3</v>
      </c>
      <c r="J112" s="14" t="s">
        <v>282</v>
      </c>
    </row>
    <row r="113" spans="1:10">
      <c r="A113" s="40" t="s">
        <v>748</v>
      </c>
      <c r="B113" s="8" t="s">
        <v>680</v>
      </c>
      <c r="C113" s="8" t="s">
        <v>699</v>
      </c>
      <c r="D113" s="14">
        <v>5</v>
      </c>
      <c r="E113" s="14">
        <v>4</v>
      </c>
      <c r="F113" s="14">
        <v>4</v>
      </c>
      <c r="G113" s="14">
        <v>3</v>
      </c>
      <c r="H113" s="14">
        <v>4</v>
      </c>
      <c r="I113" s="14">
        <v>3</v>
      </c>
      <c r="J113" s="14" t="s">
        <v>283</v>
      </c>
    </row>
    <row r="114" spans="1:10">
      <c r="A114" s="40" t="s">
        <v>749</v>
      </c>
      <c r="B114" s="8" t="s">
        <v>680</v>
      </c>
      <c r="C114" s="8" t="s">
        <v>699</v>
      </c>
      <c r="D114" s="14">
        <v>5</v>
      </c>
      <c r="E114" s="14">
        <v>4</v>
      </c>
      <c r="F114" s="14">
        <v>4</v>
      </c>
      <c r="G114" s="14">
        <v>4</v>
      </c>
      <c r="H114" s="14">
        <v>4</v>
      </c>
      <c r="I114" s="14">
        <v>4</v>
      </c>
      <c r="J114" s="14" t="s">
        <v>284</v>
      </c>
    </row>
    <row r="115" spans="1:10">
      <c r="A115" s="40" t="s">
        <v>750</v>
      </c>
      <c r="B115" s="8" t="s">
        <v>680</v>
      </c>
      <c r="C115" s="8" t="s">
        <v>699</v>
      </c>
      <c r="D115" s="14">
        <v>5</v>
      </c>
      <c r="E115" s="14">
        <v>4</v>
      </c>
      <c r="F115" s="14">
        <v>4</v>
      </c>
      <c r="G115" s="14">
        <v>4</v>
      </c>
      <c r="H115" s="14">
        <v>4</v>
      </c>
      <c r="I115" s="14">
        <v>4</v>
      </c>
      <c r="J115" s="14" t="s">
        <v>285</v>
      </c>
    </row>
    <row r="116" spans="1:10">
      <c r="A116" s="40" t="s">
        <v>751</v>
      </c>
      <c r="B116" s="8" t="s">
        <v>680</v>
      </c>
      <c r="C116" s="8" t="s">
        <v>699</v>
      </c>
      <c r="D116" s="14">
        <v>5</v>
      </c>
      <c r="E116" s="14">
        <v>5</v>
      </c>
      <c r="F116" s="14">
        <v>5</v>
      </c>
      <c r="G116" s="14">
        <v>5</v>
      </c>
      <c r="H116" s="14">
        <v>5</v>
      </c>
      <c r="I116" s="14">
        <v>5</v>
      </c>
      <c r="J116" s="14" t="s">
        <v>286</v>
      </c>
    </row>
    <row r="117" spans="1:10">
      <c r="A117" s="40" t="s">
        <v>752</v>
      </c>
      <c r="B117" s="8" t="s">
        <v>680</v>
      </c>
      <c r="C117" s="8" t="s">
        <v>699</v>
      </c>
      <c r="D117" s="14">
        <v>5</v>
      </c>
      <c r="E117" s="14">
        <v>3</v>
      </c>
      <c r="F117" s="14">
        <v>4</v>
      </c>
      <c r="G117" s="14">
        <v>4</v>
      </c>
      <c r="H117" s="14">
        <v>4</v>
      </c>
      <c r="I117" s="14">
        <v>3</v>
      </c>
      <c r="J117" s="14" t="s">
        <v>287</v>
      </c>
    </row>
    <row r="118" spans="1:10">
      <c r="A118" s="40" t="s">
        <v>753</v>
      </c>
      <c r="B118" s="8" t="s">
        <v>680</v>
      </c>
      <c r="C118" s="8" t="s">
        <v>699</v>
      </c>
      <c r="D118" s="14">
        <v>3</v>
      </c>
      <c r="E118" s="14">
        <v>2</v>
      </c>
      <c r="F118" s="14">
        <v>2</v>
      </c>
      <c r="G118" s="14">
        <v>2</v>
      </c>
      <c r="H118" s="14">
        <v>2</v>
      </c>
      <c r="I118" s="14">
        <v>2</v>
      </c>
      <c r="J118" s="14" t="s">
        <v>288</v>
      </c>
    </row>
    <row r="119" spans="1:10">
      <c r="A119" s="40" t="s">
        <v>695</v>
      </c>
      <c r="B119" s="8" t="s">
        <v>681</v>
      </c>
      <c r="C119" s="8" t="s">
        <v>535</v>
      </c>
      <c r="D119" s="39">
        <v>5</v>
      </c>
      <c r="E119" s="39">
        <v>5</v>
      </c>
      <c r="F119" s="39">
        <v>5</v>
      </c>
      <c r="G119" s="39">
        <v>5</v>
      </c>
      <c r="H119" s="39">
        <v>5</v>
      </c>
      <c r="I119" s="39">
        <v>5</v>
      </c>
      <c r="J119" s="39" t="s">
        <v>476</v>
      </c>
    </row>
    <row r="120" spans="1:10">
      <c r="A120" s="40" t="s">
        <v>701</v>
      </c>
      <c r="B120" s="8" t="s">
        <v>681</v>
      </c>
      <c r="C120" s="8" t="s">
        <v>535</v>
      </c>
      <c r="D120" s="39">
        <v>5</v>
      </c>
      <c r="E120" s="39">
        <v>5</v>
      </c>
      <c r="F120" s="39">
        <v>5</v>
      </c>
      <c r="G120" s="39">
        <v>5</v>
      </c>
      <c r="H120" s="39">
        <v>5</v>
      </c>
      <c r="I120" s="39">
        <v>5</v>
      </c>
      <c r="J120" s="39" t="s">
        <v>653</v>
      </c>
    </row>
    <row r="121" spans="1:10">
      <c r="A121" s="40" t="s">
        <v>702</v>
      </c>
      <c r="B121" s="8" t="s">
        <v>681</v>
      </c>
      <c r="C121" s="8" t="s">
        <v>535</v>
      </c>
      <c r="D121" s="39">
        <v>5</v>
      </c>
      <c r="E121" s="39">
        <v>5</v>
      </c>
      <c r="F121" s="39">
        <v>5</v>
      </c>
      <c r="G121" s="39">
        <v>4</v>
      </c>
      <c r="H121" s="39">
        <v>5</v>
      </c>
      <c r="I121" s="39">
        <v>3</v>
      </c>
      <c r="J121" s="39" t="s">
        <v>654</v>
      </c>
    </row>
    <row r="122" spans="1:10">
      <c r="A122" s="40" t="s">
        <v>695</v>
      </c>
      <c r="B122" s="8" t="s">
        <v>674</v>
      </c>
      <c r="C122" s="8" t="s">
        <v>535</v>
      </c>
      <c r="D122" s="39">
        <v>4</v>
      </c>
      <c r="E122" s="39">
        <v>4</v>
      </c>
      <c r="F122" s="39">
        <v>4</v>
      </c>
      <c r="G122" s="39">
        <v>5</v>
      </c>
      <c r="H122" s="39">
        <v>5</v>
      </c>
      <c r="I122" s="39">
        <v>5</v>
      </c>
      <c r="J122" s="39" t="s">
        <v>504</v>
      </c>
    </row>
    <row r="123" spans="1:10">
      <c r="A123" s="40" t="s">
        <v>701</v>
      </c>
      <c r="B123" s="8" t="s">
        <v>674</v>
      </c>
      <c r="C123" s="8" t="s">
        <v>535</v>
      </c>
      <c r="D123" s="39">
        <v>5</v>
      </c>
      <c r="E123" s="39">
        <v>5</v>
      </c>
      <c r="F123" s="39">
        <v>4</v>
      </c>
      <c r="G123" s="39">
        <v>5</v>
      </c>
      <c r="H123" s="39">
        <v>5</v>
      </c>
      <c r="I123" s="39">
        <v>5</v>
      </c>
      <c r="J123" s="39" t="s">
        <v>505</v>
      </c>
    </row>
    <row r="124" spans="1:10">
      <c r="A124" s="40" t="s">
        <v>702</v>
      </c>
      <c r="B124" s="8" t="s">
        <v>674</v>
      </c>
      <c r="C124" s="8" t="s">
        <v>535</v>
      </c>
      <c r="D124" s="39">
        <v>5</v>
      </c>
      <c r="E124" s="39">
        <v>5</v>
      </c>
      <c r="F124" s="39">
        <v>5</v>
      </c>
      <c r="G124" s="39">
        <v>5</v>
      </c>
      <c r="H124" s="39">
        <v>5</v>
      </c>
      <c r="I124" s="39">
        <v>5</v>
      </c>
      <c r="J124" s="39" t="s">
        <v>506</v>
      </c>
    </row>
    <row r="125" spans="1:10">
      <c r="A125" s="40" t="s">
        <v>719</v>
      </c>
      <c r="B125" s="8" t="s">
        <v>668</v>
      </c>
      <c r="C125" s="8" t="s">
        <v>535</v>
      </c>
      <c r="D125" s="14">
        <v>4</v>
      </c>
      <c r="E125" s="14">
        <v>4</v>
      </c>
      <c r="F125" s="14">
        <v>4</v>
      </c>
      <c r="G125" s="14">
        <v>5</v>
      </c>
      <c r="H125" s="14">
        <v>5</v>
      </c>
      <c r="I125" s="14">
        <v>5</v>
      </c>
      <c r="J125" s="14" t="s">
        <v>136</v>
      </c>
    </row>
    <row r="126" spans="1:10">
      <c r="A126" s="40" t="s">
        <v>720</v>
      </c>
      <c r="B126" s="8" t="s">
        <v>668</v>
      </c>
      <c r="C126" s="8" t="s">
        <v>535</v>
      </c>
      <c r="D126" s="14">
        <v>3</v>
      </c>
      <c r="E126" s="14">
        <v>3</v>
      </c>
      <c r="F126" s="14">
        <v>4</v>
      </c>
      <c r="G126" s="14">
        <v>5</v>
      </c>
      <c r="H126" s="14">
        <v>5</v>
      </c>
      <c r="I126" s="14">
        <v>5</v>
      </c>
      <c r="J126" s="14" t="s">
        <v>138</v>
      </c>
    </row>
    <row r="127" spans="1:10">
      <c r="A127" s="40" t="s">
        <v>721</v>
      </c>
      <c r="B127" s="8" t="s">
        <v>668</v>
      </c>
      <c r="C127" s="8" t="s">
        <v>535</v>
      </c>
      <c r="D127" s="14">
        <v>3</v>
      </c>
      <c r="E127" s="14">
        <v>4</v>
      </c>
      <c r="F127" s="14">
        <v>3</v>
      </c>
      <c r="G127" s="14">
        <v>4</v>
      </c>
      <c r="H127" s="14">
        <v>5</v>
      </c>
      <c r="I127" s="14">
        <v>5</v>
      </c>
      <c r="J127" s="14" t="s">
        <v>138</v>
      </c>
    </row>
    <row r="128" spans="1:10" ht="63.75">
      <c r="A128" s="40" t="s">
        <v>719</v>
      </c>
      <c r="B128" s="8" t="s">
        <v>669</v>
      </c>
      <c r="C128" s="8" t="s">
        <v>535</v>
      </c>
      <c r="D128" s="18">
        <v>3</v>
      </c>
      <c r="E128" s="14">
        <v>4</v>
      </c>
      <c r="F128" s="14">
        <v>2</v>
      </c>
      <c r="G128" s="14">
        <v>5</v>
      </c>
      <c r="H128" s="14">
        <v>4</v>
      </c>
      <c r="I128" s="14">
        <v>5</v>
      </c>
      <c r="J128" s="14" t="s">
        <v>153</v>
      </c>
    </row>
    <row r="129" spans="1:10" ht="38.25">
      <c r="A129" s="40" t="s">
        <v>720</v>
      </c>
      <c r="B129" s="8" t="s">
        <v>669</v>
      </c>
      <c r="C129" s="8" t="s">
        <v>535</v>
      </c>
      <c r="D129" s="14">
        <v>4</v>
      </c>
      <c r="E129" s="14">
        <v>2</v>
      </c>
      <c r="F129" s="14">
        <v>3</v>
      </c>
      <c r="G129" s="14">
        <v>5</v>
      </c>
      <c r="H129" s="14">
        <v>5</v>
      </c>
      <c r="I129" s="14">
        <v>5</v>
      </c>
      <c r="J129" s="14" t="s">
        <v>154</v>
      </c>
    </row>
    <row r="130" spans="1:10">
      <c r="A130" s="40" t="s">
        <v>721</v>
      </c>
      <c r="B130" s="8" t="s">
        <v>669</v>
      </c>
      <c r="C130" s="8" t="s">
        <v>535</v>
      </c>
      <c r="D130" s="14">
        <v>4</v>
      </c>
      <c r="E130" s="14">
        <v>4</v>
      </c>
      <c r="F130" s="14">
        <v>4</v>
      </c>
      <c r="G130" s="14">
        <v>5</v>
      </c>
      <c r="H130" s="14">
        <v>5</v>
      </c>
      <c r="I130" s="14">
        <v>5</v>
      </c>
      <c r="J130" s="14" t="s">
        <v>155</v>
      </c>
    </row>
    <row r="131" spans="1:10" ht="51">
      <c r="A131" s="40" t="s">
        <v>719</v>
      </c>
      <c r="B131" s="8" t="s">
        <v>670</v>
      </c>
      <c r="C131" s="8" t="s">
        <v>535</v>
      </c>
      <c r="D131" s="14">
        <v>4</v>
      </c>
      <c r="E131" s="14">
        <v>4</v>
      </c>
      <c r="F131" s="14">
        <v>2</v>
      </c>
      <c r="G131" s="14">
        <v>4</v>
      </c>
      <c r="H131" s="14">
        <v>2</v>
      </c>
      <c r="I131" s="14">
        <v>4</v>
      </c>
      <c r="J131" s="14" t="s">
        <v>189</v>
      </c>
    </row>
    <row r="132" spans="1:10" ht="51">
      <c r="A132" s="40" t="s">
        <v>720</v>
      </c>
      <c r="B132" s="8" t="s">
        <v>670</v>
      </c>
      <c r="C132" s="8" t="s">
        <v>535</v>
      </c>
      <c r="D132" s="14">
        <v>4</v>
      </c>
      <c r="E132" s="14">
        <v>3</v>
      </c>
      <c r="F132" s="14">
        <v>2</v>
      </c>
      <c r="G132" s="14">
        <v>2</v>
      </c>
      <c r="H132" s="14">
        <v>2</v>
      </c>
      <c r="I132" s="14">
        <v>2</v>
      </c>
      <c r="J132" s="14" t="s">
        <v>190</v>
      </c>
    </row>
    <row r="133" spans="1:10" ht="25.5">
      <c r="A133" s="40" t="s">
        <v>721</v>
      </c>
      <c r="B133" s="8" t="s">
        <v>670</v>
      </c>
      <c r="C133" s="8" t="s">
        <v>535</v>
      </c>
      <c r="D133" s="14">
        <v>4</v>
      </c>
      <c r="E133" s="14">
        <v>4</v>
      </c>
      <c r="F133" s="14">
        <v>2</v>
      </c>
      <c r="G133" s="14">
        <v>4</v>
      </c>
      <c r="H133" s="14">
        <v>2</v>
      </c>
      <c r="I133" s="14">
        <v>4</v>
      </c>
      <c r="J133" s="14" t="s">
        <v>191</v>
      </c>
    </row>
    <row r="134" spans="1:10">
      <c r="A134" s="40" t="s">
        <v>719</v>
      </c>
      <c r="B134" s="8" t="s">
        <v>671</v>
      </c>
      <c r="C134" s="8" t="s">
        <v>535</v>
      </c>
      <c r="D134" s="14">
        <v>5</v>
      </c>
      <c r="E134" s="14">
        <v>5</v>
      </c>
      <c r="F134" s="14">
        <v>2</v>
      </c>
      <c r="G134" s="14">
        <v>5</v>
      </c>
      <c r="H134" s="14">
        <v>5</v>
      </c>
      <c r="I134" s="14">
        <v>5</v>
      </c>
      <c r="J134" s="14" t="s">
        <v>207</v>
      </c>
    </row>
    <row r="135" spans="1:10">
      <c r="A135" s="40" t="s">
        <v>720</v>
      </c>
      <c r="B135" s="8" t="s">
        <v>671</v>
      </c>
      <c r="C135" s="8" t="s">
        <v>535</v>
      </c>
      <c r="D135" s="14">
        <v>2</v>
      </c>
      <c r="E135" s="14">
        <v>4</v>
      </c>
      <c r="F135" s="14">
        <v>4</v>
      </c>
      <c r="G135" s="14">
        <v>5</v>
      </c>
      <c r="H135" s="14">
        <v>5</v>
      </c>
      <c r="I135" s="14">
        <v>5</v>
      </c>
      <c r="J135" s="14" t="s">
        <v>208</v>
      </c>
    </row>
    <row r="136" spans="1:10">
      <c r="A136" s="40" t="s">
        <v>721</v>
      </c>
      <c r="B136" s="8" t="s">
        <v>671</v>
      </c>
      <c r="C136" s="8" t="s">
        <v>535</v>
      </c>
      <c r="D136" s="14">
        <v>5</v>
      </c>
      <c r="E136" s="14">
        <v>5</v>
      </c>
      <c r="F136" s="14">
        <v>5</v>
      </c>
      <c r="G136" s="14">
        <v>5</v>
      </c>
      <c r="H136" s="14">
        <v>5</v>
      </c>
      <c r="I136" s="14">
        <v>5</v>
      </c>
      <c r="J136" s="14" t="s">
        <v>209</v>
      </c>
    </row>
    <row r="137" spans="1:10">
      <c r="A137" s="40" t="s">
        <v>738</v>
      </c>
      <c r="B137" s="8" t="s">
        <v>672</v>
      </c>
      <c r="C137" s="8" t="s">
        <v>535</v>
      </c>
      <c r="D137" s="14">
        <v>4</v>
      </c>
      <c r="E137" s="14">
        <v>5</v>
      </c>
      <c r="F137" s="14">
        <v>4</v>
      </c>
      <c r="G137" s="14">
        <v>5</v>
      </c>
      <c r="H137" s="14">
        <v>5</v>
      </c>
      <c r="I137" s="14">
        <v>5</v>
      </c>
      <c r="J137" s="14" t="s">
        <v>233</v>
      </c>
    </row>
    <row r="138" spans="1:10">
      <c r="A138" s="40" t="s">
        <v>739</v>
      </c>
      <c r="B138" s="8" t="s">
        <v>672</v>
      </c>
      <c r="C138" s="8" t="s">
        <v>535</v>
      </c>
      <c r="D138" s="14">
        <v>5</v>
      </c>
      <c r="E138" s="14">
        <v>5</v>
      </c>
      <c r="F138" s="14">
        <v>4</v>
      </c>
      <c r="G138" s="14">
        <v>5</v>
      </c>
      <c r="H138" s="14">
        <v>5</v>
      </c>
      <c r="I138" s="14">
        <v>5</v>
      </c>
      <c r="J138" s="14" t="s">
        <v>234</v>
      </c>
    </row>
    <row r="139" spans="1:10">
      <c r="A139" s="40" t="s">
        <v>740</v>
      </c>
      <c r="B139" s="8" t="s">
        <v>672</v>
      </c>
      <c r="C139" s="8" t="s">
        <v>535</v>
      </c>
      <c r="D139" s="14">
        <v>5</v>
      </c>
      <c r="E139" s="14">
        <v>5</v>
      </c>
      <c r="F139" s="14">
        <v>5</v>
      </c>
      <c r="G139" s="14">
        <v>5</v>
      </c>
      <c r="H139" s="14">
        <v>4</v>
      </c>
      <c r="I139" s="14">
        <v>5</v>
      </c>
    </row>
    <row r="140" spans="1:10" ht="63.75">
      <c r="A140" s="40" t="s">
        <v>738</v>
      </c>
      <c r="B140" s="8" t="s">
        <v>673</v>
      </c>
      <c r="C140" s="8" t="s">
        <v>535</v>
      </c>
      <c r="D140" s="14">
        <v>4</v>
      </c>
      <c r="E140" s="14">
        <v>4</v>
      </c>
      <c r="F140" s="14">
        <v>4</v>
      </c>
      <c r="G140" s="14">
        <v>3</v>
      </c>
      <c r="H140" s="14">
        <v>4</v>
      </c>
      <c r="I140" s="14">
        <v>5</v>
      </c>
      <c r="J140" s="14" t="s">
        <v>250</v>
      </c>
    </row>
    <row r="141" spans="1:10" ht="25.5">
      <c r="A141" s="40" t="s">
        <v>739</v>
      </c>
      <c r="B141" s="8" t="s">
        <v>673</v>
      </c>
      <c r="C141" s="8" t="s">
        <v>535</v>
      </c>
      <c r="D141" s="14">
        <v>5</v>
      </c>
      <c r="E141" s="14">
        <v>4</v>
      </c>
      <c r="F141" s="14">
        <v>4</v>
      </c>
      <c r="G141" s="14">
        <v>3</v>
      </c>
      <c r="H141" s="14">
        <v>4</v>
      </c>
      <c r="I141" s="14">
        <v>5</v>
      </c>
      <c r="J141" s="14" t="s">
        <v>251</v>
      </c>
    </row>
    <row r="142" spans="1:10" ht="25.5">
      <c r="A142" s="40" t="s">
        <v>740</v>
      </c>
      <c r="B142" s="8" t="s">
        <v>673</v>
      </c>
      <c r="C142" s="8" t="s">
        <v>535</v>
      </c>
      <c r="D142" s="14">
        <v>5</v>
      </c>
      <c r="E142" s="14">
        <v>4</v>
      </c>
      <c r="F142" s="14">
        <v>4</v>
      </c>
      <c r="G142" s="14">
        <v>5</v>
      </c>
      <c r="H142" s="14">
        <v>5</v>
      </c>
      <c r="I142" s="14">
        <v>5</v>
      </c>
      <c r="J142" s="14" t="s">
        <v>252</v>
      </c>
    </row>
    <row r="143" spans="1:10">
      <c r="A143" s="40" t="s">
        <v>738</v>
      </c>
      <c r="B143" s="8" t="s">
        <v>680</v>
      </c>
      <c r="C143" s="8" t="s">
        <v>535</v>
      </c>
      <c r="D143" s="14">
        <v>5</v>
      </c>
      <c r="E143" s="14">
        <v>4</v>
      </c>
      <c r="F143" s="14">
        <v>4</v>
      </c>
      <c r="G143" s="14">
        <v>5</v>
      </c>
      <c r="H143" s="14">
        <v>5</v>
      </c>
      <c r="I143" s="14">
        <v>4</v>
      </c>
      <c r="J143" s="14" t="s">
        <v>269</v>
      </c>
    </row>
    <row r="144" spans="1:10">
      <c r="A144" s="40" t="s">
        <v>739</v>
      </c>
      <c r="B144" s="8" t="s">
        <v>680</v>
      </c>
      <c r="C144" s="8" t="s">
        <v>535</v>
      </c>
      <c r="D144" s="14">
        <v>5</v>
      </c>
      <c r="E144" s="14">
        <v>5</v>
      </c>
      <c r="F144" s="14">
        <v>4</v>
      </c>
      <c r="G144" s="14">
        <v>5</v>
      </c>
      <c r="H144" s="14">
        <v>5</v>
      </c>
      <c r="I144" s="14">
        <v>5</v>
      </c>
      <c r="J144" s="14" t="s">
        <v>270</v>
      </c>
    </row>
    <row r="145" spans="1:10">
      <c r="A145" s="40" t="s">
        <v>740</v>
      </c>
      <c r="B145" s="8" t="s">
        <v>680</v>
      </c>
      <c r="C145" s="8" t="s">
        <v>535</v>
      </c>
      <c r="D145" s="14">
        <v>5</v>
      </c>
      <c r="E145" s="14">
        <v>5</v>
      </c>
      <c r="F145" s="14">
        <v>5</v>
      </c>
      <c r="G145" s="14">
        <v>5</v>
      </c>
      <c r="H145" s="14">
        <v>5</v>
      </c>
      <c r="I145" s="14">
        <v>5</v>
      </c>
      <c r="J145" s="14" t="s">
        <v>271</v>
      </c>
    </row>
    <row r="146" spans="1:10">
      <c r="A146" s="40" t="s">
        <v>703</v>
      </c>
      <c r="B146" s="8" t="s">
        <v>681</v>
      </c>
      <c r="C146" s="8" t="s">
        <v>698</v>
      </c>
      <c r="D146" s="39">
        <v>5</v>
      </c>
      <c r="E146" s="39">
        <v>4</v>
      </c>
      <c r="F146" s="39">
        <v>5</v>
      </c>
      <c r="G146" s="39">
        <v>4</v>
      </c>
      <c r="H146" s="39">
        <v>4</v>
      </c>
      <c r="I146" s="39">
        <v>4</v>
      </c>
      <c r="J146" s="39" t="s">
        <v>481</v>
      </c>
    </row>
    <row r="147" spans="1:10">
      <c r="A147" s="40" t="s">
        <v>704</v>
      </c>
      <c r="B147" s="8" t="s">
        <v>681</v>
      </c>
      <c r="C147" s="8" t="s">
        <v>698</v>
      </c>
      <c r="D147" s="39">
        <v>5</v>
      </c>
      <c r="E147" s="39">
        <v>5</v>
      </c>
      <c r="F147" s="39">
        <v>5</v>
      </c>
      <c r="G147" s="39">
        <v>4</v>
      </c>
      <c r="H147" s="39">
        <v>4</v>
      </c>
      <c r="I147" s="39">
        <v>4</v>
      </c>
      <c r="J147" s="39" t="s">
        <v>655</v>
      </c>
    </row>
    <row r="148" spans="1:10">
      <c r="A148" s="40" t="s">
        <v>705</v>
      </c>
      <c r="B148" s="8" t="s">
        <v>681</v>
      </c>
      <c r="C148" s="8" t="s">
        <v>698</v>
      </c>
      <c r="D148" s="39">
        <v>5</v>
      </c>
      <c r="E148" s="39">
        <v>5</v>
      </c>
      <c r="F148" s="39">
        <v>5</v>
      </c>
      <c r="G148" s="39">
        <v>4</v>
      </c>
      <c r="H148" s="39">
        <v>4</v>
      </c>
      <c r="I148" s="39">
        <v>4</v>
      </c>
      <c r="J148" s="39" t="s">
        <v>656</v>
      </c>
    </row>
    <row r="149" spans="1:10">
      <c r="A149" s="40" t="s">
        <v>703</v>
      </c>
      <c r="B149" s="8" t="s">
        <v>674</v>
      </c>
      <c r="C149" s="8" t="s">
        <v>698</v>
      </c>
      <c r="D149" s="39">
        <v>5</v>
      </c>
      <c r="E149" s="39">
        <v>2</v>
      </c>
      <c r="F149" s="39">
        <v>5</v>
      </c>
      <c r="G149" s="39">
        <v>5</v>
      </c>
      <c r="H149" s="39">
        <v>5</v>
      </c>
      <c r="I149" s="39">
        <v>5</v>
      </c>
      <c r="J149" s="39" t="s">
        <v>509</v>
      </c>
    </row>
    <row r="150" spans="1:10">
      <c r="A150" s="40" t="s">
        <v>704</v>
      </c>
      <c r="B150" s="8" t="s">
        <v>674</v>
      </c>
      <c r="C150" s="8" t="s">
        <v>698</v>
      </c>
      <c r="D150" s="39">
        <v>5</v>
      </c>
      <c r="E150" s="39">
        <v>5</v>
      </c>
      <c r="F150" s="39">
        <v>5</v>
      </c>
      <c r="G150" s="39">
        <v>5</v>
      </c>
      <c r="H150" s="39">
        <v>5</v>
      </c>
      <c r="I150" s="39">
        <v>5</v>
      </c>
      <c r="J150" s="39" t="s">
        <v>508</v>
      </c>
    </row>
    <row r="151" spans="1:10">
      <c r="A151" s="40" t="s">
        <v>705</v>
      </c>
      <c r="B151" s="8" t="s">
        <v>674</v>
      </c>
      <c r="C151" s="8" t="s">
        <v>698</v>
      </c>
      <c r="D151" s="39">
        <v>5</v>
      </c>
      <c r="E151" s="39">
        <v>2</v>
      </c>
      <c r="F151" s="39">
        <v>4</v>
      </c>
      <c r="G151" s="39">
        <v>4</v>
      </c>
      <c r="H151" s="39">
        <v>4</v>
      </c>
      <c r="I151" s="39">
        <v>5</v>
      </c>
      <c r="J151" s="39" t="s">
        <v>510</v>
      </c>
    </row>
    <row r="152" spans="1:10">
      <c r="A152" s="40" t="s">
        <v>722</v>
      </c>
      <c r="B152" s="8" t="s">
        <v>668</v>
      </c>
      <c r="C152" s="8" t="s">
        <v>698</v>
      </c>
      <c r="D152" s="14">
        <v>3</v>
      </c>
      <c r="E152" s="14">
        <v>3</v>
      </c>
      <c r="F152" s="14">
        <v>3</v>
      </c>
      <c r="G152" s="14">
        <v>4</v>
      </c>
      <c r="H152" s="14">
        <v>3</v>
      </c>
      <c r="I152" s="14">
        <v>4</v>
      </c>
      <c r="J152" s="14" t="s">
        <v>138</v>
      </c>
    </row>
    <row r="153" spans="1:10">
      <c r="A153" s="40" t="s">
        <v>723</v>
      </c>
      <c r="B153" s="8" t="s">
        <v>668</v>
      </c>
      <c r="C153" s="8" t="s">
        <v>698</v>
      </c>
      <c r="D153" s="14">
        <v>2</v>
      </c>
      <c r="E153" s="14">
        <v>3</v>
      </c>
      <c r="F153" s="14">
        <v>3</v>
      </c>
      <c r="G153" s="14">
        <v>2</v>
      </c>
      <c r="H153" s="14">
        <v>2</v>
      </c>
      <c r="I153" s="14">
        <v>3</v>
      </c>
      <c r="J153" s="14" t="s">
        <v>138</v>
      </c>
    </row>
    <row r="154" spans="1:10">
      <c r="A154" s="40" t="s">
        <v>724</v>
      </c>
      <c r="B154" s="8" t="s">
        <v>668</v>
      </c>
      <c r="C154" s="8" t="s">
        <v>698</v>
      </c>
      <c r="D154" s="14">
        <v>3</v>
      </c>
      <c r="E154" s="14">
        <v>4</v>
      </c>
      <c r="F154" s="14">
        <v>4</v>
      </c>
      <c r="G154" s="14">
        <v>5</v>
      </c>
      <c r="H154" s="14">
        <v>5</v>
      </c>
      <c r="I154" s="14">
        <v>5</v>
      </c>
      <c r="J154" s="14" t="s">
        <v>138</v>
      </c>
    </row>
    <row r="155" spans="1:10">
      <c r="A155" s="40" t="s">
        <v>722</v>
      </c>
      <c r="B155" s="8" t="s">
        <v>669</v>
      </c>
      <c r="C155" s="8" t="s">
        <v>698</v>
      </c>
      <c r="D155" s="14">
        <v>2</v>
      </c>
      <c r="E155" s="14">
        <v>3</v>
      </c>
      <c r="F155" s="14">
        <v>2</v>
      </c>
      <c r="G155" s="14">
        <v>5</v>
      </c>
      <c r="H155" s="14">
        <v>5</v>
      </c>
      <c r="I155" s="14">
        <v>5</v>
      </c>
      <c r="J155" s="14" t="s">
        <v>161</v>
      </c>
    </row>
    <row r="156" spans="1:10" ht="25.5">
      <c r="A156" s="40" t="s">
        <v>723</v>
      </c>
      <c r="B156" s="8" t="s">
        <v>669</v>
      </c>
      <c r="C156" s="8" t="s">
        <v>698</v>
      </c>
      <c r="D156" s="14">
        <v>5</v>
      </c>
      <c r="E156" s="14">
        <v>5</v>
      </c>
      <c r="F156" s="14">
        <v>5</v>
      </c>
      <c r="G156" s="14">
        <v>5</v>
      </c>
      <c r="H156" s="14">
        <v>5</v>
      </c>
      <c r="I156" s="14">
        <v>5</v>
      </c>
      <c r="J156" s="14" t="s">
        <v>162</v>
      </c>
    </row>
    <row r="157" spans="1:10" ht="25.5">
      <c r="A157" s="40" t="s">
        <v>724</v>
      </c>
      <c r="B157" s="8" t="s">
        <v>669</v>
      </c>
      <c r="C157" s="8" t="s">
        <v>698</v>
      </c>
      <c r="D157" s="14">
        <v>4</v>
      </c>
      <c r="E157" s="14">
        <v>4</v>
      </c>
      <c r="F157" s="14">
        <v>3</v>
      </c>
      <c r="G157" s="14">
        <v>5</v>
      </c>
      <c r="H157" s="14">
        <v>3</v>
      </c>
      <c r="I157" s="14">
        <v>5</v>
      </c>
      <c r="J157" s="14" t="s">
        <v>163</v>
      </c>
    </row>
    <row r="158" spans="1:10" ht="25.5">
      <c r="A158" s="40" t="s">
        <v>722</v>
      </c>
      <c r="B158" s="8" t="s">
        <v>670</v>
      </c>
      <c r="C158" s="8" t="s">
        <v>698</v>
      </c>
      <c r="D158" s="14">
        <v>3</v>
      </c>
      <c r="E158" s="14">
        <v>4</v>
      </c>
      <c r="F158" s="14">
        <v>2</v>
      </c>
      <c r="G158" s="14">
        <v>4</v>
      </c>
      <c r="H158" s="14">
        <v>2</v>
      </c>
      <c r="I158" s="14">
        <v>4</v>
      </c>
      <c r="J158" s="14" t="s">
        <v>194</v>
      </c>
    </row>
    <row r="159" spans="1:10" ht="25.5">
      <c r="A159" s="40" t="s">
        <v>723</v>
      </c>
      <c r="B159" s="8" t="s">
        <v>670</v>
      </c>
      <c r="C159" s="8" t="s">
        <v>698</v>
      </c>
      <c r="D159" s="14">
        <v>4</v>
      </c>
      <c r="E159" s="14">
        <v>2</v>
      </c>
      <c r="F159" s="14">
        <v>2</v>
      </c>
      <c r="G159" s="14">
        <v>3</v>
      </c>
      <c r="H159" s="14">
        <v>2</v>
      </c>
      <c r="I159" s="14">
        <v>3</v>
      </c>
      <c r="J159" s="14" t="s">
        <v>195</v>
      </c>
    </row>
    <row r="160" spans="1:10" ht="25.5">
      <c r="A160" s="40" t="s">
        <v>724</v>
      </c>
      <c r="B160" s="8" t="s">
        <v>670</v>
      </c>
      <c r="C160" s="8" t="s">
        <v>698</v>
      </c>
      <c r="D160" s="14">
        <v>4</v>
      </c>
      <c r="E160" s="14">
        <v>4</v>
      </c>
      <c r="F160" s="14">
        <v>2</v>
      </c>
      <c r="G160" s="14">
        <v>3</v>
      </c>
      <c r="H160" s="14">
        <v>2</v>
      </c>
      <c r="I160" s="14">
        <v>4</v>
      </c>
      <c r="J160" s="14" t="s">
        <v>194</v>
      </c>
    </row>
    <row r="161" spans="1:10">
      <c r="A161" s="40" t="s">
        <v>722</v>
      </c>
      <c r="B161" s="8" t="s">
        <v>671</v>
      </c>
      <c r="C161" s="8" t="s">
        <v>698</v>
      </c>
      <c r="D161" s="14">
        <v>4</v>
      </c>
      <c r="E161" s="14">
        <v>4</v>
      </c>
      <c r="F161" s="14">
        <v>4</v>
      </c>
      <c r="G161" s="14">
        <v>5</v>
      </c>
      <c r="H161" s="14">
        <v>5</v>
      </c>
      <c r="I161" s="14">
        <v>5</v>
      </c>
      <c r="J161" s="14" t="s">
        <v>212</v>
      </c>
    </row>
    <row r="162" spans="1:10">
      <c r="A162" s="40" t="s">
        <v>723</v>
      </c>
      <c r="B162" s="8" t="s">
        <v>671</v>
      </c>
      <c r="C162" s="8" t="s">
        <v>698</v>
      </c>
      <c r="D162" s="14">
        <v>5</v>
      </c>
      <c r="E162" s="14">
        <v>5</v>
      </c>
      <c r="F162" s="14">
        <v>5</v>
      </c>
      <c r="G162" s="14">
        <v>5</v>
      </c>
      <c r="H162" s="14">
        <v>5</v>
      </c>
      <c r="I162" s="14">
        <v>5</v>
      </c>
    </row>
    <row r="163" spans="1:10">
      <c r="A163" s="40" t="s">
        <v>724</v>
      </c>
      <c r="B163" s="8" t="s">
        <v>671</v>
      </c>
      <c r="C163" s="8" t="s">
        <v>698</v>
      </c>
      <c r="D163" s="14">
        <v>5</v>
      </c>
      <c r="E163" s="14">
        <v>4</v>
      </c>
      <c r="F163" s="14">
        <v>5</v>
      </c>
      <c r="G163" s="14">
        <v>5</v>
      </c>
      <c r="H163" s="14">
        <v>5</v>
      </c>
      <c r="I163" s="14">
        <v>5</v>
      </c>
      <c r="J163" s="14" t="s">
        <v>213</v>
      </c>
    </row>
    <row r="164" spans="1:10">
      <c r="A164" s="40" t="s">
        <v>741</v>
      </c>
      <c r="B164" s="8" t="s">
        <v>672</v>
      </c>
      <c r="C164" s="8" t="s">
        <v>698</v>
      </c>
      <c r="D164" s="14">
        <v>5</v>
      </c>
      <c r="E164" s="14">
        <v>4</v>
      </c>
      <c r="F164" s="14">
        <v>5</v>
      </c>
      <c r="G164" s="14">
        <v>4</v>
      </c>
      <c r="H164" s="14">
        <v>5</v>
      </c>
      <c r="I164" s="14">
        <v>5</v>
      </c>
      <c r="J164" s="14" t="s">
        <v>237</v>
      </c>
    </row>
    <row r="165" spans="1:10">
      <c r="A165" s="40" t="s">
        <v>742</v>
      </c>
      <c r="B165" s="8" t="s">
        <v>672</v>
      </c>
      <c r="C165" s="8" t="s">
        <v>698</v>
      </c>
      <c r="D165" s="14">
        <v>5</v>
      </c>
      <c r="E165" s="14">
        <v>5</v>
      </c>
      <c r="F165" s="14">
        <v>5</v>
      </c>
      <c r="G165" s="14">
        <v>5</v>
      </c>
      <c r="H165" s="14">
        <v>5</v>
      </c>
      <c r="I165" s="14">
        <v>5</v>
      </c>
    </row>
    <row r="166" spans="1:10">
      <c r="A166" s="40" t="s">
        <v>743</v>
      </c>
      <c r="B166" s="8" t="s">
        <v>672</v>
      </c>
      <c r="C166" s="8" t="s">
        <v>698</v>
      </c>
      <c r="D166" s="14">
        <v>4</v>
      </c>
      <c r="E166" s="14">
        <v>5</v>
      </c>
      <c r="F166" s="14">
        <v>4</v>
      </c>
      <c r="G166" s="14">
        <v>5</v>
      </c>
      <c r="H166" s="14">
        <v>4</v>
      </c>
      <c r="I166" s="14">
        <v>5</v>
      </c>
    </row>
    <row r="167" spans="1:10" ht="38.25">
      <c r="A167" s="40" t="s">
        <v>741</v>
      </c>
      <c r="B167" s="8" t="s">
        <v>673</v>
      </c>
      <c r="C167" s="8" t="s">
        <v>698</v>
      </c>
      <c r="D167" s="14">
        <v>4</v>
      </c>
      <c r="E167" s="14">
        <v>3</v>
      </c>
      <c r="F167" s="14">
        <v>4</v>
      </c>
      <c r="G167" s="14">
        <v>4</v>
      </c>
      <c r="H167" s="14">
        <v>4</v>
      </c>
      <c r="I167" s="14">
        <v>5</v>
      </c>
      <c r="J167" s="14" t="s">
        <v>255</v>
      </c>
    </row>
    <row r="168" spans="1:10">
      <c r="A168" s="40" t="s">
        <v>742</v>
      </c>
      <c r="B168" s="8" t="s">
        <v>673</v>
      </c>
      <c r="C168" s="8" t="s">
        <v>698</v>
      </c>
      <c r="D168" s="14">
        <v>4</v>
      </c>
      <c r="E168" s="14">
        <v>3</v>
      </c>
      <c r="F168" s="14">
        <v>4</v>
      </c>
      <c r="G168" s="14">
        <v>3</v>
      </c>
      <c r="H168" s="14">
        <v>3</v>
      </c>
      <c r="I168" s="14">
        <v>4</v>
      </c>
      <c r="J168" s="14" t="s">
        <v>256</v>
      </c>
    </row>
    <row r="169" spans="1:10" ht="51">
      <c r="A169" s="40" t="s">
        <v>743</v>
      </c>
      <c r="B169" s="8" t="s">
        <v>673</v>
      </c>
      <c r="C169" s="8" t="s">
        <v>698</v>
      </c>
      <c r="D169" s="14">
        <v>3</v>
      </c>
      <c r="E169" s="14">
        <v>2</v>
      </c>
      <c r="F169" s="14">
        <v>3</v>
      </c>
      <c r="G169" s="14">
        <v>3</v>
      </c>
      <c r="H169" s="14">
        <v>3</v>
      </c>
      <c r="I169" s="14">
        <v>4</v>
      </c>
      <c r="J169" s="14" t="s">
        <v>257</v>
      </c>
    </row>
    <row r="170" spans="1:10">
      <c r="A170" s="40" t="s">
        <v>741</v>
      </c>
      <c r="B170" s="8" t="s">
        <v>680</v>
      </c>
      <c r="C170" s="8" t="s">
        <v>698</v>
      </c>
      <c r="D170" s="14">
        <v>5</v>
      </c>
      <c r="E170" s="14">
        <v>4</v>
      </c>
      <c r="F170" s="14">
        <v>5</v>
      </c>
      <c r="G170" s="14">
        <v>5</v>
      </c>
      <c r="H170" s="14">
        <v>5</v>
      </c>
      <c r="I170" s="14">
        <v>5</v>
      </c>
      <c r="J170" s="14" t="s">
        <v>274</v>
      </c>
    </row>
    <row r="171" spans="1:10">
      <c r="A171" s="40" t="s">
        <v>742</v>
      </c>
      <c r="B171" s="8" t="s">
        <v>680</v>
      </c>
      <c r="C171" s="8" t="s">
        <v>698</v>
      </c>
      <c r="D171" s="14">
        <v>5</v>
      </c>
      <c r="E171" s="14">
        <v>4</v>
      </c>
      <c r="F171" s="14">
        <v>4</v>
      </c>
      <c r="G171" s="14">
        <v>5</v>
      </c>
      <c r="H171" s="14">
        <v>5</v>
      </c>
      <c r="I171" s="14">
        <v>4</v>
      </c>
      <c r="J171" s="14" t="s">
        <v>275</v>
      </c>
    </row>
    <row r="172" spans="1:10">
      <c r="A172" s="40" t="s">
        <v>743</v>
      </c>
      <c r="B172" s="8" t="s">
        <v>680</v>
      </c>
      <c r="C172" s="8" t="s">
        <v>698</v>
      </c>
      <c r="D172" s="14">
        <v>5</v>
      </c>
      <c r="E172" s="14">
        <v>4</v>
      </c>
      <c r="F172" s="14">
        <v>4</v>
      </c>
      <c r="G172" s="14">
        <v>4</v>
      </c>
      <c r="H172" s="14">
        <v>4</v>
      </c>
      <c r="I172" s="14">
        <v>4</v>
      </c>
      <c r="J172" s="14" t="s">
        <v>276</v>
      </c>
    </row>
    <row r="173" spans="1:10">
      <c r="A173" s="41" t="s">
        <v>759</v>
      </c>
      <c r="B173" s="8" t="s">
        <v>675</v>
      </c>
      <c r="C173" s="8" t="s">
        <v>535</v>
      </c>
      <c r="D173" s="1">
        <v>4</v>
      </c>
      <c r="E173" s="1">
        <v>4</v>
      </c>
      <c r="F173" s="1">
        <v>3</v>
      </c>
      <c r="G173" s="1">
        <v>3</v>
      </c>
      <c r="H173" s="1">
        <v>4</v>
      </c>
      <c r="I173" s="1">
        <v>4</v>
      </c>
      <c r="J173" s="1" t="s">
        <v>295</v>
      </c>
    </row>
    <row r="174" spans="1:10">
      <c r="A174" s="41" t="s">
        <v>760</v>
      </c>
      <c r="B174" s="8" t="s">
        <v>675</v>
      </c>
      <c r="C174" s="8" t="s">
        <v>535</v>
      </c>
      <c r="D174" s="1">
        <v>4</v>
      </c>
      <c r="E174" s="1">
        <v>5</v>
      </c>
      <c r="F174" s="1">
        <v>4</v>
      </c>
      <c r="G174" s="1">
        <v>5</v>
      </c>
      <c r="H174" s="1">
        <v>4</v>
      </c>
      <c r="I174" s="1">
        <v>5</v>
      </c>
      <c r="J174" s="1" t="s">
        <v>296</v>
      </c>
    </row>
    <row r="175" spans="1:10">
      <c r="A175" s="41" t="s">
        <v>761</v>
      </c>
      <c r="B175" s="8" t="s">
        <v>675</v>
      </c>
      <c r="C175" s="8" t="s">
        <v>535</v>
      </c>
      <c r="D175" s="1">
        <v>3</v>
      </c>
      <c r="E175" s="1">
        <v>4</v>
      </c>
      <c r="F175" s="1">
        <v>4</v>
      </c>
      <c r="G175" s="1">
        <v>5</v>
      </c>
      <c r="H175" s="1">
        <v>4</v>
      </c>
      <c r="I175" s="1">
        <v>5</v>
      </c>
      <c r="J175" s="1" t="s">
        <v>297</v>
      </c>
    </row>
    <row r="176" spans="1:10">
      <c r="A176" s="41" t="s">
        <v>762</v>
      </c>
      <c r="B176" s="8" t="s">
        <v>675</v>
      </c>
      <c r="C176" s="8" t="s">
        <v>698</v>
      </c>
      <c r="D176" s="1">
        <v>4</v>
      </c>
      <c r="E176" s="1">
        <v>5</v>
      </c>
      <c r="F176" s="1">
        <v>4</v>
      </c>
      <c r="G176" s="1">
        <v>5</v>
      </c>
      <c r="H176" s="1">
        <v>5</v>
      </c>
      <c r="I176" s="1">
        <v>5</v>
      </c>
      <c r="J176" s="1" t="s">
        <v>300</v>
      </c>
    </row>
    <row r="177" spans="1:10">
      <c r="A177" s="41" t="s">
        <v>763</v>
      </c>
      <c r="B177" s="8" t="s">
        <v>675</v>
      </c>
      <c r="C177" s="8" t="s">
        <v>698</v>
      </c>
      <c r="D177" s="1">
        <v>4</v>
      </c>
      <c r="E177" s="1">
        <v>5</v>
      </c>
      <c r="F177" s="1">
        <v>5</v>
      </c>
      <c r="G177" s="1">
        <v>5</v>
      </c>
      <c r="H177" s="1">
        <v>5</v>
      </c>
      <c r="I177" s="1">
        <v>5</v>
      </c>
      <c r="J177" s="1" t="s">
        <v>301</v>
      </c>
    </row>
    <row r="178" spans="1:10">
      <c r="A178" s="41" t="s">
        <v>743</v>
      </c>
      <c r="B178" s="8" t="s">
        <v>675</v>
      </c>
      <c r="C178" s="8" t="s">
        <v>698</v>
      </c>
      <c r="D178" s="1">
        <v>4</v>
      </c>
      <c r="E178" s="1">
        <v>4</v>
      </c>
      <c r="F178" s="1">
        <v>4</v>
      </c>
      <c r="G178" s="1">
        <v>5</v>
      </c>
      <c r="H178" s="1">
        <v>5</v>
      </c>
      <c r="I178" s="1">
        <v>5</v>
      </c>
      <c r="J178" s="1" t="s">
        <v>302</v>
      </c>
    </row>
    <row r="179" spans="1:10">
      <c r="A179" s="41" t="s">
        <v>764</v>
      </c>
      <c r="B179" s="8" t="s">
        <v>675</v>
      </c>
      <c r="C179" s="8" t="s">
        <v>699</v>
      </c>
      <c r="D179" s="1">
        <v>3</v>
      </c>
      <c r="E179" s="1">
        <v>2</v>
      </c>
      <c r="F179" s="1">
        <v>3</v>
      </c>
      <c r="G179" s="1">
        <v>2</v>
      </c>
      <c r="H179" s="1">
        <v>2</v>
      </c>
      <c r="I179" s="1">
        <v>3</v>
      </c>
      <c r="J179" s="1" t="s">
        <v>305</v>
      </c>
    </row>
    <row r="180" spans="1:10">
      <c r="A180" s="41" t="s">
        <v>765</v>
      </c>
      <c r="B180" s="8" t="s">
        <v>675</v>
      </c>
      <c r="C180" s="8" t="s">
        <v>699</v>
      </c>
      <c r="D180" s="1">
        <v>4</v>
      </c>
      <c r="E180" s="1">
        <v>2</v>
      </c>
      <c r="F180" s="1">
        <v>4</v>
      </c>
      <c r="G180" s="1">
        <v>2</v>
      </c>
      <c r="H180" s="1">
        <v>4</v>
      </c>
      <c r="I180" s="1">
        <v>3</v>
      </c>
      <c r="J180" s="1" t="s">
        <v>306</v>
      </c>
    </row>
    <row r="181" spans="1:10">
      <c r="A181" s="41" t="s">
        <v>766</v>
      </c>
      <c r="B181" s="8" t="s">
        <v>675</v>
      </c>
      <c r="C181" s="8" t="s">
        <v>699</v>
      </c>
      <c r="D181" s="1">
        <v>4</v>
      </c>
      <c r="E181" s="1">
        <v>2</v>
      </c>
      <c r="F181" s="1">
        <v>4</v>
      </c>
      <c r="G181" s="1">
        <v>2</v>
      </c>
      <c r="H181" s="1">
        <v>4</v>
      </c>
      <c r="I181" s="1">
        <v>4</v>
      </c>
      <c r="J181" s="1" t="s">
        <v>307</v>
      </c>
    </row>
    <row r="182" spans="1:10">
      <c r="A182" s="41" t="s">
        <v>767</v>
      </c>
      <c r="B182" s="8" t="s">
        <v>675</v>
      </c>
      <c r="C182" s="8" t="s">
        <v>699</v>
      </c>
      <c r="D182" s="1">
        <v>4</v>
      </c>
      <c r="E182" s="1">
        <v>2</v>
      </c>
      <c r="F182" s="1">
        <v>4</v>
      </c>
      <c r="G182" s="1">
        <v>4</v>
      </c>
      <c r="H182" s="1">
        <v>4</v>
      </c>
      <c r="I182" s="1">
        <v>5</v>
      </c>
      <c r="J182" s="1" t="s">
        <v>308</v>
      </c>
    </row>
    <row r="183" spans="1:10">
      <c r="A183" s="41" t="s">
        <v>768</v>
      </c>
      <c r="B183" s="8" t="s">
        <v>675</v>
      </c>
      <c r="C183" s="8" t="s">
        <v>699</v>
      </c>
      <c r="D183" s="1">
        <v>4</v>
      </c>
      <c r="E183" s="1">
        <v>2</v>
      </c>
      <c r="F183" s="1">
        <v>2</v>
      </c>
      <c r="G183" s="1">
        <v>2</v>
      </c>
      <c r="H183" s="1">
        <v>4</v>
      </c>
      <c r="I183" s="1">
        <v>2</v>
      </c>
      <c r="J183" s="1" t="s">
        <v>309</v>
      </c>
    </row>
    <row r="184" spans="1:10">
      <c r="A184" s="41" t="s">
        <v>769</v>
      </c>
      <c r="B184" s="8" t="s">
        <v>675</v>
      </c>
      <c r="C184" s="8" t="s">
        <v>699</v>
      </c>
      <c r="D184" s="1">
        <v>2</v>
      </c>
      <c r="E184" s="1">
        <v>2</v>
      </c>
      <c r="F184" s="1">
        <v>2</v>
      </c>
      <c r="G184" s="1">
        <v>2</v>
      </c>
      <c r="H184" s="1">
        <v>3</v>
      </c>
      <c r="I184" s="1">
        <v>2</v>
      </c>
      <c r="J184" s="1" t="s">
        <v>310</v>
      </c>
    </row>
    <row r="185" spans="1:10">
      <c r="A185" s="41" t="s">
        <v>770</v>
      </c>
      <c r="B185" s="8" t="s">
        <v>675</v>
      </c>
      <c r="C185" s="8" t="s">
        <v>699</v>
      </c>
      <c r="D185" s="1">
        <v>4</v>
      </c>
      <c r="E185" s="1">
        <v>4</v>
      </c>
      <c r="F185" s="1">
        <v>4</v>
      </c>
      <c r="G185" s="1">
        <v>4</v>
      </c>
      <c r="H185" s="1">
        <v>4</v>
      </c>
      <c r="I185" s="1">
        <v>4</v>
      </c>
      <c r="J185" s="1" t="s">
        <v>311</v>
      </c>
    </row>
    <row r="186" spans="1:10">
      <c r="A186" s="41" t="s">
        <v>771</v>
      </c>
      <c r="B186" s="8" t="s">
        <v>675</v>
      </c>
      <c r="C186" s="8" t="s">
        <v>699</v>
      </c>
      <c r="D186" s="1">
        <v>2</v>
      </c>
      <c r="E186" s="1">
        <v>2</v>
      </c>
      <c r="F186" s="1">
        <v>2</v>
      </c>
      <c r="G186" s="1">
        <v>2</v>
      </c>
      <c r="H186" s="1">
        <v>2</v>
      </c>
      <c r="I186" s="1">
        <v>2</v>
      </c>
      <c r="J186" s="1" t="s">
        <v>312</v>
      </c>
    </row>
    <row r="187" spans="1:10">
      <c r="A187" s="41" t="s">
        <v>772</v>
      </c>
      <c r="B187" s="8" t="s">
        <v>675</v>
      </c>
      <c r="C187" s="8" t="s">
        <v>699</v>
      </c>
      <c r="D187" s="1">
        <v>2</v>
      </c>
      <c r="E187" s="1">
        <v>2</v>
      </c>
      <c r="F187" s="1">
        <v>2</v>
      </c>
      <c r="G187" s="1">
        <v>2</v>
      </c>
      <c r="H187" s="1">
        <v>2</v>
      </c>
      <c r="I187" s="1">
        <v>2</v>
      </c>
      <c r="J187" s="1" t="s">
        <v>313</v>
      </c>
    </row>
    <row r="188" spans="1:10">
      <c r="A188" s="41" t="s">
        <v>773</v>
      </c>
      <c r="B188" s="8" t="s">
        <v>675</v>
      </c>
      <c r="C188" s="8" t="s">
        <v>699</v>
      </c>
      <c r="D188" s="1">
        <v>2</v>
      </c>
      <c r="E188" s="1">
        <v>2</v>
      </c>
      <c r="F188" s="1">
        <v>2</v>
      </c>
      <c r="G188" s="1">
        <v>2</v>
      </c>
      <c r="H188" s="1">
        <v>2</v>
      </c>
      <c r="I188" s="1">
        <v>3</v>
      </c>
      <c r="J188" s="1" t="s">
        <v>314</v>
      </c>
    </row>
    <row r="189" spans="1:10">
      <c r="A189" s="41" t="s">
        <v>774</v>
      </c>
      <c r="B189" s="8" t="s">
        <v>675</v>
      </c>
      <c r="C189" s="8" t="s">
        <v>699</v>
      </c>
      <c r="D189" s="1">
        <v>2</v>
      </c>
      <c r="E189" s="1">
        <v>2</v>
      </c>
      <c r="F189" s="1">
        <v>2</v>
      </c>
      <c r="G189" s="1">
        <v>2</v>
      </c>
      <c r="H189" s="1">
        <v>2</v>
      </c>
      <c r="I189" s="1">
        <v>2</v>
      </c>
      <c r="J189" s="1" t="s">
        <v>315</v>
      </c>
    </row>
    <row r="190" spans="1:10">
      <c r="A190" s="41" t="s">
        <v>775</v>
      </c>
      <c r="B190" s="8" t="s">
        <v>675</v>
      </c>
      <c r="C190" s="8" t="s">
        <v>699</v>
      </c>
      <c r="D190" s="1">
        <v>4</v>
      </c>
      <c r="E190" s="1">
        <v>4</v>
      </c>
      <c r="F190" s="1">
        <v>4</v>
      </c>
      <c r="G190" s="1">
        <v>3</v>
      </c>
      <c r="H190" s="1">
        <v>4</v>
      </c>
      <c r="I190" s="1">
        <v>4</v>
      </c>
      <c r="J190" s="1" t="s">
        <v>316</v>
      </c>
    </row>
    <row r="191" spans="1:10">
      <c r="A191" s="41" t="s">
        <v>776</v>
      </c>
      <c r="B191" s="8" t="s">
        <v>675</v>
      </c>
      <c r="C191" s="8" t="s">
        <v>699</v>
      </c>
      <c r="D191" s="1">
        <v>4</v>
      </c>
      <c r="E191" s="1">
        <v>4</v>
      </c>
      <c r="F191" s="1">
        <v>4</v>
      </c>
      <c r="G191" s="1">
        <v>3</v>
      </c>
      <c r="H191" s="1">
        <v>4</v>
      </c>
      <c r="I191" s="1">
        <v>4</v>
      </c>
      <c r="J191" s="1" t="s">
        <v>317</v>
      </c>
    </row>
    <row r="192" spans="1:10">
      <c r="A192" s="41" t="s">
        <v>777</v>
      </c>
      <c r="B192" s="8" t="s">
        <v>675</v>
      </c>
      <c r="C192" s="8" t="s">
        <v>700</v>
      </c>
      <c r="D192" s="1">
        <v>4</v>
      </c>
      <c r="E192" s="1">
        <v>4</v>
      </c>
      <c r="F192" s="1">
        <v>4</v>
      </c>
      <c r="G192" s="1">
        <v>2</v>
      </c>
      <c r="H192" s="1">
        <v>4</v>
      </c>
      <c r="I192" s="1">
        <v>4</v>
      </c>
      <c r="J192" s="1" t="s">
        <v>320</v>
      </c>
    </row>
    <row r="193" spans="1:10">
      <c r="A193" s="41" t="s">
        <v>778</v>
      </c>
      <c r="B193" s="8" t="s">
        <v>675</v>
      </c>
      <c r="C193" s="8" t="s">
        <v>700</v>
      </c>
      <c r="D193" s="1">
        <v>4</v>
      </c>
      <c r="E193" s="1">
        <v>4</v>
      </c>
      <c r="F193" s="1">
        <v>4</v>
      </c>
      <c r="G193" s="1">
        <v>4</v>
      </c>
      <c r="H193" s="1">
        <v>4</v>
      </c>
      <c r="I193" s="1">
        <v>4</v>
      </c>
      <c r="J193" s="1" t="s">
        <v>321</v>
      </c>
    </row>
    <row r="194" spans="1:10">
      <c r="A194" s="41" t="s">
        <v>737</v>
      </c>
      <c r="B194" s="8" t="s">
        <v>675</v>
      </c>
      <c r="C194" s="8" t="s">
        <v>700</v>
      </c>
      <c r="D194" s="1">
        <v>5</v>
      </c>
      <c r="E194" s="1">
        <v>5</v>
      </c>
      <c r="F194" s="1">
        <v>5</v>
      </c>
      <c r="G194" s="1">
        <v>5</v>
      </c>
      <c r="H194" s="1">
        <v>5</v>
      </c>
      <c r="I194" s="1">
        <v>5</v>
      </c>
      <c r="J194"/>
    </row>
    <row r="195" spans="1:10">
      <c r="A195" s="41" t="s">
        <v>759</v>
      </c>
      <c r="B195" s="8" t="s">
        <v>679</v>
      </c>
      <c r="C195" s="8" t="s">
        <v>535</v>
      </c>
      <c r="D195" s="1">
        <v>5</v>
      </c>
      <c r="E195" s="1">
        <v>3</v>
      </c>
      <c r="F195" s="1">
        <v>3</v>
      </c>
      <c r="G195" s="1">
        <v>4</v>
      </c>
      <c r="H195" s="1">
        <v>5</v>
      </c>
      <c r="I195" s="1">
        <v>4</v>
      </c>
      <c r="J195" s="1" t="s">
        <v>327</v>
      </c>
    </row>
    <row r="196" spans="1:10">
      <c r="A196" s="41" t="s">
        <v>760</v>
      </c>
      <c r="B196" s="8" t="s">
        <v>679</v>
      </c>
      <c r="C196" s="8" t="s">
        <v>535</v>
      </c>
      <c r="D196" s="1">
        <v>5</v>
      </c>
      <c r="E196" s="1">
        <v>4</v>
      </c>
      <c r="F196" s="1">
        <v>4</v>
      </c>
      <c r="G196" s="1">
        <v>4</v>
      </c>
      <c r="H196" s="1">
        <v>5</v>
      </c>
      <c r="I196" s="1">
        <v>5</v>
      </c>
      <c r="J196" s="1" t="s">
        <v>328</v>
      </c>
    </row>
    <row r="197" spans="1:10">
      <c r="A197" s="41" t="s">
        <v>761</v>
      </c>
      <c r="B197" s="8" t="s">
        <v>679</v>
      </c>
      <c r="C197" s="8" t="s">
        <v>535</v>
      </c>
      <c r="D197" s="1">
        <v>5</v>
      </c>
      <c r="E197" s="1">
        <v>5</v>
      </c>
      <c r="F197" s="1">
        <v>5</v>
      </c>
      <c r="G197" s="1">
        <v>4</v>
      </c>
      <c r="H197" s="1">
        <v>5</v>
      </c>
      <c r="I197" s="1">
        <v>5</v>
      </c>
      <c r="J197" s="1" t="s">
        <v>329</v>
      </c>
    </row>
    <row r="198" spans="1:10">
      <c r="A198" s="41" t="s">
        <v>762</v>
      </c>
      <c r="B198" s="8" t="s">
        <v>679</v>
      </c>
      <c r="C198" s="8" t="s">
        <v>698</v>
      </c>
      <c r="D198" s="1">
        <v>5</v>
      </c>
      <c r="E198" s="1">
        <v>5</v>
      </c>
      <c r="F198" s="1">
        <v>5</v>
      </c>
      <c r="G198" s="1">
        <v>5</v>
      </c>
      <c r="H198" s="1">
        <v>5</v>
      </c>
      <c r="I198" s="1">
        <v>5</v>
      </c>
      <c r="J198" s="1" t="s">
        <v>332</v>
      </c>
    </row>
    <row r="199" spans="1:10">
      <c r="A199" s="41" t="s">
        <v>763</v>
      </c>
      <c r="B199" s="8" t="s">
        <v>679</v>
      </c>
      <c r="C199" s="8" t="s">
        <v>698</v>
      </c>
      <c r="D199" s="1">
        <v>5</v>
      </c>
      <c r="E199" s="1">
        <v>5</v>
      </c>
      <c r="F199" s="1">
        <v>5</v>
      </c>
      <c r="G199" s="1">
        <v>5</v>
      </c>
      <c r="H199" s="1">
        <v>5</v>
      </c>
      <c r="I199" s="1">
        <v>5</v>
      </c>
      <c r="J199" s="1" t="s">
        <v>333</v>
      </c>
    </row>
    <row r="200" spans="1:10">
      <c r="A200" s="41" t="s">
        <v>743</v>
      </c>
      <c r="B200" s="8" t="s">
        <v>679</v>
      </c>
      <c r="C200" s="8" t="s">
        <v>698</v>
      </c>
      <c r="D200" s="1">
        <v>5</v>
      </c>
      <c r="E200" s="1">
        <v>5</v>
      </c>
      <c r="F200" s="1">
        <v>5</v>
      </c>
      <c r="G200" s="1">
        <v>5</v>
      </c>
      <c r="H200" s="1">
        <v>5</v>
      </c>
      <c r="I200" s="1">
        <v>5</v>
      </c>
      <c r="J200" s="1" t="s">
        <v>334</v>
      </c>
    </row>
    <row r="201" spans="1:10">
      <c r="A201" s="41" t="s">
        <v>764</v>
      </c>
      <c r="B201" s="8" t="s">
        <v>679</v>
      </c>
      <c r="C201" s="8" t="s">
        <v>699</v>
      </c>
      <c r="D201" s="1">
        <v>5</v>
      </c>
      <c r="E201" s="1">
        <v>2</v>
      </c>
      <c r="F201" s="1">
        <v>3</v>
      </c>
      <c r="G201" s="1">
        <v>2</v>
      </c>
      <c r="H201" s="1">
        <v>3</v>
      </c>
      <c r="I201" s="1">
        <v>2</v>
      </c>
      <c r="J201" s="1" t="s">
        <v>337</v>
      </c>
    </row>
    <row r="202" spans="1:10">
      <c r="A202" s="41" t="s">
        <v>765</v>
      </c>
      <c r="B202" s="8" t="s">
        <v>679</v>
      </c>
      <c r="C202" s="8" t="s">
        <v>699</v>
      </c>
      <c r="D202" s="1">
        <v>5</v>
      </c>
      <c r="E202" s="1">
        <v>5</v>
      </c>
      <c r="F202" s="1">
        <v>5</v>
      </c>
      <c r="G202" s="1">
        <v>3</v>
      </c>
      <c r="H202" s="1">
        <v>5</v>
      </c>
      <c r="I202" s="1">
        <v>3</v>
      </c>
      <c r="J202" s="1" t="s">
        <v>338</v>
      </c>
    </row>
    <row r="203" spans="1:10">
      <c r="A203" s="41" t="s">
        <v>766</v>
      </c>
      <c r="B203" s="8" t="s">
        <v>679</v>
      </c>
      <c r="C203" s="8" t="s">
        <v>699</v>
      </c>
      <c r="D203" s="1">
        <v>5</v>
      </c>
      <c r="E203" s="1">
        <v>5</v>
      </c>
      <c r="F203" s="1">
        <v>5</v>
      </c>
      <c r="G203" s="1">
        <v>4</v>
      </c>
      <c r="H203" s="1">
        <v>5</v>
      </c>
      <c r="I203" s="1">
        <v>5</v>
      </c>
      <c r="J203" s="1" t="s">
        <v>339</v>
      </c>
    </row>
    <row r="204" spans="1:10">
      <c r="A204" s="41" t="s">
        <v>767</v>
      </c>
      <c r="B204" s="8" t="s">
        <v>679</v>
      </c>
      <c r="C204" s="8" t="s">
        <v>699</v>
      </c>
      <c r="D204" s="1">
        <v>5</v>
      </c>
      <c r="E204" s="1">
        <v>5</v>
      </c>
      <c r="F204" s="1">
        <v>5</v>
      </c>
      <c r="G204" s="1">
        <v>4</v>
      </c>
      <c r="H204" s="1">
        <v>5</v>
      </c>
      <c r="I204" s="1">
        <v>4</v>
      </c>
      <c r="J204" s="1" t="s">
        <v>340</v>
      </c>
    </row>
    <row r="205" spans="1:10">
      <c r="A205" s="41" t="s">
        <v>768</v>
      </c>
      <c r="B205" s="8" t="s">
        <v>679</v>
      </c>
      <c r="C205" s="8" t="s">
        <v>699</v>
      </c>
      <c r="D205" s="1">
        <v>5</v>
      </c>
      <c r="E205" s="1">
        <v>5</v>
      </c>
      <c r="F205" s="1">
        <v>5</v>
      </c>
      <c r="G205" s="1">
        <v>3</v>
      </c>
      <c r="H205" s="1">
        <v>5</v>
      </c>
      <c r="I205" s="1">
        <v>4</v>
      </c>
      <c r="J205" s="1" t="s">
        <v>341</v>
      </c>
    </row>
    <row r="206" spans="1:10">
      <c r="A206" s="41" t="s">
        <v>769</v>
      </c>
      <c r="B206" s="8" t="s">
        <v>679</v>
      </c>
      <c r="C206" s="8" t="s">
        <v>699</v>
      </c>
      <c r="D206" s="1">
        <v>5</v>
      </c>
      <c r="E206" s="1">
        <v>5</v>
      </c>
      <c r="F206" s="1">
        <v>5</v>
      </c>
      <c r="G206" s="1">
        <v>3</v>
      </c>
      <c r="H206" s="1">
        <v>5</v>
      </c>
      <c r="I206" s="1">
        <v>3</v>
      </c>
      <c r="J206" s="1" t="s">
        <v>342</v>
      </c>
    </row>
    <row r="207" spans="1:10">
      <c r="A207" s="41" t="s">
        <v>770</v>
      </c>
      <c r="B207" s="8" t="s">
        <v>679</v>
      </c>
      <c r="C207" s="8" t="s">
        <v>699</v>
      </c>
      <c r="D207" s="1">
        <v>5</v>
      </c>
      <c r="E207" s="1">
        <v>5</v>
      </c>
      <c r="F207" s="1">
        <v>5</v>
      </c>
      <c r="G207" s="1">
        <v>5</v>
      </c>
      <c r="H207" s="1">
        <v>5</v>
      </c>
      <c r="I207" s="1">
        <v>5</v>
      </c>
      <c r="J207" s="1" t="s">
        <v>343</v>
      </c>
    </row>
    <row r="208" spans="1:10">
      <c r="A208" s="41" t="s">
        <v>771</v>
      </c>
      <c r="B208" s="8" t="s">
        <v>679</v>
      </c>
      <c r="C208" s="8" t="s">
        <v>699</v>
      </c>
      <c r="D208" s="1">
        <v>5</v>
      </c>
      <c r="E208" s="1">
        <v>5</v>
      </c>
      <c r="F208" s="1">
        <v>4</v>
      </c>
      <c r="G208" s="1">
        <v>3</v>
      </c>
      <c r="H208" s="1">
        <v>5</v>
      </c>
      <c r="I208" s="1">
        <v>3</v>
      </c>
      <c r="J208" s="1" t="s">
        <v>344</v>
      </c>
    </row>
    <row r="209" spans="1:10">
      <c r="A209" s="41" t="s">
        <v>772</v>
      </c>
      <c r="B209" s="8" t="s">
        <v>679</v>
      </c>
      <c r="C209" s="8" t="s">
        <v>699</v>
      </c>
      <c r="D209" s="1">
        <v>5</v>
      </c>
      <c r="E209" s="1">
        <v>5</v>
      </c>
      <c r="F209" s="1">
        <v>3</v>
      </c>
      <c r="G209" s="1">
        <v>3</v>
      </c>
      <c r="H209" s="1">
        <v>5</v>
      </c>
      <c r="I209" s="1">
        <v>3</v>
      </c>
      <c r="J209" s="1" t="s">
        <v>345</v>
      </c>
    </row>
    <row r="210" spans="1:10">
      <c r="A210" s="41" t="s">
        <v>773</v>
      </c>
      <c r="B210" s="8" t="s">
        <v>679</v>
      </c>
      <c r="C210" s="8" t="s">
        <v>699</v>
      </c>
      <c r="D210" s="1">
        <v>5</v>
      </c>
      <c r="E210" s="1">
        <v>5</v>
      </c>
      <c r="F210" s="1">
        <v>3</v>
      </c>
      <c r="G210" s="1">
        <v>3</v>
      </c>
      <c r="H210" s="1">
        <v>5</v>
      </c>
      <c r="I210" s="1">
        <v>3</v>
      </c>
      <c r="J210" s="1" t="s">
        <v>346</v>
      </c>
    </row>
    <row r="211" spans="1:10">
      <c r="A211" s="41" t="s">
        <v>774</v>
      </c>
      <c r="B211" s="8" t="s">
        <v>679</v>
      </c>
      <c r="C211" s="8" t="s">
        <v>699</v>
      </c>
      <c r="D211" s="1">
        <v>4</v>
      </c>
      <c r="E211" s="1">
        <v>3</v>
      </c>
      <c r="F211" s="1">
        <v>3</v>
      </c>
      <c r="G211" s="1">
        <v>3</v>
      </c>
      <c r="H211" s="1">
        <v>3</v>
      </c>
      <c r="I211" s="1">
        <v>2</v>
      </c>
      <c r="J211" s="1" t="s">
        <v>347</v>
      </c>
    </row>
    <row r="212" spans="1:10">
      <c r="A212" s="41" t="s">
        <v>775</v>
      </c>
      <c r="B212" s="8" t="s">
        <v>679</v>
      </c>
      <c r="C212" s="8" t="s">
        <v>699</v>
      </c>
      <c r="D212" s="1">
        <v>5</v>
      </c>
      <c r="E212" s="1">
        <v>5</v>
      </c>
      <c r="F212" s="1">
        <v>5</v>
      </c>
      <c r="G212" s="1">
        <v>4</v>
      </c>
      <c r="H212" s="1">
        <v>5</v>
      </c>
      <c r="I212" s="1">
        <v>4</v>
      </c>
      <c r="J212" s="1" t="s">
        <v>348</v>
      </c>
    </row>
    <row r="213" spans="1:10">
      <c r="A213" s="41" t="s">
        <v>776</v>
      </c>
      <c r="B213" s="8" t="s">
        <v>679</v>
      </c>
      <c r="C213" s="8" t="s">
        <v>699</v>
      </c>
      <c r="D213" s="1">
        <v>5</v>
      </c>
      <c r="E213" s="1">
        <v>5</v>
      </c>
      <c r="F213" s="1">
        <v>4</v>
      </c>
      <c r="G213" s="1">
        <v>3</v>
      </c>
      <c r="H213" s="1">
        <v>4</v>
      </c>
      <c r="I213" s="1">
        <v>3</v>
      </c>
      <c r="J213" s="1" t="s">
        <v>349</v>
      </c>
    </row>
    <row r="214" spans="1:10">
      <c r="A214" s="41" t="s">
        <v>777</v>
      </c>
      <c r="B214" s="8" t="s">
        <v>679</v>
      </c>
      <c r="C214" s="8" t="s">
        <v>700</v>
      </c>
      <c r="D214" s="1">
        <v>5</v>
      </c>
      <c r="E214" s="1">
        <v>5</v>
      </c>
      <c r="F214" s="1">
        <v>5</v>
      </c>
      <c r="G214" s="1">
        <v>4</v>
      </c>
      <c r="H214" s="1">
        <v>5</v>
      </c>
      <c r="I214" s="1">
        <v>5</v>
      </c>
      <c r="J214" s="1" t="s">
        <v>352</v>
      </c>
    </row>
    <row r="215" spans="1:10">
      <c r="A215" s="41" t="s">
        <v>778</v>
      </c>
      <c r="B215" s="8" t="s">
        <v>679</v>
      </c>
      <c r="C215" s="8" t="s">
        <v>700</v>
      </c>
      <c r="D215" s="1">
        <v>5</v>
      </c>
      <c r="E215" s="1">
        <v>5</v>
      </c>
      <c r="F215" s="1">
        <v>5</v>
      </c>
      <c r="G215" s="1">
        <v>5</v>
      </c>
      <c r="H215" s="1">
        <v>5</v>
      </c>
      <c r="I215" s="1">
        <v>5</v>
      </c>
      <c r="J215" s="1" t="s">
        <v>353</v>
      </c>
    </row>
    <row r="216" spans="1:10">
      <c r="A216" s="41" t="s">
        <v>737</v>
      </c>
      <c r="B216" s="8" t="s">
        <v>679</v>
      </c>
      <c r="C216" s="8" t="s">
        <v>700</v>
      </c>
      <c r="D216" s="1">
        <v>5</v>
      </c>
      <c r="E216" s="1">
        <v>5</v>
      </c>
      <c r="F216" s="1">
        <v>5</v>
      </c>
      <c r="G216" s="1">
        <v>5</v>
      </c>
      <c r="H216" s="1">
        <v>5</v>
      </c>
      <c r="I216" s="1">
        <v>5</v>
      </c>
      <c r="J216" s="1" t="s">
        <v>354</v>
      </c>
    </row>
    <row r="217" spans="1:10">
      <c r="A217" s="41" t="s">
        <v>759</v>
      </c>
      <c r="B217" s="8" t="s">
        <v>676</v>
      </c>
      <c r="C217" s="8" t="s">
        <v>535</v>
      </c>
      <c r="D217" s="1">
        <v>5</v>
      </c>
      <c r="E217" s="1">
        <v>5</v>
      </c>
      <c r="F217" s="1">
        <v>4</v>
      </c>
      <c r="G217" s="1">
        <v>5</v>
      </c>
      <c r="H217" s="1">
        <v>4</v>
      </c>
      <c r="I217" s="1">
        <v>5</v>
      </c>
      <c r="J217"/>
    </row>
    <row r="218" spans="1:10">
      <c r="A218" s="41" t="s">
        <v>760</v>
      </c>
      <c r="B218" s="8" t="s">
        <v>676</v>
      </c>
      <c r="C218" s="8" t="s">
        <v>535</v>
      </c>
      <c r="D218" s="1">
        <v>5</v>
      </c>
      <c r="E218" s="1">
        <v>4</v>
      </c>
      <c r="F218" s="1">
        <v>4</v>
      </c>
      <c r="G218" s="1">
        <v>5</v>
      </c>
      <c r="H218" s="1">
        <v>5</v>
      </c>
      <c r="I218" s="1">
        <v>5</v>
      </c>
      <c r="J218"/>
    </row>
    <row r="219" spans="1:10">
      <c r="A219" s="41" t="s">
        <v>761</v>
      </c>
      <c r="B219" s="8" t="s">
        <v>676</v>
      </c>
      <c r="C219" s="8" t="s">
        <v>535</v>
      </c>
      <c r="D219" s="1">
        <v>4</v>
      </c>
      <c r="E219" s="1">
        <v>4</v>
      </c>
      <c r="F219" s="1">
        <v>2</v>
      </c>
      <c r="G219" s="1">
        <v>4</v>
      </c>
      <c r="H219" s="1">
        <v>3</v>
      </c>
      <c r="I219" s="1">
        <v>4</v>
      </c>
      <c r="J219"/>
    </row>
    <row r="220" spans="1:10">
      <c r="A220" s="41" t="s">
        <v>762</v>
      </c>
      <c r="B220" s="8" t="s">
        <v>676</v>
      </c>
      <c r="C220" s="8" t="s">
        <v>698</v>
      </c>
      <c r="D220" s="1">
        <v>4</v>
      </c>
      <c r="E220" s="1">
        <v>2</v>
      </c>
      <c r="F220" s="1">
        <v>3</v>
      </c>
      <c r="G220" s="1">
        <v>2</v>
      </c>
      <c r="H220" s="1">
        <v>3</v>
      </c>
      <c r="I220" s="1">
        <v>3</v>
      </c>
      <c r="J220" s="1" t="s">
        <v>360</v>
      </c>
    </row>
    <row r="221" spans="1:10">
      <c r="A221" s="41" t="s">
        <v>763</v>
      </c>
      <c r="B221" s="8" t="s">
        <v>676</v>
      </c>
      <c r="C221" s="8" t="s">
        <v>698</v>
      </c>
      <c r="D221" s="1">
        <v>5</v>
      </c>
      <c r="E221" s="1">
        <v>5</v>
      </c>
      <c r="F221" s="1">
        <v>4</v>
      </c>
      <c r="G221" s="1">
        <v>5</v>
      </c>
      <c r="H221" s="1">
        <v>4</v>
      </c>
      <c r="I221" s="1">
        <v>5</v>
      </c>
      <c r="J221"/>
    </row>
    <row r="222" spans="1:10">
      <c r="A222" s="41" t="s">
        <v>743</v>
      </c>
      <c r="B222" s="8" t="s">
        <v>676</v>
      </c>
      <c r="C222" s="8" t="s">
        <v>698</v>
      </c>
      <c r="D222" s="1">
        <v>2</v>
      </c>
      <c r="E222" s="1">
        <v>1</v>
      </c>
      <c r="F222" s="1">
        <v>2</v>
      </c>
      <c r="G222" s="1">
        <v>2</v>
      </c>
      <c r="H222" s="1">
        <v>3</v>
      </c>
      <c r="I222" s="1">
        <v>2</v>
      </c>
      <c r="J222"/>
    </row>
    <row r="223" spans="1:10">
      <c r="A223" s="41" t="s">
        <v>764</v>
      </c>
      <c r="B223" s="8" t="s">
        <v>676</v>
      </c>
      <c r="C223" s="8" t="s">
        <v>699</v>
      </c>
      <c r="D223" s="1">
        <v>3</v>
      </c>
      <c r="E223" s="1">
        <v>2</v>
      </c>
      <c r="F223" s="1">
        <v>3</v>
      </c>
      <c r="G223" s="1">
        <v>1</v>
      </c>
      <c r="H223" s="1">
        <v>3</v>
      </c>
      <c r="I223" s="1">
        <v>2</v>
      </c>
      <c r="J223"/>
    </row>
    <row r="224" spans="1:10">
      <c r="A224" s="41" t="s">
        <v>765</v>
      </c>
      <c r="B224" s="8" t="s">
        <v>676</v>
      </c>
      <c r="C224" s="8" t="s">
        <v>699</v>
      </c>
      <c r="D224" s="1">
        <v>2</v>
      </c>
      <c r="E224" s="1">
        <v>2</v>
      </c>
      <c r="F224" s="1">
        <v>3</v>
      </c>
      <c r="G224" s="1">
        <v>3</v>
      </c>
      <c r="H224" s="1">
        <v>3</v>
      </c>
      <c r="I224" s="1">
        <v>3</v>
      </c>
      <c r="J224"/>
    </row>
    <row r="225" spans="1:10">
      <c r="A225" s="41" t="s">
        <v>766</v>
      </c>
      <c r="B225" s="8" t="s">
        <v>676</v>
      </c>
      <c r="C225" s="8" t="s">
        <v>699</v>
      </c>
      <c r="D225" s="1">
        <v>5</v>
      </c>
      <c r="E225" s="1">
        <v>4</v>
      </c>
      <c r="F225" s="1">
        <v>4</v>
      </c>
      <c r="G225" s="1">
        <v>4</v>
      </c>
      <c r="H225" s="1">
        <v>5</v>
      </c>
      <c r="I225" s="1">
        <v>4</v>
      </c>
      <c r="J225"/>
    </row>
    <row r="226" spans="1:10">
      <c r="A226" s="41" t="s">
        <v>767</v>
      </c>
      <c r="B226" s="8" t="s">
        <v>676</v>
      </c>
      <c r="C226" s="8" t="s">
        <v>699</v>
      </c>
      <c r="D226" s="1">
        <v>5</v>
      </c>
      <c r="E226" s="1">
        <v>4</v>
      </c>
      <c r="F226" s="1">
        <v>4</v>
      </c>
      <c r="G226" s="1">
        <v>4</v>
      </c>
      <c r="H226" s="1">
        <v>5</v>
      </c>
      <c r="I226" s="1">
        <v>5</v>
      </c>
      <c r="J226"/>
    </row>
    <row r="227" spans="1:10">
      <c r="A227" s="41" t="s">
        <v>768</v>
      </c>
      <c r="B227" s="8" t="s">
        <v>676</v>
      </c>
      <c r="C227" s="8" t="s">
        <v>699</v>
      </c>
      <c r="D227" s="1">
        <v>4</v>
      </c>
      <c r="E227" s="1">
        <v>4</v>
      </c>
      <c r="F227" s="1">
        <v>5</v>
      </c>
      <c r="G227" s="1">
        <v>4</v>
      </c>
      <c r="H227" s="1">
        <v>4</v>
      </c>
      <c r="I227" s="1">
        <v>5</v>
      </c>
      <c r="J227"/>
    </row>
    <row r="228" spans="1:10">
      <c r="A228" s="41" t="s">
        <v>769</v>
      </c>
      <c r="B228" s="8" t="s">
        <v>676</v>
      </c>
      <c r="C228" s="8" t="s">
        <v>699</v>
      </c>
      <c r="D228" s="1">
        <v>4</v>
      </c>
      <c r="E228" s="1">
        <v>3</v>
      </c>
      <c r="F228" s="1">
        <v>4</v>
      </c>
      <c r="G228" s="1">
        <v>4</v>
      </c>
      <c r="H228" s="1">
        <v>4</v>
      </c>
      <c r="I228" s="1">
        <v>3</v>
      </c>
      <c r="J228"/>
    </row>
    <row r="229" spans="1:10">
      <c r="A229" s="41" t="s">
        <v>770</v>
      </c>
      <c r="B229" s="8" t="s">
        <v>676</v>
      </c>
      <c r="C229" s="8" t="s">
        <v>699</v>
      </c>
      <c r="D229" s="1">
        <v>5</v>
      </c>
      <c r="E229" s="1">
        <v>5</v>
      </c>
      <c r="F229" s="1">
        <v>5</v>
      </c>
      <c r="G229" s="1">
        <v>4</v>
      </c>
      <c r="H229" s="1">
        <v>5</v>
      </c>
      <c r="I229" s="1">
        <v>4</v>
      </c>
      <c r="J229"/>
    </row>
    <row r="230" spans="1:10">
      <c r="A230" s="41" t="s">
        <v>771</v>
      </c>
      <c r="B230" s="8" t="s">
        <v>676</v>
      </c>
      <c r="C230" s="8" t="s">
        <v>699</v>
      </c>
      <c r="D230" s="1">
        <v>4</v>
      </c>
      <c r="E230" s="1">
        <v>3</v>
      </c>
      <c r="F230" s="1">
        <v>3</v>
      </c>
      <c r="G230" s="1">
        <v>4</v>
      </c>
      <c r="H230" s="1">
        <v>3</v>
      </c>
      <c r="I230" s="1">
        <v>4</v>
      </c>
      <c r="J230"/>
    </row>
    <row r="231" spans="1:10">
      <c r="A231" s="41" t="s">
        <v>772</v>
      </c>
      <c r="B231" s="8" t="s">
        <v>676</v>
      </c>
      <c r="C231" s="8" t="s">
        <v>699</v>
      </c>
      <c r="D231" s="1">
        <v>5</v>
      </c>
      <c r="E231" s="1">
        <v>4</v>
      </c>
      <c r="F231" s="1">
        <v>4</v>
      </c>
      <c r="G231" s="1">
        <v>4</v>
      </c>
      <c r="H231" s="1">
        <v>5</v>
      </c>
      <c r="I231" s="1">
        <v>5</v>
      </c>
      <c r="J231"/>
    </row>
    <row r="232" spans="1:10">
      <c r="A232" s="41" t="s">
        <v>773</v>
      </c>
      <c r="B232" s="8" t="s">
        <v>676</v>
      </c>
      <c r="C232" s="8" t="s">
        <v>699</v>
      </c>
      <c r="D232" s="1">
        <v>4</v>
      </c>
      <c r="E232" s="1">
        <v>4</v>
      </c>
      <c r="F232" s="1">
        <v>4</v>
      </c>
      <c r="G232" s="1">
        <v>4</v>
      </c>
      <c r="H232" s="1">
        <v>4</v>
      </c>
      <c r="I232" s="1">
        <v>5</v>
      </c>
      <c r="J232"/>
    </row>
    <row r="233" spans="1:10">
      <c r="A233" s="41" t="s">
        <v>774</v>
      </c>
      <c r="B233" s="8" t="s">
        <v>676</v>
      </c>
      <c r="C233" s="8" t="s">
        <v>699</v>
      </c>
      <c r="D233" s="1">
        <v>4</v>
      </c>
      <c r="E233" s="1">
        <v>4</v>
      </c>
      <c r="F233" s="1">
        <v>4</v>
      </c>
      <c r="G233" s="1">
        <v>4</v>
      </c>
      <c r="H233" s="1">
        <v>4</v>
      </c>
      <c r="I233" s="1">
        <v>5</v>
      </c>
      <c r="J233"/>
    </row>
    <row r="234" spans="1:10">
      <c r="A234" s="41" t="s">
        <v>775</v>
      </c>
      <c r="B234" s="8" t="s">
        <v>676</v>
      </c>
      <c r="C234" s="8" t="s">
        <v>699</v>
      </c>
      <c r="D234" s="1">
        <v>4</v>
      </c>
      <c r="E234" s="1">
        <v>3</v>
      </c>
      <c r="F234" s="1">
        <v>3</v>
      </c>
      <c r="G234" s="1">
        <v>2</v>
      </c>
      <c r="H234" s="1">
        <v>3</v>
      </c>
      <c r="I234" s="1">
        <v>4</v>
      </c>
      <c r="J234"/>
    </row>
    <row r="235" spans="1:10">
      <c r="A235" s="41" t="s">
        <v>776</v>
      </c>
      <c r="B235" s="8" t="s">
        <v>676</v>
      </c>
      <c r="C235" s="8" t="s">
        <v>699</v>
      </c>
      <c r="D235" s="1">
        <v>5</v>
      </c>
      <c r="E235" s="1">
        <v>4</v>
      </c>
      <c r="F235" s="1">
        <v>5</v>
      </c>
      <c r="G235" s="1">
        <v>4</v>
      </c>
      <c r="H235" s="1">
        <v>4</v>
      </c>
      <c r="I235" s="1">
        <v>5</v>
      </c>
      <c r="J235"/>
    </row>
    <row r="236" spans="1:10">
      <c r="A236" s="41" t="s">
        <v>777</v>
      </c>
      <c r="B236" s="8" t="s">
        <v>676</v>
      </c>
      <c r="C236" s="8" t="s">
        <v>700</v>
      </c>
      <c r="D236" s="1">
        <v>5</v>
      </c>
      <c r="E236" s="1">
        <v>4</v>
      </c>
      <c r="F236" s="1">
        <v>4</v>
      </c>
      <c r="G236" s="1">
        <v>2</v>
      </c>
      <c r="H236" s="1">
        <v>4</v>
      </c>
      <c r="I236" s="1">
        <v>4</v>
      </c>
      <c r="J236"/>
    </row>
    <row r="237" spans="1:10">
      <c r="A237" s="41" t="s">
        <v>778</v>
      </c>
      <c r="B237" s="8" t="s">
        <v>676</v>
      </c>
      <c r="C237" s="8" t="s">
        <v>700</v>
      </c>
      <c r="D237" s="1">
        <v>4</v>
      </c>
      <c r="E237" s="1">
        <v>4</v>
      </c>
      <c r="F237" s="1">
        <v>5</v>
      </c>
      <c r="G237" s="1">
        <v>4</v>
      </c>
      <c r="H237" s="1">
        <v>5</v>
      </c>
      <c r="I237" s="1">
        <v>5</v>
      </c>
      <c r="J237"/>
    </row>
    <row r="238" spans="1:10">
      <c r="A238" s="41" t="s">
        <v>737</v>
      </c>
      <c r="B238" s="8" t="s">
        <v>676</v>
      </c>
      <c r="C238" s="8" t="s">
        <v>700</v>
      </c>
      <c r="D238" s="1">
        <v>5</v>
      </c>
      <c r="E238" s="1">
        <v>5</v>
      </c>
      <c r="F238" s="1">
        <v>5</v>
      </c>
      <c r="G238" s="1">
        <v>5</v>
      </c>
      <c r="H238" s="1">
        <v>5</v>
      </c>
      <c r="I238" s="1">
        <v>5</v>
      </c>
      <c r="J238"/>
    </row>
    <row r="239" spans="1:10">
      <c r="A239" s="41" t="s">
        <v>779</v>
      </c>
      <c r="B239" s="8" t="s">
        <v>677</v>
      </c>
      <c r="C239" s="8" t="s">
        <v>535</v>
      </c>
      <c r="D239" s="1">
        <v>3</v>
      </c>
      <c r="E239" s="1">
        <v>4</v>
      </c>
      <c r="F239" s="1">
        <v>3</v>
      </c>
      <c r="G239" s="1">
        <v>3</v>
      </c>
      <c r="H239" s="1">
        <v>3</v>
      </c>
      <c r="I239" s="1">
        <v>4</v>
      </c>
      <c r="J239"/>
    </row>
    <row r="240" spans="1:10">
      <c r="A240" s="41" t="s">
        <v>780</v>
      </c>
      <c r="B240" s="8" t="s">
        <v>677</v>
      </c>
      <c r="C240" s="8" t="s">
        <v>535</v>
      </c>
      <c r="D240" s="1">
        <v>3</v>
      </c>
      <c r="E240" s="1">
        <v>4</v>
      </c>
      <c r="F240" s="1">
        <v>2</v>
      </c>
      <c r="G240" s="1">
        <v>4</v>
      </c>
      <c r="H240" s="1">
        <v>2</v>
      </c>
      <c r="I240" s="1">
        <v>3</v>
      </c>
      <c r="J240"/>
    </row>
    <row r="241" spans="1:10">
      <c r="A241" s="41" t="s">
        <v>781</v>
      </c>
      <c r="B241" s="8" t="s">
        <v>677</v>
      </c>
      <c r="C241" s="8" t="s">
        <v>535</v>
      </c>
      <c r="D241" s="1">
        <v>4</v>
      </c>
      <c r="E241" s="1">
        <v>4</v>
      </c>
      <c r="F241" s="1">
        <v>4</v>
      </c>
      <c r="G241" s="1">
        <v>4</v>
      </c>
      <c r="H241" s="1">
        <v>3</v>
      </c>
      <c r="I241" s="1">
        <v>4</v>
      </c>
      <c r="J241"/>
    </row>
    <row r="242" spans="1:10">
      <c r="A242" s="41" t="s">
        <v>782</v>
      </c>
      <c r="B242" s="8" t="s">
        <v>677</v>
      </c>
      <c r="C242" s="8" t="s">
        <v>698</v>
      </c>
      <c r="D242" s="1">
        <v>3</v>
      </c>
      <c r="E242" s="1">
        <v>3</v>
      </c>
      <c r="F242" s="1">
        <v>3</v>
      </c>
      <c r="G242" s="1">
        <v>3</v>
      </c>
      <c r="H242" s="1">
        <v>3</v>
      </c>
      <c r="I242" s="1">
        <v>2</v>
      </c>
      <c r="J242"/>
    </row>
    <row r="243" spans="1:10">
      <c r="A243" s="41" t="s">
        <v>783</v>
      </c>
      <c r="B243" s="8" t="s">
        <v>677</v>
      </c>
      <c r="C243" s="8" t="s">
        <v>698</v>
      </c>
      <c r="D243" s="1">
        <v>2</v>
      </c>
      <c r="E243" s="1">
        <v>1</v>
      </c>
      <c r="F243" s="1">
        <v>2</v>
      </c>
      <c r="G243" s="1">
        <v>1</v>
      </c>
      <c r="H243" s="1">
        <v>1</v>
      </c>
      <c r="I243" s="1">
        <v>2</v>
      </c>
      <c r="J243"/>
    </row>
    <row r="244" spans="1:10">
      <c r="A244" s="41" t="s">
        <v>784</v>
      </c>
      <c r="B244" s="8" t="s">
        <v>677</v>
      </c>
      <c r="C244" s="8" t="s">
        <v>699</v>
      </c>
      <c r="D244" s="1">
        <v>4</v>
      </c>
      <c r="E244" s="1">
        <v>2</v>
      </c>
      <c r="F244" s="1">
        <v>2</v>
      </c>
      <c r="G244" s="1">
        <v>3</v>
      </c>
      <c r="H244" s="1">
        <v>3</v>
      </c>
      <c r="I244" s="1">
        <v>3</v>
      </c>
      <c r="J244"/>
    </row>
    <row r="245" spans="1:10">
      <c r="A245" s="41" t="s">
        <v>785</v>
      </c>
      <c r="B245" s="8" t="s">
        <v>677</v>
      </c>
      <c r="C245" s="8" t="s">
        <v>699</v>
      </c>
      <c r="D245" s="1">
        <v>2</v>
      </c>
      <c r="E245" s="1">
        <v>2</v>
      </c>
      <c r="F245" s="1">
        <v>2</v>
      </c>
      <c r="G245" s="1">
        <v>3</v>
      </c>
      <c r="H245" s="1">
        <v>3</v>
      </c>
      <c r="I245" s="1">
        <v>2</v>
      </c>
      <c r="J245"/>
    </row>
    <row r="246" spans="1:10">
      <c r="A246" s="41" t="s">
        <v>786</v>
      </c>
      <c r="B246" s="8" t="s">
        <v>677</v>
      </c>
      <c r="C246" s="8" t="s">
        <v>699</v>
      </c>
      <c r="D246" s="1">
        <v>1</v>
      </c>
      <c r="E246" s="1">
        <v>2</v>
      </c>
      <c r="F246" s="1">
        <v>2</v>
      </c>
      <c r="G246" s="1">
        <v>2</v>
      </c>
      <c r="H246" s="1">
        <v>2</v>
      </c>
      <c r="I246" s="1">
        <v>3</v>
      </c>
      <c r="J246"/>
    </row>
    <row r="247" spans="1:10">
      <c r="A247" s="41" t="s">
        <v>787</v>
      </c>
      <c r="B247" s="8" t="s">
        <v>677</v>
      </c>
      <c r="C247" s="8" t="s">
        <v>699</v>
      </c>
      <c r="D247" s="1">
        <v>4</v>
      </c>
      <c r="E247" s="1">
        <v>2</v>
      </c>
      <c r="F247" s="1">
        <v>2</v>
      </c>
      <c r="G247" s="1">
        <v>2</v>
      </c>
      <c r="H247" s="1">
        <v>3</v>
      </c>
      <c r="I247" s="1">
        <v>3</v>
      </c>
      <c r="J247"/>
    </row>
    <row r="248" spans="1:10">
      <c r="A248" s="41" t="s">
        <v>788</v>
      </c>
      <c r="B248" s="8" t="s">
        <v>677</v>
      </c>
      <c r="C248" s="8" t="s">
        <v>699</v>
      </c>
      <c r="D248" s="1">
        <v>4</v>
      </c>
      <c r="E248" s="1">
        <v>3</v>
      </c>
      <c r="F248" s="1">
        <v>3</v>
      </c>
      <c r="G248" s="1">
        <v>3</v>
      </c>
      <c r="H248" s="1">
        <v>2</v>
      </c>
      <c r="I248" s="1">
        <v>2</v>
      </c>
      <c r="J248"/>
    </row>
    <row r="249" spans="1:10">
      <c r="A249" s="41" t="s">
        <v>789</v>
      </c>
      <c r="B249" s="8" t="s">
        <v>677</v>
      </c>
      <c r="C249" s="8" t="s">
        <v>699</v>
      </c>
      <c r="D249" s="1">
        <v>2</v>
      </c>
      <c r="E249" s="1">
        <v>2</v>
      </c>
      <c r="F249" s="1">
        <v>3</v>
      </c>
      <c r="G249" s="1">
        <v>2</v>
      </c>
      <c r="H249" s="1">
        <v>2</v>
      </c>
      <c r="I249" s="1">
        <v>3</v>
      </c>
      <c r="J249"/>
    </row>
    <row r="250" spans="1:10">
      <c r="A250" s="41" t="s">
        <v>790</v>
      </c>
      <c r="B250" s="8" t="s">
        <v>677</v>
      </c>
      <c r="C250" s="8" t="s">
        <v>699</v>
      </c>
      <c r="D250" s="1">
        <v>2</v>
      </c>
      <c r="E250" s="1">
        <v>3</v>
      </c>
      <c r="F250" s="1">
        <v>2</v>
      </c>
      <c r="G250" s="1">
        <v>3</v>
      </c>
      <c r="H250" s="1">
        <v>2</v>
      </c>
      <c r="I250" s="1">
        <v>2</v>
      </c>
      <c r="J250"/>
    </row>
    <row r="251" spans="1:10">
      <c r="A251" s="41" t="s">
        <v>791</v>
      </c>
      <c r="B251" s="8" t="s">
        <v>677</v>
      </c>
      <c r="C251" s="8" t="s">
        <v>699</v>
      </c>
      <c r="D251" s="1">
        <v>4</v>
      </c>
      <c r="E251" s="1">
        <v>2</v>
      </c>
      <c r="F251" s="1">
        <v>4</v>
      </c>
      <c r="G251" s="1">
        <v>3</v>
      </c>
      <c r="H251" s="1">
        <v>3</v>
      </c>
      <c r="I251" s="1">
        <v>2</v>
      </c>
      <c r="J251"/>
    </row>
    <row r="252" spans="1:10">
      <c r="A252" s="41" t="s">
        <v>754</v>
      </c>
      <c r="B252" s="8" t="s">
        <v>677</v>
      </c>
      <c r="C252" s="8" t="s">
        <v>700</v>
      </c>
      <c r="D252" s="1">
        <v>4</v>
      </c>
      <c r="E252" s="1">
        <v>4</v>
      </c>
      <c r="F252" s="1">
        <v>3</v>
      </c>
      <c r="G252" s="1">
        <v>4</v>
      </c>
      <c r="H252" s="1">
        <v>3</v>
      </c>
      <c r="I252" s="1">
        <v>4</v>
      </c>
      <c r="J252"/>
    </row>
    <row r="253" spans="1:10">
      <c r="A253" s="41" t="s">
        <v>755</v>
      </c>
      <c r="B253" s="8" t="s">
        <v>677</v>
      </c>
      <c r="C253" s="8" t="s">
        <v>700</v>
      </c>
      <c r="D253" s="1">
        <v>3</v>
      </c>
      <c r="E253" s="1">
        <v>2</v>
      </c>
      <c r="F253" s="1">
        <v>3</v>
      </c>
      <c r="G253" s="1">
        <v>2</v>
      </c>
      <c r="H253" s="1">
        <v>3</v>
      </c>
      <c r="I253" s="1">
        <v>2</v>
      </c>
      <c r="J253"/>
    </row>
    <row r="254" spans="1:10">
      <c r="A254" s="41" t="s">
        <v>718</v>
      </c>
      <c r="B254" s="8" t="s">
        <v>677</v>
      </c>
      <c r="C254" s="8" t="s">
        <v>700</v>
      </c>
      <c r="D254" s="1">
        <v>3</v>
      </c>
      <c r="E254" s="1">
        <v>4</v>
      </c>
      <c r="F254" s="1">
        <v>3</v>
      </c>
      <c r="G254" s="1">
        <v>2</v>
      </c>
      <c r="H254" s="1">
        <v>3</v>
      </c>
      <c r="I254" s="1">
        <v>3</v>
      </c>
      <c r="J254"/>
    </row>
    <row r="255" spans="1:10">
      <c r="A255" s="41" t="s">
        <v>779</v>
      </c>
      <c r="B255" s="8" t="s">
        <v>678</v>
      </c>
      <c r="C255" s="8" t="s">
        <v>535</v>
      </c>
      <c r="D255" s="1">
        <v>5</v>
      </c>
      <c r="E255" s="1">
        <v>4</v>
      </c>
      <c r="F255" s="1">
        <v>5</v>
      </c>
      <c r="G255" s="1">
        <v>5</v>
      </c>
      <c r="H255" s="1">
        <v>5</v>
      </c>
      <c r="I255" s="1">
        <v>5</v>
      </c>
      <c r="J255" s="1" t="s">
        <v>379</v>
      </c>
    </row>
    <row r="256" spans="1:10">
      <c r="A256" s="41" t="s">
        <v>780</v>
      </c>
      <c r="B256" s="8" t="s">
        <v>678</v>
      </c>
      <c r="C256" s="8" t="s">
        <v>535</v>
      </c>
      <c r="D256" s="1">
        <v>4</v>
      </c>
      <c r="E256" s="1">
        <v>5</v>
      </c>
      <c r="F256" s="1">
        <v>5</v>
      </c>
      <c r="G256" s="1">
        <v>5</v>
      </c>
      <c r="H256" s="1">
        <v>5</v>
      </c>
      <c r="I256" s="1">
        <v>5</v>
      </c>
      <c r="J256" s="1" t="s">
        <v>380</v>
      </c>
    </row>
    <row r="257" spans="1:10">
      <c r="A257" s="41" t="s">
        <v>781</v>
      </c>
      <c r="B257" s="8" t="s">
        <v>678</v>
      </c>
      <c r="C257" s="8" t="s">
        <v>535</v>
      </c>
      <c r="D257" s="1">
        <v>5</v>
      </c>
      <c r="E257" s="1">
        <v>5</v>
      </c>
      <c r="F257" s="1">
        <v>5</v>
      </c>
      <c r="G257" s="1">
        <v>5</v>
      </c>
      <c r="H257" s="1">
        <v>5</v>
      </c>
      <c r="I257" s="1">
        <v>5</v>
      </c>
      <c r="J257" s="1" t="s">
        <v>381</v>
      </c>
    </row>
    <row r="258" spans="1:10">
      <c r="A258" s="41" t="s">
        <v>782</v>
      </c>
      <c r="B258" s="8" t="s">
        <v>678</v>
      </c>
      <c r="C258" s="8" t="s">
        <v>698</v>
      </c>
      <c r="D258" s="1">
        <v>5</v>
      </c>
      <c r="E258" s="1">
        <v>5</v>
      </c>
      <c r="F258" s="1">
        <v>5</v>
      </c>
      <c r="G258" s="1">
        <v>5</v>
      </c>
      <c r="H258" s="1">
        <v>5</v>
      </c>
      <c r="I258" s="1">
        <v>5</v>
      </c>
      <c r="J258" s="1" t="s">
        <v>384</v>
      </c>
    </row>
    <row r="259" spans="1:10">
      <c r="A259" s="41" t="s">
        <v>783</v>
      </c>
      <c r="B259" s="8" t="s">
        <v>678</v>
      </c>
      <c r="C259" s="8" t="s">
        <v>698</v>
      </c>
      <c r="D259" s="1">
        <v>5</v>
      </c>
      <c r="E259" s="1">
        <v>4</v>
      </c>
      <c r="F259" s="1">
        <v>5</v>
      </c>
      <c r="G259" s="1">
        <v>5</v>
      </c>
      <c r="H259" s="1">
        <v>5</v>
      </c>
      <c r="I259" s="1">
        <v>5</v>
      </c>
      <c r="J259" s="1" t="s">
        <v>385</v>
      </c>
    </row>
    <row r="260" spans="1:10">
      <c r="A260" s="41" t="s">
        <v>784</v>
      </c>
      <c r="B260" s="8" t="s">
        <v>678</v>
      </c>
      <c r="C260" s="8" t="s">
        <v>699</v>
      </c>
      <c r="D260" s="1">
        <v>5</v>
      </c>
      <c r="E260" s="1">
        <v>5</v>
      </c>
      <c r="F260" s="1">
        <v>5</v>
      </c>
      <c r="G260" s="1">
        <v>5</v>
      </c>
      <c r="H260" s="1">
        <v>5</v>
      </c>
      <c r="I260" s="1">
        <v>5</v>
      </c>
      <c r="J260" s="1" t="s">
        <v>388</v>
      </c>
    </row>
    <row r="261" spans="1:10">
      <c r="A261" s="41" t="s">
        <v>785</v>
      </c>
      <c r="B261" s="8" t="s">
        <v>678</v>
      </c>
      <c r="C261" s="8" t="s">
        <v>699</v>
      </c>
      <c r="D261" s="1">
        <v>5</v>
      </c>
      <c r="E261" s="1">
        <v>4</v>
      </c>
      <c r="F261" s="1">
        <v>5</v>
      </c>
      <c r="G261" s="1">
        <v>5</v>
      </c>
      <c r="H261" s="1">
        <v>5</v>
      </c>
      <c r="I261" s="1">
        <v>5</v>
      </c>
      <c r="J261" s="1" t="s">
        <v>389</v>
      </c>
    </row>
    <row r="262" spans="1:10">
      <c r="A262" s="41" t="s">
        <v>786</v>
      </c>
      <c r="B262" s="8" t="s">
        <v>678</v>
      </c>
      <c r="C262" s="8" t="s">
        <v>699</v>
      </c>
      <c r="D262" s="1">
        <v>5</v>
      </c>
      <c r="E262" s="1">
        <v>5</v>
      </c>
      <c r="F262" s="1">
        <v>5</v>
      </c>
      <c r="G262" s="1">
        <v>5</v>
      </c>
      <c r="H262" s="1">
        <v>5</v>
      </c>
      <c r="I262" s="1">
        <v>5</v>
      </c>
      <c r="J262" s="1" t="s">
        <v>390</v>
      </c>
    </row>
    <row r="263" spans="1:10">
      <c r="A263" s="41" t="s">
        <v>787</v>
      </c>
      <c r="B263" s="8" t="s">
        <v>678</v>
      </c>
      <c r="C263" s="8" t="s">
        <v>699</v>
      </c>
      <c r="D263" s="1">
        <v>5</v>
      </c>
      <c r="E263" s="1">
        <v>2</v>
      </c>
      <c r="F263" s="1">
        <v>2</v>
      </c>
      <c r="G263" s="1">
        <v>5</v>
      </c>
      <c r="H263" s="1">
        <v>2</v>
      </c>
      <c r="I263" s="1">
        <v>5</v>
      </c>
      <c r="J263" s="1" t="s">
        <v>391</v>
      </c>
    </row>
    <row r="264" spans="1:10">
      <c r="A264" s="41" t="s">
        <v>788</v>
      </c>
      <c r="B264" s="8" t="s">
        <v>678</v>
      </c>
      <c r="C264" s="8" t="s">
        <v>699</v>
      </c>
      <c r="D264" s="1">
        <v>5</v>
      </c>
      <c r="E264" s="1">
        <v>3</v>
      </c>
      <c r="F264" s="1">
        <v>3</v>
      </c>
      <c r="G264" s="1">
        <v>5</v>
      </c>
      <c r="H264" s="1">
        <v>3</v>
      </c>
      <c r="I264" s="1">
        <v>5</v>
      </c>
      <c r="J264" s="1" t="s">
        <v>392</v>
      </c>
    </row>
    <row r="265" spans="1:10">
      <c r="A265" s="41" t="s">
        <v>789</v>
      </c>
      <c r="B265" s="8" t="s">
        <v>678</v>
      </c>
      <c r="C265" s="8" t="s">
        <v>699</v>
      </c>
      <c r="D265" s="1">
        <v>5</v>
      </c>
      <c r="E265" s="1">
        <v>3</v>
      </c>
      <c r="F265" s="1">
        <v>4</v>
      </c>
      <c r="G265" s="1">
        <v>5</v>
      </c>
      <c r="H265" s="1">
        <v>4</v>
      </c>
      <c r="I265" s="1">
        <v>5</v>
      </c>
      <c r="J265" s="1" t="s">
        <v>392</v>
      </c>
    </row>
    <row r="266" spans="1:10">
      <c r="A266" s="41" t="s">
        <v>790</v>
      </c>
      <c r="B266" s="8" t="s">
        <v>678</v>
      </c>
      <c r="C266" s="8" t="s">
        <v>699</v>
      </c>
      <c r="D266" s="1">
        <v>5</v>
      </c>
      <c r="E266" s="1">
        <v>2</v>
      </c>
      <c r="F266" s="1">
        <v>2</v>
      </c>
      <c r="G266" s="1">
        <v>5</v>
      </c>
      <c r="H266" s="1">
        <v>2</v>
      </c>
      <c r="I266" s="1">
        <v>5</v>
      </c>
      <c r="J266" s="1" t="s">
        <v>393</v>
      </c>
    </row>
    <row r="267" spans="1:10">
      <c r="A267" s="41" t="s">
        <v>791</v>
      </c>
      <c r="B267" s="8" t="s">
        <v>678</v>
      </c>
      <c r="C267" s="8" t="s">
        <v>699</v>
      </c>
      <c r="D267" s="1">
        <v>5</v>
      </c>
      <c r="E267" s="1">
        <v>5</v>
      </c>
      <c r="F267" s="1">
        <v>5</v>
      </c>
      <c r="G267" s="1">
        <v>5</v>
      </c>
      <c r="H267" s="1">
        <v>5</v>
      </c>
      <c r="I267" s="1">
        <v>5</v>
      </c>
      <c r="J267" s="1" t="s">
        <v>394</v>
      </c>
    </row>
    <row r="268" spans="1:10">
      <c r="A268" s="41" t="s">
        <v>754</v>
      </c>
      <c r="B268" s="8" t="s">
        <v>678</v>
      </c>
      <c r="C268" s="8" t="s">
        <v>700</v>
      </c>
      <c r="D268" s="1">
        <v>5</v>
      </c>
      <c r="E268" s="1">
        <v>4</v>
      </c>
      <c r="F268" s="1">
        <v>5</v>
      </c>
      <c r="G268" s="1">
        <v>5</v>
      </c>
      <c r="H268" s="1">
        <v>5</v>
      </c>
      <c r="I268" s="1">
        <v>5</v>
      </c>
      <c r="J268" s="1" t="s">
        <v>397</v>
      </c>
    </row>
    <row r="269" spans="1:10">
      <c r="A269" s="41" t="s">
        <v>755</v>
      </c>
      <c r="B269" s="8" t="s">
        <v>678</v>
      </c>
      <c r="C269" s="8" t="s">
        <v>700</v>
      </c>
      <c r="D269" s="1">
        <v>5</v>
      </c>
      <c r="E269" s="1">
        <v>5</v>
      </c>
      <c r="F269" s="1">
        <v>5</v>
      </c>
      <c r="G269" s="1">
        <v>5</v>
      </c>
      <c r="H269" s="1">
        <v>5</v>
      </c>
      <c r="I269" s="1">
        <v>5</v>
      </c>
      <c r="J269" s="1" t="s">
        <v>398</v>
      </c>
    </row>
    <row r="270" spans="1:10">
      <c r="A270" s="41" t="s">
        <v>718</v>
      </c>
      <c r="B270" s="8" t="s">
        <v>678</v>
      </c>
      <c r="C270" s="8" t="s">
        <v>700</v>
      </c>
      <c r="D270" s="1">
        <v>5</v>
      </c>
      <c r="E270" s="1">
        <v>3</v>
      </c>
      <c r="F270" s="1">
        <v>3</v>
      </c>
      <c r="G270" s="1">
        <v>3</v>
      </c>
      <c r="H270" s="1">
        <v>3</v>
      </c>
      <c r="I270" s="1">
        <v>5</v>
      </c>
      <c r="J270" s="1" t="s">
        <v>399</v>
      </c>
    </row>
    <row r="271" spans="1:10">
      <c r="A271" s="41" t="s">
        <v>779</v>
      </c>
      <c r="B271" s="8" t="s">
        <v>758</v>
      </c>
      <c r="C271" s="8" t="s">
        <v>535</v>
      </c>
      <c r="D271" s="1">
        <v>5</v>
      </c>
      <c r="E271" s="1">
        <v>5</v>
      </c>
      <c r="F271" s="1">
        <v>5</v>
      </c>
      <c r="G271" s="1">
        <v>5</v>
      </c>
      <c r="H271" s="1">
        <v>5</v>
      </c>
      <c r="I271" s="1">
        <v>5</v>
      </c>
      <c r="J271" s="1" t="s">
        <v>406</v>
      </c>
    </row>
    <row r="272" spans="1:10">
      <c r="A272" s="41" t="s">
        <v>780</v>
      </c>
      <c r="B272" s="8" t="s">
        <v>758</v>
      </c>
      <c r="C272" s="8" t="s">
        <v>535</v>
      </c>
      <c r="D272" s="1">
        <v>4</v>
      </c>
      <c r="E272" s="1">
        <v>4</v>
      </c>
      <c r="F272" s="1">
        <v>4</v>
      </c>
      <c r="G272" s="1">
        <v>4</v>
      </c>
      <c r="H272" s="1">
        <v>4</v>
      </c>
      <c r="I272" s="1">
        <v>4</v>
      </c>
      <c r="J272" s="1" t="s">
        <v>406</v>
      </c>
    </row>
    <row r="273" spans="1:10">
      <c r="A273" s="41" t="s">
        <v>781</v>
      </c>
      <c r="B273" s="8" t="s">
        <v>758</v>
      </c>
      <c r="C273" s="8" t="s">
        <v>535</v>
      </c>
      <c r="D273" s="1">
        <v>4</v>
      </c>
      <c r="E273" s="1">
        <v>4</v>
      </c>
      <c r="F273" s="1">
        <v>4</v>
      </c>
      <c r="G273" s="1">
        <v>4</v>
      </c>
      <c r="H273" s="1">
        <v>4</v>
      </c>
      <c r="I273" s="1">
        <v>4</v>
      </c>
      <c r="J273" s="1" t="s">
        <v>406</v>
      </c>
    </row>
    <row r="274" spans="1:10">
      <c r="A274" s="41" t="s">
        <v>782</v>
      </c>
      <c r="B274" s="8" t="s">
        <v>758</v>
      </c>
      <c r="C274" s="8" t="s">
        <v>698</v>
      </c>
      <c r="D274" s="1">
        <v>4</v>
      </c>
      <c r="E274" s="1">
        <v>4</v>
      </c>
      <c r="F274" s="1">
        <v>4</v>
      </c>
      <c r="G274" s="1">
        <v>3</v>
      </c>
      <c r="H274" s="1">
        <v>4</v>
      </c>
      <c r="I274" s="1">
        <v>3</v>
      </c>
      <c r="J274" s="1" t="s">
        <v>406</v>
      </c>
    </row>
    <row r="275" spans="1:10">
      <c r="A275" s="41" t="s">
        <v>783</v>
      </c>
      <c r="B275" s="8" t="s">
        <v>758</v>
      </c>
      <c r="C275" s="8" t="s">
        <v>698</v>
      </c>
      <c r="D275" s="1">
        <v>4</v>
      </c>
      <c r="E275" s="1">
        <v>4</v>
      </c>
      <c r="F275" s="1">
        <v>4</v>
      </c>
      <c r="G275" s="1">
        <v>4</v>
      </c>
      <c r="H275" s="1">
        <v>4</v>
      </c>
      <c r="I275" s="1">
        <v>4</v>
      </c>
      <c r="J275" s="1" t="s">
        <v>409</v>
      </c>
    </row>
    <row r="276" spans="1:10">
      <c r="A276" s="41" t="s">
        <v>784</v>
      </c>
      <c r="B276" s="8" t="s">
        <v>758</v>
      </c>
      <c r="C276" s="8" t="s">
        <v>699</v>
      </c>
      <c r="D276" s="1">
        <v>4</v>
      </c>
      <c r="E276" s="1">
        <v>4</v>
      </c>
      <c r="F276" s="1">
        <v>4</v>
      </c>
      <c r="G276" s="1">
        <v>4</v>
      </c>
      <c r="H276" s="1">
        <v>4</v>
      </c>
      <c r="I276" s="1">
        <v>3</v>
      </c>
      <c r="J276" s="1" t="s">
        <v>411</v>
      </c>
    </row>
    <row r="277" spans="1:10">
      <c r="A277" s="41" t="s">
        <v>785</v>
      </c>
      <c r="B277" s="8" t="s">
        <v>758</v>
      </c>
      <c r="C277" s="8" t="s">
        <v>699</v>
      </c>
      <c r="D277" s="1">
        <v>4</v>
      </c>
      <c r="E277" s="1">
        <v>4</v>
      </c>
      <c r="F277" s="1">
        <v>4</v>
      </c>
      <c r="G277" s="1">
        <v>4</v>
      </c>
      <c r="H277" s="1">
        <v>4</v>
      </c>
      <c r="I277" s="1">
        <v>4</v>
      </c>
      <c r="J277" s="1" t="s">
        <v>406</v>
      </c>
    </row>
    <row r="278" spans="1:10">
      <c r="A278" s="41" t="s">
        <v>786</v>
      </c>
      <c r="B278" s="8" t="s">
        <v>758</v>
      </c>
      <c r="C278" s="8" t="s">
        <v>699</v>
      </c>
      <c r="D278" s="1">
        <v>4</v>
      </c>
      <c r="E278" s="1">
        <v>4</v>
      </c>
      <c r="F278" s="1">
        <v>4</v>
      </c>
      <c r="G278" s="1">
        <v>4</v>
      </c>
      <c r="H278" s="1">
        <v>4</v>
      </c>
      <c r="I278" s="1">
        <v>4</v>
      </c>
      <c r="J278" s="1" t="s">
        <v>406</v>
      </c>
    </row>
    <row r="279" spans="1:10">
      <c r="A279" s="41" t="s">
        <v>787</v>
      </c>
      <c r="B279" s="8" t="s">
        <v>758</v>
      </c>
      <c r="C279" s="8" t="s">
        <v>699</v>
      </c>
      <c r="D279" s="1">
        <v>4</v>
      </c>
      <c r="E279" s="1">
        <v>3</v>
      </c>
      <c r="F279" s="1">
        <v>4</v>
      </c>
      <c r="G279" s="1">
        <v>4</v>
      </c>
      <c r="H279" s="1">
        <v>4</v>
      </c>
      <c r="I279" s="1">
        <v>3</v>
      </c>
      <c r="J279" s="1" t="s">
        <v>412</v>
      </c>
    </row>
    <row r="280" spans="1:10">
      <c r="A280" s="41" t="s">
        <v>788</v>
      </c>
      <c r="B280" s="8" t="s">
        <v>758</v>
      </c>
      <c r="C280" s="8" t="s">
        <v>699</v>
      </c>
      <c r="D280" s="1">
        <v>4</v>
      </c>
      <c r="E280" s="1">
        <v>3</v>
      </c>
      <c r="F280" s="1">
        <v>4</v>
      </c>
      <c r="G280" s="1">
        <v>4</v>
      </c>
      <c r="H280" s="1">
        <v>4</v>
      </c>
      <c r="I280" s="1">
        <v>4</v>
      </c>
      <c r="J280"/>
    </row>
    <row r="281" spans="1:10">
      <c r="A281" s="41" t="s">
        <v>789</v>
      </c>
      <c r="B281" s="8" t="s">
        <v>758</v>
      </c>
      <c r="C281" s="8" t="s">
        <v>699</v>
      </c>
      <c r="D281" s="1">
        <v>4</v>
      </c>
      <c r="E281" s="1">
        <v>3</v>
      </c>
      <c r="F281" s="1">
        <v>4</v>
      </c>
      <c r="G281" s="1">
        <v>4</v>
      </c>
      <c r="H281" s="1">
        <v>4</v>
      </c>
      <c r="I281" s="1">
        <v>3</v>
      </c>
      <c r="J281"/>
    </row>
    <row r="282" spans="1:10">
      <c r="A282" s="41" t="s">
        <v>790</v>
      </c>
      <c r="B282" s="8" t="s">
        <v>758</v>
      </c>
      <c r="C282" s="8" t="s">
        <v>699</v>
      </c>
      <c r="D282" s="1">
        <v>4</v>
      </c>
      <c r="E282" s="1">
        <v>3</v>
      </c>
      <c r="F282" s="1">
        <v>4</v>
      </c>
      <c r="G282" s="1">
        <v>3</v>
      </c>
      <c r="H282" s="1">
        <v>3</v>
      </c>
      <c r="I282" s="1">
        <v>3</v>
      </c>
      <c r="J282"/>
    </row>
    <row r="283" spans="1:10">
      <c r="A283" s="41" t="s">
        <v>791</v>
      </c>
      <c r="B283" s="8" t="s">
        <v>758</v>
      </c>
      <c r="C283" s="8" t="s">
        <v>699</v>
      </c>
      <c r="D283" s="1">
        <v>5</v>
      </c>
      <c r="E283" s="1">
        <v>5</v>
      </c>
      <c r="F283" s="1">
        <v>5</v>
      </c>
      <c r="G283" s="1">
        <v>5</v>
      </c>
      <c r="H283" s="1">
        <v>5</v>
      </c>
      <c r="I283" s="1">
        <v>5</v>
      </c>
      <c r="J283"/>
    </row>
    <row r="284" spans="1:10">
      <c r="A284" s="41" t="s">
        <v>754</v>
      </c>
      <c r="B284" s="8" t="s">
        <v>758</v>
      </c>
      <c r="C284" s="8" t="s">
        <v>700</v>
      </c>
      <c r="D284" s="1">
        <v>5</v>
      </c>
      <c r="E284" s="1">
        <v>4</v>
      </c>
      <c r="F284" s="1">
        <v>4</v>
      </c>
      <c r="G284" s="1">
        <v>4</v>
      </c>
      <c r="H284" s="1">
        <v>4</v>
      </c>
      <c r="I284" s="1">
        <v>4</v>
      </c>
      <c r="J284"/>
    </row>
    <row r="285" spans="1:10">
      <c r="A285" s="41" t="s">
        <v>755</v>
      </c>
      <c r="B285" s="8" t="s">
        <v>758</v>
      </c>
      <c r="C285" s="8" t="s">
        <v>700</v>
      </c>
      <c r="D285" s="1">
        <v>4</v>
      </c>
      <c r="E285" s="1">
        <v>4</v>
      </c>
      <c r="F285" s="1">
        <v>4</v>
      </c>
      <c r="G285" s="1">
        <v>4</v>
      </c>
      <c r="H285" s="1">
        <v>4</v>
      </c>
      <c r="I285" s="1">
        <v>4</v>
      </c>
      <c r="J285"/>
    </row>
    <row r="286" spans="1:10">
      <c r="A286" s="41" t="s">
        <v>718</v>
      </c>
      <c r="B286" s="8" t="s">
        <v>758</v>
      </c>
      <c r="C286" s="8" t="s">
        <v>700</v>
      </c>
      <c r="D286" s="1">
        <v>4</v>
      </c>
      <c r="E286" s="1">
        <v>3</v>
      </c>
      <c r="F286" s="1">
        <v>3</v>
      </c>
      <c r="G286" s="1">
        <v>3</v>
      </c>
      <c r="H286" s="1">
        <v>4</v>
      </c>
      <c r="I286" s="1">
        <v>3</v>
      </c>
      <c r="J286"/>
    </row>
  </sheetData>
  <hyperlinks>
    <hyperlink ref="A119" r:id="rId1" display="https://ab2022mohammedengineer.on.drv.tw/Narratives website/DerivativeNarrativeWebPage-Trial2_1.html"/>
    <hyperlink ref="A122" r:id="rId2" display="https://ab2022mohammedengineer.on.drv.tw/Narratives website/DerivativeNarrativeWebPage-Trial2_1.html"/>
    <hyperlink ref="A120" r:id="rId3" display="https://ab2022mohammedengineer.on.drv.tw/Narratives website/DerivativeNarrativeWebPage-Trial2_2.html"/>
    <hyperlink ref="A123" r:id="rId4" display="https://ab2022mohammedengineer.on.drv.tw/Narratives website/DerivativeNarrativeWebPage-Trial2_2.html"/>
    <hyperlink ref="A121" r:id="rId5" display="https://ab2022mohammedengineer.on.drv.tw/Narratives website/DerivativeNarrativeWebPage-Trial2_3.html"/>
    <hyperlink ref="A124" r:id="rId6" display="https://ab2022mohammedengineer.on.drv.tw/Narratives website/DerivativeNarrativeWebPage-Trial2_3.html"/>
    <hyperlink ref="A146" r:id="rId7" display="https://ab2022mohammedengineer.on.drv.tw/Narratives website/SuperOrdinateNarrativeWebPage-Trail-1.html"/>
    <hyperlink ref="A149" r:id="rId8" display="https://ab2022mohammedengineer.on.drv.tw/Narratives website/SuperOrdinateNarrativeWebPage-Trail-1.html"/>
    <hyperlink ref="A147" r:id="rId9" display="https://ab2022mohammedengineer.on.drv.tw/Narratives website/SuperOrdinateNarrativeWebPage-Trail-2.html"/>
    <hyperlink ref="A150" r:id="rId10" display="https://ab2022mohammedengineer.on.drv.tw/Narratives website/SuperOrdinateNarrativeWebPage-Trail-2.html"/>
    <hyperlink ref="A148" r:id="rId11" display="https://ab2022mohammedengineer.on.drv.tw/Narratives website/SuperOrdinateNarrativeWebPage-Trail-3.html"/>
    <hyperlink ref="A151" r:id="rId12" display="https://ab2022mohammedengineer.on.drv.tw/Narratives website/SuperOrdinateNarrativeWebPage-Trail-3.html"/>
    <hyperlink ref="A29" r:id="rId13" display="https://ab2022mohammedengineer.on.drv.tw/Narratives website/CorrelativeNarrativeWebPage-Trial1.html"/>
    <hyperlink ref="A39" r:id="rId14" display="https://ab2022mohammedengineer.on.drv.tw/Narratives website/CorrelativeNarrativeWebPage-Trial1.html"/>
    <hyperlink ref="A30" r:id="rId15" display="https://ab2022mohammedengineer.on.drv.tw/Narratives website/CorrelativeNarrativeWebPage-Trial4.html"/>
    <hyperlink ref="A40" r:id="rId16" display="https://ab2022mohammedengineer.on.drv.tw/Narratives website/CorrelativeNarrativeWebPage-Trial4.html"/>
    <hyperlink ref="A31" r:id="rId17" display="https://ab2022mohammedengineer.on.drv.tw/Narratives website/CorrelativeNarrativeWebPage-Trial5.html"/>
    <hyperlink ref="A41" r:id="rId18" display="https://ab2022mohammedengineer.on.drv.tw/Narratives website/CorrelativeNarrativeWebPage-Trial5.html"/>
    <hyperlink ref="A32" r:id="rId19" display="https://ab2022mohammedengineer.on.drv.tw/Narratives website/CorrelativeNarrativeWebPage-Trial40.html"/>
    <hyperlink ref="A42" r:id="rId20" display="https://ab2022mohammedengineer.on.drv.tw/Narratives website/CorrelativeNarrativeWebPage-Trial40.html"/>
    <hyperlink ref="A33" r:id="rId21" display="https://ab2022mohammedengineer.on.drv.tw/Narratives website/CorrelativeNarrativeWebPage-Trial41.html"/>
    <hyperlink ref="A43" r:id="rId22" display="https://ab2022mohammedengineer.on.drv.tw/Narratives website/CorrelativeNarrativeWebPage-Trial41.html"/>
    <hyperlink ref="A34" r:id="rId23" display="https://ab2022mohammedengineer.on.drv.tw/Narratives website/CorrelativeNarrativeWebPage-Trial42.html"/>
    <hyperlink ref="A44" r:id="rId24" display="https://ab2022mohammedengineer.on.drv.tw/Narratives website/CorrelativeNarrativeWebPage-Trial42.html"/>
    <hyperlink ref="A35" r:id="rId25" display="https://ab2022mohammedengineer.on.drv.tw/Narratives website/CorrelativeNarrativeWebPage-Trial44.html"/>
    <hyperlink ref="A45" r:id="rId26" display="https://ab2022mohammedengineer.on.drv.tw/Narratives website/CorrelativeNarrativeWebPage-Trial44.html"/>
    <hyperlink ref="A36" r:id="rId27" display="https://ab2022mohammedengineer.on.drv.tw/Narratives website/CorrelativeNarrativeWebPage-Trial45.html"/>
    <hyperlink ref="A46" r:id="rId28" display="https://ab2022mohammedengineer.on.drv.tw/Narratives website/CorrelativeNarrativeWebPage-Trial45.html"/>
    <hyperlink ref="A37" r:id="rId29" display="https://ab2022mohammedengineer.on.drv.tw/Narratives website/CorrelativeNarrativeWebPage-Trial46.html"/>
    <hyperlink ref="A47" r:id="rId30" display="https://ab2022mohammedengineer.on.drv.tw/Narratives website/CorrelativeNarrativeWebPage-Trial46.html"/>
    <hyperlink ref="A38" r:id="rId31" display="https://ab2022mohammedengineer.on.drv.tw/Narratives website/CorrelativeNarrativeWebPage-Trial47.html"/>
    <hyperlink ref="A48" r:id="rId32" display="https://ab2022mohammedengineer.on.drv.tw/Narratives website/CorrelativeNarrativeWebPage-Trial47.html"/>
    <hyperlink ref="A2" r:id="rId33" display="https://ab2022mohammedengineer.on.drv.tw/Narratives website/CombinationalNarrativeWebPage1.html"/>
    <hyperlink ref="A5" r:id="rId34" display="https://ab2022mohammedengineer.on.drv.tw/Narratives website/CombinationalNarrativeWebPage1.html"/>
    <hyperlink ref="A3" r:id="rId35" display="https://ab2022mohammedengineer.on.drv.tw/Narratives website/CombinationalNarrativeWebPage2.html"/>
    <hyperlink ref="A6" r:id="rId36" display="https://ab2022mohammedengineer.on.drv.tw/Narratives website/CombinationalNarrativeWebPage2.html"/>
    <hyperlink ref="A4" r:id="rId37" display="https://ab2022mohammedengineer.on.drv.tw/Narratives website/CombinationalNarrativeWebPage3.html"/>
    <hyperlink ref="A7" r:id="rId38" display="https://ab2022mohammedengineer.on.drv.tw/Narratives website/CombinationalNarrativeWebPage3.html"/>
    <hyperlink ref="A125" r:id="rId39" display="https://ab2022mohammedengineer.on.drv.tw/Narratives website/DerivativeNarrativeWebPage-Trial2_4.html"/>
    <hyperlink ref="A126" r:id="rId40" display="https://ab2022mohammedengineer.on.drv.tw/Narratives website/DerivativeNarrativeWebPage-Trial2_5.html"/>
    <hyperlink ref="A127" r:id="rId41" display="https://ab2022mohammedengineer.on.drv.tw/Narratives website/DerivativeNarrativeWebPage-Trial2_6.html"/>
    <hyperlink ref="A152" r:id="rId42" display="https://ab2022mohammedengineer.on.drv.tw/Narratives website/SuperOrdinateNarrativeWebPage-Trail-4.html"/>
    <hyperlink ref="A153" r:id="rId43" display="https://ab2022mohammedengineer.on.drv.tw/Narratives website/SuperOrdinateNarrativeWebPage-Trail-5.html"/>
    <hyperlink ref="A154" r:id="rId44" display="https://ab2022mohammedengineer.on.drv.tw/Narratives website/SuperOrdinateNarrativeWebPage-Trail-6.html"/>
    <hyperlink ref="A49" r:id="rId45" display="https://ab2022mohammedengineer.on.drv.tw/Narratives website/CorrelativeNarrativeWebPage-Trial2.html"/>
    <hyperlink ref="A50" r:id="rId46" display="https://ab2022mohammedengineer.on.drv.tw/Narratives website/CorrelativeNarrativeWebPage-Trial3.html"/>
    <hyperlink ref="A51" r:id="rId47" display="https://ab2022mohammedengineer.on.drv.tw/Narratives website/CorrelativeNarrativeWebPage-Trial6.html"/>
    <hyperlink ref="A52" r:id="rId48" display="https://ab2022mohammedengineer.on.drv.tw/Narratives website/CorrelativeNarrativeWebPage-Trial7.html"/>
    <hyperlink ref="A53" r:id="rId49" display="https://ab2022mohammedengineer.on.drv.tw/Narratives website/CorrelativeNarrativeWebPage-Trial8.html"/>
    <hyperlink ref="A54" r:id="rId50" display="https://ab2022mohammedengineer.on.drv.tw/Narratives website/CorrelativeNarrativeWebPage-Trial10.html"/>
    <hyperlink ref="A55" r:id="rId51" display="https://ab2022mohammedengineer.on.drv.tw/Narratives website/CorrelativeNarrativeWebPage-Trial13.html"/>
    <hyperlink ref="A56" r:id="rId52" display="https://ab2022mohammedengineer.on.drv.tw/Narratives website/CorrelativeNarrativeWebPage-Trial14.html"/>
    <hyperlink ref="A57" r:id="rId53" display="https://ab2022mohammedengineer.on.drv.tw/Narratives website/CorrelativeNarrativeWebPage-Trial15.html"/>
    <hyperlink ref="A58" r:id="rId54" display="https://ab2022mohammedengineer.on.drv.tw/Narratives website/CorrelativeNarrativeWebPage-Trial16.html"/>
    <hyperlink ref="A8" r:id="rId55" display="https://ab2022mohammedengineer.on.drv.tw/Narratives website/CombinationalNarrativeWebPage4.html"/>
    <hyperlink ref="A9" r:id="rId56" display="https://ab2022mohammedengineer.on.drv.tw/Narratives website/CombinationalNarrativeWebPage5.html"/>
    <hyperlink ref="A10" r:id="rId57" display="https://ab2022mohammedengineer.on.drv.tw/Narratives website/CombinationalNarrativeWebPage6.html"/>
    <hyperlink ref="A128" r:id="rId58" display="https://ab2022mohammedengineer.on.drv.tw/Narratives website/DerivativeNarrativeWebPage-Trial2_4.html"/>
    <hyperlink ref="A129" r:id="rId59" display="https://ab2022mohammedengineer.on.drv.tw/Narratives website/DerivativeNarrativeWebPage-Trial2_5.html"/>
    <hyperlink ref="A130" r:id="rId60" display="https://ab2022mohammedengineer.on.drv.tw/Narratives website/DerivativeNarrativeWebPage-Trial2_6.html"/>
    <hyperlink ref="A155" r:id="rId61" display="https://ab2022mohammedengineer.on.drv.tw/Narratives website/SuperOrdinateNarrativeWebPage-Trail-4.html"/>
    <hyperlink ref="A156" r:id="rId62" display="https://ab2022mohammedengineer.on.drv.tw/Narratives website/SuperOrdinateNarrativeWebPage-Trail-5.html"/>
    <hyperlink ref="A157" r:id="rId63" display="https://ab2022mohammedengineer.on.drv.tw/Narratives website/SuperOrdinateNarrativeWebPage-Trail-6.html"/>
    <hyperlink ref="A59" r:id="rId64" display="https://ab2022mohammedengineer.on.drv.tw/Narratives website/CorrelativeNarrativeWebPage-Trial2.html"/>
    <hyperlink ref="A60" r:id="rId65" display="https://ab2022mohammedengineer.on.drv.tw/Narratives website/CorrelativeNarrativeWebPage-Trial3.html"/>
    <hyperlink ref="A61" r:id="rId66" display="https://ab2022mohammedengineer.on.drv.tw/Narratives website/CorrelativeNarrativeWebPage-Trial6.html"/>
    <hyperlink ref="A62" r:id="rId67" display="https://ab2022mohammedengineer.on.drv.tw/Narratives website/CorrelativeNarrativeWebPage-Trial7.html"/>
    <hyperlink ref="A63" r:id="rId68" display="https://ab2022mohammedengineer.on.drv.tw/Narratives website/CorrelativeNarrativeWebPage-Trial8.html"/>
    <hyperlink ref="A64" r:id="rId69" display="https://ab2022mohammedengineer.on.drv.tw/Narratives website/CorrelativeNarrativeWebPage-Trial10.html"/>
    <hyperlink ref="A65" r:id="rId70" display="https://ab2022mohammedengineer.on.drv.tw/Narratives website/CorrelativeNarrativeWebPage-Trial13.html"/>
    <hyperlink ref="A66" r:id="rId71" display="https://ab2022mohammedengineer.on.drv.tw/Narratives website/CorrelativeNarrativeWebPage-Trial14.html"/>
    <hyperlink ref="A67" r:id="rId72" display="https://ab2022mohammedengineer.on.drv.tw/Narratives website/CorrelativeNarrativeWebPage-Trial15.html"/>
    <hyperlink ref="A68" r:id="rId73" display="https://ab2022mohammedengineer.on.drv.tw/Narratives website/CorrelativeNarrativeWebPage-Trial16.html"/>
    <hyperlink ref="A11" r:id="rId74" display="https://ab2022mohammedengineer.on.drv.tw/Narratives website/CombinationalNarrativeWebPage4.html"/>
    <hyperlink ref="A12" r:id="rId75" display="https://ab2022mohammedengineer.on.drv.tw/Narratives website/CombinationalNarrativeWebPage5.html"/>
    <hyperlink ref="A13" r:id="rId76" display="https://ab2022mohammedengineer.on.drv.tw/Narratives website/CombinationalNarrativeWebPage6.html"/>
    <hyperlink ref="A131" r:id="rId77" display="https://ab2022mohammedengineer.on.drv.tw/Narratives website/DerivativeNarrativeWebPage-Trial2_4.html"/>
    <hyperlink ref="A132" r:id="rId78" display="https://ab2022mohammedengineer.on.drv.tw/Narratives website/DerivativeNarrativeWebPage-Trial2_5.html"/>
    <hyperlink ref="A133" r:id="rId79" display="https://ab2022mohammedengineer.on.drv.tw/Narratives website/DerivativeNarrativeWebPage-Trial2_6.html"/>
    <hyperlink ref="A158" r:id="rId80" display="https://ab2022mohammedengineer.on.drv.tw/Narratives website/SuperOrdinateNarrativeWebPage-Trail-4.html"/>
    <hyperlink ref="A159" r:id="rId81" display="https://ab2022mohammedengineer.on.drv.tw/Narratives website/SuperOrdinateNarrativeWebPage-Trail-5.html"/>
    <hyperlink ref="A160" r:id="rId82" display="https://ab2022mohammedengineer.on.drv.tw/Narratives website/SuperOrdinateNarrativeWebPage-Trail-6.html"/>
    <hyperlink ref="A69" r:id="rId83" display="https://ab2022mohammedengineer.on.drv.tw/Narratives website/CorrelativeNarrativeWebPage-Trial2.html"/>
    <hyperlink ref="A70" r:id="rId84" display="https://ab2022mohammedengineer.on.drv.tw/Narratives website/CorrelativeNarrativeWebPage-Trial3.html"/>
    <hyperlink ref="A71" r:id="rId85" display="https://ab2022mohammedengineer.on.drv.tw/Narratives website/CorrelativeNarrativeWebPage-Trial6.html"/>
    <hyperlink ref="A72" r:id="rId86" display="https://ab2022mohammedengineer.on.drv.tw/Narratives website/CorrelativeNarrativeWebPage-Trial7.html"/>
    <hyperlink ref="A73" r:id="rId87" display="https://ab2022mohammedengineer.on.drv.tw/Narratives website/CorrelativeNarrativeWebPage-Trial8.html"/>
    <hyperlink ref="A74" r:id="rId88" display="https://ab2022mohammedengineer.on.drv.tw/Narratives website/CorrelativeNarrativeWebPage-Trial10.html"/>
    <hyperlink ref="A75" r:id="rId89" display="https://ab2022mohammedengineer.on.drv.tw/Narratives website/CorrelativeNarrativeWebPage-Trial13.html"/>
    <hyperlink ref="A76" r:id="rId90" display="https://ab2022mohammedengineer.on.drv.tw/Narratives website/CorrelativeNarrativeWebPage-Trial14.html"/>
    <hyperlink ref="A77" r:id="rId91" display="https://ab2022mohammedengineer.on.drv.tw/Narratives website/CorrelativeNarrativeWebPage-Trial15.html"/>
    <hyperlink ref="A78" r:id="rId92" display="https://ab2022mohammedengineer.on.drv.tw/Narratives website/CorrelativeNarrativeWebPage-Trial16.html"/>
    <hyperlink ref="A14" r:id="rId93" display="https://ab2022mohammedengineer.on.drv.tw/Narratives website/CombinationalNarrativeWebPage4.html"/>
    <hyperlink ref="A15" r:id="rId94" display="https://ab2022mohammedengineer.on.drv.tw/Narratives website/CombinationalNarrativeWebPage5.html"/>
    <hyperlink ref="A16" r:id="rId95" display="https://ab2022mohammedengineer.on.drv.tw/Narratives website/CombinationalNarrativeWebPage6.html"/>
    <hyperlink ref="A134" r:id="rId96" display="https://ab2022mohammedengineer.on.drv.tw/Narratives website/DerivativeNarrativeWebPage-Trial2_4.html"/>
    <hyperlink ref="A135" r:id="rId97" display="https://ab2022mohammedengineer.on.drv.tw/Narratives website/DerivativeNarrativeWebPage-Trial2_5.html"/>
    <hyperlink ref="A136" r:id="rId98" display="https://ab2022mohammedengineer.on.drv.tw/Narratives website/DerivativeNarrativeWebPage-Trial2_6.html"/>
    <hyperlink ref="A161" r:id="rId99" display="https://ab2022mohammedengineer.on.drv.tw/Narratives website/SuperOrdinateNarrativeWebPage-Trail-4.html"/>
    <hyperlink ref="A162" r:id="rId100" display="https://ab2022mohammedengineer.on.drv.tw/Narratives website/SuperOrdinateNarrativeWebPage-Trail-5.html"/>
    <hyperlink ref="A163" r:id="rId101" display="https://ab2022mohammedengineer.on.drv.tw/Narratives website/SuperOrdinateNarrativeWebPage-Trail-6.html"/>
    <hyperlink ref="A79" r:id="rId102" display="https://ab2022mohammedengineer.on.drv.tw/Narratives website/CorrelativeNarrativeWebPage-Trial2.html"/>
    <hyperlink ref="A80" r:id="rId103" display="https://ab2022mohammedengineer.on.drv.tw/Narratives website/CorrelativeNarrativeWebPage-Trial3.html"/>
    <hyperlink ref="A81" r:id="rId104" display="https://ab2022mohammedengineer.on.drv.tw/Narratives website/CorrelativeNarrativeWebPage-Trial6.html"/>
    <hyperlink ref="A82" r:id="rId105" display="https://ab2022mohammedengineer.on.drv.tw/Narratives website/CorrelativeNarrativeWebPage-Trial7.html"/>
    <hyperlink ref="A83" r:id="rId106" display="https://ab2022mohammedengineer.on.drv.tw/Narratives website/CorrelativeNarrativeWebPage-Trial8.html"/>
    <hyperlink ref="A84" r:id="rId107" display="https://ab2022mohammedengineer.on.drv.tw/Narratives website/CorrelativeNarrativeWebPage-Trial10.html"/>
    <hyperlink ref="A85" r:id="rId108" display="https://ab2022mohammedengineer.on.drv.tw/Narratives website/CorrelativeNarrativeWebPage-Trial13.html"/>
    <hyperlink ref="A86" r:id="rId109" display="https://ab2022mohammedengineer.on.drv.tw/Narratives website/CorrelativeNarrativeWebPage-Trial14.html"/>
    <hyperlink ref="A87" r:id="rId110" display="https://ab2022mohammedengineer.on.drv.tw/Narratives website/CorrelativeNarrativeWebPage-Trial15.html"/>
    <hyperlink ref="A88" r:id="rId111" display="https://ab2022mohammedengineer.on.drv.tw/Narratives website/CorrelativeNarrativeWebPage-Trial16.html"/>
    <hyperlink ref="A17" r:id="rId112" display="https://ab2022mohammedengineer.on.drv.tw/Narratives website/CombinationalNarrativeWebPage4.html"/>
    <hyperlink ref="A18" r:id="rId113" display="https://ab2022mohammedengineer.on.drv.tw/Narratives website/CombinationalNarrativeWebPage5.html"/>
    <hyperlink ref="A19" r:id="rId114" display="https://ab2022mohammedengineer.on.drv.tw/Narratives website/CombinationalNarrativeWebPage6.html"/>
    <hyperlink ref="A137" r:id="rId115" display="https://ab2022mohammedengineer.on.drv.tw/Narratives website/DerivativeNarrativeWebPage-Trial2_7.html"/>
    <hyperlink ref="A138" r:id="rId116" display="https://ab2022mohammedengineer.on.drv.tw/Narratives website/DerivativeNarrativeWebPage-Trial2_8.html"/>
    <hyperlink ref="A139" r:id="rId117" display="https://ab2022mohammedengineer.on.drv.tw/Narratives website/DerivativeNarrativeWebPage-Trial2_9.html"/>
    <hyperlink ref="A164" r:id="rId118" display="https://ab2022mohammedengineer.on.drv.tw/Narratives website/SuperOrdinateNarrativeWebPage-Trail-7.html"/>
    <hyperlink ref="A165" r:id="rId119" display="https://ab2022mohammedengineer.on.drv.tw/Narratives website/SuperOrdinateNarrativeWebPage-Trail-8.html"/>
    <hyperlink ref="A166" r:id="rId120" display="https://ab2022mohammedengineer.on.drv.tw/Narratives website/SuperOrdinateNarrativeWebPage-Trail-11.html"/>
    <hyperlink ref="A89" r:id="rId121" display="https://ab2022mohammedengineer.on.drv.tw/Narratives website/CorrelativeNarrativeWebPage-Trial9.html"/>
    <hyperlink ref="A90" r:id="rId122" display="https://ab2022mohammedengineer.on.drv.tw/Narratives website/CorrelativeNarrativeWebPage-Trial11.html"/>
    <hyperlink ref="A91" r:id="rId123" display="https://ab2022mohammedengineer.on.drv.tw/Narratives website/CorrelativeNarrativeWebPage-Trial12.html"/>
    <hyperlink ref="A92" r:id="rId124" display="https://ab2022mohammedengineer.on.drv.tw/Narratives website/CorrelativeNarrativeWebPage-Trial21.html"/>
    <hyperlink ref="A93" r:id="rId125" display="https://ab2022mohammedengineer.on.drv.tw/Narratives website/CorrelativeNarrativeWebPage-Trial17.html"/>
    <hyperlink ref="A94" r:id="rId126" display="https://ab2022mohammedengineer.on.drv.tw/Narratives website/CorrelativeNarrativeWebPage-Trial18.html"/>
    <hyperlink ref="A95" r:id="rId127" display="https://ab2022mohammedengineer.on.drv.tw/Narratives website/CorrelativeNarrativeWebPage-Trial24.html"/>
    <hyperlink ref="A96" r:id="rId128" display="https://ab2022mohammedengineer.on.drv.tw/Narratives website/CorrelativeNarrativeWebPage-Trial25.html"/>
    <hyperlink ref="A97" r:id="rId129" display="https://ab2022mohammedengineer.on.drv.tw/Narratives website/CorrelativeNarrativeWebPage-Trial28.html"/>
    <hyperlink ref="A98" r:id="rId130" display="https://ab2022mohammedengineer.on.drv.tw/Narratives website/CorrelativeNarrativeWebPage-Trial29.html"/>
    <hyperlink ref="A20" r:id="rId131" display="https://ab2022mohammedengineer.on.drv.tw/Narratives website/CombinationalNarrativeWebPage1.html"/>
    <hyperlink ref="A21" r:id="rId132" display="https://ab2022mohammedengineer.on.drv.tw/Narratives website/CombinationalNarrativeWebPage2.html"/>
    <hyperlink ref="A22" r:id="rId133" display="https://ab2022mohammedengineer.on.drv.tw/Narratives website/CombinationalNarrativeWebPage3.html"/>
    <hyperlink ref="A140" r:id="rId134" display="https://ab2022mohammedengineer.on.drv.tw/Narratives website/DerivativeNarrativeWebPage-Trial2_7.html"/>
    <hyperlink ref="A141" r:id="rId135" display="https://ab2022mohammedengineer.on.drv.tw/Narratives website/DerivativeNarrativeWebPage-Trial2_8.html"/>
    <hyperlink ref="A142" r:id="rId136" display="https://ab2022mohammedengineer.on.drv.tw/Narratives website/DerivativeNarrativeWebPage-Trial2_9.html"/>
    <hyperlink ref="A167" r:id="rId137" display="https://ab2022mohammedengineer.on.drv.tw/Narratives website/SuperOrdinateNarrativeWebPage-Trail-7.html"/>
    <hyperlink ref="A168" r:id="rId138" display="https://ab2022mohammedengineer.on.drv.tw/Narratives website/SuperOrdinateNarrativeWebPage-Trail-8.html"/>
    <hyperlink ref="A169" r:id="rId139" display="https://ab2022mohammedengineer.on.drv.tw/Narratives website/SuperOrdinateNarrativeWebPage-Trail-11.html"/>
    <hyperlink ref="A99" r:id="rId140" display="https://ab2022mohammedengineer.on.drv.tw/Narratives website/CorrelativeNarrativeWebPage-Trial9.html"/>
    <hyperlink ref="A100" r:id="rId141" display="https://ab2022mohammedengineer.on.drv.tw/Narratives website/CorrelativeNarrativeWebPage-Trial11.html"/>
    <hyperlink ref="A101" r:id="rId142" display="https://ab2022mohammedengineer.on.drv.tw/Narratives website/CorrelativeNarrativeWebPage-Trial12.html"/>
    <hyperlink ref="A102" r:id="rId143" display="https://ab2022mohammedengineer.on.drv.tw/Narratives website/CorrelativeNarrativeWebPage-Trial21.html"/>
    <hyperlink ref="A103" r:id="rId144" display="https://ab2022mohammedengineer.on.drv.tw/Narratives website/CorrelativeNarrativeWebPage-Trial17.html"/>
    <hyperlink ref="A104" r:id="rId145" display="https://ab2022mohammedengineer.on.drv.tw/Narratives website/CorrelativeNarrativeWebPage-Trial18.html"/>
    <hyperlink ref="A105" r:id="rId146" display="https://ab2022mohammedengineer.on.drv.tw/Narratives website/CorrelativeNarrativeWebPage-Trial24.html"/>
    <hyperlink ref="A106" r:id="rId147" display="https://ab2022mohammedengineer.on.drv.tw/Narratives website/CorrelativeNarrativeWebPage-Trial25.html"/>
    <hyperlink ref="A107" r:id="rId148" display="https://ab2022mohammedengineer.on.drv.tw/Narratives website/CorrelativeNarrativeWebPage-Trial28.html"/>
    <hyperlink ref="A108" r:id="rId149" display="https://ab2022mohammedengineer.on.drv.tw/Narratives website/CorrelativeNarrativeWebPage-Trial29.html"/>
    <hyperlink ref="A23" r:id="rId150" display="https://ab2022mohammedengineer.on.drv.tw/Narratives website/CombinationalNarrativeWebPage1.html"/>
    <hyperlink ref="A24" r:id="rId151" display="https://ab2022mohammedengineer.on.drv.tw/Narratives website/CombinationalNarrativeWebPage2.html"/>
    <hyperlink ref="A25" r:id="rId152" display="https://ab2022mohammedengineer.on.drv.tw/Narratives website/CombinationalNarrativeWebPage3.html"/>
    <hyperlink ref="A143" r:id="rId153" display="https://ab2022mohammedengineer.on.drv.tw/Narratives website/DerivativeNarrativeWebPage-Trial2_7.html"/>
    <hyperlink ref="A144" r:id="rId154" display="https://ab2022mohammedengineer.on.drv.tw/Narratives website/DerivativeNarrativeWebPage-Trial2_8.html"/>
    <hyperlink ref="A145" r:id="rId155" display="https://ab2022mohammedengineer.on.drv.tw/Narratives website/DerivativeNarrativeWebPage-Trial2_9.html"/>
    <hyperlink ref="A170" r:id="rId156" display="https://ab2022mohammedengineer.on.drv.tw/Narratives website/SuperOrdinateNarrativeWebPage-Trail-7.html"/>
    <hyperlink ref="A171" r:id="rId157" display="https://ab2022mohammedengineer.on.drv.tw/Narratives website/SuperOrdinateNarrativeWebPage-Trail-8.html"/>
    <hyperlink ref="A172" r:id="rId158" display="https://ab2022mohammedengineer.on.drv.tw/Narratives website/SuperOrdinateNarrativeWebPage-Trail-11.html"/>
    <hyperlink ref="A109" r:id="rId159" display="https://ab2022mohammedengineer.on.drv.tw/Narratives website/CorrelativeNarrativeWebPage-Trial9.html"/>
    <hyperlink ref="A110" r:id="rId160" display="https://ab2022mohammedengineer.on.drv.tw/Narratives website/CorrelativeNarrativeWebPage-Trial11.html"/>
    <hyperlink ref="A111" r:id="rId161" display="https://ab2022mohammedengineer.on.drv.tw/Narratives website/CorrelativeNarrativeWebPage-Trial12.html"/>
    <hyperlink ref="A112" r:id="rId162" display="https://ab2022mohammedengineer.on.drv.tw/Narratives website/CorrelativeNarrativeWebPage-Trial21.html"/>
    <hyperlink ref="A113" r:id="rId163" display="https://ab2022mohammedengineer.on.drv.tw/Narratives website/CorrelativeNarrativeWebPage-Trial17.html"/>
    <hyperlink ref="A114" r:id="rId164" display="https://ab2022mohammedengineer.on.drv.tw/Narratives website/CorrelativeNarrativeWebPage-Trial18.html"/>
    <hyperlink ref="A115" r:id="rId165" display="https://ab2022mohammedengineer.on.drv.tw/Narratives website/CorrelativeNarrativeWebPage-Trial24.html"/>
    <hyperlink ref="A116" r:id="rId166" display="https://ab2022mohammedengineer.on.drv.tw/Narratives website/CorrelativeNarrativeWebPage-Trial25.html"/>
    <hyperlink ref="A117" r:id="rId167" display="https://ab2022mohammedengineer.on.drv.tw/Narratives website/CorrelativeNarrativeWebPage-Trial28.html"/>
    <hyperlink ref="A118" r:id="rId168" display="https://ab2022mohammedengineer.on.drv.tw/Narratives website/CorrelativeNarrativeWebPage-Trial29.html"/>
    <hyperlink ref="A26" r:id="rId169" display="https://ab2022mohammedengineer.on.drv.tw/Narratives website/CombinationalNarrativeWebPage1.html"/>
    <hyperlink ref="A27" r:id="rId170" display="https://ab2022mohammedengineer.on.drv.tw/Narratives website/CombinationalNarrativeWebPage2.html"/>
    <hyperlink ref="A28" r:id="rId171" display="https://ab2022mohammedengineer.on.drv.tw/Narratives website/CombinationalNarrativeWebPage3.html"/>
    <hyperlink ref="A173" r:id="rId172" display="https://ab2022mohammedengineer.on.drv.tw/Narratives website/DerivativeNarrativeWebPage-Trial2_10.html"/>
    <hyperlink ref="A174" r:id="rId173" display="https://ab2022mohammedengineer.on.drv.tw/Narratives website/DerivativeNarrativeWebPage-Trial2_11.html"/>
    <hyperlink ref="A175" r:id="rId174" display="https://ab2022mohammedengineer.on.drv.tw/Narratives website/DerivativeNarrativeWebPage-Trial2_12.html"/>
    <hyperlink ref="A176" r:id="rId175" display="https://ab2022mohammedengineer.on.drv.tw/Narratives website/SuperOrdinateNarrativeWebPage-Trail-9.html"/>
    <hyperlink ref="A177" r:id="rId176" display="https://ab2022mohammedengineer.on.drv.tw/Narratives website/SuperOrdinateNarrativeWebPage-Trail-10.html"/>
    <hyperlink ref="A178" r:id="rId177" display="https://ab2022mohammedengineer.on.drv.tw/Narratives website/SuperOrdinateNarrativeWebPage-Trail-11.html"/>
    <hyperlink ref="A179" r:id="rId178" display="https://ab2022mohammedengineer.on.drv.tw/Narratives website/CorrelativeNarrativeWebPage-Trial19.html"/>
    <hyperlink ref="A180" r:id="rId179" display="https://ab2022mohammedengineer.on.drv.tw/Narratives website/CorrelativeNarrativeWebPage-Trial20.html"/>
    <hyperlink ref="A181" r:id="rId180" display="https://ab2022mohammedengineer.on.drv.tw/Narratives website/CorrelativeNarrativeWebPage-Trial22.html"/>
    <hyperlink ref="A182" r:id="rId181" display="https://ab2022mohammedengineer.on.drv.tw/Narratives website/CorrelativeNarrativeWebPage-Trial23.html"/>
    <hyperlink ref="A183" r:id="rId182" display="https://ab2022mohammedengineer.on.drv.tw/Narratives website/CorrelativeNarrativeWebPage-Trial26.html"/>
    <hyperlink ref="A184" r:id="rId183" display="https://ab2022mohammedengineer.on.drv.tw/Narratives website/CorrelativeNarrativeWebPage-Trial27.html"/>
    <hyperlink ref="A185" r:id="rId184" display="https://ab2022mohammedengineer.on.drv.tw/Narratives website/CorrelativeNarrativeWebPage-Trial30.html"/>
    <hyperlink ref="A186" r:id="rId185" display="https://ab2022mohammedengineer.on.drv.tw/Narratives website/CorrelativeNarrativeWebPage-Trial31.html"/>
    <hyperlink ref="A187" r:id="rId186" display="https://ab2022mohammedengineer.on.drv.tw/Narratives website/CorrelativeNarrativeWebPage-Trial32.html"/>
    <hyperlink ref="A188" r:id="rId187" display="https://ab2022mohammedengineer.on.drv.tw/Narratives website/CorrelativeNarrativeWebPage-Trial33.html"/>
    <hyperlink ref="A189" r:id="rId188" display="https://ab2022mohammedengineer.on.drv.tw/Narratives website/CorrelativeNarrativeWebPage-Trial34.html"/>
    <hyperlink ref="A190" r:id="rId189" display="https://ab2022mohammedengineer.on.drv.tw/Narratives website/CorrelativeNarrativeWebPage-Trial35.html"/>
    <hyperlink ref="A191" r:id="rId190" display="https://ab2022mohammedengineer.on.drv.tw/Narratives website/CorrelativeNarrativeWebPage-Trial36.html"/>
    <hyperlink ref="A192" r:id="rId191" display="https://ab2022mohammedengineer.on.drv.tw/Narratives website/CombinationalNarrativeWebPage4.html"/>
    <hyperlink ref="A193" r:id="rId192" display="https://ab2022mohammedengineer.on.drv.tw/Narratives website/CombinationalNarrativeWebPage5.html"/>
    <hyperlink ref="A194" r:id="rId193" display="https://ab2022mohammedengineer.on.drv.tw/Narratives website/CombinationalNarrativeWebPage6.html"/>
    <hyperlink ref="A195" r:id="rId194" display="https://ab2022mohammedengineer.on.drv.tw/Narratives website/DerivativeNarrativeWebPage-Trial2_10.html"/>
    <hyperlink ref="A196" r:id="rId195" display="https://ab2022mohammedengineer.on.drv.tw/Narratives website/DerivativeNarrativeWebPage-Trial2_11.html"/>
    <hyperlink ref="A197" r:id="rId196" display="https://ab2022mohammedengineer.on.drv.tw/Narratives website/DerivativeNarrativeWebPage-Trial2_12.html"/>
    <hyperlink ref="A198" r:id="rId197" display="https://ab2022mohammedengineer.on.drv.tw/Narratives website/SuperOrdinateNarrativeWebPage-Trail-9.html"/>
    <hyperlink ref="A199" r:id="rId198" display="https://ab2022mohammedengineer.on.drv.tw/Narratives website/SuperOrdinateNarrativeWebPage-Trail-10.html"/>
    <hyperlink ref="A200" r:id="rId199" display="https://ab2022mohammedengineer.on.drv.tw/Narratives website/SuperOrdinateNarrativeWebPage-Trail-11.html"/>
    <hyperlink ref="A201" r:id="rId200" display="https://ab2022mohammedengineer.on.drv.tw/Narratives website/CorrelativeNarrativeWebPage-Trial19.html"/>
    <hyperlink ref="A202" r:id="rId201" display="https://ab2022mohammedengineer.on.drv.tw/Narratives website/CorrelativeNarrativeWebPage-Trial20.html"/>
    <hyperlink ref="A203" r:id="rId202" display="https://ab2022mohammedengineer.on.drv.tw/Narratives website/CorrelativeNarrativeWebPage-Trial22.html"/>
    <hyperlink ref="A204" r:id="rId203" display="https://ab2022mohammedengineer.on.drv.tw/Narratives website/CorrelativeNarrativeWebPage-Trial23.html"/>
    <hyperlink ref="A205" r:id="rId204" display="https://ab2022mohammedengineer.on.drv.tw/Narratives website/CorrelativeNarrativeWebPage-Trial26.html"/>
    <hyperlink ref="A206" r:id="rId205" display="https://ab2022mohammedengineer.on.drv.tw/Narratives website/CorrelativeNarrativeWebPage-Trial27.html"/>
    <hyperlink ref="A207" r:id="rId206" display="https://ab2022mohammedengineer.on.drv.tw/Narratives website/CorrelativeNarrativeWebPage-Trial30.html"/>
    <hyperlink ref="A208" r:id="rId207" display="https://ab2022mohammedengineer.on.drv.tw/Narratives website/CorrelativeNarrativeWebPage-Trial31.html"/>
    <hyperlink ref="A209" r:id="rId208" display="https://ab2022mohammedengineer.on.drv.tw/Narratives website/CorrelativeNarrativeWebPage-Trial32.html"/>
    <hyperlink ref="A210" r:id="rId209" display="https://ab2022mohammedengineer.on.drv.tw/Narratives website/CorrelativeNarrativeWebPage-Trial33.html"/>
    <hyperlink ref="A211" r:id="rId210" display="https://ab2022mohammedengineer.on.drv.tw/Narratives website/CorrelativeNarrativeWebPage-Trial34.html"/>
    <hyperlink ref="A212" r:id="rId211" display="https://ab2022mohammedengineer.on.drv.tw/Narratives website/CorrelativeNarrativeWebPage-Trial35.html"/>
    <hyperlink ref="A213" r:id="rId212" display="https://ab2022mohammedengineer.on.drv.tw/Narratives website/CorrelativeNarrativeWebPage-Trial36.html"/>
    <hyperlink ref="A214" r:id="rId213" display="https://ab2022mohammedengineer.on.drv.tw/Narratives website/CombinationalNarrativeWebPage4.html"/>
    <hyperlink ref="A215" r:id="rId214" display="https://ab2022mohammedengineer.on.drv.tw/Narratives website/CombinationalNarrativeWebPage5.html"/>
    <hyperlink ref="A216" r:id="rId215" display="https://ab2022mohammedengineer.on.drv.tw/Narratives website/CombinationalNarrativeWebPage6.html"/>
    <hyperlink ref="A217" r:id="rId216" display="https://ab2022mohammedengineer.on.drv.tw/Narratives website/DerivativeNarrativeWebPage-Trial2_10.html"/>
    <hyperlink ref="A218" r:id="rId217" display="https://ab2022mohammedengineer.on.drv.tw/Narratives website/DerivativeNarrativeWebPage-Trial2_11.html"/>
    <hyperlink ref="A219" r:id="rId218" display="https://ab2022mohammedengineer.on.drv.tw/Narratives website/DerivativeNarrativeWebPage-Trial2_12.html"/>
    <hyperlink ref="A220" r:id="rId219" display="https://ab2022mohammedengineer.on.drv.tw/Narratives website/SuperOrdinateNarrativeWebPage-Trail-9.html"/>
    <hyperlink ref="A221" r:id="rId220" display="https://ab2022mohammedengineer.on.drv.tw/Narratives website/SuperOrdinateNarrativeWebPage-Trail-10.html"/>
    <hyperlink ref="A222" r:id="rId221" display="https://ab2022mohammedengineer.on.drv.tw/Narratives website/SuperOrdinateNarrativeWebPage-Trail-11.html"/>
    <hyperlink ref="A223" r:id="rId222" display="https://ab2022mohammedengineer.on.drv.tw/Narratives website/CorrelativeNarrativeWebPage-Trial19.html"/>
    <hyperlink ref="A224" r:id="rId223" display="https://ab2022mohammedengineer.on.drv.tw/Narratives website/CorrelativeNarrativeWebPage-Trial20.html"/>
    <hyperlink ref="A225" r:id="rId224" display="https://ab2022mohammedengineer.on.drv.tw/Narratives website/CorrelativeNarrativeWebPage-Trial22.html"/>
    <hyperlink ref="A226" r:id="rId225" display="https://ab2022mohammedengineer.on.drv.tw/Narratives website/CorrelativeNarrativeWebPage-Trial23.html"/>
    <hyperlink ref="A227" r:id="rId226" display="https://ab2022mohammedengineer.on.drv.tw/Narratives website/CorrelativeNarrativeWebPage-Trial26.html"/>
    <hyperlink ref="A228" r:id="rId227" display="https://ab2022mohammedengineer.on.drv.tw/Narratives website/CorrelativeNarrativeWebPage-Trial27.html"/>
    <hyperlink ref="A229" r:id="rId228" display="https://ab2022mohammedengineer.on.drv.tw/Narratives website/CorrelativeNarrativeWebPage-Trial30.html"/>
    <hyperlink ref="A230" r:id="rId229" display="https://ab2022mohammedengineer.on.drv.tw/Narratives website/CorrelativeNarrativeWebPage-Trial31.html"/>
    <hyperlink ref="A231" r:id="rId230" display="https://ab2022mohammedengineer.on.drv.tw/Narratives website/CorrelativeNarrativeWebPage-Trial32.html"/>
    <hyperlink ref="A232" r:id="rId231" display="https://ab2022mohammedengineer.on.drv.tw/Narratives website/CorrelativeNarrativeWebPage-Trial33.html"/>
    <hyperlink ref="A233" r:id="rId232" display="https://ab2022mohammedengineer.on.drv.tw/Narratives website/CorrelativeNarrativeWebPage-Trial34.html"/>
    <hyperlink ref="A234" r:id="rId233" display="https://ab2022mohammedengineer.on.drv.tw/Narratives website/CorrelativeNarrativeWebPage-Trial35.html"/>
    <hyperlink ref="A235" r:id="rId234" display="https://ab2022mohammedengineer.on.drv.tw/Narratives website/CorrelativeNarrativeWebPage-Trial36.html"/>
    <hyperlink ref="A236" r:id="rId235" display="https://ab2022mohammedengineer.on.drv.tw/Narratives website/CombinationalNarrativeWebPage4.html"/>
    <hyperlink ref="A237" r:id="rId236" display="https://ab2022mohammedengineer.on.drv.tw/Narratives website/CombinationalNarrativeWebPage5.html"/>
    <hyperlink ref="A238" r:id="rId237" display="https://ab2022mohammedengineer.on.drv.tw/Narratives website/CombinationalNarrativeWebPage6.html"/>
    <hyperlink ref="A239" r:id="rId238" display="https://ab2022mohammedengineer.on.drv.tw/Narratives website/DerivativeNarrativeWebPage-Trial2_13.html"/>
    <hyperlink ref="A240" r:id="rId239" display="https://ab2022mohammedengineer.on.drv.tw/Narratives website/DerivativeNarrativeWebPage-Trial2_14.html"/>
    <hyperlink ref="A241" r:id="rId240" display="https://ab2022mohammedengineer.on.drv.tw/Narratives website/DerivativeNarrativeWebPage-Trial2_15.html"/>
    <hyperlink ref="A242" r:id="rId241" display="https://ab2022mohammedengineer.on.drv.tw/Narratives website/SuperOrdinateNarrativeWebPage-Trail-12.html"/>
    <hyperlink ref="A243" r:id="rId242" display="https://ab2022mohammedengineer.on.drv.tw/Narratives website/SuperOrdinateNarrativeWebPage-Trail-13.html"/>
    <hyperlink ref="A244" r:id="rId243" display="https://ab2022mohammedengineer.on.drv.tw/Narratives website/CorrelativeNarrativeWebPage-Trial37.html"/>
    <hyperlink ref="A245" r:id="rId244" display="https://ab2022mohammedengineer.on.drv.tw/Narratives website/CorrelativeNarrativeWebPage-Trial38.html"/>
    <hyperlink ref="A246" r:id="rId245" display="https://ab2022mohammedengineer.on.drv.tw/Narratives website/CorrelativeNarrativeWebPage-Trial39.html"/>
    <hyperlink ref="A247" r:id="rId246" display="https://ab2022mohammedengineer.on.drv.tw/Narratives website/CorrelativeNarrativeWebPage-Trial43.html"/>
    <hyperlink ref="A248" r:id="rId247" display="https://ab2022mohammedengineer.on.drv.tw/Narratives website/CorrelativeNarrativeWebPage-Trial48.html"/>
    <hyperlink ref="A249" r:id="rId248" display="https://ab2022mohammedengineer.on.drv.tw/Narratives website/CorrelativeNarrativeWebPage-Trial49.html"/>
    <hyperlink ref="A250" r:id="rId249" display="https://ab2022mohammedengineer.on.drv.tw/Narratives website/CorrelativeNarrativeWebPage-Trial50.html"/>
    <hyperlink ref="A251" r:id="rId250" display="https://ab2022mohammedengineer.on.drv.tw/Narratives website/CorrelativeNarrativeWebPage-Trial51.html"/>
    <hyperlink ref="A252" r:id="rId251" display="https://ab2022mohammedengineer.on.drv.tw/Narratives website/CombinationalNarrativeWebPage1.html"/>
    <hyperlink ref="A253" r:id="rId252" display="https://ab2022mohammedengineer.on.drv.tw/Narratives website/CombinationalNarrativeWebPage2.html"/>
    <hyperlink ref="A254" r:id="rId253" display="https://ab2022mohammedengineer.on.drv.tw/Narratives website/CombinationalNarrativeWebPage3.html"/>
    <hyperlink ref="A255" r:id="rId254" display="https://ab2022mohammedengineer.on.drv.tw/Narratives website/DerivativeNarrativeWebPage-Trial2_13.html"/>
    <hyperlink ref="A256" r:id="rId255" display="https://ab2022mohammedengineer.on.drv.tw/Narratives website/DerivativeNarrativeWebPage-Trial2_14.html"/>
    <hyperlink ref="A257" r:id="rId256" display="https://ab2022mohammedengineer.on.drv.tw/Narratives website/DerivativeNarrativeWebPage-Trial2_15.html"/>
    <hyperlink ref="A258" r:id="rId257" display="https://ab2022mohammedengineer.on.drv.tw/Narratives website/SuperOrdinateNarrativeWebPage-Trail-12.html"/>
    <hyperlink ref="A259" r:id="rId258" display="https://ab2022mohammedengineer.on.drv.tw/Narratives website/SuperOrdinateNarrativeWebPage-Trail-13.html"/>
    <hyperlink ref="A260" r:id="rId259" display="https://ab2022mohammedengineer.on.drv.tw/Narratives website/CorrelativeNarrativeWebPage-Trial37.html"/>
    <hyperlink ref="A261" r:id="rId260" display="https://ab2022mohammedengineer.on.drv.tw/Narratives website/CorrelativeNarrativeWebPage-Trial38.html"/>
    <hyperlink ref="A262" r:id="rId261" display="https://ab2022mohammedengineer.on.drv.tw/Narratives website/CorrelativeNarrativeWebPage-Trial39.html"/>
    <hyperlink ref="A263" r:id="rId262" display="https://ab2022mohammedengineer.on.drv.tw/Narratives website/CorrelativeNarrativeWebPage-Trial43.html"/>
    <hyperlink ref="A264" r:id="rId263" display="https://ab2022mohammedengineer.on.drv.tw/Narratives website/CorrelativeNarrativeWebPage-Trial48.html"/>
    <hyperlink ref="A265" r:id="rId264" display="https://ab2022mohammedengineer.on.drv.tw/Narratives website/CorrelativeNarrativeWebPage-Trial49.html"/>
    <hyperlink ref="A266" r:id="rId265" display="https://ab2022mohammedengineer.on.drv.tw/Narratives website/CorrelativeNarrativeWebPage-Trial50.html"/>
    <hyperlink ref="A267" r:id="rId266" display="https://ab2022mohammedengineer.on.drv.tw/Narratives website/CorrelativeNarrativeWebPage-Trial51.html"/>
    <hyperlink ref="A268" r:id="rId267" display="https://ab2022mohammedengineer.on.drv.tw/Narratives website/CombinationalNarrativeWebPage1.html"/>
    <hyperlink ref="A269" r:id="rId268" display="https://ab2022mohammedengineer.on.drv.tw/Narratives website/CombinationalNarrativeWebPage2.html"/>
    <hyperlink ref="A270" r:id="rId269" display="https://ab2022mohammedengineer.on.drv.tw/Narratives website/CombinationalNarrativeWebPage3.html"/>
    <hyperlink ref="A271" r:id="rId270" display="https://ab2022mohammedengineer.on.drv.tw/Narratives website/DerivativeNarrativeWebPage-Trial2_13.html"/>
    <hyperlink ref="A272" r:id="rId271" display="https://ab2022mohammedengineer.on.drv.tw/Narratives website/DerivativeNarrativeWebPage-Trial2_14.html"/>
    <hyperlink ref="A273" r:id="rId272" display="https://ab2022mohammedengineer.on.drv.tw/Narratives website/DerivativeNarrativeWebPage-Trial2_15.html"/>
    <hyperlink ref="A274" r:id="rId273" display="https://ab2022mohammedengineer.on.drv.tw/Narratives website/SuperOrdinateNarrativeWebPage-Trail-12.html"/>
    <hyperlink ref="A275" r:id="rId274" display="https://ab2022mohammedengineer.on.drv.tw/Narratives website/SuperOrdinateNarrativeWebPage-Trail-13.html"/>
    <hyperlink ref="A276" r:id="rId275" display="https://ab2022mohammedengineer.on.drv.tw/Narratives website/CorrelativeNarrativeWebPage-Trial37.html"/>
    <hyperlink ref="A277" r:id="rId276" display="https://ab2022mohammedengineer.on.drv.tw/Narratives website/CorrelativeNarrativeWebPage-Trial38.html"/>
    <hyperlink ref="A278" r:id="rId277" display="https://ab2022mohammedengineer.on.drv.tw/Narratives website/CorrelativeNarrativeWebPage-Trial39.html"/>
    <hyperlink ref="A279" r:id="rId278" display="https://ab2022mohammedengineer.on.drv.tw/Narratives website/CorrelativeNarrativeWebPage-Trial43.html"/>
    <hyperlink ref="A280" r:id="rId279" display="https://ab2022mohammedengineer.on.drv.tw/Narratives website/CorrelativeNarrativeWebPage-Trial48.html"/>
    <hyperlink ref="A281" r:id="rId280" display="https://ab2022mohammedengineer.on.drv.tw/Narratives website/CorrelativeNarrativeWebPage-Trial49.html"/>
    <hyperlink ref="A282" r:id="rId281" display="https://ab2022mohammedengineer.on.drv.tw/Narratives website/CorrelativeNarrativeWebPage-Trial50.html"/>
    <hyperlink ref="A283" r:id="rId282" display="https://ab2022mohammedengineer.on.drv.tw/Narratives website/CorrelativeNarrativeWebPage-Trial51.html"/>
    <hyperlink ref="A284" r:id="rId283" display="https://ab2022mohammedengineer.on.drv.tw/Narratives website/CombinationalNarrativeWebPage1.html"/>
    <hyperlink ref="A285" r:id="rId284" display="https://ab2022mohammedengineer.on.drv.tw/Narratives website/CombinationalNarrativeWebPage2.html"/>
    <hyperlink ref="A286" r:id="rId285" display="https://ab2022mohammedengineer.on.drv.tw/Narratives website/CombinationalNarrativeWebPage3.html"/>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8"/>
  <sheetViews>
    <sheetView workbookViewId="0">
      <selection activeCell="N288" sqref="N288"/>
    </sheetView>
  </sheetViews>
  <sheetFormatPr defaultColWidth="9.140625" defaultRowHeight="15"/>
  <cols>
    <col min="1" max="1" width="47.5703125" style="8" customWidth="1"/>
    <col min="2" max="2" width="9.140625" style="8" customWidth="1"/>
    <col min="3" max="3" width="23.5703125" style="8" customWidth="1"/>
    <col min="4" max="12" width="15.7109375" style="8" customWidth="1"/>
    <col min="13" max="13" width="15.5703125" style="8" customWidth="1"/>
    <col min="14" max="14" width="232.85546875" style="8" bestFit="1" customWidth="1"/>
    <col min="15" max="16384" width="9.140625" style="8"/>
  </cols>
  <sheetData>
    <row r="1" spans="1:14" ht="135">
      <c r="A1" s="8" t="s">
        <v>688</v>
      </c>
      <c r="B1" s="8" t="s">
        <v>687</v>
      </c>
      <c r="C1" s="8" t="s">
        <v>696</v>
      </c>
      <c r="D1" s="8" t="s">
        <v>689</v>
      </c>
      <c r="E1" s="8" t="s">
        <v>690</v>
      </c>
      <c r="F1" s="8" t="s">
        <v>691</v>
      </c>
      <c r="G1" s="8" t="s">
        <v>692</v>
      </c>
      <c r="H1" s="8" t="s">
        <v>693</v>
      </c>
      <c r="I1" s="8" t="s">
        <v>4852</v>
      </c>
      <c r="J1" s="8" t="s">
        <v>4893</v>
      </c>
      <c r="K1" s="8" t="s">
        <v>4838</v>
      </c>
      <c r="L1" s="8" t="s">
        <v>4851</v>
      </c>
      <c r="M1" s="8" t="s">
        <v>694</v>
      </c>
      <c r="N1" s="8" t="s">
        <v>697</v>
      </c>
    </row>
    <row r="2" spans="1:14" ht="30">
      <c r="A2" s="40" t="s">
        <v>716</v>
      </c>
      <c r="B2" s="8" t="s">
        <v>681</v>
      </c>
      <c r="C2" s="8" t="s">
        <v>700</v>
      </c>
      <c r="D2" s="39">
        <v>5</v>
      </c>
      <c r="E2" s="39">
        <v>5</v>
      </c>
      <c r="F2" s="39">
        <v>5</v>
      </c>
      <c r="G2" s="39">
        <v>5</v>
      </c>
      <c r="H2" s="39">
        <v>5</v>
      </c>
      <c r="I2" s="39">
        <f>MEDIAN(D2:H2)</f>
        <v>5</v>
      </c>
      <c r="J2" s="39">
        <f>_xlfn.VAR.S(D2:H2)</f>
        <v>0</v>
      </c>
      <c r="K2" s="39">
        <f>AVERAGE(D2:H2)</f>
        <v>5</v>
      </c>
      <c r="L2" s="39"/>
      <c r="M2" s="39">
        <v>5</v>
      </c>
      <c r="N2" s="39" t="s">
        <v>498</v>
      </c>
    </row>
    <row r="3" spans="1:14" ht="30">
      <c r="A3" s="40" t="s">
        <v>717</v>
      </c>
      <c r="B3" s="8" t="s">
        <v>681</v>
      </c>
      <c r="C3" s="8" t="s">
        <v>700</v>
      </c>
      <c r="D3" s="39">
        <v>5</v>
      </c>
      <c r="E3" s="39">
        <v>5</v>
      </c>
      <c r="F3" s="39">
        <v>5</v>
      </c>
      <c r="G3" s="39">
        <v>5</v>
      </c>
      <c r="H3" s="39">
        <v>5</v>
      </c>
      <c r="I3" s="39">
        <f t="shared" ref="I3:I66" si="0">MEDIAN(D3:H3)</f>
        <v>5</v>
      </c>
      <c r="J3" s="39">
        <f t="shared" ref="J3:J66" si="1">_xlfn.VAR.S(D3:H3)</f>
        <v>0</v>
      </c>
      <c r="K3" s="39">
        <f t="shared" ref="K3:K66" si="2">AVERAGE(D3:H3)</f>
        <v>5</v>
      </c>
      <c r="L3" s="39"/>
      <c r="M3" s="39">
        <v>4</v>
      </c>
      <c r="N3" s="39" t="s">
        <v>499</v>
      </c>
    </row>
    <row r="4" spans="1:14" ht="30">
      <c r="A4" s="40" t="s">
        <v>718</v>
      </c>
      <c r="B4" s="8" t="s">
        <v>681</v>
      </c>
      <c r="C4" s="8" t="s">
        <v>700</v>
      </c>
      <c r="D4" s="39">
        <v>5</v>
      </c>
      <c r="E4" s="39">
        <v>2</v>
      </c>
      <c r="F4" s="39">
        <v>2</v>
      </c>
      <c r="G4" s="39">
        <v>2</v>
      </c>
      <c r="H4" s="39">
        <v>2</v>
      </c>
      <c r="I4" s="39">
        <f t="shared" si="0"/>
        <v>2</v>
      </c>
      <c r="J4" s="39">
        <f t="shared" si="1"/>
        <v>1.8000000000000007</v>
      </c>
      <c r="K4" s="39">
        <f t="shared" si="2"/>
        <v>2.6</v>
      </c>
      <c r="L4" s="39"/>
      <c r="M4" s="39">
        <v>2</v>
      </c>
      <c r="N4" s="39" t="s">
        <v>664</v>
      </c>
    </row>
    <row r="5" spans="1:14" ht="30">
      <c r="A5" s="40" t="s">
        <v>716</v>
      </c>
      <c r="B5" s="8" t="s">
        <v>674</v>
      </c>
      <c r="C5" s="8" t="s">
        <v>700</v>
      </c>
      <c r="D5" s="39">
        <v>5</v>
      </c>
      <c r="E5" s="39">
        <v>2</v>
      </c>
      <c r="F5" s="39">
        <v>4</v>
      </c>
      <c r="G5" s="39">
        <v>4</v>
      </c>
      <c r="H5" s="39">
        <v>4</v>
      </c>
      <c r="I5" s="39">
        <f t="shared" si="0"/>
        <v>4</v>
      </c>
      <c r="J5" s="39">
        <f t="shared" si="1"/>
        <v>1.1999999999999993</v>
      </c>
      <c r="K5" s="39">
        <f t="shared" si="2"/>
        <v>3.8</v>
      </c>
      <c r="L5" s="39"/>
      <c r="M5" s="39">
        <v>4</v>
      </c>
      <c r="N5" s="39" t="s">
        <v>518</v>
      </c>
    </row>
    <row r="6" spans="1:14" ht="30">
      <c r="A6" s="40" t="s">
        <v>717</v>
      </c>
      <c r="B6" s="8" t="s">
        <v>674</v>
      </c>
      <c r="C6" s="8" t="s">
        <v>700</v>
      </c>
      <c r="D6" s="39">
        <v>5</v>
      </c>
      <c r="E6" s="39">
        <v>5</v>
      </c>
      <c r="F6" s="39">
        <v>5</v>
      </c>
      <c r="G6" s="39">
        <v>5</v>
      </c>
      <c r="H6" s="39">
        <v>5</v>
      </c>
      <c r="I6" s="39">
        <f t="shared" si="0"/>
        <v>5</v>
      </c>
      <c r="J6" s="39">
        <f t="shared" si="1"/>
        <v>0</v>
      </c>
      <c r="K6" s="39">
        <f t="shared" si="2"/>
        <v>5</v>
      </c>
      <c r="L6" s="39"/>
      <c r="M6" s="39">
        <v>5</v>
      </c>
      <c r="N6" s="39" t="s">
        <v>508</v>
      </c>
    </row>
    <row r="7" spans="1:14" ht="30">
      <c r="A7" s="40" t="s">
        <v>718</v>
      </c>
      <c r="B7" s="8" t="s">
        <v>674</v>
      </c>
      <c r="C7" s="8" t="s">
        <v>700</v>
      </c>
      <c r="D7" s="39">
        <v>5</v>
      </c>
      <c r="E7" s="39">
        <v>2</v>
      </c>
      <c r="F7" s="39">
        <v>4</v>
      </c>
      <c r="G7" s="39">
        <v>4</v>
      </c>
      <c r="H7" s="39">
        <v>4</v>
      </c>
      <c r="I7" s="39">
        <f t="shared" si="0"/>
        <v>4</v>
      </c>
      <c r="J7" s="39">
        <f t="shared" si="1"/>
        <v>1.1999999999999993</v>
      </c>
      <c r="K7" s="39">
        <f t="shared" si="2"/>
        <v>3.8</v>
      </c>
      <c r="L7" s="39"/>
      <c r="M7" s="39">
        <v>4</v>
      </c>
      <c r="N7" s="39" t="s">
        <v>519</v>
      </c>
    </row>
    <row r="8" spans="1:14" ht="30">
      <c r="A8" s="40" t="s">
        <v>735</v>
      </c>
      <c r="B8" s="8" t="s">
        <v>668</v>
      </c>
      <c r="C8" s="8" t="s">
        <v>700</v>
      </c>
      <c r="D8" s="14">
        <v>3</v>
      </c>
      <c r="E8" s="14">
        <v>3</v>
      </c>
      <c r="F8" s="14">
        <v>3</v>
      </c>
      <c r="G8" s="14">
        <v>2</v>
      </c>
      <c r="H8" s="14">
        <v>2</v>
      </c>
      <c r="I8" s="39">
        <f t="shared" si="0"/>
        <v>3</v>
      </c>
      <c r="J8" s="39">
        <f t="shared" si="1"/>
        <v>0.30000000000000071</v>
      </c>
      <c r="K8" s="39">
        <f t="shared" si="2"/>
        <v>2.6</v>
      </c>
      <c r="L8" s="14"/>
      <c r="M8" s="14">
        <v>2</v>
      </c>
      <c r="N8" s="14" t="s">
        <v>138</v>
      </c>
    </row>
    <row r="9" spans="1:14" ht="30">
      <c r="A9" s="40" t="s">
        <v>736</v>
      </c>
      <c r="B9" s="8" t="s">
        <v>668</v>
      </c>
      <c r="C9" s="8" t="s">
        <v>700</v>
      </c>
      <c r="D9" s="14">
        <v>3</v>
      </c>
      <c r="E9" s="14">
        <v>3</v>
      </c>
      <c r="F9" s="14">
        <v>3</v>
      </c>
      <c r="G9" s="14">
        <v>2</v>
      </c>
      <c r="H9" s="14">
        <v>2</v>
      </c>
      <c r="I9" s="39">
        <f t="shared" si="0"/>
        <v>3</v>
      </c>
      <c r="J9" s="39">
        <f t="shared" si="1"/>
        <v>0.30000000000000071</v>
      </c>
      <c r="K9" s="39">
        <f t="shared" si="2"/>
        <v>2.6</v>
      </c>
      <c r="L9" s="14"/>
      <c r="M9" s="14">
        <v>2</v>
      </c>
      <c r="N9" s="14" t="s">
        <v>138</v>
      </c>
    </row>
    <row r="10" spans="1:14" ht="30">
      <c r="A10" s="40" t="s">
        <v>737</v>
      </c>
      <c r="B10" s="8" t="s">
        <v>668</v>
      </c>
      <c r="C10" s="8" t="s">
        <v>700</v>
      </c>
      <c r="D10" s="14">
        <v>3</v>
      </c>
      <c r="E10" s="14">
        <v>3</v>
      </c>
      <c r="F10" s="14">
        <v>4</v>
      </c>
      <c r="G10" s="14">
        <v>5</v>
      </c>
      <c r="H10" s="14">
        <v>5</v>
      </c>
      <c r="I10" s="39">
        <f t="shared" si="0"/>
        <v>4</v>
      </c>
      <c r="J10" s="39">
        <f t="shared" si="1"/>
        <v>1</v>
      </c>
      <c r="K10" s="39">
        <f t="shared" si="2"/>
        <v>4</v>
      </c>
      <c r="L10" s="14"/>
      <c r="M10" s="14">
        <v>5</v>
      </c>
      <c r="N10" s="14" t="s">
        <v>138</v>
      </c>
    </row>
    <row r="11" spans="1:14" ht="30">
      <c r="A11" s="40" t="s">
        <v>735</v>
      </c>
      <c r="B11" s="8" t="s">
        <v>669</v>
      </c>
      <c r="C11" s="8" t="s">
        <v>700</v>
      </c>
      <c r="D11" s="14">
        <v>5</v>
      </c>
      <c r="E11" s="14">
        <v>2</v>
      </c>
      <c r="F11" s="14">
        <v>3</v>
      </c>
      <c r="G11" s="14">
        <v>3</v>
      </c>
      <c r="H11" s="14">
        <v>3</v>
      </c>
      <c r="I11" s="39">
        <f t="shared" si="0"/>
        <v>3</v>
      </c>
      <c r="J11" s="39">
        <f t="shared" si="1"/>
        <v>1.1999999999999993</v>
      </c>
      <c r="K11" s="39">
        <f t="shared" si="2"/>
        <v>3.2</v>
      </c>
      <c r="L11" s="14"/>
      <c r="M11" s="14">
        <v>5</v>
      </c>
      <c r="N11" s="14" t="s">
        <v>180</v>
      </c>
    </row>
    <row r="12" spans="1:14" ht="30">
      <c r="A12" s="40" t="s">
        <v>736</v>
      </c>
      <c r="B12" s="8" t="s">
        <v>669</v>
      </c>
      <c r="C12" s="8" t="s">
        <v>700</v>
      </c>
      <c r="D12" s="14">
        <v>5</v>
      </c>
      <c r="E12" s="14">
        <v>4</v>
      </c>
      <c r="F12" s="14">
        <v>5</v>
      </c>
      <c r="G12" s="14">
        <v>5</v>
      </c>
      <c r="H12" s="14">
        <v>4</v>
      </c>
      <c r="I12" s="39">
        <f t="shared" si="0"/>
        <v>5</v>
      </c>
      <c r="J12" s="39">
        <f t="shared" si="1"/>
        <v>0.30000000000000071</v>
      </c>
      <c r="K12" s="39">
        <f t="shared" si="2"/>
        <v>4.5999999999999996</v>
      </c>
      <c r="L12" s="14"/>
      <c r="M12" s="14">
        <v>5</v>
      </c>
      <c r="N12" s="14" t="s">
        <v>181</v>
      </c>
    </row>
    <row r="13" spans="1:14" ht="30">
      <c r="A13" s="40" t="s">
        <v>737</v>
      </c>
      <c r="B13" s="8" t="s">
        <v>669</v>
      </c>
      <c r="C13" s="8" t="s">
        <v>700</v>
      </c>
      <c r="D13" s="14">
        <v>5</v>
      </c>
      <c r="E13" s="14">
        <v>3</v>
      </c>
      <c r="F13" s="14">
        <v>4</v>
      </c>
      <c r="G13" s="14">
        <v>5</v>
      </c>
      <c r="H13" s="14">
        <v>5</v>
      </c>
      <c r="I13" s="39">
        <f t="shared" si="0"/>
        <v>5</v>
      </c>
      <c r="J13" s="39">
        <f t="shared" si="1"/>
        <v>0.80000000000000071</v>
      </c>
      <c r="K13" s="39">
        <f t="shared" si="2"/>
        <v>4.4000000000000004</v>
      </c>
      <c r="L13" s="14"/>
      <c r="M13" s="14">
        <v>5</v>
      </c>
      <c r="N13" s="14" t="s">
        <v>182</v>
      </c>
    </row>
    <row r="14" spans="1:14" ht="30">
      <c r="A14" s="40" t="s">
        <v>735</v>
      </c>
      <c r="B14" s="8" t="s">
        <v>670</v>
      </c>
      <c r="C14" s="8" t="s">
        <v>700</v>
      </c>
      <c r="D14" s="14">
        <v>4</v>
      </c>
      <c r="E14" s="14">
        <v>2</v>
      </c>
      <c r="F14" s="14">
        <v>4</v>
      </c>
      <c r="G14" s="14">
        <v>4</v>
      </c>
      <c r="H14" s="14">
        <v>2</v>
      </c>
      <c r="I14" s="39">
        <f t="shared" si="0"/>
        <v>4</v>
      </c>
      <c r="J14" s="39">
        <f t="shared" si="1"/>
        <v>1.1999999999999993</v>
      </c>
      <c r="K14" s="39">
        <f t="shared" si="2"/>
        <v>3.2</v>
      </c>
      <c r="L14" s="14"/>
      <c r="M14" s="14">
        <v>4</v>
      </c>
    </row>
    <row r="15" spans="1:14" ht="30">
      <c r="A15" s="40" t="s">
        <v>736</v>
      </c>
      <c r="B15" s="8" t="s">
        <v>670</v>
      </c>
      <c r="C15" s="8" t="s">
        <v>700</v>
      </c>
      <c r="D15" s="14">
        <v>4</v>
      </c>
      <c r="E15" s="14">
        <v>4</v>
      </c>
      <c r="F15" s="14">
        <v>2</v>
      </c>
      <c r="G15" s="14">
        <v>4</v>
      </c>
      <c r="H15" s="14">
        <v>2</v>
      </c>
      <c r="I15" s="39">
        <f t="shared" si="0"/>
        <v>4</v>
      </c>
      <c r="J15" s="39">
        <f t="shared" si="1"/>
        <v>1.1999999999999993</v>
      </c>
      <c r="K15" s="39">
        <f t="shared" si="2"/>
        <v>3.2</v>
      </c>
      <c r="L15" s="14"/>
      <c r="M15" s="14">
        <v>4</v>
      </c>
    </row>
    <row r="16" spans="1:14" ht="30">
      <c r="A16" s="40" t="s">
        <v>737</v>
      </c>
      <c r="B16" s="8" t="s">
        <v>670</v>
      </c>
      <c r="C16" s="8" t="s">
        <v>700</v>
      </c>
      <c r="D16" s="14">
        <v>4</v>
      </c>
      <c r="E16" s="14">
        <v>4</v>
      </c>
      <c r="F16" s="14">
        <v>2</v>
      </c>
      <c r="G16" s="14">
        <v>4</v>
      </c>
      <c r="H16" s="14">
        <v>2</v>
      </c>
      <c r="I16" s="39">
        <f t="shared" si="0"/>
        <v>4</v>
      </c>
      <c r="J16" s="39">
        <f t="shared" si="1"/>
        <v>1.1999999999999993</v>
      </c>
      <c r="K16" s="39">
        <f t="shared" si="2"/>
        <v>3.2</v>
      </c>
      <c r="L16" s="14"/>
      <c r="M16" s="14">
        <v>4</v>
      </c>
    </row>
    <row r="17" spans="1:14" ht="30">
      <c r="A17" s="40" t="s">
        <v>735</v>
      </c>
      <c r="B17" s="8" t="s">
        <v>671</v>
      </c>
      <c r="C17" s="8" t="s">
        <v>700</v>
      </c>
      <c r="D17" s="14">
        <v>4</v>
      </c>
      <c r="E17" s="14">
        <v>1</v>
      </c>
      <c r="F17" s="14">
        <v>2</v>
      </c>
      <c r="G17" s="14">
        <v>4</v>
      </c>
      <c r="H17" s="14">
        <v>3</v>
      </c>
      <c r="I17" s="39">
        <f t="shared" si="0"/>
        <v>3</v>
      </c>
      <c r="J17" s="39">
        <f t="shared" si="1"/>
        <v>1.6999999999999993</v>
      </c>
      <c r="K17" s="39">
        <f t="shared" si="2"/>
        <v>2.8</v>
      </c>
      <c r="L17" s="14"/>
      <c r="M17" s="14">
        <v>3</v>
      </c>
      <c r="N17" s="14" t="s">
        <v>226</v>
      </c>
    </row>
    <row r="18" spans="1:14" ht="30">
      <c r="A18" s="40" t="s">
        <v>736</v>
      </c>
      <c r="B18" s="8" t="s">
        <v>671</v>
      </c>
      <c r="C18" s="8" t="s">
        <v>700</v>
      </c>
      <c r="D18" s="14">
        <v>5</v>
      </c>
      <c r="E18" s="14">
        <v>5</v>
      </c>
      <c r="F18" s="14">
        <v>5</v>
      </c>
      <c r="G18" s="14">
        <v>5</v>
      </c>
      <c r="H18" s="14">
        <v>5</v>
      </c>
      <c r="I18" s="39">
        <f t="shared" si="0"/>
        <v>5</v>
      </c>
      <c r="J18" s="39">
        <f t="shared" si="1"/>
        <v>0</v>
      </c>
      <c r="K18" s="39">
        <f t="shared" si="2"/>
        <v>5</v>
      </c>
      <c r="L18" s="14"/>
      <c r="M18" s="14">
        <v>5</v>
      </c>
    </row>
    <row r="19" spans="1:14" ht="30">
      <c r="A19" s="40" t="s">
        <v>737</v>
      </c>
      <c r="B19" s="8" t="s">
        <v>671</v>
      </c>
      <c r="C19" s="8" t="s">
        <v>700</v>
      </c>
      <c r="D19" s="14">
        <v>5</v>
      </c>
      <c r="E19" s="14">
        <v>5</v>
      </c>
      <c r="F19" s="14">
        <v>5</v>
      </c>
      <c r="G19" s="14">
        <v>5</v>
      </c>
      <c r="H19" s="14">
        <v>5</v>
      </c>
      <c r="I19" s="39">
        <f t="shared" si="0"/>
        <v>5</v>
      </c>
      <c r="J19" s="39">
        <f t="shared" si="1"/>
        <v>0</v>
      </c>
      <c r="K19" s="39">
        <f t="shared" si="2"/>
        <v>5</v>
      </c>
      <c r="L19" s="14"/>
      <c r="M19" s="14">
        <v>5</v>
      </c>
    </row>
    <row r="20" spans="1:14" ht="30">
      <c r="A20" s="40" t="s">
        <v>754</v>
      </c>
      <c r="B20" s="8" t="s">
        <v>672</v>
      </c>
      <c r="C20" s="8" t="s">
        <v>700</v>
      </c>
      <c r="D20" s="14">
        <v>5</v>
      </c>
      <c r="E20" s="14">
        <v>5</v>
      </c>
      <c r="F20" s="14">
        <v>5</v>
      </c>
      <c r="G20" s="14">
        <v>5</v>
      </c>
      <c r="H20" s="14">
        <v>5</v>
      </c>
      <c r="I20" s="39">
        <f t="shared" si="0"/>
        <v>5</v>
      </c>
      <c r="J20" s="39">
        <f t="shared" si="1"/>
        <v>0</v>
      </c>
      <c r="K20" s="39">
        <f t="shared" si="2"/>
        <v>5</v>
      </c>
      <c r="L20" s="14"/>
      <c r="M20" s="14">
        <v>5</v>
      </c>
    </row>
    <row r="21" spans="1:14" ht="30">
      <c r="A21" s="40" t="s">
        <v>755</v>
      </c>
      <c r="B21" s="8" t="s">
        <v>672</v>
      </c>
      <c r="C21" s="8" t="s">
        <v>700</v>
      </c>
      <c r="D21" s="14">
        <v>5</v>
      </c>
      <c r="E21" s="14">
        <v>5</v>
      </c>
      <c r="F21" s="14">
        <v>5</v>
      </c>
      <c r="G21" s="14">
        <v>5</v>
      </c>
      <c r="H21" s="14">
        <v>5</v>
      </c>
      <c r="I21" s="39">
        <f t="shared" si="0"/>
        <v>5</v>
      </c>
      <c r="J21" s="39">
        <f t="shared" si="1"/>
        <v>0</v>
      </c>
      <c r="K21" s="39">
        <f t="shared" si="2"/>
        <v>5</v>
      </c>
      <c r="L21" s="14"/>
      <c r="M21" s="14">
        <v>5</v>
      </c>
    </row>
    <row r="22" spans="1:14" ht="30">
      <c r="A22" s="40" t="s">
        <v>756</v>
      </c>
      <c r="B22" s="8" t="s">
        <v>672</v>
      </c>
      <c r="C22" s="8" t="s">
        <v>700</v>
      </c>
      <c r="D22" s="14">
        <v>5</v>
      </c>
      <c r="E22" s="14">
        <v>4</v>
      </c>
      <c r="F22" s="14">
        <v>5</v>
      </c>
      <c r="G22" s="14">
        <v>5</v>
      </c>
      <c r="H22" s="14">
        <v>4</v>
      </c>
      <c r="I22" s="39">
        <f t="shared" si="0"/>
        <v>5</v>
      </c>
      <c r="J22" s="39">
        <f t="shared" si="1"/>
        <v>0.30000000000000071</v>
      </c>
      <c r="K22" s="39">
        <f t="shared" si="2"/>
        <v>4.5999999999999996</v>
      </c>
      <c r="L22" s="14"/>
      <c r="M22" s="14">
        <v>5</v>
      </c>
    </row>
    <row r="23" spans="1:14" ht="30">
      <c r="A23" s="40" t="s">
        <v>754</v>
      </c>
      <c r="B23" s="8" t="s">
        <v>673</v>
      </c>
      <c r="C23" s="8" t="s">
        <v>700</v>
      </c>
      <c r="D23" s="14">
        <v>5</v>
      </c>
      <c r="E23" s="14">
        <v>4</v>
      </c>
      <c r="F23" s="14">
        <v>4</v>
      </c>
      <c r="G23" s="14">
        <v>4</v>
      </c>
      <c r="H23" s="14">
        <v>5</v>
      </c>
      <c r="I23" s="39">
        <f t="shared" si="0"/>
        <v>4</v>
      </c>
      <c r="J23" s="39">
        <f t="shared" si="1"/>
        <v>0.30000000000000071</v>
      </c>
      <c r="K23" s="39">
        <f t="shared" si="2"/>
        <v>4.4000000000000004</v>
      </c>
      <c r="L23" s="14"/>
      <c r="M23" s="14">
        <v>5</v>
      </c>
    </row>
    <row r="24" spans="1:14" ht="30">
      <c r="A24" s="40" t="s">
        <v>755</v>
      </c>
      <c r="B24" s="8" t="s">
        <v>673</v>
      </c>
      <c r="C24" s="8" t="s">
        <v>700</v>
      </c>
      <c r="D24" s="14">
        <v>5</v>
      </c>
      <c r="E24" s="14">
        <v>4</v>
      </c>
      <c r="F24" s="14">
        <v>5</v>
      </c>
      <c r="G24" s="14">
        <v>5</v>
      </c>
      <c r="H24" s="14">
        <v>5</v>
      </c>
      <c r="I24" s="39">
        <f t="shared" si="0"/>
        <v>5</v>
      </c>
      <c r="J24" s="39">
        <f t="shared" si="1"/>
        <v>0.19999999999999996</v>
      </c>
      <c r="K24" s="39">
        <f t="shared" si="2"/>
        <v>4.8</v>
      </c>
      <c r="L24" s="14"/>
      <c r="M24" s="14">
        <v>5</v>
      </c>
    </row>
    <row r="25" spans="1:14" ht="30">
      <c r="A25" s="40" t="s">
        <v>756</v>
      </c>
      <c r="B25" s="8" t="s">
        <v>673</v>
      </c>
      <c r="C25" s="8" t="s">
        <v>700</v>
      </c>
      <c r="D25" s="14">
        <v>3</v>
      </c>
      <c r="E25" s="14">
        <v>2</v>
      </c>
      <c r="F25" s="14">
        <v>3</v>
      </c>
      <c r="G25" s="14">
        <v>4</v>
      </c>
      <c r="H25" s="14">
        <v>3</v>
      </c>
      <c r="I25" s="39">
        <f t="shared" si="0"/>
        <v>3</v>
      </c>
      <c r="J25" s="39">
        <f t="shared" si="1"/>
        <v>0.5</v>
      </c>
      <c r="K25" s="39">
        <f t="shared" si="2"/>
        <v>3</v>
      </c>
      <c r="L25" s="14"/>
      <c r="M25" s="14">
        <v>4</v>
      </c>
    </row>
    <row r="26" spans="1:14" ht="30">
      <c r="A26" s="40" t="s">
        <v>754</v>
      </c>
      <c r="B26" s="8" t="s">
        <v>680</v>
      </c>
      <c r="C26" s="8" t="s">
        <v>700</v>
      </c>
      <c r="D26" s="14">
        <v>5</v>
      </c>
      <c r="E26" s="14">
        <v>5</v>
      </c>
      <c r="F26" s="14">
        <v>5</v>
      </c>
      <c r="G26" s="14">
        <v>5</v>
      </c>
      <c r="H26" s="14">
        <v>5</v>
      </c>
      <c r="I26" s="39">
        <f t="shared" si="0"/>
        <v>5</v>
      </c>
      <c r="J26" s="39">
        <f t="shared" si="1"/>
        <v>0</v>
      </c>
      <c r="K26" s="39">
        <f t="shared" si="2"/>
        <v>5</v>
      </c>
      <c r="L26" s="14"/>
      <c r="M26" s="14">
        <v>5</v>
      </c>
    </row>
    <row r="27" spans="1:14" ht="30">
      <c r="A27" s="40" t="s">
        <v>755</v>
      </c>
      <c r="B27" s="8" t="s">
        <v>680</v>
      </c>
      <c r="C27" s="8" t="s">
        <v>700</v>
      </c>
      <c r="D27" s="14">
        <v>5</v>
      </c>
      <c r="E27" s="14">
        <v>5</v>
      </c>
      <c r="F27" s="14">
        <v>5</v>
      </c>
      <c r="G27" s="14">
        <v>5</v>
      </c>
      <c r="H27" s="14">
        <v>5</v>
      </c>
      <c r="I27" s="39">
        <f t="shared" si="0"/>
        <v>5</v>
      </c>
      <c r="J27" s="39">
        <f t="shared" si="1"/>
        <v>0</v>
      </c>
      <c r="K27" s="39">
        <f t="shared" si="2"/>
        <v>5</v>
      </c>
      <c r="L27" s="14"/>
      <c r="M27" s="14">
        <v>5</v>
      </c>
    </row>
    <row r="28" spans="1:14" ht="30">
      <c r="A28" s="40" t="s">
        <v>756</v>
      </c>
      <c r="B28" s="8" t="s">
        <v>680</v>
      </c>
      <c r="C28" s="8" t="s">
        <v>700</v>
      </c>
      <c r="D28" s="14">
        <v>4</v>
      </c>
      <c r="E28" s="14">
        <v>3</v>
      </c>
      <c r="F28" s="14">
        <v>3</v>
      </c>
      <c r="G28" s="14">
        <v>3</v>
      </c>
      <c r="H28" s="14">
        <v>3</v>
      </c>
      <c r="I28" s="39">
        <f t="shared" si="0"/>
        <v>3</v>
      </c>
      <c r="J28" s="39">
        <f t="shared" si="1"/>
        <v>0.19999999999999929</v>
      </c>
      <c r="K28" s="39">
        <f t="shared" si="2"/>
        <v>3.2</v>
      </c>
      <c r="L28" s="14"/>
      <c r="M28" s="14">
        <v>2</v>
      </c>
      <c r="N28" s="14" t="s">
        <v>290</v>
      </c>
    </row>
    <row r="29" spans="1:14">
      <c r="A29" s="41" t="s">
        <v>777</v>
      </c>
      <c r="B29" s="8" t="s">
        <v>675</v>
      </c>
      <c r="C29" s="8" t="s">
        <v>700</v>
      </c>
      <c r="D29" s="1">
        <v>4</v>
      </c>
      <c r="E29" s="1">
        <v>4</v>
      </c>
      <c r="F29" s="1">
        <v>4</v>
      </c>
      <c r="G29" s="1">
        <v>2</v>
      </c>
      <c r="H29" s="1">
        <v>4</v>
      </c>
      <c r="I29" s="39">
        <f t="shared" si="0"/>
        <v>4</v>
      </c>
      <c r="J29" s="39">
        <f t="shared" si="1"/>
        <v>0.80000000000000071</v>
      </c>
      <c r="K29" s="39">
        <f t="shared" si="2"/>
        <v>3.6</v>
      </c>
      <c r="L29" s="1"/>
      <c r="M29" s="1">
        <v>4</v>
      </c>
      <c r="N29" s="1" t="s">
        <v>320</v>
      </c>
    </row>
    <row r="30" spans="1:14">
      <c r="A30" s="41" t="s">
        <v>778</v>
      </c>
      <c r="B30" s="8" t="s">
        <v>675</v>
      </c>
      <c r="C30" s="8" t="s">
        <v>700</v>
      </c>
      <c r="D30" s="1">
        <v>4</v>
      </c>
      <c r="E30" s="1">
        <v>4</v>
      </c>
      <c r="F30" s="1">
        <v>4</v>
      </c>
      <c r="G30" s="1">
        <v>4</v>
      </c>
      <c r="H30" s="1">
        <v>4</v>
      </c>
      <c r="I30" s="39">
        <f t="shared" si="0"/>
        <v>4</v>
      </c>
      <c r="J30" s="39">
        <f t="shared" si="1"/>
        <v>0</v>
      </c>
      <c r="K30" s="39">
        <f t="shared" si="2"/>
        <v>4</v>
      </c>
      <c r="L30" s="1"/>
      <c r="M30" s="1">
        <v>4</v>
      </c>
      <c r="N30" s="1" t="s">
        <v>321</v>
      </c>
    </row>
    <row r="31" spans="1:14">
      <c r="A31" s="41" t="s">
        <v>737</v>
      </c>
      <c r="B31" s="8" t="s">
        <v>675</v>
      </c>
      <c r="C31" s="8" t="s">
        <v>700</v>
      </c>
      <c r="D31" s="1">
        <v>5</v>
      </c>
      <c r="E31" s="1">
        <v>5</v>
      </c>
      <c r="F31" s="1">
        <v>5</v>
      </c>
      <c r="G31" s="1">
        <v>5</v>
      </c>
      <c r="H31" s="1">
        <v>5</v>
      </c>
      <c r="I31" s="39">
        <f t="shared" si="0"/>
        <v>5</v>
      </c>
      <c r="J31" s="39">
        <f t="shared" si="1"/>
        <v>0</v>
      </c>
      <c r="K31" s="39">
        <f t="shared" si="2"/>
        <v>5</v>
      </c>
      <c r="L31" s="1"/>
      <c r="M31" s="1">
        <v>5</v>
      </c>
      <c r="N31"/>
    </row>
    <row r="32" spans="1:14">
      <c r="A32" s="41" t="s">
        <v>777</v>
      </c>
      <c r="B32" s="8" t="s">
        <v>679</v>
      </c>
      <c r="C32" s="8" t="s">
        <v>700</v>
      </c>
      <c r="D32" s="1">
        <v>5</v>
      </c>
      <c r="E32" s="1">
        <v>5</v>
      </c>
      <c r="F32" s="1">
        <v>5</v>
      </c>
      <c r="G32" s="1">
        <v>4</v>
      </c>
      <c r="H32" s="1">
        <v>5</v>
      </c>
      <c r="I32" s="39">
        <f t="shared" si="0"/>
        <v>5</v>
      </c>
      <c r="J32" s="39">
        <f t="shared" si="1"/>
        <v>0.19999999999999998</v>
      </c>
      <c r="K32" s="39">
        <f t="shared" si="2"/>
        <v>4.8</v>
      </c>
      <c r="L32" s="1"/>
      <c r="M32" s="1">
        <v>5</v>
      </c>
      <c r="N32" s="1" t="s">
        <v>352</v>
      </c>
    </row>
    <row r="33" spans="1:14">
      <c r="A33" s="41" t="s">
        <v>778</v>
      </c>
      <c r="B33" s="8" t="s">
        <v>679</v>
      </c>
      <c r="C33" s="8" t="s">
        <v>700</v>
      </c>
      <c r="D33" s="1">
        <v>5</v>
      </c>
      <c r="E33" s="1">
        <v>5</v>
      </c>
      <c r="F33" s="1">
        <v>5</v>
      </c>
      <c r="G33" s="1">
        <v>5</v>
      </c>
      <c r="H33" s="1">
        <v>5</v>
      </c>
      <c r="I33" s="39">
        <f t="shared" si="0"/>
        <v>5</v>
      </c>
      <c r="J33" s="39">
        <f t="shared" si="1"/>
        <v>0</v>
      </c>
      <c r="K33" s="39">
        <f t="shared" si="2"/>
        <v>5</v>
      </c>
      <c r="L33" s="1"/>
      <c r="M33" s="1">
        <v>5</v>
      </c>
      <c r="N33" s="1" t="s">
        <v>353</v>
      </c>
    </row>
    <row r="34" spans="1:14">
      <c r="A34" s="41" t="s">
        <v>737</v>
      </c>
      <c r="B34" s="8" t="s">
        <v>679</v>
      </c>
      <c r="C34" s="8" t="s">
        <v>700</v>
      </c>
      <c r="D34" s="1">
        <v>5</v>
      </c>
      <c r="E34" s="1">
        <v>5</v>
      </c>
      <c r="F34" s="1">
        <v>5</v>
      </c>
      <c r="G34" s="1">
        <v>5</v>
      </c>
      <c r="H34" s="1">
        <v>5</v>
      </c>
      <c r="I34" s="39">
        <f t="shared" si="0"/>
        <v>5</v>
      </c>
      <c r="J34" s="39">
        <f t="shared" si="1"/>
        <v>0</v>
      </c>
      <c r="K34" s="39">
        <f t="shared" si="2"/>
        <v>5</v>
      </c>
      <c r="L34" s="1"/>
      <c r="M34" s="1">
        <v>5</v>
      </c>
      <c r="N34" s="1" t="s">
        <v>354</v>
      </c>
    </row>
    <row r="35" spans="1:14">
      <c r="A35" s="41" t="s">
        <v>777</v>
      </c>
      <c r="B35" s="8" t="s">
        <v>676</v>
      </c>
      <c r="C35" s="8" t="s">
        <v>700</v>
      </c>
      <c r="D35" s="1">
        <v>5</v>
      </c>
      <c r="E35" s="1">
        <v>4</v>
      </c>
      <c r="F35" s="1">
        <v>4</v>
      </c>
      <c r="G35" s="1">
        <v>2</v>
      </c>
      <c r="H35" s="1">
        <v>4</v>
      </c>
      <c r="I35" s="39">
        <f t="shared" si="0"/>
        <v>4</v>
      </c>
      <c r="J35" s="39">
        <f t="shared" si="1"/>
        <v>1.1999999999999993</v>
      </c>
      <c r="K35" s="39">
        <f t="shared" si="2"/>
        <v>3.8</v>
      </c>
      <c r="L35" s="1"/>
      <c r="M35" s="1">
        <v>4</v>
      </c>
      <c r="N35"/>
    </row>
    <row r="36" spans="1:14">
      <c r="A36" s="41" t="s">
        <v>778</v>
      </c>
      <c r="B36" s="8" t="s">
        <v>676</v>
      </c>
      <c r="C36" s="8" t="s">
        <v>700</v>
      </c>
      <c r="D36" s="1">
        <v>4</v>
      </c>
      <c r="E36" s="1">
        <v>4</v>
      </c>
      <c r="F36" s="1">
        <v>5</v>
      </c>
      <c r="G36" s="1">
        <v>4</v>
      </c>
      <c r="H36" s="1">
        <v>5</v>
      </c>
      <c r="I36" s="39">
        <f t="shared" si="0"/>
        <v>4</v>
      </c>
      <c r="J36" s="39">
        <f t="shared" si="1"/>
        <v>0.30000000000000071</v>
      </c>
      <c r="K36" s="39">
        <f t="shared" si="2"/>
        <v>4.4000000000000004</v>
      </c>
      <c r="L36" s="1"/>
      <c r="M36" s="1">
        <v>5</v>
      </c>
      <c r="N36"/>
    </row>
    <row r="37" spans="1:14">
      <c r="A37" s="41" t="s">
        <v>737</v>
      </c>
      <c r="B37" s="8" t="s">
        <v>676</v>
      </c>
      <c r="C37" s="8" t="s">
        <v>700</v>
      </c>
      <c r="D37" s="1">
        <v>5</v>
      </c>
      <c r="E37" s="1">
        <v>5</v>
      </c>
      <c r="F37" s="1">
        <v>5</v>
      </c>
      <c r="G37" s="1">
        <v>5</v>
      </c>
      <c r="H37" s="1">
        <v>5</v>
      </c>
      <c r="I37" s="39">
        <f t="shared" si="0"/>
        <v>5</v>
      </c>
      <c r="J37" s="39">
        <f t="shared" si="1"/>
        <v>0</v>
      </c>
      <c r="K37" s="39">
        <f t="shared" si="2"/>
        <v>5</v>
      </c>
      <c r="L37" s="1"/>
      <c r="M37" s="1">
        <v>5</v>
      </c>
      <c r="N37"/>
    </row>
    <row r="38" spans="1:14">
      <c r="A38" s="41" t="s">
        <v>754</v>
      </c>
      <c r="B38" s="8" t="s">
        <v>677</v>
      </c>
      <c r="C38" s="8" t="s">
        <v>700</v>
      </c>
      <c r="D38" s="1">
        <v>4</v>
      </c>
      <c r="E38" s="1">
        <v>4</v>
      </c>
      <c r="F38" s="1">
        <v>3</v>
      </c>
      <c r="G38" s="1">
        <v>4</v>
      </c>
      <c r="H38" s="1">
        <v>3</v>
      </c>
      <c r="I38" s="39">
        <f t="shared" si="0"/>
        <v>4</v>
      </c>
      <c r="J38" s="39">
        <f t="shared" si="1"/>
        <v>0.30000000000000071</v>
      </c>
      <c r="K38" s="39">
        <f t="shared" si="2"/>
        <v>3.6</v>
      </c>
      <c r="L38" s="1"/>
      <c r="M38" s="1">
        <v>4</v>
      </c>
      <c r="N38"/>
    </row>
    <row r="39" spans="1:14">
      <c r="A39" s="41" t="s">
        <v>755</v>
      </c>
      <c r="B39" s="8" t="s">
        <v>677</v>
      </c>
      <c r="C39" s="8" t="s">
        <v>700</v>
      </c>
      <c r="D39" s="1">
        <v>3</v>
      </c>
      <c r="E39" s="1">
        <v>2</v>
      </c>
      <c r="F39" s="1">
        <v>3</v>
      </c>
      <c r="G39" s="1">
        <v>2</v>
      </c>
      <c r="H39" s="1">
        <v>3</v>
      </c>
      <c r="I39" s="39">
        <f t="shared" si="0"/>
        <v>3</v>
      </c>
      <c r="J39" s="39">
        <f t="shared" si="1"/>
        <v>0.30000000000000071</v>
      </c>
      <c r="K39" s="39">
        <f t="shared" si="2"/>
        <v>2.6</v>
      </c>
      <c r="L39" s="1"/>
      <c r="M39" s="1">
        <v>2</v>
      </c>
      <c r="N39"/>
    </row>
    <row r="40" spans="1:14">
      <c r="A40" s="41" t="s">
        <v>718</v>
      </c>
      <c r="B40" s="8" t="s">
        <v>677</v>
      </c>
      <c r="C40" s="8" t="s">
        <v>700</v>
      </c>
      <c r="D40" s="1">
        <v>3</v>
      </c>
      <c r="E40" s="1">
        <v>4</v>
      </c>
      <c r="F40" s="1">
        <v>3</v>
      </c>
      <c r="G40" s="1">
        <v>2</v>
      </c>
      <c r="H40" s="1">
        <v>3</v>
      </c>
      <c r="I40" s="39">
        <f t="shared" si="0"/>
        <v>3</v>
      </c>
      <c r="J40" s="39">
        <f t="shared" si="1"/>
        <v>0.5</v>
      </c>
      <c r="K40" s="39">
        <f t="shared" si="2"/>
        <v>3</v>
      </c>
      <c r="L40" s="1"/>
      <c r="M40" s="1">
        <v>3</v>
      </c>
      <c r="N40"/>
    </row>
    <row r="41" spans="1:14">
      <c r="A41" s="41" t="s">
        <v>754</v>
      </c>
      <c r="B41" s="8" t="s">
        <v>678</v>
      </c>
      <c r="C41" s="8" t="s">
        <v>700</v>
      </c>
      <c r="D41" s="1">
        <v>5</v>
      </c>
      <c r="E41" s="1">
        <v>4</v>
      </c>
      <c r="F41" s="1">
        <v>5</v>
      </c>
      <c r="G41" s="1">
        <v>5</v>
      </c>
      <c r="H41" s="1">
        <v>5</v>
      </c>
      <c r="I41" s="39">
        <f t="shared" si="0"/>
        <v>5</v>
      </c>
      <c r="J41" s="39">
        <f t="shared" si="1"/>
        <v>0.19999999999999996</v>
      </c>
      <c r="K41" s="39">
        <f t="shared" si="2"/>
        <v>4.8</v>
      </c>
      <c r="L41" s="1"/>
      <c r="M41" s="1">
        <v>5</v>
      </c>
      <c r="N41" s="1" t="s">
        <v>397</v>
      </c>
    </row>
    <row r="42" spans="1:14">
      <c r="A42" s="41" t="s">
        <v>755</v>
      </c>
      <c r="B42" s="8" t="s">
        <v>678</v>
      </c>
      <c r="C42" s="8" t="s">
        <v>700</v>
      </c>
      <c r="D42" s="1">
        <v>5</v>
      </c>
      <c r="E42" s="1">
        <v>5</v>
      </c>
      <c r="F42" s="1">
        <v>5</v>
      </c>
      <c r="G42" s="1">
        <v>5</v>
      </c>
      <c r="H42" s="1">
        <v>5</v>
      </c>
      <c r="I42" s="39">
        <f t="shared" si="0"/>
        <v>5</v>
      </c>
      <c r="J42" s="39">
        <f t="shared" si="1"/>
        <v>0</v>
      </c>
      <c r="K42" s="39">
        <f t="shared" si="2"/>
        <v>5</v>
      </c>
      <c r="L42" s="1"/>
      <c r="M42" s="1">
        <v>5</v>
      </c>
      <c r="N42" s="1" t="s">
        <v>398</v>
      </c>
    </row>
    <row r="43" spans="1:14">
      <c r="A43" s="41" t="s">
        <v>718</v>
      </c>
      <c r="B43" s="8" t="s">
        <v>678</v>
      </c>
      <c r="C43" s="8" t="s">
        <v>700</v>
      </c>
      <c r="D43" s="1">
        <v>5</v>
      </c>
      <c r="E43" s="1">
        <v>3</v>
      </c>
      <c r="F43" s="1">
        <v>3</v>
      </c>
      <c r="G43" s="1">
        <v>3</v>
      </c>
      <c r="H43" s="1">
        <v>3</v>
      </c>
      <c r="I43" s="39">
        <f t="shared" si="0"/>
        <v>3</v>
      </c>
      <c r="J43" s="39">
        <f t="shared" si="1"/>
        <v>0.80000000000000071</v>
      </c>
      <c r="K43" s="39">
        <f t="shared" si="2"/>
        <v>3.4</v>
      </c>
      <c r="L43" s="1"/>
      <c r="M43" s="1">
        <v>5</v>
      </c>
      <c r="N43" s="1" t="s">
        <v>399</v>
      </c>
    </row>
    <row r="44" spans="1:14">
      <c r="A44" s="41" t="s">
        <v>754</v>
      </c>
      <c r="B44" s="8" t="s">
        <v>758</v>
      </c>
      <c r="C44" s="8" t="s">
        <v>700</v>
      </c>
      <c r="D44" s="1">
        <v>5</v>
      </c>
      <c r="E44" s="1">
        <v>4</v>
      </c>
      <c r="F44" s="1">
        <v>4</v>
      </c>
      <c r="G44" s="1">
        <v>4</v>
      </c>
      <c r="H44" s="1">
        <v>4</v>
      </c>
      <c r="I44" s="39">
        <f t="shared" si="0"/>
        <v>4</v>
      </c>
      <c r="J44" s="39">
        <f t="shared" si="1"/>
        <v>0.19999999999999996</v>
      </c>
      <c r="K44" s="39">
        <f t="shared" si="2"/>
        <v>4.2</v>
      </c>
      <c r="L44" s="1"/>
      <c r="M44" s="1">
        <v>4</v>
      </c>
      <c r="N44"/>
    </row>
    <row r="45" spans="1:14">
      <c r="A45" s="41" t="s">
        <v>755</v>
      </c>
      <c r="B45" s="8" t="s">
        <v>758</v>
      </c>
      <c r="C45" s="8" t="s">
        <v>700</v>
      </c>
      <c r="D45" s="1">
        <v>4</v>
      </c>
      <c r="E45" s="1">
        <v>4</v>
      </c>
      <c r="F45" s="1">
        <v>4</v>
      </c>
      <c r="G45" s="1">
        <v>4</v>
      </c>
      <c r="H45" s="1">
        <v>4</v>
      </c>
      <c r="I45" s="39">
        <f t="shared" si="0"/>
        <v>4</v>
      </c>
      <c r="J45" s="39">
        <f t="shared" si="1"/>
        <v>0</v>
      </c>
      <c r="K45" s="39">
        <f t="shared" si="2"/>
        <v>4</v>
      </c>
      <c r="L45" s="1"/>
      <c r="M45" s="1">
        <v>4</v>
      </c>
      <c r="N45"/>
    </row>
    <row r="46" spans="1:14">
      <c r="A46" s="41" t="s">
        <v>718</v>
      </c>
      <c r="B46" s="8" t="s">
        <v>758</v>
      </c>
      <c r="C46" s="8" t="s">
        <v>700</v>
      </c>
      <c r="D46" s="1">
        <v>4</v>
      </c>
      <c r="E46" s="1">
        <v>3</v>
      </c>
      <c r="F46" s="1">
        <v>3</v>
      </c>
      <c r="G46" s="1">
        <v>3</v>
      </c>
      <c r="H46" s="1">
        <v>4</v>
      </c>
      <c r="I46" s="39">
        <f t="shared" si="0"/>
        <v>3</v>
      </c>
      <c r="J46" s="39">
        <f t="shared" si="1"/>
        <v>0.30000000000000071</v>
      </c>
      <c r="K46" s="39">
        <f t="shared" si="2"/>
        <v>3.4</v>
      </c>
      <c r="L46" s="1"/>
      <c r="M46" s="1">
        <v>3</v>
      </c>
      <c r="N46"/>
    </row>
    <row r="47" spans="1:14" ht="30">
      <c r="A47" s="40" t="s">
        <v>706</v>
      </c>
      <c r="B47" s="8" t="s">
        <v>681</v>
      </c>
      <c r="C47" s="8" t="s">
        <v>699</v>
      </c>
      <c r="D47" s="39">
        <v>5</v>
      </c>
      <c r="E47" s="39">
        <v>4</v>
      </c>
      <c r="F47" s="39">
        <v>5</v>
      </c>
      <c r="G47" s="39">
        <v>4</v>
      </c>
      <c r="H47" s="39">
        <v>4</v>
      </c>
      <c r="I47" s="39">
        <f t="shared" si="0"/>
        <v>4</v>
      </c>
      <c r="J47" s="39">
        <f t="shared" si="1"/>
        <v>0.30000000000000071</v>
      </c>
      <c r="K47" s="39">
        <f t="shared" si="2"/>
        <v>4.4000000000000004</v>
      </c>
      <c r="L47" s="39"/>
      <c r="M47" s="39">
        <v>4</v>
      </c>
      <c r="N47" s="39" t="s">
        <v>657</v>
      </c>
    </row>
    <row r="48" spans="1:14" ht="30">
      <c r="A48" s="40" t="s">
        <v>707</v>
      </c>
      <c r="B48" s="8" t="s">
        <v>681</v>
      </c>
      <c r="C48" s="8" t="s">
        <v>699</v>
      </c>
      <c r="D48" s="39">
        <v>5</v>
      </c>
      <c r="E48" s="39">
        <v>4</v>
      </c>
      <c r="F48" s="39">
        <v>4</v>
      </c>
      <c r="G48" s="39">
        <v>4</v>
      </c>
      <c r="H48" s="39">
        <v>4</v>
      </c>
      <c r="I48" s="39">
        <f t="shared" si="0"/>
        <v>4</v>
      </c>
      <c r="J48" s="39">
        <f t="shared" si="1"/>
        <v>0.19999999999999996</v>
      </c>
      <c r="K48" s="39">
        <f t="shared" si="2"/>
        <v>4.2</v>
      </c>
      <c r="L48" s="39"/>
      <c r="M48" s="39">
        <v>4</v>
      </c>
      <c r="N48" s="39" t="s">
        <v>658</v>
      </c>
    </row>
    <row r="49" spans="1:14" ht="30">
      <c r="A49" s="40" t="s">
        <v>708</v>
      </c>
      <c r="B49" s="8" t="s">
        <v>681</v>
      </c>
      <c r="C49" s="8" t="s">
        <v>699</v>
      </c>
      <c r="D49" s="39">
        <v>5</v>
      </c>
      <c r="E49" s="39">
        <v>4</v>
      </c>
      <c r="F49" s="39">
        <v>5</v>
      </c>
      <c r="G49" s="39">
        <v>4</v>
      </c>
      <c r="H49" s="39">
        <v>5</v>
      </c>
      <c r="I49" s="39">
        <f t="shared" si="0"/>
        <v>5</v>
      </c>
      <c r="J49" s="39">
        <f t="shared" si="1"/>
        <v>0.30000000000000071</v>
      </c>
      <c r="K49" s="39">
        <f t="shared" si="2"/>
        <v>4.5999999999999996</v>
      </c>
      <c r="L49" s="39"/>
      <c r="M49" s="39">
        <v>4</v>
      </c>
      <c r="N49" s="39" t="s">
        <v>488</v>
      </c>
    </row>
    <row r="50" spans="1:14" ht="30">
      <c r="A50" s="40" t="s">
        <v>709</v>
      </c>
      <c r="B50" s="8" t="s">
        <v>681</v>
      </c>
      <c r="C50" s="8" t="s">
        <v>699</v>
      </c>
      <c r="D50" s="39">
        <v>5</v>
      </c>
      <c r="E50" s="39">
        <v>5</v>
      </c>
      <c r="F50" s="39">
        <v>5</v>
      </c>
      <c r="G50" s="39">
        <v>4</v>
      </c>
      <c r="H50" s="39">
        <v>5</v>
      </c>
      <c r="I50" s="39">
        <f t="shared" si="0"/>
        <v>5</v>
      </c>
      <c r="J50" s="39">
        <f t="shared" si="1"/>
        <v>0.19999999999999998</v>
      </c>
      <c r="K50" s="39">
        <f t="shared" si="2"/>
        <v>4.8</v>
      </c>
      <c r="L50" s="39"/>
      <c r="M50" s="39">
        <v>4</v>
      </c>
      <c r="N50" s="39" t="s">
        <v>489</v>
      </c>
    </row>
    <row r="51" spans="1:14" ht="30">
      <c r="A51" s="40" t="s">
        <v>710</v>
      </c>
      <c r="B51" s="8" t="s">
        <v>681</v>
      </c>
      <c r="C51" s="8" t="s">
        <v>699</v>
      </c>
      <c r="D51" s="39">
        <v>5</v>
      </c>
      <c r="E51" s="39">
        <v>3</v>
      </c>
      <c r="F51" s="39">
        <v>3</v>
      </c>
      <c r="G51" s="39">
        <v>3</v>
      </c>
      <c r="H51" s="39">
        <v>5</v>
      </c>
      <c r="I51" s="39">
        <f t="shared" si="0"/>
        <v>3</v>
      </c>
      <c r="J51" s="39">
        <f t="shared" si="1"/>
        <v>1.1999999999999993</v>
      </c>
      <c r="K51" s="39">
        <f t="shared" si="2"/>
        <v>3.8</v>
      </c>
      <c r="L51" s="39"/>
      <c r="M51" s="39">
        <v>3</v>
      </c>
      <c r="N51" s="39" t="s">
        <v>490</v>
      </c>
    </row>
    <row r="52" spans="1:14" ht="30">
      <c r="A52" s="40" t="s">
        <v>711</v>
      </c>
      <c r="B52" s="8" t="s">
        <v>681</v>
      </c>
      <c r="C52" s="8" t="s">
        <v>699</v>
      </c>
      <c r="D52" s="39">
        <v>5</v>
      </c>
      <c r="E52" s="39">
        <v>3</v>
      </c>
      <c r="F52" s="39">
        <v>4</v>
      </c>
      <c r="G52" s="39">
        <v>3</v>
      </c>
      <c r="H52" s="39">
        <v>4</v>
      </c>
      <c r="I52" s="39">
        <f t="shared" si="0"/>
        <v>4</v>
      </c>
      <c r="J52" s="39">
        <f t="shared" si="1"/>
        <v>0.69999999999999929</v>
      </c>
      <c r="K52" s="39">
        <f t="shared" si="2"/>
        <v>3.8</v>
      </c>
      <c r="L52" s="39"/>
      <c r="M52" s="39">
        <v>3</v>
      </c>
      <c r="N52" s="39" t="s">
        <v>491</v>
      </c>
    </row>
    <row r="53" spans="1:14" ht="30">
      <c r="A53" s="40" t="s">
        <v>712</v>
      </c>
      <c r="B53" s="8" t="s">
        <v>681</v>
      </c>
      <c r="C53" s="8" t="s">
        <v>699</v>
      </c>
      <c r="D53" s="39">
        <v>5</v>
      </c>
      <c r="E53" s="39">
        <v>3</v>
      </c>
      <c r="F53" s="39">
        <v>3</v>
      </c>
      <c r="G53" s="39">
        <v>3</v>
      </c>
      <c r="H53" s="39">
        <v>3</v>
      </c>
      <c r="I53" s="39">
        <f t="shared" si="0"/>
        <v>3</v>
      </c>
      <c r="J53" s="39">
        <f t="shared" si="1"/>
        <v>0.80000000000000071</v>
      </c>
      <c r="K53" s="39">
        <f t="shared" si="2"/>
        <v>3.4</v>
      </c>
      <c r="L53" s="39"/>
      <c r="M53" s="39">
        <v>3</v>
      </c>
      <c r="N53" s="39" t="s">
        <v>659</v>
      </c>
    </row>
    <row r="54" spans="1:14" ht="30">
      <c r="A54" s="40" t="s">
        <v>713</v>
      </c>
      <c r="B54" s="8" t="s">
        <v>681</v>
      </c>
      <c r="C54" s="8" t="s">
        <v>699</v>
      </c>
      <c r="D54" s="39">
        <v>5</v>
      </c>
      <c r="E54" s="39">
        <v>4</v>
      </c>
      <c r="F54" s="39">
        <v>4</v>
      </c>
      <c r="G54" s="39">
        <v>4</v>
      </c>
      <c r="H54" s="39">
        <v>4</v>
      </c>
      <c r="I54" s="39">
        <f t="shared" si="0"/>
        <v>4</v>
      </c>
      <c r="J54" s="39">
        <f t="shared" si="1"/>
        <v>0.19999999999999996</v>
      </c>
      <c r="K54" s="39">
        <f t="shared" si="2"/>
        <v>4.2</v>
      </c>
      <c r="L54" s="39"/>
      <c r="M54" s="39">
        <v>4</v>
      </c>
      <c r="N54" s="39" t="s">
        <v>660</v>
      </c>
    </row>
    <row r="55" spans="1:14" ht="30">
      <c r="A55" s="40" t="s">
        <v>714</v>
      </c>
      <c r="B55" s="8" t="s">
        <v>681</v>
      </c>
      <c r="C55" s="8" t="s">
        <v>699</v>
      </c>
      <c r="D55" s="39">
        <v>5</v>
      </c>
      <c r="E55" s="39">
        <v>5</v>
      </c>
      <c r="F55" s="39">
        <v>5</v>
      </c>
      <c r="G55" s="39">
        <v>5</v>
      </c>
      <c r="H55" s="39">
        <v>5</v>
      </c>
      <c r="I55" s="39">
        <f t="shared" si="0"/>
        <v>5</v>
      </c>
      <c r="J55" s="39">
        <f t="shared" si="1"/>
        <v>0</v>
      </c>
      <c r="K55" s="39">
        <f t="shared" si="2"/>
        <v>5</v>
      </c>
      <c r="L55" s="39"/>
      <c r="M55" s="39">
        <v>5</v>
      </c>
      <c r="N55" s="39" t="s">
        <v>494</v>
      </c>
    </row>
    <row r="56" spans="1:14" ht="30">
      <c r="A56" s="40" t="s">
        <v>715</v>
      </c>
      <c r="B56" s="8" t="s">
        <v>681</v>
      </c>
      <c r="C56" s="8" t="s">
        <v>699</v>
      </c>
      <c r="D56" s="39">
        <v>5</v>
      </c>
      <c r="E56" s="39">
        <v>3</v>
      </c>
      <c r="F56" s="39">
        <v>3</v>
      </c>
      <c r="G56" s="39">
        <v>3</v>
      </c>
      <c r="H56" s="39">
        <v>5</v>
      </c>
      <c r="I56" s="39">
        <f t="shared" si="0"/>
        <v>3</v>
      </c>
      <c r="J56" s="39">
        <f t="shared" si="1"/>
        <v>1.1999999999999993</v>
      </c>
      <c r="K56" s="39">
        <f t="shared" si="2"/>
        <v>3.8</v>
      </c>
      <c r="L56" s="39"/>
      <c r="M56" s="39">
        <v>3</v>
      </c>
      <c r="N56" s="39" t="s">
        <v>661</v>
      </c>
    </row>
    <row r="57" spans="1:14" ht="30">
      <c r="A57" s="40" t="s">
        <v>706</v>
      </c>
      <c r="B57" s="8" t="s">
        <v>674</v>
      </c>
      <c r="C57" s="8" t="s">
        <v>699</v>
      </c>
      <c r="D57" s="39">
        <v>5</v>
      </c>
      <c r="E57" s="39">
        <v>2</v>
      </c>
      <c r="F57" s="39">
        <v>3</v>
      </c>
      <c r="G57" s="39">
        <v>5</v>
      </c>
      <c r="H57" s="39">
        <v>5</v>
      </c>
      <c r="I57" s="39">
        <f t="shared" si="0"/>
        <v>5</v>
      </c>
      <c r="J57" s="39">
        <f t="shared" si="1"/>
        <v>2</v>
      </c>
      <c r="K57" s="39">
        <f t="shared" si="2"/>
        <v>4</v>
      </c>
      <c r="L57" s="39"/>
      <c r="M57" s="39">
        <v>5</v>
      </c>
      <c r="N57" s="39" t="s">
        <v>513</v>
      </c>
    </row>
    <row r="58" spans="1:14" ht="30">
      <c r="A58" s="40" t="s">
        <v>707</v>
      </c>
      <c r="B58" s="8" t="s">
        <v>674</v>
      </c>
      <c r="C58" s="8" t="s">
        <v>699</v>
      </c>
      <c r="D58" s="39">
        <v>5</v>
      </c>
      <c r="E58" s="39">
        <v>5</v>
      </c>
      <c r="F58" s="39">
        <v>5</v>
      </c>
      <c r="G58" s="39">
        <v>5</v>
      </c>
      <c r="H58" s="39">
        <v>5</v>
      </c>
      <c r="I58" s="39">
        <f t="shared" si="0"/>
        <v>5</v>
      </c>
      <c r="J58" s="39">
        <f t="shared" si="1"/>
        <v>0</v>
      </c>
      <c r="K58" s="39">
        <f t="shared" si="2"/>
        <v>5</v>
      </c>
      <c r="L58" s="39"/>
      <c r="M58" s="39">
        <v>5</v>
      </c>
      <c r="N58" s="39" t="s">
        <v>508</v>
      </c>
    </row>
    <row r="59" spans="1:14" ht="30">
      <c r="A59" s="40" t="s">
        <v>708</v>
      </c>
      <c r="B59" s="8" t="s">
        <v>674</v>
      </c>
      <c r="C59" s="8" t="s">
        <v>699</v>
      </c>
      <c r="D59" s="39">
        <v>5</v>
      </c>
      <c r="E59" s="39">
        <v>5</v>
      </c>
      <c r="F59" s="39">
        <v>5</v>
      </c>
      <c r="G59" s="39">
        <v>5</v>
      </c>
      <c r="H59" s="39">
        <v>5</v>
      </c>
      <c r="I59" s="39">
        <f t="shared" si="0"/>
        <v>5</v>
      </c>
      <c r="J59" s="39">
        <f t="shared" si="1"/>
        <v>0</v>
      </c>
      <c r="K59" s="39">
        <f t="shared" si="2"/>
        <v>5</v>
      </c>
      <c r="L59" s="39"/>
      <c r="M59" s="39">
        <v>5</v>
      </c>
      <c r="N59" s="39" t="s">
        <v>508</v>
      </c>
    </row>
    <row r="60" spans="1:14" ht="30">
      <c r="A60" s="40" t="s">
        <v>709</v>
      </c>
      <c r="B60" s="8" t="s">
        <v>674</v>
      </c>
      <c r="C60" s="8" t="s">
        <v>699</v>
      </c>
      <c r="D60" s="39">
        <v>5</v>
      </c>
      <c r="E60" s="39">
        <v>3</v>
      </c>
      <c r="F60" s="39">
        <v>5</v>
      </c>
      <c r="G60" s="39">
        <v>5</v>
      </c>
      <c r="H60" s="39">
        <v>5</v>
      </c>
      <c r="I60" s="39">
        <f t="shared" si="0"/>
        <v>5</v>
      </c>
      <c r="J60" s="39">
        <f t="shared" si="1"/>
        <v>0.80000000000000071</v>
      </c>
      <c r="K60" s="39">
        <f t="shared" si="2"/>
        <v>4.5999999999999996</v>
      </c>
      <c r="L60" s="39"/>
      <c r="M60" s="39">
        <v>5</v>
      </c>
      <c r="N60" s="39" t="s">
        <v>514</v>
      </c>
    </row>
    <row r="61" spans="1:14" ht="30">
      <c r="A61" s="40" t="s">
        <v>710</v>
      </c>
      <c r="B61" s="8" t="s">
        <v>674</v>
      </c>
      <c r="C61" s="8" t="s">
        <v>699</v>
      </c>
      <c r="D61" s="39">
        <v>5</v>
      </c>
      <c r="E61" s="39">
        <v>5</v>
      </c>
      <c r="F61" s="39">
        <v>5</v>
      </c>
      <c r="G61" s="39">
        <v>5</v>
      </c>
      <c r="H61" s="39">
        <v>5</v>
      </c>
      <c r="I61" s="39">
        <f t="shared" si="0"/>
        <v>5</v>
      </c>
      <c r="J61" s="39">
        <f t="shared" si="1"/>
        <v>0</v>
      </c>
      <c r="K61" s="39">
        <f t="shared" si="2"/>
        <v>5</v>
      </c>
      <c r="L61" s="39"/>
      <c r="M61" s="39">
        <v>5</v>
      </c>
      <c r="N61" s="39" t="s">
        <v>508</v>
      </c>
    </row>
    <row r="62" spans="1:14" ht="30">
      <c r="A62" s="40" t="s">
        <v>711</v>
      </c>
      <c r="B62" s="8" t="s">
        <v>674</v>
      </c>
      <c r="C62" s="8" t="s">
        <v>699</v>
      </c>
      <c r="D62" s="39">
        <v>5</v>
      </c>
      <c r="E62" s="39">
        <v>5</v>
      </c>
      <c r="F62" s="39">
        <v>5</v>
      </c>
      <c r="G62" s="39">
        <v>5</v>
      </c>
      <c r="H62" s="39">
        <v>5</v>
      </c>
      <c r="I62" s="39">
        <f t="shared" si="0"/>
        <v>5</v>
      </c>
      <c r="J62" s="39">
        <f t="shared" si="1"/>
        <v>0</v>
      </c>
      <c r="K62" s="39">
        <f t="shared" si="2"/>
        <v>5</v>
      </c>
      <c r="L62" s="39"/>
      <c r="M62" s="39">
        <v>5</v>
      </c>
      <c r="N62" s="39" t="s">
        <v>508</v>
      </c>
    </row>
    <row r="63" spans="1:14" ht="30">
      <c r="A63" s="40" t="s">
        <v>712</v>
      </c>
      <c r="B63" s="8" t="s">
        <v>674</v>
      </c>
      <c r="C63" s="8" t="s">
        <v>699</v>
      </c>
      <c r="D63" s="39">
        <v>5</v>
      </c>
      <c r="E63" s="39">
        <v>5</v>
      </c>
      <c r="F63" s="39">
        <v>5</v>
      </c>
      <c r="G63" s="39">
        <v>5</v>
      </c>
      <c r="H63" s="39">
        <v>5</v>
      </c>
      <c r="I63" s="39">
        <f t="shared" si="0"/>
        <v>5</v>
      </c>
      <c r="J63" s="39">
        <f t="shared" si="1"/>
        <v>0</v>
      </c>
      <c r="K63" s="39">
        <f t="shared" si="2"/>
        <v>5</v>
      </c>
      <c r="L63" s="39"/>
      <c r="M63" s="39">
        <v>5</v>
      </c>
      <c r="N63" s="39" t="s">
        <v>508</v>
      </c>
    </row>
    <row r="64" spans="1:14" ht="30">
      <c r="A64" s="40" t="s">
        <v>713</v>
      </c>
      <c r="B64" s="8" t="s">
        <v>674</v>
      </c>
      <c r="C64" s="8" t="s">
        <v>699</v>
      </c>
      <c r="D64" s="39">
        <v>5</v>
      </c>
      <c r="E64" s="39">
        <v>2</v>
      </c>
      <c r="F64" s="39">
        <v>3</v>
      </c>
      <c r="G64" s="39">
        <v>2</v>
      </c>
      <c r="H64" s="39">
        <v>4</v>
      </c>
      <c r="I64" s="39">
        <f t="shared" si="0"/>
        <v>3</v>
      </c>
      <c r="J64" s="39">
        <f t="shared" si="1"/>
        <v>1.6999999999999993</v>
      </c>
      <c r="K64" s="39">
        <f t="shared" si="2"/>
        <v>3.2</v>
      </c>
      <c r="L64" s="39"/>
      <c r="M64" s="39">
        <v>4</v>
      </c>
      <c r="N64" s="39" t="s">
        <v>515</v>
      </c>
    </row>
    <row r="65" spans="1:14" ht="30">
      <c r="A65" s="40" t="s">
        <v>714</v>
      </c>
      <c r="B65" s="8" t="s">
        <v>674</v>
      </c>
      <c r="C65" s="8" t="s">
        <v>699</v>
      </c>
      <c r="D65" s="39">
        <v>5</v>
      </c>
      <c r="E65" s="39">
        <v>5</v>
      </c>
      <c r="F65" s="39">
        <v>5</v>
      </c>
      <c r="G65" s="39">
        <v>5</v>
      </c>
      <c r="H65" s="39">
        <v>5</v>
      </c>
      <c r="I65" s="39">
        <f t="shared" si="0"/>
        <v>5</v>
      </c>
      <c r="J65" s="39">
        <f t="shared" si="1"/>
        <v>0</v>
      </c>
      <c r="K65" s="39">
        <f t="shared" si="2"/>
        <v>5</v>
      </c>
      <c r="L65" s="39"/>
      <c r="M65" s="39">
        <v>5</v>
      </c>
      <c r="N65" s="39" t="s">
        <v>508</v>
      </c>
    </row>
    <row r="66" spans="1:14" ht="30">
      <c r="A66" s="40" t="s">
        <v>715</v>
      </c>
      <c r="B66" s="8" t="s">
        <v>674</v>
      </c>
      <c r="C66" s="8" t="s">
        <v>699</v>
      </c>
      <c r="D66" s="39">
        <v>5</v>
      </c>
      <c r="E66" s="39">
        <v>5</v>
      </c>
      <c r="F66" s="39">
        <v>5</v>
      </c>
      <c r="G66" s="39">
        <v>5</v>
      </c>
      <c r="H66" s="39">
        <v>5</v>
      </c>
      <c r="I66" s="39">
        <f t="shared" si="0"/>
        <v>5</v>
      </c>
      <c r="J66" s="39">
        <f t="shared" si="1"/>
        <v>0</v>
      </c>
      <c r="K66" s="39">
        <f t="shared" si="2"/>
        <v>5</v>
      </c>
      <c r="L66" s="39"/>
      <c r="M66" s="39">
        <v>5</v>
      </c>
      <c r="N66" s="39" t="s">
        <v>508</v>
      </c>
    </row>
    <row r="67" spans="1:14" ht="30">
      <c r="A67" s="40" t="s">
        <v>725</v>
      </c>
      <c r="B67" s="8" t="s">
        <v>668</v>
      </c>
      <c r="C67" s="8" t="s">
        <v>699</v>
      </c>
      <c r="D67" s="14">
        <v>3</v>
      </c>
      <c r="E67" s="14">
        <v>3</v>
      </c>
      <c r="F67" s="14">
        <v>3</v>
      </c>
      <c r="G67" s="14">
        <v>4</v>
      </c>
      <c r="H67" s="14">
        <v>4</v>
      </c>
      <c r="I67" s="39">
        <f t="shared" ref="I67:I130" si="3">MEDIAN(D67:H67)</f>
        <v>3</v>
      </c>
      <c r="J67" s="39">
        <f t="shared" ref="J67:J130" si="4">_xlfn.VAR.S(D67:H67)</f>
        <v>0.30000000000000071</v>
      </c>
      <c r="K67" s="39">
        <f t="shared" ref="K67:K130" si="5">AVERAGE(D67:H67)</f>
        <v>3.4</v>
      </c>
      <c r="L67" s="14"/>
      <c r="M67" s="14">
        <v>4</v>
      </c>
      <c r="N67" s="14" t="s">
        <v>146</v>
      </c>
    </row>
    <row r="68" spans="1:14" ht="30">
      <c r="A68" s="40" t="s">
        <v>726</v>
      </c>
      <c r="B68" s="8" t="s">
        <v>668</v>
      </c>
      <c r="C68" s="8" t="s">
        <v>699</v>
      </c>
      <c r="D68" s="14">
        <v>4</v>
      </c>
      <c r="E68" s="14">
        <v>4</v>
      </c>
      <c r="F68" s="14">
        <v>4</v>
      </c>
      <c r="G68" s="14">
        <v>4</v>
      </c>
      <c r="H68" s="14">
        <v>4</v>
      </c>
      <c r="I68" s="39">
        <f t="shared" si="3"/>
        <v>4</v>
      </c>
      <c r="J68" s="39">
        <f t="shared" si="4"/>
        <v>0</v>
      </c>
      <c r="K68" s="39">
        <f t="shared" si="5"/>
        <v>4</v>
      </c>
      <c r="L68" s="14"/>
      <c r="M68" s="14">
        <v>4</v>
      </c>
      <c r="N68" s="14" t="s">
        <v>138</v>
      </c>
    </row>
    <row r="69" spans="1:14" ht="30">
      <c r="A69" s="40" t="s">
        <v>727</v>
      </c>
      <c r="B69" s="8" t="s">
        <v>668</v>
      </c>
      <c r="C69" s="8" t="s">
        <v>699</v>
      </c>
      <c r="D69" s="14">
        <v>3</v>
      </c>
      <c r="E69" s="14">
        <v>3</v>
      </c>
      <c r="F69" s="14">
        <v>3</v>
      </c>
      <c r="G69" s="14">
        <v>4</v>
      </c>
      <c r="H69" s="14">
        <v>4</v>
      </c>
      <c r="I69" s="39">
        <f t="shared" si="3"/>
        <v>3</v>
      </c>
      <c r="J69" s="39">
        <f t="shared" si="4"/>
        <v>0.30000000000000071</v>
      </c>
      <c r="K69" s="39">
        <f t="shared" si="5"/>
        <v>3.4</v>
      </c>
      <c r="L69" s="14"/>
      <c r="M69" s="14">
        <v>4</v>
      </c>
      <c r="N69" s="14" t="s">
        <v>138</v>
      </c>
    </row>
    <row r="70" spans="1:14" ht="30">
      <c r="A70" s="40" t="s">
        <v>728</v>
      </c>
      <c r="B70" s="8" t="s">
        <v>668</v>
      </c>
      <c r="C70" s="8" t="s">
        <v>699</v>
      </c>
      <c r="D70" s="14">
        <v>3</v>
      </c>
      <c r="E70" s="14">
        <v>3</v>
      </c>
      <c r="F70" s="14">
        <v>3</v>
      </c>
      <c r="G70" s="14">
        <v>2</v>
      </c>
      <c r="H70" s="14">
        <v>3</v>
      </c>
      <c r="I70" s="39">
        <f t="shared" si="3"/>
        <v>3</v>
      </c>
      <c r="J70" s="39">
        <f t="shared" si="4"/>
        <v>0.19999999999999929</v>
      </c>
      <c r="K70" s="39">
        <f t="shared" si="5"/>
        <v>2.8</v>
      </c>
      <c r="L70" s="14"/>
      <c r="M70" s="14">
        <v>3</v>
      </c>
      <c r="N70" s="14" t="s">
        <v>138</v>
      </c>
    </row>
    <row r="71" spans="1:14" ht="30">
      <c r="A71" s="40" t="s">
        <v>729</v>
      </c>
      <c r="B71" s="8" t="s">
        <v>668</v>
      </c>
      <c r="C71" s="8" t="s">
        <v>699</v>
      </c>
      <c r="D71" s="14">
        <v>3</v>
      </c>
      <c r="E71" s="14">
        <v>3</v>
      </c>
      <c r="F71" s="14">
        <v>3</v>
      </c>
      <c r="G71" s="14">
        <v>2</v>
      </c>
      <c r="H71" s="14">
        <v>2</v>
      </c>
      <c r="I71" s="39">
        <f t="shared" si="3"/>
        <v>3</v>
      </c>
      <c r="J71" s="39">
        <f t="shared" si="4"/>
        <v>0.30000000000000071</v>
      </c>
      <c r="K71" s="39">
        <f t="shared" si="5"/>
        <v>2.6</v>
      </c>
      <c r="L71" s="14"/>
      <c r="M71" s="14">
        <v>3</v>
      </c>
      <c r="N71" s="14" t="s">
        <v>138</v>
      </c>
    </row>
    <row r="72" spans="1:14" ht="30">
      <c r="A72" s="40" t="s">
        <v>730</v>
      </c>
      <c r="B72" s="8" t="s">
        <v>668</v>
      </c>
      <c r="C72" s="8" t="s">
        <v>699</v>
      </c>
      <c r="D72" s="14">
        <v>3</v>
      </c>
      <c r="E72" s="14">
        <v>3</v>
      </c>
      <c r="F72" s="14">
        <v>3</v>
      </c>
      <c r="G72" s="14">
        <v>3</v>
      </c>
      <c r="H72" s="14">
        <v>3</v>
      </c>
      <c r="I72" s="39">
        <f t="shared" si="3"/>
        <v>3</v>
      </c>
      <c r="J72" s="39">
        <f t="shared" si="4"/>
        <v>0</v>
      </c>
      <c r="K72" s="39">
        <f t="shared" si="5"/>
        <v>3</v>
      </c>
      <c r="L72" s="14"/>
      <c r="M72" s="14">
        <v>3</v>
      </c>
      <c r="N72" s="14" t="s">
        <v>138</v>
      </c>
    </row>
    <row r="73" spans="1:14" ht="30">
      <c r="A73" s="40" t="s">
        <v>731</v>
      </c>
      <c r="B73" s="8" t="s">
        <v>668</v>
      </c>
      <c r="C73" s="8" t="s">
        <v>699</v>
      </c>
      <c r="D73" s="14">
        <v>4</v>
      </c>
      <c r="E73" s="14">
        <v>4</v>
      </c>
      <c r="F73" s="14">
        <v>4</v>
      </c>
      <c r="G73" s="14">
        <v>5</v>
      </c>
      <c r="H73" s="14">
        <v>5</v>
      </c>
      <c r="I73" s="39">
        <f t="shared" si="3"/>
        <v>4</v>
      </c>
      <c r="J73" s="39">
        <f t="shared" si="4"/>
        <v>0.30000000000000071</v>
      </c>
      <c r="K73" s="39">
        <f t="shared" si="5"/>
        <v>4.4000000000000004</v>
      </c>
      <c r="L73" s="14"/>
      <c r="M73" s="14">
        <v>5</v>
      </c>
      <c r="N73" s="14" t="s">
        <v>138</v>
      </c>
    </row>
    <row r="74" spans="1:14" ht="30">
      <c r="A74" s="40" t="s">
        <v>732</v>
      </c>
      <c r="B74" s="8" t="s">
        <v>668</v>
      </c>
      <c r="C74" s="8" t="s">
        <v>699</v>
      </c>
      <c r="D74" s="14">
        <v>2</v>
      </c>
      <c r="E74" s="14">
        <v>3</v>
      </c>
      <c r="F74" s="14">
        <v>3</v>
      </c>
      <c r="G74" s="14">
        <v>3</v>
      </c>
      <c r="H74" s="14">
        <v>3</v>
      </c>
      <c r="I74" s="39">
        <f t="shared" si="3"/>
        <v>3</v>
      </c>
      <c r="J74" s="39">
        <f t="shared" si="4"/>
        <v>0.19999999999999929</v>
      </c>
      <c r="K74" s="39">
        <f t="shared" si="5"/>
        <v>2.8</v>
      </c>
      <c r="L74" s="14"/>
      <c r="M74" s="14">
        <v>3</v>
      </c>
      <c r="N74" s="14" t="s">
        <v>138</v>
      </c>
    </row>
    <row r="75" spans="1:14" ht="30">
      <c r="A75" s="40" t="s">
        <v>733</v>
      </c>
      <c r="B75" s="8" t="s">
        <v>668</v>
      </c>
      <c r="C75" s="8" t="s">
        <v>699</v>
      </c>
      <c r="D75" s="14">
        <v>4</v>
      </c>
      <c r="E75" s="14">
        <v>4</v>
      </c>
      <c r="F75" s="14">
        <v>4</v>
      </c>
      <c r="G75" s="14">
        <v>5</v>
      </c>
      <c r="H75" s="14">
        <v>5</v>
      </c>
      <c r="I75" s="39">
        <f t="shared" si="3"/>
        <v>4</v>
      </c>
      <c r="J75" s="39">
        <f t="shared" si="4"/>
        <v>0.30000000000000071</v>
      </c>
      <c r="K75" s="39">
        <f t="shared" si="5"/>
        <v>4.4000000000000004</v>
      </c>
      <c r="L75" s="14"/>
      <c r="M75" s="14">
        <v>5</v>
      </c>
      <c r="N75" s="14" t="s">
        <v>138</v>
      </c>
    </row>
    <row r="76" spans="1:14" ht="30">
      <c r="A76" s="40" t="s">
        <v>734</v>
      </c>
      <c r="B76" s="8" t="s">
        <v>668</v>
      </c>
      <c r="C76" s="8" t="s">
        <v>699</v>
      </c>
      <c r="D76" s="14">
        <v>3</v>
      </c>
      <c r="E76" s="14">
        <v>3</v>
      </c>
      <c r="F76" s="14">
        <v>3</v>
      </c>
      <c r="G76" s="14">
        <v>3</v>
      </c>
      <c r="H76" s="14">
        <v>2</v>
      </c>
      <c r="I76" s="39">
        <f t="shared" si="3"/>
        <v>3</v>
      </c>
      <c r="J76" s="39">
        <f t="shared" si="4"/>
        <v>0.19999999999999929</v>
      </c>
      <c r="K76" s="39">
        <f t="shared" si="5"/>
        <v>2.8</v>
      </c>
      <c r="L76" s="14"/>
      <c r="M76" s="14">
        <v>3</v>
      </c>
      <c r="N76" s="14" t="s">
        <v>138</v>
      </c>
    </row>
    <row r="77" spans="1:14" ht="51">
      <c r="A77" s="40" t="s">
        <v>725</v>
      </c>
      <c r="B77" s="8" t="s">
        <v>669</v>
      </c>
      <c r="C77" s="8" t="s">
        <v>699</v>
      </c>
      <c r="D77" s="14">
        <v>1</v>
      </c>
      <c r="E77" s="14">
        <v>4</v>
      </c>
      <c r="F77" s="14">
        <v>2</v>
      </c>
      <c r="G77" s="14">
        <v>5</v>
      </c>
      <c r="H77" s="14">
        <v>3</v>
      </c>
      <c r="I77" s="39">
        <f t="shared" si="3"/>
        <v>3</v>
      </c>
      <c r="J77" s="39">
        <f t="shared" si="4"/>
        <v>2.5</v>
      </c>
      <c r="K77" s="39">
        <f t="shared" si="5"/>
        <v>3</v>
      </c>
      <c r="L77" s="14"/>
      <c r="M77" s="14">
        <v>5</v>
      </c>
      <c r="N77" s="14" t="s">
        <v>167</v>
      </c>
    </row>
    <row r="78" spans="1:14" ht="38.25">
      <c r="A78" s="40" t="s">
        <v>726</v>
      </c>
      <c r="B78" s="8" t="s">
        <v>669</v>
      </c>
      <c r="C78" s="8" t="s">
        <v>699</v>
      </c>
      <c r="D78" s="14">
        <v>2</v>
      </c>
      <c r="E78" s="14">
        <v>4</v>
      </c>
      <c r="F78" s="14">
        <v>3</v>
      </c>
      <c r="G78" s="14">
        <v>5</v>
      </c>
      <c r="H78" s="14">
        <v>5</v>
      </c>
      <c r="I78" s="39">
        <f t="shared" si="3"/>
        <v>4</v>
      </c>
      <c r="J78" s="39">
        <f t="shared" si="4"/>
        <v>1.6999999999999993</v>
      </c>
      <c r="K78" s="39">
        <f t="shared" si="5"/>
        <v>3.8</v>
      </c>
      <c r="L78" s="14"/>
      <c r="M78" s="14">
        <v>5</v>
      </c>
      <c r="N78" s="14" t="s">
        <v>168</v>
      </c>
    </row>
    <row r="79" spans="1:14" ht="38.25">
      <c r="A79" s="40" t="s">
        <v>727</v>
      </c>
      <c r="B79" s="8" t="s">
        <v>669</v>
      </c>
      <c r="C79" s="8" t="s">
        <v>699</v>
      </c>
      <c r="D79" s="14">
        <v>2</v>
      </c>
      <c r="E79" s="14">
        <v>4</v>
      </c>
      <c r="F79" s="14">
        <v>4</v>
      </c>
      <c r="G79" s="14">
        <v>5</v>
      </c>
      <c r="H79" s="14">
        <v>3</v>
      </c>
      <c r="I79" s="39">
        <f t="shared" si="3"/>
        <v>4</v>
      </c>
      <c r="J79" s="39">
        <f t="shared" si="4"/>
        <v>1.3000000000000007</v>
      </c>
      <c r="K79" s="39">
        <f t="shared" si="5"/>
        <v>3.6</v>
      </c>
      <c r="L79" s="14"/>
      <c r="M79" s="14">
        <v>3</v>
      </c>
      <c r="N79" s="14" t="s">
        <v>169</v>
      </c>
    </row>
    <row r="80" spans="1:14" ht="76.5">
      <c r="A80" s="40" t="s">
        <v>728</v>
      </c>
      <c r="B80" s="8" t="s">
        <v>669</v>
      </c>
      <c r="C80" s="8" t="s">
        <v>699</v>
      </c>
      <c r="D80" s="14">
        <v>2</v>
      </c>
      <c r="E80" s="14">
        <v>4</v>
      </c>
      <c r="F80" s="14">
        <v>3</v>
      </c>
      <c r="G80" s="14">
        <v>5</v>
      </c>
      <c r="H80" s="14">
        <v>4</v>
      </c>
      <c r="I80" s="39">
        <f t="shared" si="3"/>
        <v>4</v>
      </c>
      <c r="J80" s="39">
        <f t="shared" si="4"/>
        <v>1.3000000000000007</v>
      </c>
      <c r="K80" s="39">
        <f t="shared" si="5"/>
        <v>3.6</v>
      </c>
      <c r="L80" s="14"/>
      <c r="M80" s="14">
        <v>5</v>
      </c>
      <c r="N80" s="14" t="s">
        <v>171</v>
      </c>
    </row>
    <row r="81" spans="1:14" ht="30">
      <c r="A81" s="40" t="s">
        <v>729</v>
      </c>
      <c r="B81" s="8" t="s">
        <v>669</v>
      </c>
      <c r="C81" s="8" t="s">
        <v>699</v>
      </c>
      <c r="D81" s="14">
        <v>3</v>
      </c>
      <c r="E81" s="14">
        <v>2</v>
      </c>
      <c r="F81" s="14">
        <v>3</v>
      </c>
      <c r="G81" s="14">
        <v>5</v>
      </c>
      <c r="H81" s="14">
        <v>4</v>
      </c>
      <c r="I81" s="39">
        <f t="shared" si="3"/>
        <v>3</v>
      </c>
      <c r="J81" s="39">
        <f t="shared" si="4"/>
        <v>1.3000000000000007</v>
      </c>
      <c r="K81" s="39">
        <f t="shared" si="5"/>
        <v>3.4</v>
      </c>
      <c r="L81" s="14"/>
      <c r="M81" s="14">
        <v>5</v>
      </c>
      <c r="N81" s="14" t="s">
        <v>172</v>
      </c>
    </row>
    <row r="82" spans="1:14" ht="30">
      <c r="A82" s="40" t="s">
        <v>730</v>
      </c>
      <c r="B82" s="8" t="s">
        <v>669</v>
      </c>
      <c r="C82" s="8" t="s">
        <v>699</v>
      </c>
      <c r="D82" s="14">
        <v>3</v>
      </c>
      <c r="E82" s="14">
        <v>4</v>
      </c>
      <c r="F82" s="14">
        <v>4</v>
      </c>
      <c r="G82" s="14">
        <v>5</v>
      </c>
      <c r="H82" s="14">
        <v>4</v>
      </c>
      <c r="I82" s="39">
        <f t="shared" si="3"/>
        <v>4</v>
      </c>
      <c r="J82" s="39">
        <f t="shared" si="4"/>
        <v>0.5</v>
      </c>
      <c r="K82" s="39">
        <f t="shared" si="5"/>
        <v>4</v>
      </c>
      <c r="L82" s="14"/>
      <c r="M82" s="14">
        <v>5</v>
      </c>
      <c r="N82" s="14" t="s">
        <v>173</v>
      </c>
    </row>
    <row r="83" spans="1:14" ht="30">
      <c r="A83" s="40" t="s">
        <v>731</v>
      </c>
      <c r="B83" s="8" t="s">
        <v>669</v>
      </c>
      <c r="C83" s="8" t="s">
        <v>699</v>
      </c>
      <c r="D83" s="14">
        <v>4</v>
      </c>
      <c r="E83" s="14">
        <v>2</v>
      </c>
      <c r="F83" s="14">
        <v>3</v>
      </c>
      <c r="G83" s="14">
        <v>5</v>
      </c>
      <c r="H83" s="14">
        <v>4</v>
      </c>
      <c r="I83" s="39">
        <f t="shared" si="3"/>
        <v>4</v>
      </c>
      <c r="J83" s="39">
        <f t="shared" si="4"/>
        <v>1.3000000000000007</v>
      </c>
      <c r="K83" s="39">
        <f t="shared" si="5"/>
        <v>3.6</v>
      </c>
      <c r="L83" s="14"/>
      <c r="M83" s="14">
        <v>5</v>
      </c>
      <c r="N83" s="14" t="s">
        <v>174</v>
      </c>
    </row>
    <row r="84" spans="1:14" ht="30">
      <c r="A84" s="40" t="s">
        <v>732</v>
      </c>
      <c r="B84" s="8" t="s">
        <v>669</v>
      </c>
      <c r="C84" s="8" t="s">
        <v>699</v>
      </c>
      <c r="D84" s="14">
        <v>3</v>
      </c>
      <c r="E84" s="14">
        <v>2</v>
      </c>
      <c r="F84" s="14">
        <v>3</v>
      </c>
      <c r="G84" s="14">
        <v>5</v>
      </c>
      <c r="H84" s="14">
        <v>3</v>
      </c>
      <c r="I84" s="39">
        <f t="shared" si="3"/>
        <v>3</v>
      </c>
      <c r="J84" s="39">
        <f t="shared" si="4"/>
        <v>1.1999999999999993</v>
      </c>
      <c r="K84" s="39">
        <f t="shared" si="5"/>
        <v>3.2</v>
      </c>
      <c r="L84" s="14"/>
      <c r="M84" s="14">
        <v>5</v>
      </c>
      <c r="N84" s="14" t="s">
        <v>175</v>
      </c>
    </row>
    <row r="85" spans="1:14" ht="30">
      <c r="A85" s="40" t="s">
        <v>733</v>
      </c>
      <c r="B85" s="8" t="s">
        <v>669</v>
      </c>
      <c r="C85" s="8" t="s">
        <v>699</v>
      </c>
      <c r="D85" s="14">
        <v>4</v>
      </c>
      <c r="E85" s="14">
        <v>4</v>
      </c>
      <c r="F85" s="14">
        <v>4</v>
      </c>
      <c r="G85" s="14">
        <v>5</v>
      </c>
      <c r="H85" s="14">
        <v>4</v>
      </c>
      <c r="I85" s="39">
        <f t="shared" si="3"/>
        <v>4</v>
      </c>
      <c r="J85" s="39">
        <f t="shared" si="4"/>
        <v>0.19999999999999998</v>
      </c>
      <c r="K85" s="39">
        <f t="shared" si="5"/>
        <v>4.2</v>
      </c>
      <c r="L85" s="14"/>
      <c r="M85" s="14">
        <v>5</v>
      </c>
      <c r="N85" s="14" t="s">
        <v>176</v>
      </c>
    </row>
    <row r="86" spans="1:14" ht="30">
      <c r="A86" s="40" t="s">
        <v>734</v>
      </c>
      <c r="B86" s="8" t="s">
        <v>669</v>
      </c>
      <c r="C86" s="8" t="s">
        <v>699</v>
      </c>
      <c r="D86" s="14">
        <v>4</v>
      </c>
      <c r="E86" s="14">
        <v>5</v>
      </c>
      <c r="F86" s="14">
        <v>2</v>
      </c>
      <c r="G86" s="14">
        <v>5</v>
      </c>
      <c r="H86" s="14">
        <v>4</v>
      </c>
      <c r="I86" s="39">
        <f t="shared" si="3"/>
        <v>4</v>
      </c>
      <c r="J86" s="39">
        <f t="shared" si="4"/>
        <v>1.5</v>
      </c>
      <c r="K86" s="39">
        <f t="shared" si="5"/>
        <v>4</v>
      </c>
      <c r="L86" s="14"/>
      <c r="M86" s="14">
        <v>5</v>
      </c>
      <c r="N86" s="14" t="s">
        <v>177</v>
      </c>
    </row>
    <row r="87" spans="1:14" ht="30">
      <c r="A87" s="40" t="s">
        <v>725</v>
      </c>
      <c r="B87" s="8" t="s">
        <v>670</v>
      </c>
      <c r="C87" s="8" t="s">
        <v>699</v>
      </c>
      <c r="D87" s="14">
        <v>4</v>
      </c>
      <c r="E87" s="14">
        <v>4</v>
      </c>
      <c r="F87" s="14">
        <v>2</v>
      </c>
      <c r="G87" s="14">
        <v>4</v>
      </c>
      <c r="H87" s="14">
        <v>2</v>
      </c>
      <c r="I87" s="39">
        <f t="shared" si="3"/>
        <v>4</v>
      </c>
      <c r="J87" s="39">
        <f t="shared" si="4"/>
        <v>1.1999999999999993</v>
      </c>
      <c r="K87" s="39">
        <f t="shared" si="5"/>
        <v>3.2</v>
      </c>
      <c r="L87" s="14"/>
      <c r="M87" s="14">
        <v>4</v>
      </c>
    </row>
    <row r="88" spans="1:14" ht="30">
      <c r="A88" s="40" t="s">
        <v>726</v>
      </c>
      <c r="B88" s="8" t="s">
        <v>670</v>
      </c>
      <c r="C88" s="8" t="s">
        <v>699</v>
      </c>
      <c r="D88" s="14">
        <v>4</v>
      </c>
      <c r="E88" s="14">
        <v>5</v>
      </c>
      <c r="F88" s="14">
        <v>2</v>
      </c>
      <c r="G88" s="14">
        <v>5</v>
      </c>
      <c r="H88" s="14">
        <v>2</v>
      </c>
      <c r="I88" s="39">
        <f t="shared" si="3"/>
        <v>4</v>
      </c>
      <c r="J88" s="39">
        <f t="shared" si="4"/>
        <v>2.3000000000000007</v>
      </c>
      <c r="K88" s="39">
        <f t="shared" si="5"/>
        <v>3.6</v>
      </c>
      <c r="L88" s="14"/>
      <c r="M88" s="14">
        <v>5</v>
      </c>
      <c r="N88" s="14" t="s">
        <v>198</v>
      </c>
    </row>
    <row r="89" spans="1:14" ht="30">
      <c r="A89" s="40" t="s">
        <v>727</v>
      </c>
      <c r="B89" s="8" t="s">
        <v>670</v>
      </c>
      <c r="C89" s="8" t="s">
        <v>699</v>
      </c>
      <c r="D89" s="14">
        <v>4</v>
      </c>
      <c r="E89" s="14">
        <v>4</v>
      </c>
      <c r="F89" s="14">
        <v>2</v>
      </c>
      <c r="G89" s="14">
        <v>4</v>
      </c>
      <c r="H89" s="14">
        <v>2</v>
      </c>
      <c r="I89" s="39">
        <f t="shared" si="3"/>
        <v>4</v>
      </c>
      <c r="J89" s="39">
        <f t="shared" si="4"/>
        <v>1.1999999999999993</v>
      </c>
      <c r="K89" s="39">
        <f t="shared" si="5"/>
        <v>3.2</v>
      </c>
      <c r="L89" s="14"/>
      <c r="M89" s="14">
        <v>4</v>
      </c>
    </row>
    <row r="90" spans="1:14" ht="30">
      <c r="A90" s="40" t="s">
        <v>728</v>
      </c>
      <c r="B90" s="8" t="s">
        <v>670</v>
      </c>
      <c r="C90" s="8" t="s">
        <v>699</v>
      </c>
      <c r="D90" s="14">
        <v>4</v>
      </c>
      <c r="E90" s="14">
        <v>5</v>
      </c>
      <c r="F90" s="14">
        <v>2</v>
      </c>
      <c r="G90" s="14">
        <v>4</v>
      </c>
      <c r="H90" s="14">
        <v>2</v>
      </c>
      <c r="I90" s="39">
        <f t="shared" si="3"/>
        <v>4</v>
      </c>
      <c r="J90" s="39">
        <f t="shared" si="4"/>
        <v>1.8000000000000007</v>
      </c>
      <c r="K90" s="39">
        <f t="shared" si="5"/>
        <v>3.4</v>
      </c>
      <c r="L90" s="14"/>
      <c r="M90" s="14">
        <v>4</v>
      </c>
    </row>
    <row r="91" spans="1:14" ht="30">
      <c r="A91" s="40" t="s">
        <v>729</v>
      </c>
      <c r="B91" s="8" t="s">
        <v>670</v>
      </c>
      <c r="C91" s="8" t="s">
        <v>699</v>
      </c>
      <c r="D91" s="14">
        <v>4</v>
      </c>
      <c r="E91" s="14">
        <v>4</v>
      </c>
      <c r="F91" s="14">
        <v>2</v>
      </c>
      <c r="G91" s="14">
        <v>4</v>
      </c>
      <c r="H91" s="14">
        <v>2</v>
      </c>
      <c r="I91" s="39">
        <f t="shared" si="3"/>
        <v>4</v>
      </c>
      <c r="J91" s="39">
        <f t="shared" si="4"/>
        <v>1.1999999999999993</v>
      </c>
      <c r="K91" s="39">
        <f t="shared" si="5"/>
        <v>3.2</v>
      </c>
      <c r="L91" s="14"/>
      <c r="M91" s="14">
        <v>4</v>
      </c>
    </row>
    <row r="92" spans="1:14" ht="30">
      <c r="A92" s="40" t="s">
        <v>730</v>
      </c>
      <c r="B92" s="8" t="s">
        <v>670</v>
      </c>
      <c r="C92" s="8" t="s">
        <v>699</v>
      </c>
      <c r="D92" s="14">
        <v>4</v>
      </c>
      <c r="E92" s="14">
        <v>4</v>
      </c>
      <c r="F92" s="14">
        <v>2</v>
      </c>
      <c r="G92" s="14">
        <v>4</v>
      </c>
      <c r="H92" s="14">
        <v>2</v>
      </c>
      <c r="I92" s="39">
        <f t="shared" si="3"/>
        <v>4</v>
      </c>
      <c r="J92" s="39">
        <f t="shared" si="4"/>
        <v>1.1999999999999993</v>
      </c>
      <c r="K92" s="39">
        <f t="shared" si="5"/>
        <v>3.2</v>
      </c>
      <c r="L92" s="14"/>
      <c r="M92" s="14">
        <v>4</v>
      </c>
    </row>
    <row r="93" spans="1:14" ht="30">
      <c r="A93" s="40" t="s">
        <v>731</v>
      </c>
      <c r="B93" s="8" t="s">
        <v>670</v>
      </c>
      <c r="C93" s="8" t="s">
        <v>699</v>
      </c>
      <c r="D93" s="14">
        <v>4</v>
      </c>
      <c r="E93" s="14">
        <v>4</v>
      </c>
      <c r="F93" s="14">
        <v>2</v>
      </c>
      <c r="G93" s="14">
        <v>4</v>
      </c>
      <c r="H93" s="14">
        <v>2</v>
      </c>
      <c r="I93" s="39">
        <f t="shared" si="3"/>
        <v>4</v>
      </c>
      <c r="J93" s="39">
        <f t="shared" si="4"/>
        <v>1.1999999999999993</v>
      </c>
      <c r="K93" s="39">
        <f t="shared" si="5"/>
        <v>3.2</v>
      </c>
      <c r="L93" s="14"/>
      <c r="M93" s="14">
        <v>4</v>
      </c>
    </row>
    <row r="94" spans="1:14" ht="30">
      <c r="A94" s="40" t="s">
        <v>732</v>
      </c>
      <c r="B94" s="8" t="s">
        <v>670</v>
      </c>
      <c r="C94" s="8" t="s">
        <v>699</v>
      </c>
      <c r="D94" s="14">
        <v>4</v>
      </c>
      <c r="E94" s="14">
        <v>4</v>
      </c>
      <c r="F94" s="14">
        <v>2</v>
      </c>
      <c r="G94" s="14">
        <v>4</v>
      </c>
      <c r="H94" s="14">
        <v>2</v>
      </c>
      <c r="I94" s="39">
        <f t="shared" si="3"/>
        <v>4</v>
      </c>
      <c r="J94" s="39">
        <f t="shared" si="4"/>
        <v>1.1999999999999993</v>
      </c>
      <c r="K94" s="39">
        <f t="shared" si="5"/>
        <v>3.2</v>
      </c>
      <c r="L94" s="14"/>
      <c r="M94" s="14">
        <v>4</v>
      </c>
      <c r="N94" s="14" t="s">
        <v>199</v>
      </c>
    </row>
    <row r="95" spans="1:14" ht="30">
      <c r="A95" s="40" t="s">
        <v>733</v>
      </c>
      <c r="B95" s="8" t="s">
        <v>670</v>
      </c>
      <c r="C95" s="8" t="s">
        <v>699</v>
      </c>
      <c r="D95" s="14">
        <v>4</v>
      </c>
      <c r="E95" s="14">
        <v>4</v>
      </c>
      <c r="F95" s="14">
        <v>2</v>
      </c>
      <c r="G95" s="14">
        <v>4</v>
      </c>
      <c r="H95" s="14">
        <v>2</v>
      </c>
      <c r="I95" s="39">
        <f t="shared" si="3"/>
        <v>4</v>
      </c>
      <c r="J95" s="39">
        <f t="shared" si="4"/>
        <v>1.1999999999999993</v>
      </c>
      <c r="K95" s="39">
        <f t="shared" si="5"/>
        <v>3.2</v>
      </c>
      <c r="L95" s="14"/>
      <c r="M95" s="14">
        <v>4</v>
      </c>
    </row>
    <row r="96" spans="1:14" ht="30">
      <c r="A96" s="40" t="s">
        <v>734</v>
      </c>
      <c r="B96" s="8" t="s">
        <v>670</v>
      </c>
      <c r="C96" s="8" t="s">
        <v>699</v>
      </c>
      <c r="D96" s="14">
        <v>4</v>
      </c>
      <c r="E96" s="14">
        <v>4</v>
      </c>
      <c r="F96" s="14">
        <v>2</v>
      </c>
      <c r="G96" s="14">
        <v>4</v>
      </c>
      <c r="H96" s="14">
        <v>2</v>
      </c>
      <c r="I96" s="39">
        <f t="shared" si="3"/>
        <v>4</v>
      </c>
      <c r="J96" s="39">
        <f t="shared" si="4"/>
        <v>1.1999999999999993</v>
      </c>
      <c r="K96" s="39">
        <f t="shared" si="5"/>
        <v>3.2</v>
      </c>
      <c r="L96" s="14"/>
      <c r="M96" s="14">
        <v>4</v>
      </c>
    </row>
    <row r="97" spans="1:14" ht="30">
      <c r="A97" s="40" t="s">
        <v>725</v>
      </c>
      <c r="B97" s="8" t="s">
        <v>671</v>
      </c>
      <c r="C97" s="8" t="s">
        <v>699</v>
      </c>
      <c r="D97" s="14">
        <v>3</v>
      </c>
      <c r="E97" s="14">
        <v>3</v>
      </c>
      <c r="F97" s="14">
        <v>3</v>
      </c>
      <c r="G97" s="14">
        <v>5</v>
      </c>
      <c r="H97" s="14">
        <v>5</v>
      </c>
      <c r="I97" s="39">
        <f t="shared" si="3"/>
        <v>3</v>
      </c>
      <c r="J97" s="39">
        <f t="shared" si="4"/>
        <v>1.1999999999999993</v>
      </c>
      <c r="K97" s="39">
        <f t="shared" si="5"/>
        <v>3.8</v>
      </c>
      <c r="L97" s="14"/>
      <c r="M97" s="14">
        <v>4</v>
      </c>
      <c r="N97" s="14" t="s">
        <v>216</v>
      </c>
    </row>
    <row r="98" spans="1:14" ht="30">
      <c r="A98" s="40" t="s">
        <v>726</v>
      </c>
      <c r="B98" s="8" t="s">
        <v>671</v>
      </c>
      <c r="C98" s="8" t="s">
        <v>699</v>
      </c>
      <c r="D98" s="14">
        <v>5</v>
      </c>
      <c r="E98" s="14">
        <v>4</v>
      </c>
      <c r="F98" s="14">
        <v>5</v>
      </c>
      <c r="G98" s="14">
        <v>5</v>
      </c>
      <c r="H98" s="14">
        <v>5</v>
      </c>
      <c r="I98" s="39">
        <f t="shared" si="3"/>
        <v>5</v>
      </c>
      <c r="J98" s="39">
        <f t="shared" si="4"/>
        <v>0.19999999999999996</v>
      </c>
      <c r="K98" s="39">
        <f t="shared" si="5"/>
        <v>4.8</v>
      </c>
      <c r="L98" s="14"/>
      <c r="M98" s="14">
        <v>5</v>
      </c>
      <c r="N98" s="14" t="s">
        <v>217</v>
      </c>
    </row>
    <row r="99" spans="1:14" ht="30">
      <c r="A99" s="40" t="s">
        <v>727</v>
      </c>
      <c r="B99" s="8" t="s">
        <v>671</v>
      </c>
      <c r="C99" s="8" t="s">
        <v>699</v>
      </c>
      <c r="D99" s="14">
        <v>3</v>
      </c>
      <c r="E99" s="14">
        <v>2</v>
      </c>
      <c r="F99" s="14">
        <v>2</v>
      </c>
      <c r="G99" s="14">
        <v>5</v>
      </c>
      <c r="H99" s="14">
        <v>4</v>
      </c>
      <c r="I99" s="39">
        <f t="shared" si="3"/>
        <v>3</v>
      </c>
      <c r="J99" s="39">
        <f t="shared" si="4"/>
        <v>1.6999999999999993</v>
      </c>
      <c r="K99" s="39">
        <f t="shared" si="5"/>
        <v>3.2</v>
      </c>
      <c r="L99" s="14"/>
      <c r="M99" s="14">
        <v>5</v>
      </c>
      <c r="N99" s="14" t="s">
        <v>218</v>
      </c>
    </row>
    <row r="100" spans="1:14" ht="30">
      <c r="A100" s="40" t="s">
        <v>728</v>
      </c>
      <c r="B100" s="8" t="s">
        <v>671</v>
      </c>
      <c r="C100" s="8" t="s">
        <v>699</v>
      </c>
      <c r="D100" s="14">
        <v>5</v>
      </c>
      <c r="E100" s="14">
        <v>4</v>
      </c>
      <c r="F100" s="14">
        <v>4</v>
      </c>
      <c r="G100" s="14">
        <v>5</v>
      </c>
      <c r="H100" s="14">
        <v>5</v>
      </c>
      <c r="I100" s="39">
        <f t="shared" si="3"/>
        <v>5</v>
      </c>
      <c r="J100" s="39">
        <f t="shared" si="4"/>
        <v>0.30000000000000071</v>
      </c>
      <c r="K100" s="39">
        <f t="shared" si="5"/>
        <v>4.5999999999999996</v>
      </c>
      <c r="L100" s="14"/>
      <c r="M100" s="14">
        <v>5</v>
      </c>
      <c r="N100" s="14" t="s">
        <v>219</v>
      </c>
    </row>
    <row r="101" spans="1:14" ht="30">
      <c r="A101" s="40" t="s">
        <v>729</v>
      </c>
      <c r="B101" s="8" t="s">
        <v>671</v>
      </c>
      <c r="C101" s="8" t="s">
        <v>699</v>
      </c>
      <c r="D101" s="14">
        <v>2</v>
      </c>
      <c r="E101" s="14">
        <v>2</v>
      </c>
      <c r="F101" s="14">
        <v>2</v>
      </c>
      <c r="G101" s="14">
        <v>2</v>
      </c>
      <c r="H101" s="14">
        <v>2</v>
      </c>
      <c r="I101" s="39">
        <f t="shared" si="3"/>
        <v>2</v>
      </c>
      <c r="J101" s="39">
        <f t="shared" si="4"/>
        <v>0</v>
      </c>
      <c r="K101" s="39">
        <f t="shared" si="5"/>
        <v>2</v>
      </c>
      <c r="L101" s="14"/>
      <c r="M101" s="14">
        <v>2</v>
      </c>
      <c r="N101" s="14" t="s">
        <v>220</v>
      </c>
    </row>
    <row r="102" spans="1:14" ht="30">
      <c r="A102" s="40" t="s">
        <v>730</v>
      </c>
      <c r="B102" s="8" t="s">
        <v>671</v>
      </c>
      <c r="C102" s="8" t="s">
        <v>699</v>
      </c>
      <c r="D102" s="14">
        <v>4</v>
      </c>
      <c r="E102" s="14">
        <v>5</v>
      </c>
      <c r="F102" s="14">
        <v>4</v>
      </c>
      <c r="G102" s="14">
        <v>5</v>
      </c>
      <c r="H102" s="14">
        <v>5</v>
      </c>
      <c r="I102" s="39">
        <f t="shared" si="3"/>
        <v>5</v>
      </c>
      <c r="J102" s="39">
        <f t="shared" si="4"/>
        <v>0.30000000000000071</v>
      </c>
      <c r="K102" s="39">
        <f t="shared" si="5"/>
        <v>4.5999999999999996</v>
      </c>
      <c r="L102" s="14"/>
      <c r="M102" s="14">
        <v>5</v>
      </c>
      <c r="N102" s="14" t="s">
        <v>221</v>
      </c>
    </row>
    <row r="103" spans="1:14" ht="30">
      <c r="A103" s="40" t="s">
        <v>731</v>
      </c>
      <c r="B103" s="8" t="s">
        <v>671</v>
      </c>
      <c r="C103" s="8" t="s">
        <v>699</v>
      </c>
      <c r="D103" s="14">
        <v>5</v>
      </c>
      <c r="E103" s="14">
        <v>5</v>
      </c>
      <c r="F103" s="14">
        <v>5</v>
      </c>
      <c r="G103" s="14">
        <v>5</v>
      </c>
      <c r="H103" s="14">
        <v>5</v>
      </c>
      <c r="I103" s="39">
        <f t="shared" si="3"/>
        <v>5</v>
      </c>
      <c r="J103" s="39">
        <f t="shared" si="4"/>
        <v>0</v>
      </c>
      <c r="K103" s="39">
        <f t="shared" si="5"/>
        <v>5</v>
      </c>
      <c r="L103" s="14"/>
      <c r="M103" s="14">
        <v>5</v>
      </c>
    </row>
    <row r="104" spans="1:14" ht="30">
      <c r="A104" s="40" t="s">
        <v>732</v>
      </c>
      <c r="B104" s="8" t="s">
        <v>671</v>
      </c>
      <c r="C104" s="8" t="s">
        <v>699</v>
      </c>
      <c r="D104" s="14">
        <v>5</v>
      </c>
      <c r="E104" s="14">
        <v>2</v>
      </c>
      <c r="F104" s="14">
        <v>2</v>
      </c>
      <c r="G104" s="14">
        <v>3</v>
      </c>
      <c r="H104" s="14">
        <v>3</v>
      </c>
      <c r="I104" s="39">
        <f t="shared" si="3"/>
        <v>3</v>
      </c>
      <c r="J104" s="39">
        <f t="shared" si="4"/>
        <v>1.5</v>
      </c>
      <c r="K104" s="39">
        <f t="shared" si="5"/>
        <v>3</v>
      </c>
      <c r="L104" s="14"/>
      <c r="M104" s="14">
        <v>3</v>
      </c>
      <c r="N104" s="14" t="s">
        <v>222</v>
      </c>
    </row>
    <row r="105" spans="1:14" ht="30">
      <c r="A105" s="40" t="s">
        <v>733</v>
      </c>
      <c r="B105" s="8" t="s">
        <v>671</v>
      </c>
      <c r="C105" s="8" t="s">
        <v>699</v>
      </c>
      <c r="D105" s="14">
        <v>5</v>
      </c>
      <c r="E105" s="14">
        <v>5</v>
      </c>
      <c r="F105" s="14">
        <v>5</v>
      </c>
      <c r="G105" s="14">
        <v>5</v>
      </c>
      <c r="H105" s="14">
        <v>5</v>
      </c>
      <c r="I105" s="39">
        <f t="shared" si="3"/>
        <v>5</v>
      </c>
      <c r="J105" s="39">
        <f t="shared" si="4"/>
        <v>0</v>
      </c>
      <c r="K105" s="39">
        <f t="shared" si="5"/>
        <v>5</v>
      </c>
      <c r="L105" s="14"/>
      <c r="M105" s="14">
        <v>5</v>
      </c>
    </row>
    <row r="106" spans="1:14" ht="30">
      <c r="A106" s="40" t="s">
        <v>734</v>
      </c>
      <c r="B106" s="8" t="s">
        <v>671</v>
      </c>
      <c r="C106" s="8" t="s">
        <v>699</v>
      </c>
      <c r="D106" s="14">
        <v>5</v>
      </c>
      <c r="E106" s="14">
        <v>5</v>
      </c>
      <c r="F106" s="14">
        <v>5</v>
      </c>
      <c r="G106" s="14">
        <v>5</v>
      </c>
      <c r="H106" s="14">
        <v>5</v>
      </c>
      <c r="I106" s="39">
        <f t="shared" si="3"/>
        <v>5</v>
      </c>
      <c r="J106" s="39">
        <f t="shared" si="4"/>
        <v>0</v>
      </c>
      <c r="K106" s="39">
        <f t="shared" si="5"/>
        <v>5</v>
      </c>
      <c r="L106" s="14"/>
      <c r="M106" s="14">
        <v>5</v>
      </c>
    </row>
    <row r="107" spans="1:14" ht="30">
      <c r="A107" s="40" t="s">
        <v>744</v>
      </c>
      <c r="B107" s="8" t="s">
        <v>672</v>
      </c>
      <c r="C107" s="8" t="s">
        <v>699</v>
      </c>
      <c r="D107" s="14">
        <v>4</v>
      </c>
      <c r="E107" s="14">
        <v>5</v>
      </c>
      <c r="F107" s="14">
        <v>5</v>
      </c>
      <c r="G107" s="14">
        <v>5</v>
      </c>
      <c r="H107" s="14">
        <v>4</v>
      </c>
      <c r="I107" s="39">
        <f t="shared" si="3"/>
        <v>5</v>
      </c>
      <c r="J107" s="39">
        <f t="shared" si="4"/>
        <v>0.30000000000000071</v>
      </c>
      <c r="K107" s="39">
        <f t="shared" si="5"/>
        <v>4.5999999999999996</v>
      </c>
      <c r="L107" s="14"/>
      <c r="M107" s="14">
        <v>5</v>
      </c>
    </row>
    <row r="108" spans="1:14" ht="30">
      <c r="A108" s="40" t="s">
        <v>745</v>
      </c>
      <c r="B108" s="8" t="s">
        <v>672</v>
      </c>
      <c r="C108" s="8" t="s">
        <v>699</v>
      </c>
      <c r="D108" s="14">
        <v>5</v>
      </c>
      <c r="E108" s="14">
        <v>3</v>
      </c>
      <c r="F108" s="14">
        <v>5</v>
      </c>
      <c r="G108" s="14">
        <v>5</v>
      </c>
      <c r="H108" s="14">
        <v>5</v>
      </c>
      <c r="I108" s="39">
        <f t="shared" si="3"/>
        <v>5</v>
      </c>
      <c r="J108" s="39">
        <f t="shared" si="4"/>
        <v>0.80000000000000071</v>
      </c>
      <c r="K108" s="39">
        <f t="shared" si="5"/>
        <v>4.5999999999999996</v>
      </c>
      <c r="L108" s="14"/>
      <c r="M108" s="14">
        <v>5</v>
      </c>
      <c r="N108" s="14" t="s">
        <v>240</v>
      </c>
    </row>
    <row r="109" spans="1:14" ht="30">
      <c r="A109" s="40" t="s">
        <v>746</v>
      </c>
      <c r="B109" s="8" t="s">
        <v>672</v>
      </c>
      <c r="C109" s="8" t="s">
        <v>699</v>
      </c>
      <c r="D109" s="14">
        <v>5</v>
      </c>
      <c r="E109" s="14">
        <v>1</v>
      </c>
      <c r="F109" s="14">
        <v>2</v>
      </c>
      <c r="G109" s="14">
        <v>1</v>
      </c>
      <c r="H109" s="14">
        <v>2</v>
      </c>
      <c r="I109" s="39">
        <f t="shared" si="3"/>
        <v>2</v>
      </c>
      <c r="J109" s="39">
        <f t="shared" si="4"/>
        <v>2.7</v>
      </c>
      <c r="K109" s="39">
        <f t="shared" si="5"/>
        <v>2.2000000000000002</v>
      </c>
      <c r="L109" s="14"/>
      <c r="M109" s="14">
        <v>3</v>
      </c>
      <c r="N109" s="14" t="s">
        <v>241</v>
      </c>
    </row>
    <row r="110" spans="1:14" ht="30">
      <c r="A110" s="40" t="s">
        <v>747</v>
      </c>
      <c r="B110" s="8" t="s">
        <v>672</v>
      </c>
      <c r="C110" s="8" t="s">
        <v>699</v>
      </c>
      <c r="D110" s="14">
        <v>5</v>
      </c>
      <c r="E110" s="14">
        <v>2</v>
      </c>
      <c r="F110" s="14">
        <v>4</v>
      </c>
      <c r="G110" s="14">
        <v>4</v>
      </c>
      <c r="H110" s="14">
        <v>4</v>
      </c>
      <c r="I110" s="39">
        <f t="shared" si="3"/>
        <v>4</v>
      </c>
      <c r="J110" s="39">
        <f t="shared" si="4"/>
        <v>1.1999999999999993</v>
      </c>
      <c r="K110" s="39">
        <f t="shared" si="5"/>
        <v>3.8</v>
      </c>
      <c r="L110" s="14"/>
      <c r="M110" s="14">
        <v>4</v>
      </c>
    </row>
    <row r="111" spans="1:14" ht="30">
      <c r="A111" s="40" t="s">
        <v>748</v>
      </c>
      <c r="B111" s="8" t="s">
        <v>672</v>
      </c>
      <c r="C111" s="8" t="s">
        <v>699</v>
      </c>
      <c r="D111" s="14">
        <v>5</v>
      </c>
      <c r="E111" s="14">
        <v>2</v>
      </c>
      <c r="F111" s="14">
        <v>3</v>
      </c>
      <c r="G111" s="14">
        <v>2</v>
      </c>
      <c r="H111" s="14">
        <v>4</v>
      </c>
      <c r="I111" s="39">
        <f t="shared" si="3"/>
        <v>3</v>
      </c>
      <c r="J111" s="39">
        <f t="shared" si="4"/>
        <v>1.6999999999999993</v>
      </c>
      <c r="K111" s="39">
        <f t="shared" si="5"/>
        <v>3.2</v>
      </c>
      <c r="L111" s="14"/>
      <c r="M111" s="14">
        <v>3</v>
      </c>
      <c r="N111" s="14" t="s">
        <v>242</v>
      </c>
    </row>
    <row r="112" spans="1:14" ht="30">
      <c r="A112" s="40" t="s">
        <v>749</v>
      </c>
      <c r="B112" s="8" t="s">
        <v>672</v>
      </c>
      <c r="C112" s="8" t="s">
        <v>699</v>
      </c>
      <c r="D112" s="14">
        <v>2</v>
      </c>
      <c r="E112" s="14">
        <v>3</v>
      </c>
      <c r="F112" s="14">
        <v>3</v>
      </c>
      <c r="G112" s="14">
        <v>4</v>
      </c>
      <c r="H112" s="14">
        <v>3</v>
      </c>
      <c r="I112" s="39">
        <f t="shared" si="3"/>
        <v>3</v>
      </c>
      <c r="J112" s="39">
        <f t="shared" si="4"/>
        <v>0.5</v>
      </c>
      <c r="K112" s="39">
        <f t="shared" si="5"/>
        <v>3</v>
      </c>
      <c r="L112" s="14"/>
      <c r="M112" s="14">
        <v>4</v>
      </c>
    </row>
    <row r="113" spans="1:14" ht="30">
      <c r="A113" s="40" t="s">
        <v>750</v>
      </c>
      <c r="B113" s="8" t="s">
        <v>672</v>
      </c>
      <c r="C113" s="8" t="s">
        <v>699</v>
      </c>
      <c r="D113" s="14">
        <v>4</v>
      </c>
      <c r="E113" s="14">
        <v>3</v>
      </c>
      <c r="F113" s="14">
        <v>3</v>
      </c>
      <c r="G113" s="14">
        <v>3</v>
      </c>
      <c r="H113" s="14">
        <v>4</v>
      </c>
      <c r="I113" s="39">
        <f t="shared" si="3"/>
        <v>3</v>
      </c>
      <c r="J113" s="39">
        <f t="shared" si="4"/>
        <v>0.30000000000000071</v>
      </c>
      <c r="K113" s="39">
        <f t="shared" si="5"/>
        <v>3.4</v>
      </c>
      <c r="L113" s="14"/>
      <c r="M113" s="14">
        <v>3</v>
      </c>
    </row>
    <row r="114" spans="1:14" ht="30">
      <c r="A114" s="40" t="s">
        <v>751</v>
      </c>
      <c r="B114" s="8" t="s">
        <v>672</v>
      </c>
      <c r="C114" s="8" t="s">
        <v>699</v>
      </c>
      <c r="D114" s="14">
        <v>5</v>
      </c>
      <c r="E114" s="14">
        <v>4</v>
      </c>
      <c r="F114" s="14">
        <v>4</v>
      </c>
      <c r="G114" s="14">
        <v>5</v>
      </c>
      <c r="H114" s="14">
        <v>5</v>
      </c>
      <c r="I114" s="39">
        <f t="shared" si="3"/>
        <v>5</v>
      </c>
      <c r="J114" s="39">
        <f t="shared" si="4"/>
        <v>0.30000000000000071</v>
      </c>
      <c r="K114" s="39">
        <f t="shared" si="5"/>
        <v>4.5999999999999996</v>
      </c>
      <c r="L114" s="14"/>
      <c r="M114" s="14">
        <v>5</v>
      </c>
    </row>
    <row r="115" spans="1:14" ht="30">
      <c r="A115" s="40" t="s">
        <v>752</v>
      </c>
      <c r="B115" s="8" t="s">
        <v>672</v>
      </c>
      <c r="C115" s="8" t="s">
        <v>699</v>
      </c>
      <c r="D115" s="14">
        <v>4</v>
      </c>
      <c r="E115" s="14">
        <v>3</v>
      </c>
      <c r="F115" s="14">
        <v>4</v>
      </c>
      <c r="G115" s="14">
        <v>5</v>
      </c>
      <c r="H115" s="14">
        <v>4</v>
      </c>
      <c r="I115" s="39">
        <f t="shared" si="3"/>
        <v>4</v>
      </c>
      <c r="J115" s="39">
        <f t="shared" si="4"/>
        <v>0.5</v>
      </c>
      <c r="K115" s="39">
        <f t="shared" si="5"/>
        <v>4</v>
      </c>
      <c r="L115" s="14"/>
      <c r="M115" s="14">
        <v>4</v>
      </c>
    </row>
    <row r="116" spans="1:14" ht="30">
      <c r="A116" s="40" t="s">
        <v>753</v>
      </c>
      <c r="B116" s="8" t="s">
        <v>672</v>
      </c>
      <c r="C116" s="8" t="s">
        <v>699</v>
      </c>
      <c r="D116" s="14">
        <v>4</v>
      </c>
      <c r="E116" s="14">
        <v>3</v>
      </c>
      <c r="F116" s="14">
        <v>4</v>
      </c>
      <c r="G116" s="14">
        <v>4</v>
      </c>
      <c r="H116" s="14">
        <v>4</v>
      </c>
      <c r="I116" s="39">
        <f t="shared" si="3"/>
        <v>4</v>
      </c>
      <c r="J116" s="39">
        <f t="shared" si="4"/>
        <v>0.19999999999999929</v>
      </c>
      <c r="K116" s="39">
        <f t="shared" si="5"/>
        <v>3.8</v>
      </c>
      <c r="L116" s="14"/>
      <c r="M116" s="14">
        <v>4</v>
      </c>
    </row>
    <row r="117" spans="1:14" ht="30">
      <c r="A117" s="40" t="s">
        <v>744</v>
      </c>
      <c r="B117" s="8" t="s">
        <v>673</v>
      </c>
      <c r="C117" s="8" t="s">
        <v>699</v>
      </c>
      <c r="D117" s="14">
        <v>4</v>
      </c>
      <c r="E117" s="14">
        <v>3</v>
      </c>
      <c r="F117" s="14">
        <v>4</v>
      </c>
      <c r="G117" s="14">
        <v>3</v>
      </c>
      <c r="H117" s="14">
        <v>4</v>
      </c>
      <c r="I117" s="39">
        <f t="shared" si="3"/>
        <v>4</v>
      </c>
      <c r="J117" s="39">
        <f t="shared" si="4"/>
        <v>0.30000000000000071</v>
      </c>
      <c r="K117" s="39">
        <f t="shared" si="5"/>
        <v>3.6</v>
      </c>
      <c r="L117" s="14"/>
      <c r="M117" s="14">
        <v>4</v>
      </c>
    </row>
    <row r="118" spans="1:14" ht="30">
      <c r="A118" s="40" t="s">
        <v>745</v>
      </c>
      <c r="B118" s="8" t="s">
        <v>673</v>
      </c>
      <c r="C118" s="8" t="s">
        <v>699</v>
      </c>
      <c r="D118" s="14">
        <v>5</v>
      </c>
      <c r="E118" s="14">
        <v>5</v>
      </c>
      <c r="F118" s="14">
        <v>4</v>
      </c>
      <c r="G118" s="14">
        <v>5</v>
      </c>
      <c r="H118" s="14">
        <v>5</v>
      </c>
      <c r="I118" s="39">
        <f t="shared" si="3"/>
        <v>5</v>
      </c>
      <c r="J118" s="39">
        <f t="shared" si="4"/>
        <v>0.19999999999999998</v>
      </c>
      <c r="K118" s="39">
        <f t="shared" si="5"/>
        <v>4.8</v>
      </c>
      <c r="L118" s="14"/>
      <c r="M118" s="14">
        <v>5</v>
      </c>
    </row>
    <row r="119" spans="1:14" ht="38.25">
      <c r="A119" s="40" t="s">
        <v>746</v>
      </c>
      <c r="B119" s="8" t="s">
        <v>673</v>
      </c>
      <c r="C119" s="8" t="s">
        <v>699</v>
      </c>
      <c r="D119" s="14">
        <v>3</v>
      </c>
      <c r="E119" s="14">
        <v>2</v>
      </c>
      <c r="F119" s="14">
        <v>3</v>
      </c>
      <c r="G119" s="14">
        <v>3</v>
      </c>
      <c r="H119" s="14">
        <v>3</v>
      </c>
      <c r="I119" s="39">
        <f t="shared" si="3"/>
        <v>3</v>
      </c>
      <c r="J119" s="39">
        <f t="shared" si="4"/>
        <v>0.19999999999999929</v>
      </c>
      <c r="K119" s="39">
        <f t="shared" si="5"/>
        <v>2.8</v>
      </c>
      <c r="L119" s="14"/>
      <c r="M119" s="14">
        <v>4</v>
      </c>
      <c r="N119" s="14" t="s">
        <v>259</v>
      </c>
    </row>
    <row r="120" spans="1:14" ht="30">
      <c r="A120" s="40" t="s">
        <v>747</v>
      </c>
      <c r="B120" s="8" t="s">
        <v>673</v>
      </c>
      <c r="C120" s="8" t="s">
        <v>699</v>
      </c>
      <c r="D120" s="14">
        <v>4</v>
      </c>
      <c r="E120" s="14">
        <v>3</v>
      </c>
      <c r="F120" s="14">
        <v>4</v>
      </c>
      <c r="G120" s="14">
        <v>4</v>
      </c>
      <c r="H120" s="14">
        <v>4</v>
      </c>
      <c r="I120" s="39">
        <f t="shared" si="3"/>
        <v>4</v>
      </c>
      <c r="J120" s="39">
        <f t="shared" si="4"/>
        <v>0.19999999999999929</v>
      </c>
      <c r="K120" s="39">
        <f t="shared" si="5"/>
        <v>3.8</v>
      </c>
      <c r="L120" s="14"/>
      <c r="M120" s="14">
        <v>5</v>
      </c>
      <c r="N120" s="14" t="s">
        <v>260</v>
      </c>
    </row>
    <row r="121" spans="1:14" ht="38.25">
      <c r="A121" s="40" t="s">
        <v>748</v>
      </c>
      <c r="B121" s="8" t="s">
        <v>673</v>
      </c>
      <c r="C121" s="8" t="s">
        <v>699</v>
      </c>
      <c r="D121" s="14">
        <v>4</v>
      </c>
      <c r="E121" s="14">
        <v>3</v>
      </c>
      <c r="F121" s="14">
        <v>3</v>
      </c>
      <c r="G121" s="14">
        <v>4</v>
      </c>
      <c r="H121" s="14">
        <v>4</v>
      </c>
      <c r="I121" s="39">
        <f t="shared" si="3"/>
        <v>4</v>
      </c>
      <c r="J121" s="39">
        <f t="shared" si="4"/>
        <v>0.30000000000000071</v>
      </c>
      <c r="K121" s="39">
        <f t="shared" si="5"/>
        <v>3.6</v>
      </c>
      <c r="L121" s="14"/>
      <c r="M121" s="14">
        <v>4</v>
      </c>
      <c r="N121" s="14" t="s">
        <v>261</v>
      </c>
    </row>
    <row r="122" spans="1:14" ht="30">
      <c r="A122" s="40" t="s">
        <v>749</v>
      </c>
      <c r="B122" s="8" t="s">
        <v>673</v>
      </c>
      <c r="C122" s="8" t="s">
        <v>699</v>
      </c>
      <c r="D122" s="14">
        <v>4</v>
      </c>
      <c r="E122" s="14">
        <v>3</v>
      </c>
      <c r="F122" s="14">
        <v>4</v>
      </c>
      <c r="G122" s="14">
        <v>3</v>
      </c>
      <c r="H122" s="14">
        <v>4</v>
      </c>
      <c r="I122" s="39">
        <f t="shared" si="3"/>
        <v>4</v>
      </c>
      <c r="J122" s="39">
        <f t="shared" si="4"/>
        <v>0.30000000000000071</v>
      </c>
      <c r="K122" s="39">
        <f t="shared" si="5"/>
        <v>3.6</v>
      </c>
      <c r="L122" s="14"/>
      <c r="M122" s="14">
        <v>5</v>
      </c>
      <c r="N122" s="14" t="s">
        <v>262</v>
      </c>
    </row>
    <row r="123" spans="1:14" ht="30">
      <c r="A123" s="40" t="s">
        <v>750</v>
      </c>
      <c r="B123" s="8" t="s">
        <v>673</v>
      </c>
      <c r="C123" s="8" t="s">
        <v>699</v>
      </c>
      <c r="D123" s="14">
        <v>5</v>
      </c>
      <c r="E123" s="14">
        <v>5</v>
      </c>
      <c r="F123" s="14">
        <v>5</v>
      </c>
      <c r="G123" s="14">
        <v>4</v>
      </c>
      <c r="H123" s="14">
        <v>5</v>
      </c>
      <c r="I123" s="39">
        <f t="shared" si="3"/>
        <v>5</v>
      </c>
      <c r="J123" s="39">
        <f t="shared" si="4"/>
        <v>0.19999999999999998</v>
      </c>
      <c r="K123" s="39">
        <f t="shared" si="5"/>
        <v>4.8</v>
      </c>
      <c r="L123" s="14"/>
      <c r="M123" s="14">
        <v>5</v>
      </c>
      <c r="N123" s="14" t="s">
        <v>263</v>
      </c>
    </row>
    <row r="124" spans="1:14" ht="30">
      <c r="A124" s="40" t="s">
        <v>751</v>
      </c>
      <c r="B124" s="8" t="s">
        <v>673</v>
      </c>
      <c r="C124" s="8" t="s">
        <v>699</v>
      </c>
      <c r="D124" s="14">
        <v>4</v>
      </c>
      <c r="E124" s="14">
        <v>3</v>
      </c>
      <c r="F124" s="14">
        <v>4</v>
      </c>
      <c r="G124" s="14">
        <v>3</v>
      </c>
      <c r="H124" s="14">
        <v>4</v>
      </c>
      <c r="I124" s="39">
        <f t="shared" si="3"/>
        <v>4</v>
      </c>
      <c r="J124" s="39">
        <f t="shared" si="4"/>
        <v>0.30000000000000071</v>
      </c>
      <c r="K124" s="39">
        <f t="shared" si="5"/>
        <v>3.6</v>
      </c>
      <c r="L124" s="14"/>
      <c r="M124" s="14">
        <v>5</v>
      </c>
      <c r="N124" s="14" t="s">
        <v>264</v>
      </c>
    </row>
    <row r="125" spans="1:14" ht="30">
      <c r="A125" s="40" t="s">
        <v>752</v>
      </c>
      <c r="B125" s="8" t="s">
        <v>673</v>
      </c>
      <c r="C125" s="8" t="s">
        <v>699</v>
      </c>
      <c r="D125" s="14">
        <v>4</v>
      </c>
      <c r="E125" s="14">
        <v>3</v>
      </c>
      <c r="F125" s="14">
        <v>4</v>
      </c>
      <c r="G125" s="14">
        <v>4</v>
      </c>
      <c r="H125" s="14">
        <v>4</v>
      </c>
      <c r="I125" s="39">
        <f t="shared" si="3"/>
        <v>4</v>
      </c>
      <c r="J125" s="39">
        <f t="shared" si="4"/>
        <v>0.19999999999999929</v>
      </c>
      <c r="K125" s="39">
        <f t="shared" si="5"/>
        <v>3.8</v>
      </c>
      <c r="L125" s="14"/>
      <c r="M125" s="14">
        <v>5</v>
      </c>
    </row>
    <row r="126" spans="1:14" ht="30">
      <c r="A126" s="40" t="s">
        <v>753</v>
      </c>
      <c r="B126" s="8" t="s">
        <v>673</v>
      </c>
      <c r="C126" s="8" t="s">
        <v>699</v>
      </c>
      <c r="D126" s="14">
        <v>4</v>
      </c>
      <c r="E126" s="14">
        <v>3</v>
      </c>
      <c r="F126" s="14">
        <v>3</v>
      </c>
      <c r="G126" s="14">
        <v>3</v>
      </c>
      <c r="H126" s="14">
        <v>4</v>
      </c>
      <c r="I126" s="39">
        <f t="shared" si="3"/>
        <v>3</v>
      </c>
      <c r="J126" s="39">
        <f t="shared" si="4"/>
        <v>0.30000000000000071</v>
      </c>
      <c r="K126" s="39">
        <f t="shared" si="5"/>
        <v>3.4</v>
      </c>
      <c r="L126" s="14"/>
      <c r="M126" s="14">
        <v>4</v>
      </c>
    </row>
    <row r="127" spans="1:14" ht="30">
      <c r="A127" s="40" t="s">
        <v>744</v>
      </c>
      <c r="B127" s="8" t="s">
        <v>680</v>
      </c>
      <c r="C127" s="8" t="s">
        <v>699</v>
      </c>
      <c r="D127" s="14">
        <v>5</v>
      </c>
      <c r="E127" s="14">
        <v>4</v>
      </c>
      <c r="F127" s="14">
        <v>4</v>
      </c>
      <c r="G127" s="14">
        <v>4</v>
      </c>
      <c r="H127" s="14">
        <v>4</v>
      </c>
      <c r="I127" s="39">
        <f t="shared" si="3"/>
        <v>4</v>
      </c>
      <c r="J127" s="39">
        <f t="shared" si="4"/>
        <v>0.19999999999999996</v>
      </c>
      <c r="K127" s="39">
        <f t="shared" si="5"/>
        <v>4.2</v>
      </c>
      <c r="L127" s="14"/>
      <c r="M127" s="14">
        <v>4</v>
      </c>
      <c r="N127" s="14" t="s">
        <v>279</v>
      </c>
    </row>
    <row r="128" spans="1:14" ht="30">
      <c r="A128" s="40" t="s">
        <v>745</v>
      </c>
      <c r="B128" s="8" t="s">
        <v>680</v>
      </c>
      <c r="C128" s="8" t="s">
        <v>699</v>
      </c>
      <c r="D128" s="14">
        <v>4</v>
      </c>
      <c r="E128" s="14">
        <v>3</v>
      </c>
      <c r="F128" s="14">
        <v>3</v>
      </c>
      <c r="G128" s="14">
        <v>4</v>
      </c>
      <c r="H128" s="14">
        <v>4</v>
      </c>
      <c r="I128" s="39">
        <f t="shared" si="3"/>
        <v>4</v>
      </c>
      <c r="J128" s="39">
        <f t="shared" si="4"/>
        <v>0.30000000000000071</v>
      </c>
      <c r="K128" s="39">
        <f t="shared" si="5"/>
        <v>3.6</v>
      </c>
      <c r="L128" s="14"/>
      <c r="M128" s="14">
        <v>3</v>
      </c>
      <c r="N128" s="14" t="s">
        <v>280</v>
      </c>
    </row>
    <row r="129" spans="1:14" ht="30">
      <c r="A129" s="40" t="s">
        <v>746</v>
      </c>
      <c r="B129" s="8" t="s">
        <v>680</v>
      </c>
      <c r="C129" s="8" t="s">
        <v>699</v>
      </c>
      <c r="D129" s="14">
        <v>4</v>
      </c>
      <c r="E129" s="14">
        <v>3</v>
      </c>
      <c r="F129" s="14">
        <v>3</v>
      </c>
      <c r="G129" s="14">
        <v>3</v>
      </c>
      <c r="H129" s="14">
        <v>3</v>
      </c>
      <c r="I129" s="39">
        <f t="shared" si="3"/>
        <v>3</v>
      </c>
      <c r="J129" s="39">
        <f t="shared" si="4"/>
        <v>0.19999999999999929</v>
      </c>
      <c r="K129" s="39">
        <f t="shared" si="5"/>
        <v>3.2</v>
      </c>
      <c r="L129" s="14"/>
      <c r="M129" s="14">
        <v>3</v>
      </c>
      <c r="N129" s="14" t="s">
        <v>281</v>
      </c>
    </row>
    <row r="130" spans="1:14" ht="30">
      <c r="A130" s="40" t="s">
        <v>747</v>
      </c>
      <c r="B130" s="8" t="s">
        <v>680</v>
      </c>
      <c r="C130" s="8" t="s">
        <v>699</v>
      </c>
      <c r="D130" s="14">
        <v>4</v>
      </c>
      <c r="E130" s="14">
        <v>3</v>
      </c>
      <c r="F130" s="14">
        <v>4</v>
      </c>
      <c r="G130" s="14">
        <v>3</v>
      </c>
      <c r="H130" s="14">
        <v>4</v>
      </c>
      <c r="I130" s="39">
        <f t="shared" si="3"/>
        <v>4</v>
      </c>
      <c r="J130" s="39">
        <f t="shared" si="4"/>
        <v>0.30000000000000071</v>
      </c>
      <c r="K130" s="39">
        <f t="shared" si="5"/>
        <v>3.6</v>
      </c>
      <c r="L130" s="14"/>
      <c r="M130" s="14">
        <v>3</v>
      </c>
      <c r="N130" s="14" t="s">
        <v>282</v>
      </c>
    </row>
    <row r="131" spans="1:14" ht="30">
      <c r="A131" s="40" t="s">
        <v>748</v>
      </c>
      <c r="B131" s="8" t="s">
        <v>680</v>
      </c>
      <c r="C131" s="8" t="s">
        <v>699</v>
      </c>
      <c r="D131" s="14">
        <v>5</v>
      </c>
      <c r="E131" s="14">
        <v>4</v>
      </c>
      <c r="F131" s="14">
        <v>4</v>
      </c>
      <c r="G131" s="14">
        <v>3</v>
      </c>
      <c r="H131" s="14">
        <v>4</v>
      </c>
      <c r="I131" s="39">
        <f t="shared" ref="I131:I194" si="6">MEDIAN(D131:H131)</f>
        <v>4</v>
      </c>
      <c r="J131" s="39">
        <f t="shared" ref="J131:J194" si="7">_xlfn.VAR.S(D131:H131)</f>
        <v>0.5</v>
      </c>
      <c r="K131" s="39">
        <f t="shared" ref="K131:K194" si="8">AVERAGE(D131:H131)</f>
        <v>4</v>
      </c>
      <c r="L131" s="14"/>
      <c r="M131" s="14">
        <v>3</v>
      </c>
      <c r="N131" s="14" t="s">
        <v>283</v>
      </c>
    </row>
    <row r="132" spans="1:14" ht="30">
      <c r="A132" s="40" t="s">
        <v>749</v>
      </c>
      <c r="B132" s="8" t="s">
        <v>680</v>
      </c>
      <c r="C132" s="8" t="s">
        <v>699</v>
      </c>
      <c r="D132" s="14">
        <v>5</v>
      </c>
      <c r="E132" s="14">
        <v>4</v>
      </c>
      <c r="F132" s="14">
        <v>4</v>
      </c>
      <c r="G132" s="14">
        <v>4</v>
      </c>
      <c r="H132" s="14">
        <v>4</v>
      </c>
      <c r="I132" s="39">
        <f t="shared" si="6"/>
        <v>4</v>
      </c>
      <c r="J132" s="39">
        <f t="shared" si="7"/>
        <v>0.19999999999999996</v>
      </c>
      <c r="K132" s="39">
        <f t="shared" si="8"/>
        <v>4.2</v>
      </c>
      <c r="L132" s="14"/>
      <c r="M132" s="14">
        <v>4</v>
      </c>
      <c r="N132" s="14" t="s">
        <v>284</v>
      </c>
    </row>
    <row r="133" spans="1:14" ht="30">
      <c r="A133" s="40" t="s">
        <v>750</v>
      </c>
      <c r="B133" s="8" t="s">
        <v>680</v>
      </c>
      <c r="C133" s="8" t="s">
        <v>699</v>
      </c>
      <c r="D133" s="14">
        <v>5</v>
      </c>
      <c r="E133" s="14">
        <v>4</v>
      </c>
      <c r="F133" s="14">
        <v>4</v>
      </c>
      <c r="G133" s="14">
        <v>4</v>
      </c>
      <c r="H133" s="14">
        <v>4</v>
      </c>
      <c r="I133" s="39">
        <f t="shared" si="6"/>
        <v>4</v>
      </c>
      <c r="J133" s="39">
        <f t="shared" si="7"/>
        <v>0.19999999999999996</v>
      </c>
      <c r="K133" s="39">
        <f t="shared" si="8"/>
        <v>4.2</v>
      </c>
      <c r="L133" s="14"/>
      <c r="M133" s="14">
        <v>4</v>
      </c>
      <c r="N133" s="14" t="s">
        <v>285</v>
      </c>
    </row>
    <row r="134" spans="1:14" ht="30">
      <c r="A134" s="40" t="s">
        <v>751</v>
      </c>
      <c r="B134" s="8" t="s">
        <v>680</v>
      </c>
      <c r="C134" s="8" t="s">
        <v>699</v>
      </c>
      <c r="D134" s="14">
        <v>5</v>
      </c>
      <c r="E134" s="14">
        <v>5</v>
      </c>
      <c r="F134" s="14">
        <v>5</v>
      </c>
      <c r="G134" s="14">
        <v>5</v>
      </c>
      <c r="H134" s="14">
        <v>5</v>
      </c>
      <c r="I134" s="39">
        <f t="shared" si="6"/>
        <v>5</v>
      </c>
      <c r="J134" s="39">
        <f t="shared" si="7"/>
        <v>0</v>
      </c>
      <c r="K134" s="39">
        <f t="shared" si="8"/>
        <v>5</v>
      </c>
      <c r="L134" s="14"/>
      <c r="M134" s="14">
        <v>5</v>
      </c>
      <c r="N134" s="14" t="s">
        <v>286</v>
      </c>
    </row>
    <row r="135" spans="1:14" ht="30">
      <c r="A135" s="40" t="s">
        <v>752</v>
      </c>
      <c r="B135" s="8" t="s">
        <v>680</v>
      </c>
      <c r="C135" s="8" t="s">
        <v>699</v>
      </c>
      <c r="D135" s="14">
        <v>5</v>
      </c>
      <c r="E135" s="14">
        <v>3</v>
      </c>
      <c r="F135" s="14">
        <v>4</v>
      </c>
      <c r="G135" s="14">
        <v>4</v>
      </c>
      <c r="H135" s="14">
        <v>4</v>
      </c>
      <c r="I135" s="39">
        <f t="shared" si="6"/>
        <v>4</v>
      </c>
      <c r="J135" s="39">
        <f t="shared" si="7"/>
        <v>0.5</v>
      </c>
      <c r="K135" s="39">
        <f t="shared" si="8"/>
        <v>4</v>
      </c>
      <c r="L135" s="14"/>
      <c r="M135" s="14">
        <v>3</v>
      </c>
      <c r="N135" s="14" t="s">
        <v>287</v>
      </c>
    </row>
    <row r="136" spans="1:14" ht="30">
      <c r="A136" s="40" t="s">
        <v>753</v>
      </c>
      <c r="B136" s="8" t="s">
        <v>680</v>
      </c>
      <c r="C136" s="8" t="s">
        <v>699</v>
      </c>
      <c r="D136" s="14">
        <v>3</v>
      </c>
      <c r="E136" s="14">
        <v>2</v>
      </c>
      <c r="F136" s="14">
        <v>2</v>
      </c>
      <c r="G136" s="14">
        <v>2</v>
      </c>
      <c r="H136" s="14">
        <v>2</v>
      </c>
      <c r="I136" s="39">
        <f t="shared" si="6"/>
        <v>2</v>
      </c>
      <c r="J136" s="39">
        <f t="shared" si="7"/>
        <v>0.20000000000000018</v>
      </c>
      <c r="K136" s="39">
        <f t="shared" si="8"/>
        <v>2.2000000000000002</v>
      </c>
      <c r="L136" s="14"/>
      <c r="M136" s="14">
        <v>2</v>
      </c>
      <c r="N136" s="14" t="s">
        <v>288</v>
      </c>
    </row>
    <row r="137" spans="1:14">
      <c r="A137" s="41" t="s">
        <v>764</v>
      </c>
      <c r="B137" s="8" t="s">
        <v>675</v>
      </c>
      <c r="C137" s="8" t="s">
        <v>699</v>
      </c>
      <c r="D137" s="1">
        <v>3</v>
      </c>
      <c r="E137" s="1">
        <v>2</v>
      </c>
      <c r="F137" s="1">
        <v>3</v>
      </c>
      <c r="G137" s="1">
        <v>2</v>
      </c>
      <c r="H137" s="1">
        <v>2</v>
      </c>
      <c r="I137" s="39">
        <f t="shared" si="6"/>
        <v>2</v>
      </c>
      <c r="J137" s="39">
        <f t="shared" si="7"/>
        <v>0.29999999999999982</v>
      </c>
      <c r="K137" s="39">
        <f t="shared" si="8"/>
        <v>2.4</v>
      </c>
      <c r="L137" s="1"/>
      <c r="M137" s="1">
        <v>3</v>
      </c>
      <c r="N137" s="1" t="s">
        <v>305</v>
      </c>
    </row>
    <row r="138" spans="1:14">
      <c r="A138" s="41" t="s">
        <v>765</v>
      </c>
      <c r="B138" s="8" t="s">
        <v>675</v>
      </c>
      <c r="C138" s="8" t="s">
        <v>699</v>
      </c>
      <c r="D138" s="1">
        <v>4</v>
      </c>
      <c r="E138" s="1">
        <v>2</v>
      </c>
      <c r="F138" s="1">
        <v>4</v>
      </c>
      <c r="G138" s="1">
        <v>2</v>
      </c>
      <c r="H138" s="1">
        <v>4</v>
      </c>
      <c r="I138" s="39">
        <f t="shared" si="6"/>
        <v>4</v>
      </c>
      <c r="J138" s="39">
        <f t="shared" si="7"/>
        <v>1.1999999999999993</v>
      </c>
      <c r="K138" s="39">
        <f t="shared" si="8"/>
        <v>3.2</v>
      </c>
      <c r="L138" s="1"/>
      <c r="M138" s="1">
        <v>3</v>
      </c>
      <c r="N138" s="1" t="s">
        <v>306</v>
      </c>
    </row>
    <row r="139" spans="1:14">
      <c r="A139" s="41" t="s">
        <v>766</v>
      </c>
      <c r="B139" s="8" t="s">
        <v>675</v>
      </c>
      <c r="C139" s="8" t="s">
        <v>699</v>
      </c>
      <c r="D139" s="1">
        <v>4</v>
      </c>
      <c r="E139" s="1">
        <v>2</v>
      </c>
      <c r="F139" s="1">
        <v>4</v>
      </c>
      <c r="G139" s="1">
        <v>2</v>
      </c>
      <c r="H139" s="1">
        <v>4</v>
      </c>
      <c r="I139" s="39">
        <f t="shared" si="6"/>
        <v>4</v>
      </c>
      <c r="J139" s="39">
        <f t="shared" si="7"/>
        <v>1.1999999999999993</v>
      </c>
      <c r="K139" s="39">
        <f t="shared" si="8"/>
        <v>3.2</v>
      </c>
      <c r="L139" s="1"/>
      <c r="M139" s="1">
        <v>4</v>
      </c>
      <c r="N139" s="1" t="s">
        <v>307</v>
      </c>
    </row>
    <row r="140" spans="1:14">
      <c r="A140" s="41" t="s">
        <v>767</v>
      </c>
      <c r="B140" s="8" t="s">
        <v>675</v>
      </c>
      <c r="C140" s="8" t="s">
        <v>699</v>
      </c>
      <c r="D140" s="1">
        <v>4</v>
      </c>
      <c r="E140" s="1">
        <v>2</v>
      </c>
      <c r="F140" s="1">
        <v>4</v>
      </c>
      <c r="G140" s="1">
        <v>4</v>
      </c>
      <c r="H140" s="1">
        <v>4</v>
      </c>
      <c r="I140" s="39">
        <f t="shared" si="6"/>
        <v>4</v>
      </c>
      <c r="J140" s="39">
        <f t="shared" si="7"/>
        <v>0.80000000000000071</v>
      </c>
      <c r="K140" s="39">
        <f t="shared" si="8"/>
        <v>3.6</v>
      </c>
      <c r="L140" s="1"/>
      <c r="M140" s="1">
        <v>5</v>
      </c>
      <c r="N140" s="1" t="s">
        <v>308</v>
      </c>
    </row>
    <row r="141" spans="1:14">
      <c r="A141" s="41" t="s">
        <v>768</v>
      </c>
      <c r="B141" s="8" t="s">
        <v>675</v>
      </c>
      <c r="C141" s="8" t="s">
        <v>699</v>
      </c>
      <c r="D141" s="1">
        <v>4</v>
      </c>
      <c r="E141" s="1">
        <v>2</v>
      </c>
      <c r="F141" s="1">
        <v>2</v>
      </c>
      <c r="G141" s="1">
        <v>2</v>
      </c>
      <c r="H141" s="1">
        <v>4</v>
      </c>
      <c r="I141" s="39">
        <f t="shared" si="6"/>
        <v>2</v>
      </c>
      <c r="J141" s="39">
        <f t="shared" si="7"/>
        <v>1.1999999999999993</v>
      </c>
      <c r="K141" s="39">
        <f t="shared" si="8"/>
        <v>2.8</v>
      </c>
      <c r="L141" s="1"/>
      <c r="M141" s="1">
        <v>2</v>
      </c>
      <c r="N141" s="1" t="s">
        <v>309</v>
      </c>
    </row>
    <row r="142" spans="1:14">
      <c r="A142" s="41" t="s">
        <v>769</v>
      </c>
      <c r="B142" s="8" t="s">
        <v>675</v>
      </c>
      <c r="C142" s="8" t="s">
        <v>699</v>
      </c>
      <c r="D142" s="1">
        <v>2</v>
      </c>
      <c r="E142" s="1">
        <v>2</v>
      </c>
      <c r="F142" s="1">
        <v>2</v>
      </c>
      <c r="G142" s="1">
        <v>2</v>
      </c>
      <c r="H142" s="1">
        <v>3</v>
      </c>
      <c r="I142" s="39">
        <f t="shared" si="6"/>
        <v>2</v>
      </c>
      <c r="J142" s="39">
        <f t="shared" si="7"/>
        <v>0.20000000000000018</v>
      </c>
      <c r="K142" s="39">
        <f t="shared" si="8"/>
        <v>2.2000000000000002</v>
      </c>
      <c r="L142" s="1"/>
      <c r="M142" s="1">
        <v>2</v>
      </c>
      <c r="N142" s="1" t="s">
        <v>310</v>
      </c>
    </row>
    <row r="143" spans="1:14">
      <c r="A143" s="41" t="s">
        <v>770</v>
      </c>
      <c r="B143" s="8" t="s">
        <v>675</v>
      </c>
      <c r="C143" s="8" t="s">
        <v>699</v>
      </c>
      <c r="D143" s="1">
        <v>4</v>
      </c>
      <c r="E143" s="1">
        <v>4</v>
      </c>
      <c r="F143" s="1">
        <v>4</v>
      </c>
      <c r="G143" s="1">
        <v>4</v>
      </c>
      <c r="H143" s="1">
        <v>4</v>
      </c>
      <c r="I143" s="39">
        <f t="shared" si="6"/>
        <v>4</v>
      </c>
      <c r="J143" s="39">
        <f t="shared" si="7"/>
        <v>0</v>
      </c>
      <c r="K143" s="39">
        <f t="shared" si="8"/>
        <v>4</v>
      </c>
      <c r="L143" s="1"/>
      <c r="M143" s="1">
        <v>4</v>
      </c>
      <c r="N143" s="1" t="s">
        <v>311</v>
      </c>
    </row>
    <row r="144" spans="1:14">
      <c r="A144" s="41" t="s">
        <v>771</v>
      </c>
      <c r="B144" s="8" t="s">
        <v>675</v>
      </c>
      <c r="C144" s="8" t="s">
        <v>699</v>
      </c>
      <c r="D144" s="1">
        <v>2</v>
      </c>
      <c r="E144" s="1">
        <v>2</v>
      </c>
      <c r="F144" s="1">
        <v>2</v>
      </c>
      <c r="G144" s="1">
        <v>2</v>
      </c>
      <c r="H144" s="1">
        <v>2</v>
      </c>
      <c r="I144" s="39">
        <f t="shared" si="6"/>
        <v>2</v>
      </c>
      <c r="J144" s="39">
        <f t="shared" si="7"/>
        <v>0</v>
      </c>
      <c r="K144" s="39">
        <f t="shared" si="8"/>
        <v>2</v>
      </c>
      <c r="L144" s="1"/>
      <c r="M144" s="1">
        <v>2</v>
      </c>
      <c r="N144" s="1" t="s">
        <v>312</v>
      </c>
    </row>
    <row r="145" spans="1:14">
      <c r="A145" s="41" t="s">
        <v>772</v>
      </c>
      <c r="B145" s="8" t="s">
        <v>675</v>
      </c>
      <c r="C145" s="8" t="s">
        <v>699</v>
      </c>
      <c r="D145" s="1">
        <v>2</v>
      </c>
      <c r="E145" s="1">
        <v>2</v>
      </c>
      <c r="F145" s="1">
        <v>2</v>
      </c>
      <c r="G145" s="1">
        <v>2</v>
      </c>
      <c r="H145" s="1">
        <v>2</v>
      </c>
      <c r="I145" s="39">
        <f t="shared" si="6"/>
        <v>2</v>
      </c>
      <c r="J145" s="39">
        <f t="shared" si="7"/>
        <v>0</v>
      </c>
      <c r="K145" s="39">
        <f t="shared" si="8"/>
        <v>2</v>
      </c>
      <c r="L145" s="1"/>
      <c r="M145" s="1">
        <v>2</v>
      </c>
      <c r="N145" s="1" t="s">
        <v>313</v>
      </c>
    </row>
    <row r="146" spans="1:14">
      <c r="A146" s="41" t="s">
        <v>773</v>
      </c>
      <c r="B146" s="8" t="s">
        <v>675</v>
      </c>
      <c r="C146" s="8" t="s">
        <v>699</v>
      </c>
      <c r="D146" s="1">
        <v>2</v>
      </c>
      <c r="E146" s="1">
        <v>2</v>
      </c>
      <c r="F146" s="1">
        <v>2</v>
      </c>
      <c r="G146" s="1">
        <v>2</v>
      </c>
      <c r="H146" s="1">
        <v>2</v>
      </c>
      <c r="I146" s="39">
        <f t="shared" si="6"/>
        <v>2</v>
      </c>
      <c r="J146" s="39">
        <f t="shared" si="7"/>
        <v>0</v>
      </c>
      <c r="K146" s="39">
        <f t="shared" si="8"/>
        <v>2</v>
      </c>
      <c r="L146" s="1"/>
      <c r="M146" s="1">
        <v>3</v>
      </c>
      <c r="N146" s="1" t="s">
        <v>314</v>
      </c>
    </row>
    <row r="147" spans="1:14">
      <c r="A147" s="41" t="s">
        <v>774</v>
      </c>
      <c r="B147" s="8" t="s">
        <v>675</v>
      </c>
      <c r="C147" s="8" t="s">
        <v>699</v>
      </c>
      <c r="D147" s="1">
        <v>2</v>
      </c>
      <c r="E147" s="1">
        <v>2</v>
      </c>
      <c r="F147" s="1">
        <v>2</v>
      </c>
      <c r="G147" s="1">
        <v>2</v>
      </c>
      <c r="H147" s="1">
        <v>2</v>
      </c>
      <c r="I147" s="39">
        <f t="shared" si="6"/>
        <v>2</v>
      </c>
      <c r="J147" s="39">
        <f t="shared" si="7"/>
        <v>0</v>
      </c>
      <c r="K147" s="39">
        <f t="shared" si="8"/>
        <v>2</v>
      </c>
      <c r="L147" s="1"/>
      <c r="M147" s="1">
        <v>2</v>
      </c>
      <c r="N147" s="1" t="s">
        <v>315</v>
      </c>
    </row>
    <row r="148" spans="1:14">
      <c r="A148" s="41" t="s">
        <v>775</v>
      </c>
      <c r="B148" s="8" t="s">
        <v>675</v>
      </c>
      <c r="C148" s="8" t="s">
        <v>699</v>
      </c>
      <c r="D148" s="1">
        <v>4</v>
      </c>
      <c r="E148" s="1">
        <v>4</v>
      </c>
      <c r="F148" s="1">
        <v>4</v>
      </c>
      <c r="G148" s="1">
        <v>3</v>
      </c>
      <c r="H148" s="1">
        <v>4</v>
      </c>
      <c r="I148" s="39">
        <f t="shared" si="6"/>
        <v>4</v>
      </c>
      <c r="J148" s="39">
        <f t="shared" si="7"/>
        <v>0.19999999999999929</v>
      </c>
      <c r="K148" s="39">
        <f t="shared" si="8"/>
        <v>3.8</v>
      </c>
      <c r="L148" s="1"/>
      <c r="M148" s="1">
        <v>4</v>
      </c>
      <c r="N148" s="1" t="s">
        <v>316</v>
      </c>
    </row>
    <row r="149" spans="1:14">
      <c r="A149" s="41" t="s">
        <v>776</v>
      </c>
      <c r="B149" s="8" t="s">
        <v>675</v>
      </c>
      <c r="C149" s="8" t="s">
        <v>699</v>
      </c>
      <c r="D149" s="1">
        <v>4</v>
      </c>
      <c r="E149" s="1">
        <v>4</v>
      </c>
      <c r="F149" s="1">
        <v>4</v>
      </c>
      <c r="G149" s="1">
        <v>3</v>
      </c>
      <c r="H149" s="1">
        <v>4</v>
      </c>
      <c r="I149" s="39">
        <f t="shared" si="6"/>
        <v>4</v>
      </c>
      <c r="J149" s="39">
        <f t="shared" si="7"/>
        <v>0.19999999999999929</v>
      </c>
      <c r="K149" s="39">
        <f t="shared" si="8"/>
        <v>3.8</v>
      </c>
      <c r="L149" s="1"/>
      <c r="M149" s="1">
        <v>4</v>
      </c>
      <c r="N149" s="1" t="s">
        <v>317</v>
      </c>
    </row>
    <row r="150" spans="1:14">
      <c r="A150" s="41" t="s">
        <v>764</v>
      </c>
      <c r="B150" s="8" t="s">
        <v>679</v>
      </c>
      <c r="C150" s="8" t="s">
        <v>699</v>
      </c>
      <c r="D150" s="1">
        <v>5</v>
      </c>
      <c r="E150" s="1">
        <v>2</v>
      </c>
      <c r="F150" s="1">
        <v>3</v>
      </c>
      <c r="G150" s="1">
        <v>2</v>
      </c>
      <c r="H150" s="1">
        <v>3</v>
      </c>
      <c r="I150" s="39">
        <f t="shared" si="6"/>
        <v>3</v>
      </c>
      <c r="J150" s="39">
        <f t="shared" si="7"/>
        <v>1.5</v>
      </c>
      <c r="K150" s="39">
        <f t="shared" si="8"/>
        <v>3</v>
      </c>
      <c r="L150" s="1"/>
      <c r="M150" s="1">
        <v>2</v>
      </c>
      <c r="N150" s="1" t="s">
        <v>337</v>
      </c>
    </row>
    <row r="151" spans="1:14">
      <c r="A151" s="41" t="s">
        <v>765</v>
      </c>
      <c r="B151" s="8" t="s">
        <v>679</v>
      </c>
      <c r="C151" s="8" t="s">
        <v>699</v>
      </c>
      <c r="D151" s="1">
        <v>5</v>
      </c>
      <c r="E151" s="1">
        <v>5</v>
      </c>
      <c r="F151" s="1">
        <v>5</v>
      </c>
      <c r="G151" s="1">
        <v>3</v>
      </c>
      <c r="H151" s="1">
        <v>5</v>
      </c>
      <c r="I151" s="39">
        <f t="shared" si="6"/>
        <v>5</v>
      </c>
      <c r="J151" s="39">
        <f t="shared" si="7"/>
        <v>0.80000000000000071</v>
      </c>
      <c r="K151" s="39">
        <f t="shared" si="8"/>
        <v>4.5999999999999996</v>
      </c>
      <c r="L151" s="1"/>
      <c r="M151" s="1">
        <v>3</v>
      </c>
      <c r="N151" s="1" t="s">
        <v>338</v>
      </c>
    </row>
    <row r="152" spans="1:14">
      <c r="A152" s="41" t="s">
        <v>766</v>
      </c>
      <c r="B152" s="8" t="s">
        <v>679</v>
      </c>
      <c r="C152" s="8" t="s">
        <v>699</v>
      </c>
      <c r="D152" s="1">
        <v>5</v>
      </c>
      <c r="E152" s="1">
        <v>5</v>
      </c>
      <c r="F152" s="1">
        <v>5</v>
      </c>
      <c r="G152" s="1">
        <v>4</v>
      </c>
      <c r="H152" s="1">
        <v>5</v>
      </c>
      <c r="I152" s="39">
        <f t="shared" si="6"/>
        <v>5</v>
      </c>
      <c r="J152" s="39">
        <f t="shared" si="7"/>
        <v>0.19999999999999998</v>
      </c>
      <c r="K152" s="39">
        <f t="shared" si="8"/>
        <v>4.8</v>
      </c>
      <c r="L152" s="1"/>
      <c r="M152" s="1">
        <v>5</v>
      </c>
      <c r="N152" s="1" t="s">
        <v>339</v>
      </c>
    </row>
    <row r="153" spans="1:14">
      <c r="A153" s="41" t="s">
        <v>767</v>
      </c>
      <c r="B153" s="8" t="s">
        <v>679</v>
      </c>
      <c r="C153" s="8" t="s">
        <v>699</v>
      </c>
      <c r="D153" s="1">
        <v>5</v>
      </c>
      <c r="E153" s="1">
        <v>5</v>
      </c>
      <c r="F153" s="1">
        <v>5</v>
      </c>
      <c r="G153" s="1">
        <v>4</v>
      </c>
      <c r="H153" s="1">
        <v>5</v>
      </c>
      <c r="I153" s="39">
        <f t="shared" si="6"/>
        <v>5</v>
      </c>
      <c r="J153" s="39">
        <f t="shared" si="7"/>
        <v>0.19999999999999998</v>
      </c>
      <c r="K153" s="39">
        <f t="shared" si="8"/>
        <v>4.8</v>
      </c>
      <c r="L153" s="1"/>
      <c r="M153" s="1">
        <v>4</v>
      </c>
      <c r="N153" s="1" t="s">
        <v>340</v>
      </c>
    </row>
    <row r="154" spans="1:14">
      <c r="A154" s="41" t="s">
        <v>768</v>
      </c>
      <c r="B154" s="8" t="s">
        <v>679</v>
      </c>
      <c r="C154" s="8" t="s">
        <v>699</v>
      </c>
      <c r="D154" s="1">
        <v>5</v>
      </c>
      <c r="E154" s="1">
        <v>5</v>
      </c>
      <c r="F154" s="1">
        <v>5</v>
      </c>
      <c r="G154" s="1">
        <v>3</v>
      </c>
      <c r="H154" s="1">
        <v>5</v>
      </c>
      <c r="I154" s="39">
        <f t="shared" si="6"/>
        <v>5</v>
      </c>
      <c r="J154" s="39">
        <f t="shared" si="7"/>
        <v>0.80000000000000071</v>
      </c>
      <c r="K154" s="39">
        <f t="shared" si="8"/>
        <v>4.5999999999999996</v>
      </c>
      <c r="L154" s="1"/>
      <c r="M154" s="1">
        <v>4</v>
      </c>
      <c r="N154" s="1" t="s">
        <v>341</v>
      </c>
    </row>
    <row r="155" spans="1:14">
      <c r="A155" s="41" t="s">
        <v>769</v>
      </c>
      <c r="B155" s="8" t="s">
        <v>679</v>
      </c>
      <c r="C155" s="8" t="s">
        <v>699</v>
      </c>
      <c r="D155" s="1">
        <v>5</v>
      </c>
      <c r="E155" s="1">
        <v>5</v>
      </c>
      <c r="F155" s="1">
        <v>5</v>
      </c>
      <c r="G155" s="1">
        <v>3</v>
      </c>
      <c r="H155" s="1">
        <v>5</v>
      </c>
      <c r="I155" s="39">
        <f t="shared" si="6"/>
        <v>5</v>
      </c>
      <c r="J155" s="39">
        <f t="shared" si="7"/>
        <v>0.80000000000000071</v>
      </c>
      <c r="K155" s="39">
        <f t="shared" si="8"/>
        <v>4.5999999999999996</v>
      </c>
      <c r="L155" s="1"/>
      <c r="M155" s="1">
        <v>3</v>
      </c>
      <c r="N155" s="1" t="s">
        <v>342</v>
      </c>
    </row>
    <row r="156" spans="1:14">
      <c r="A156" s="41" t="s">
        <v>770</v>
      </c>
      <c r="B156" s="8" t="s">
        <v>679</v>
      </c>
      <c r="C156" s="8" t="s">
        <v>699</v>
      </c>
      <c r="D156" s="1">
        <v>5</v>
      </c>
      <c r="E156" s="1">
        <v>5</v>
      </c>
      <c r="F156" s="1">
        <v>5</v>
      </c>
      <c r="G156" s="1">
        <v>5</v>
      </c>
      <c r="H156" s="1">
        <v>5</v>
      </c>
      <c r="I156" s="39">
        <f t="shared" si="6"/>
        <v>5</v>
      </c>
      <c r="J156" s="39">
        <f t="shared" si="7"/>
        <v>0</v>
      </c>
      <c r="K156" s="39">
        <f t="shared" si="8"/>
        <v>5</v>
      </c>
      <c r="L156" s="1"/>
      <c r="M156" s="1">
        <v>5</v>
      </c>
      <c r="N156" s="1" t="s">
        <v>343</v>
      </c>
    </row>
    <row r="157" spans="1:14">
      <c r="A157" s="41" t="s">
        <v>771</v>
      </c>
      <c r="B157" s="8" t="s">
        <v>679</v>
      </c>
      <c r="C157" s="8" t="s">
        <v>699</v>
      </c>
      <c r="D157" s="1">
        <v>5</v>
      </c>
      <c r="E157" s="1">
        <v>5</v>
      </c>
      <c r="F157" s="1">
        <v>4</v>
      </c>
      <c r="G157" s="1">
        <v>3</v>
      </c>
      <c r="H157" s="1">
        <v>5</v>
      </c>
      <c r="I157" s="39">
        <f t="shared" si="6"/>
        <v>5</v>
      </c>
      <c r="J157" s="39">
        <f t="shared" si="7"/>
        <v>0.80000000000000071</v>
      </c>
      <c r="K157" s="39">
        <f t="shared" si="8"/>
        <v>4.4000000000000004</v>
      </c>
      <c r="L157" s="1"/>
      <c r="M157" s="1">
        <v>3</v>
      </c>
      <c r="N157" s="1" t="s">
        <v>344</v>
      </c>
    </row>
    <row r="158" spans="1:14">
      <c r="A158" s="41" t="s">
        <v>772</v>
      </c>
      <c r="B158" s="8" t="s">
        <v>679</v>
      </c>
      <c r="C158" s="8" t="s">
        <v>699</v>
      </c>
      <c r="D158" s="1">
        <v>5</v>
      </c>
      <c r="E158" s="1">
        <v>5</v>
      </c>
      <c r="F158" s="1">
        <v>3</v>
      </c>
      <c r="G158" s="1">
        <v>3</v>
      </c>
      <c r="H158" s="1">
        <v>5</v>
      </c>
      <c r="I158" s="39">
        <f t="shared" si="6"/>
        <v>5</v>
      </c>
      <c r="J158" s="39">
        <f t="shared" si="7"/>
        <v>1.1999999999999993</v>
      </c>
      <c r="K158" s="39">
        <f t="shared" si="8"/>
        <v>4.2</v>
      </c>
      <c r="L158" s="1"/>
      <c r="M158" s="1">
        <v>3</v>
      </c>
      <c r="N158" s="1" t="s">
        <v>345</v>
      </c>
    </row>
    <row r="159" spans="1:14">
      <c r="A159" s="41" t="s">
        <v>773</v>
      </c>
      <c r="B159" s="8" t="s">
        <v>679</v>
      </c>
      <c r="C159" s="8" t="s">
        <v>699</v>
      </c>
      <c r="D159" s="1">
        <v>5</v>
      </c>
      <c r="E159" s="1">
        <v>5</v>
      </c>
      <c r="F159" s="1">
        <v>3</v>
      </c>
      <c r="G159" s="1">
        <v>3</v>
      </c>
      <c r="H159" s="1">
        <v>5</v>
      </c>
      <c r="I159" s="39">
        <f t="shared" si="6"/>
        <v>5</v>
      </c>
      <c r="J159" s="39">
        <f t="shared" si="7"/>
        <v>1.1999999999999993</v>
      </c>
      <c r="K159" s="39">
        <f t="shared" si="8"/>
        <v>4.2</v>
      </c>
      <c r="L159" s="1"/>
      <c r="M159" s="1">
        <v>3</v>
      </c>
      <c r="N159" s="1" t="s">
        <v>346</v>
      </c>
    </row>
    <row r="160" spans="1:14">
      <c r="A160" s="41" t="s">
        <v>774</v>
      </c>
      <c r="B160" s="8" t="s">
        <v>679</v>
      </c>
      <c r="C160" s="8" t="s">
        <v>699</v>
      </c>
      <c r="D160" s="1">
        <v>4</v>
      </c>
      <c r="E160" s="1">
        <v>3</v>
      </c>
      <c r="F160" s="1">
        <v>3</v>
      </c>
      <c r="G160" s="1">
        <v>3</v>
      </c>
      <c r="H160" s="1">
        <v>3</v>
      </c>
      <c r="I160" s="39">
        <f t="shared" si="6"/>
        <v>3</v>
      </c>
      <c r="J160" s="39">
        <f t="shared" si="7"/>
        <v>0.19999999999999929</v>
      </c>
      <c r="K160" s="39">
        <f t="shared" si="8"/>
        <v>3.2</v>
      </c>
      <c r="L160" s="1"/>
      <c r="M160" s="1">
        <v>2</v>
      </c>
      <c r="N160" s="1" t="s">
        <v>347</v>
      </c>
    </row>
    <row r="161" spans="1:14">
      <c r="A161" s="41" t="s">
        <v>775</v>
      </c>
      <c r="B161" s="8" t="s">
        <v>679</v>
      </c>
      <c r="C161" s="8" t="s">
        <v>699</v>
      </c>
      <c r="D161" s="1">
        <v>5</v>
      </c>
      <c r="E161" s="1">
        <v>5</v>
      </c>
      <c r="F161" s="1">
        <v>5</v>
      </c>
      <c r="G161" s="1">
        <v>4</v>
      </c>
      <c r="H161" s="1">
        <v>5</v>
      </c>
      <c r="I161" s="39">
        <f t="shared" si="6"/>
        <v>5</v>
      </c>
      <c r="J161" s="39">
        <f t="shared" si="7"/>
        <v>0.19999999999999998</v>
      </c>
      <c r="K161" s="39">
        <f t="shared" si="8"/>
        <v>4.8</v>
      </c>
      <c r="L161" s="1"/>
      <c r="M161" s="1">
        <v>4</v>
      </c>
      <c r="N161" s="1" t="s">
        <v>348</v>
      </c>
    </row>
    <row r="162" spans="1:14">
      <c r="A162" s="41" t="s">
        <v>776</v>
      </c>
      <c r="B162" s="8" t="s">
        <v>679</v>
      </c>
      <c r="C162" s="8" t="s">
        <v>699</v>
      </c>
      <c r="D162" s="1">
        <v>5</v>
      </c>
      <c r="E162" s="1">
        <v>5</v>
      </c>
      <c r="F162" s="1">
        <v>4</v>
      </c>
      <c r="G162" s="1">
        <v>3</v>
      </c>
      <c r="H162" s="1">
        <v>4</v>
      </c>
      <c r="I162" s="39">
        <f t="shared" si="6"/>
        <v>4</v>
      </c>
      <c r="J162" s="39">
        <f t="shared" si="7"/>
        <v>0.69999999999999929</v>
      </c>
      <c r="K162" s="39">
        <f t="shared" si="8"/>
        <v>4.2</v>
      </c>
      <c r="L162" s="1"/>
      <c r="M162" s="1">
        <v>3</v>
      </c>
      <c r="N162" s="1" t="s">
        <v>349</v>
      </c>
    </row>
    <row r="163" spans="1:14">
      <c r="A163" s="41" t="s">
        <v>764</v>
      </c>
      <c r="B163" s="8" t="s">
        <v>676</v>
      </c>
      <c r="C163" s="8" t="s">
        <v>699</v>
      </c>
      <c r="D163" s="1">
        <v>3</v>
      </c>
      <c r="E163" s="1">
        <v>2</v>
      </c>
      <c r="F163" s="1">
        <v>3</v>
      </c>
      <c r="G163" s="1">
        <v>1</v>
      </c>
      <c r="H163" s="1">
        <v>3</v>
      </c>
      <c r="I163" s="39">
        <f t="shared" si="6"/>
        <v>3</v>
      </c>
      <c r="J163" s="39">
        <f t="shared" si="7"/>
        <v>0.79999999999999982</v>
      </c>
      <c r="K163" s="39">
        <f t="shared" si="8"/>
        <v>2.4</v>
      </c>
      <c r="L163" s="1"/>
      <c r="M163" s="1">
        <v>2</v>
      </c>
      <c r="N163"/>
    </row>
    <row r="164" spans="1:14">
      <c r="A164" s="41" t="s">
        <v>765</v>
      </c>
      <c r="B164" s="8" t="s">
        <v>676</v>
      </c>
      <c r="C164" s="8" t="s">
        <v>699</v>
      </c>
      <c r="D164" s="1">
        <v>2</v>
      </c>
      <c r="E164" s="1">
        <v>2</v>
      </c>
      <c r="F164" s="1">
        <v>3</v>
      </c>
      <c r="G164" s="1">
        <v>3</v>
      </c>
      <c r="H164" s="1">
        <v>3</v>
      </c>
      <c r="I164" s="39">
        <f t="shared" si="6"/>
        <v>3</v>
      </c>
      <c r="J164" s="39">
        <f t="shared" si="7"/>
        <v>0.30000000000000071</v>
      </c>
      <c r="K164" s="39">
        <f t="shared" si="8"/>
        <v>2.6</v>
      </c>
      <c r="L164" s="1"/>
      <c r="M164" s="1">
        <v>3</v>
      </c>
      <c r="N164"/>
    </row>
    <row r="165" spans="1:14">
      <c r="A165" s="41" t="s">
        <v>766</v>
      </c>
      <c r="B165" s="8" t="s">
        <v>676</v>
      </c>
      <c r="C165" s="8" t="s">
        <v>699</v>
      </c>
      <c r="D165" s="1">
        <v>5</v>
      </c>
      <c r="E165" s="1">
        <v>4</v>
      </c>
      <c r="F165" s="1">
        <v>4</v>
      </c>
      <c r="G165" s="1">
        <v>4</v>
      </c>
      <c r="H165" s="1">
        <v>5</v>
      </c>
      <c r="I165" s="39">
        <f t="shared" si="6"/>
        <v>4</v>
      </c>
      <c r="J165" s="39">
        <f t="shared" si="7"/>
        <v>0.30000000000000071</v>
      </c>
      <c r="K165" s="39">
        <f t="shared" si="8"/>
        <v>4.4000000000000004</v>
      </c>
      <c r="L165" s="1"/>
      <c r="M165" s="1">
        <v>4</v>
      </c>
      <c r="N165"/>
    </row>
    <row r="166" spans="1:14">
      <c r="A166" s="41" t="s">
        <v>767</v>
      </c>
      <c r="B166" s="8" t="s">
        <v>676</v>
      </c>
      <c r="C166" s="8" t="s">
        <v>699</v>
      </c>
      <c r="D166" s="1">
        <v>5</v>
      </c>
      <c r="E166" s="1">
        <v>4</v>
      </c>
      <c r="F166" s="1">
        <v>4</v>
      </c>
      <c r="G166" s="1">
        <v>4</v>
      </c>
      <c r="H166" s="1">
        <v>5</v>
      </c>
      <c r="I166" s="39">
        <f t="shared" si="6"/>
        <v>4</v>
      </c>
      <c r="J166" s="39">
        <f t="shared" si="7"/>
        <v>0.30000000000000071</v>
      </c>
      <c r="K166" s="39">
        <f t="shared" si="8"/>
        <v>4.4000000000000004</v>
      </c>
      <c r="L166" s="1"/>
      <c r="M166" s="1">
        <v>5</v>
      </c>
      <c r="N166"/>
    </row>
    <row r="167" spans="1:14">
      <c r="A167" s="41" t="s">
        <v>768</v>
      </c>
      <c r="B167" s="8" t="s">
        <v>676</v>
      </c>
      <c r="C167" s="8" t="s">
        <v>699</v>
      </c>
      <c r="D167" s="1">
        <v>4</v>
      </c>
      <c r="E167" s="1">
        <v>4</v>
      </c>
      <c r="F167" s="1">
        <v>5</v>
      </c>
      <c r="G167" s="1">
        <v>4</v>
      </c>
      <c r="H167" s="1">
        <v>4</v>
      </c>
      <c r="I167" s="39">
        <f t="shared" si="6"/>
        <v>4</v>
      </c>
      <c r="J167" s="39">
        <f t="shared" si="7"/>
        <v>0.19999999999999998</v>
      </c>
      <c r="K167" s="39">
        <f t="shared" si="8"/>
        <v>4.2</v>
      </c>
      <c r="L167" s="1"/>
      <c r="M167" s="1">
        <v>5</v>
      </c>
      <c r="N167"/>
    </row>
    <row r="168" spans="1:14">
      <c r="A168" s="41" t="s">
        <v>769</v>
      </c>
      <c r="B168" s="8" t="s">
        <v>676</v>
      </c>
      <c r="C168" s="8" t="s">
        <v>699</v>
      </c>
      <c r="D168" s="1">
        <v>4</v>
      </c>
      <c r="E168" s="1">
        <v>3</v>
      </c>
      <c r="F168" s="1">
        <v>4</v>
      </c>
      <c r="G168" s="1">
        <v>4</v>
      </c>
      <c r="H168" s="1">
        <v>4</v>
      </c>
      <c r="I168" s="39">
        <f t="shared" si="6"/>
        <v>4</v>
      </c>
      <c r="J168" s="39">
        <f t="shared" si="7"/>
        <v>0.19999999999999929</v>
      </c>
      <c r="K168" s="39">
        <f t="shared" si="8"/>
        <v>3.8</v>
      </c>
      <c r="L168" s="1"/>
      <c r="M168" s="1">
        <v>3</v>
      </c>
      <c r="N168"/>
    </row>
    <row r="169" spans="1:14">
      <c r="A169" s="41" t="s">
        <v>770</v>
      </c>
      <c r="B169" s="8" t="s">
        <v>676</v>
      </c>
      <c r="C169" s="8" t="s">
        <v>699</v>
      </c>
      <c r="D169" s="1">
        <v>5</v>
      </c>
      <c r="E169" s="1">
        <v>5</v>
      </c>
      <c r="F169" s="1">
        <v>5</v>
      </c>
      <c r="G169" s="1">
        <v>4</v>
      </c>
      <c r="H169" s="1">
        <v>5</v>
      </c>
      <c r="I169" s="39">
        <f t="shared" si="6"/>
        <v>5</v>
      </c>
      <c r="J169" s="39">
        <f t="shared" si="7"/>
        <v>0.19999999999999998</v>
      </c>
      <c r="K169" s="39">
        <f t="shared" si="8"/>
        <v>4.8</v>
      </c>
      <c r="L169" s="1"/>
      <c r="M169" s="1">
        <v>4</v>
      </c>
      <c r="N169"/>
    </row>
    <row r="170" spans="1:14">
      <c r="A170" s="41" t="s">
        <v>771</v>
      </c>
      <c r="B170" s="8" t="s">
        <v>676</v>
      </c>
      <c r="C170" s="8" t="s">
        <v>699</v>
      </c>
      <c r="D170" s="1">
        <v>4</v>
      </c>
      <c r="E170" s="1">
        <v>3</v>
      </c>
      <c r="F170" s="1">
        <v>3</v>
      </c>
      <c r="G170" s="1">
        <v>4</v>
      </c>
      <c r="H170" s="1">
        <v>3</v>
      </c>
      <c r="I170" s="39">
        <f t="shared" si="6"/>
        <v>3</v>
      </c>
      <c r="J170" s="39">
        <f t="shared" si="7"/>
        <v>0.30000000000000071</v>
      </c>
      <c r="K170" s="39">
        <f t="shared" si="8"/>
        <v>3.4</v>
      </c>
      <c r="L170" s="1"/>
      <c r="M170" s="1">
        <v>4</v>
      </c>
      <c r="N170"/>
    </row>
    <row r="171" spans="1:14">
      <c r="A171" s="41" t="s">
        <v>772</v>
      </c>
      <c r="B171" s="8" t="s">
        <v>676</v>
      </c>
      <c r="C171" s="8" t="s">
        <v>699</v>
      </c>
      <c r="D171" s="1">
        <v>5</v>
      </c>
      <c r="E171" s="1">
        <v>4</v>
      </c>
      <c r="F171" s="1">
        <v>4</v>
      </c>
      <c r="G171" s="1">
        <v>4</v>
      </c>
      <c r="H171" s="1">
        <v>5</v>
      </c>
      <c r="I171" s="39">
        <f t="shared" si="6"/>
        <v>4</v>
      </c>
      <c r="J171" s="39">
        <f t="shared" si="7"/>
        <v>0.30000000000000071</v>
      </c>
      <c r="K171" s="39">
        <f t="shared" si="8"/>
        <v>4.4000000000000004</v>
      </c>
      <c r="L171" s="1"/>
      <c r="M171" s="1">
        <v>5</v>
      </c>
      <c r="N171"/>
    </row>
    <row r="172" spans="1:14">
      <c r="A172" s="41" t="s">
        <v>773</v>
      </c>
      <c r="B172" s="8" t="s">
        <v>676</v>
      </c>
      <c r="C172" s="8" t="s">
        <v>699</v>
      </c>
      <c r="D172" s="1">
        <v>4</v>
      </c>
      <c r="E172" s="1">
        <v>4</v>
      </c>
      <c r="F172" s="1">
        <v>4</v>
      </c>
      <c r="G172" s="1">
        <v>4</v>
      </c>
      <c r="H172" s="1">
        <v>4</v>
      </c>
      <c r="I172" s="39">
        <f t="shared" si="6"/>
        <v>4</v>
      </c>
      <c r="J172" s="39">
        <f t="shared" si="7"/>
        <v>0</v>
      </c>
      <c r="K172" s="39">
        <f t="shared" si="8"/>
        <v>4</v>
      </c>
      <c r="L172" s="1"/>
      <c r="M172" s="1">
        <v>5</v>
      </c>
      <c r="N172"/>
    </row>
    <row r="173" spans="1:14">
      <c r="A173" s="41" t="s">
        <v>774</v>
      </c>
      <c r="B173" s="8" t="s">
        <v>676</v>
      </c>
      <c r="C173" s="8" t="s">
        <v>699</v>
      </c>
      <c r="D173" s="1">
        <v>4</v>
      </c>
      <c r="E173" s="1">
        <v>4</v>
      </c>
      <c r="F173" s="1">
        <v>4</v>
      </c>
      <c r="G173" s="1">
        <v>4</v>
      </c>
      <c r="H173" s="1">
        <v>4</v>
      </c>
      <c r="I173" s="39">
        <f t="shared" si="6"/>
        <v>4</v>
      </c>
      <c r="J173" s="39">
        <f t="shared" si="7"/>
        <v>0</v>
      </c>
      <c r="K173" s="39">
        <f t="shared" si="8"/>
        <v>4</v>
      </c>
      <c r="L173" s="1"/>
      <c r="M173" s="1">
        <v>5</v>
      </c>
      <c r="N173"/>
    </row>
    <row r="174" spans="1:14">
      <c r="A174" s="41" t="s">
        <v>775</v>
      </c>
      <c r="B174" s="8" t="s">
        <v>676</v>
      </c>
      <c r="C174" s="8" t="s">
        <v>699</v>
      </c>
      <c r="D174" s="1">
        <v>4</v>
      </c>
      <c r="E174" s="1">
        <v>3</v>
      </c>
      <c r="F174" s="1">
        <v>3</v>
      </c>
      <c r="G174" s="1">
        <v>2</v>
      </c>
      <c r="H174" s="1">
        <v>3</v>
      </c>
      <c r="I174" s="39">
        <f t="shared" si="6"/>
        <v>3</v>
      </c>
      <c r="J174" s="39">
        <f t="shared" si="7"/>
        <v>0.5</v>
      </c>
      <c r="K174" s="39">
        <f t="shared" si="8"/>
        <v>3</v>
      </c>
      <c r="L174" s="1"/>
      <c r="M174" s="1">
        <v>4</v>
      </c>
      <c r="N174"/>
    </row>
    <row r="175" spans="1:14">
      <c r="A175" s="41" t="s">
        <v>776</v>
      </c>
      <c r="B175" s="8" t="s">
        <v>676</v>
      </c>
      <c r="C175" s="8" t="s">
        <v>699</v>
      </c>
      <c r="D175" s="1">
        <v>5</v>
      </c>
      <c r="E175" s="1">
        <v>4</v>
      </c>
      <c r="F175" s="1">
        <v>5</v>
      </c>
      <c r="G175" s="1">
        <v>4</v>
      </c>
      <c r="H175" s="1">
        <v>4</v>
      </c>
      <c r="I175" s="39">
        <f t="shared" si="6"/>
        <v>4</v>
      </c>
      <c r="J175" s="39">
        <f t="shared" si="7"/>
        <v>0.30000000000000071</v>
      </c>
      <c r="K175" s="39">
        <f t="shared" si="8"/>
        <v>4.4000000000000004</v>
      </c>
      <c r="L175" s="1"/>
      <c r="M175" s="1">
        <v>5</v>
      </c>
      <c r="N175"/>
    </row>
    <row r="176" spans="1:14">
      <c r="A176" s="41" t="s">
        <v>784</v>
      </c>
      <c r="B176" s="8" t="s">
        <v>677</v>
      </c>
      <c r="C176" s="8" t="s">
        <v>699</v>
      </c>
      <c r="D176" s="1">
        <v>4</v>
      </c>
      <c r="E176" s="1">
        <v>2</v>
      </c>
      <c r="F176" s="1">
        <v>2</v>
      </c>
      <c r="G176" s="1">
        <v>3</v>
      </c>
      <c r="H176" s="1">
        <v>3</v>
      </c>
      <c r="I176" s="39">
        <f t="shared" si="6"/>
        <v>3</v>
      </c>
      <c r="J176" s="39">
        <f t="shared" si="7"/>
        <v>0.69999999999999929</v>
      </c>
      <c r="K176" s="39">
        <f t="shared" si="8"/>
        <v>2.8</v>
      </c>
      <c r="L176" s="1"/>
      <c r="M176" s="1">
        <v>3</v>
      </c>
      <c r="N176"/>
    </row>
    <row r="177" spans="1:14">
      <c r="A177" s="41" t="s">
        <v>785</v>
      </c>
      <c r="B177" s="8" t="s">
        <v>677</v>
      </c>
      <c r="C177" s="8" t="s">
        <v>699</v>
      </c>
      <c r="D177" s="1">
        <v>2</v>
      </c>
      <c r="E177" s="1">
        <v>2</v>
      </c>
      <c r="F177" s="1">
        <v>2</v>
      </c>
      <c r="G177" s="1">
        <v>3</v>
      </c>
      <c r="H177" s="1">
        <v>3</v>
      </c>
      <c r="I177" s="39">
        <f t="shared" si="6"/>
        <v>2</v>
      </c>
      <c r="J177" s="39">
        <f t="shared" si="7"/>
        <v>0.29999999999999982</v>
      </c>
      <c r="K177" s="39">
        <f t="shared" si="8"/>
        <v>2.4</v>
      </c>
      <c r="L177" s="1"/>
      <c r="M177" s="1">
        <v>2</v>
      </c>
      <c r="N177"/>
    </row>
    <row r="178" spans="1:14">
      <c r="A178" s="41" t="s">
        <v>786</v>
      </c>
      <c r="B178" s="8" t="s">
        <v>677</v>
      </c>
      <c r="C178" s="8" t="s">
        <v>699</v>
      </c>
      <c r="D178" s="1">
        <v>1</v>
      </c>
      <c r="E178" s="1">
        <v>2</v>
      </c>
      <c r="F178" s="1">
        <v>2</v>
      </c>
      <c r="G178" s="1">
        <v>2</v>
      </c>
      <c r="H178" s="1">
        <v>2</v>
      </c>
      <c r="I178" s="39">
        <f t="shared" si="6"/>
        <v>2</v>
      </c>
      <c r="J178" s="39">
        <f t="shared" si="7"/>
        <v>0.20000000000000018</v>
      </c>
      <c r="K178" s="39">
        <f t="shared" si="8"/>
        <v>1.8</v>
      </c>
      <c r="L178" s="1"/>
      <c r="M178" s="1">
        <v>3</v>
      </c>
      <c r="N178"/>
    </row>
    <row r="179" spans="1:14">
      <c r="A179" s="41" t="s">
        <v>787</v>
      </c>
      <c r="B179" s="8" t="s">
        <v>677</v>
      </c>
      <c r="C179" s="8" t="s">
        <v>699</v>
      </c>
      <c r="D179" s="1">
        <v>4</v>
      </c>
      <c r="E179" s="1">
        <v>2</v>
      </c>
      <c r="F179" s="1">
        <v>2</v>
      </c>
      <c r="G179" s="1">
        <v>2</v>
      </c>
      <c r="H179" s="1">
        <v>3</v>
      </c>
      <c r="I179" s="39">
        <f t="shared" si="6"/>
        <v>2</v>
      </c>
      <c r="J179" s="39">
        <f t="shared" si="7"/>
        <v>0.80000000000000071</v>
      </c>
      <c r="K179" s="39">
        <f t="shared" si="8"/>
        <v>2.6</v>
      </c>
      <c r="L179" s="1"/>
      <c r="M179" s="1">
        <v>3</v>
      </c>
      <c r="N179"/>
    </row>
    <row r="180" spans="1:14">
      <c r="A180" s="41" t="s">
        <v>788</v>
      </c>
      <c r="B180" s="8" t="s">
        <v>677</v>
      </c>
      <c r="C180" s="8" t="s">
        <v>699</v>
      </c>
      <c r="D180" s="1">
        <v>4</v>
      </c>
      <c r="E180" s="1">
        <v>3</v>
      </c>
      <c r="F180" s="1">
        <v>3</v>
      </c>
      <c r="G180" s="1">
        <v>3</v>
      </c>
      <c r="H180" s="1">
        <v>2</v>
      </c>
      <c r="I180" s="39">
        <f t="shared" si="6"/>
        <v>3</v>
      </c>
      <c r="J180" s="39">
        <f t="shared" si="7"/>
        <v>0.5</v>
      </c>
      <c r="K180" s="39">
        <f t="shared" si="8"/>
        <v>3</v>
      </c>
      <c r="L180" s="1"/>
      <c r="M180" s="1">
        <v>2</v>
      </c>
      <c r="N180"/>
    </row>
    <row r="181" spans="1:14">
      <c r="A181" s="41" t="s">
        <v>789</v>
      </c>
      <c r="B181" s="8" t="s">
        <v>677</v>
      </c>
      <c r="C181" s="8" t="s">
        <v>699</v>
      </c>
      <c r="D181" s="1">
        <v>2</v>
      </c>
      <c r="E181" s="1">
        <v>2</v>
      </c>
      <c r="F181" s="1">
        <v>3</v>
      </c>
      <c r="G181" s="1">
        <v>2</v>
      </c>
      <c r="H181" s="1">
        <v>2</v>
      </c>
      <c r="I181" s="39">
        <f t="shared" si="6"/>
        <v>2</v>
      </c>
      <c r="J181" s="39">
        <f t="shared" si="7"/>
        <v>0.20000000000000018</v>
      </c>
      <c r="K181" s="39">
        <f t="shared" si="8"/>
        <v>2.2000000000000002</v>
      </c>
      <c r="L181" s="1"/>
      <c r="M181" s="1">
        <v>3</v>
      </c>
      <c r="N181"/>
    </row>
    <row r="182" spans="1:14">
      <c r="A182" s="41" t="s">
        <v>790</v>
      </c>
      <c r="B182" s="8" t="s">
        <v>677</v>
      </c>
      <c r="C182" s="8" t="s">
        <v>699</v>
      </c>
      <c r="D182" s="1">
        <v>2</v>
      </c>
      <c r="E182" s="1">
        <v>3</v>
      </c>
      <c r="F182" s="1">
        <v>2</v>
      </c>
      <c r="G182" s="1">
        <v>3</v>
      </c>
      <c r="H182" s="1">
        <v>2</v>
      </c>
      <c r="I182" s="39">
        <f t="shared" si="6"/>
        <v>2</v>
      </c>
      <c r="J182" s="39">
        <f t="shared" si="7"/>
        <v>0.29999999999999982</v>
      </c>
      <c r="K182" s="39">
        <f t="shared" si="8"/>
        <v>2.4</v>
      </c>
      <c r="L182" s="1"/>
      <c r="M182" s="1">
        <v>2</v>
      </c>
      <c r="N182"/>
    </row>
    <row r="183" spans="1:14">
      <c r="A183" s="41" t="s">
        <v>791</v>
      </c>
      <c r="B183" s="8" t="s">
        <v>677</v>
      </c>
      <c r="C183" s="8" t="s">
        <v>699</v>
      </c>
      <c r="D183" s="1">
        <v>4</v>
      </c>
      <c r="E183" s="1">
        <v>2</v>
      </c>
      <c r="F183" s="1">
        <v>4</v>
      </c>
      <c r="G183" s="1">
        <v>3</v>
      </c>
      <c r="H183" s="1">
        <v>3</v>
      </c>
      <c r="I183" s="39">
        <f t="shared" si="6"/>
        <v>3</v>
      </c>
      <c r="J183" s="39">
        <f t="shared" si="7"/>
        <v>0.69999999999999929</v>
      </c>
      <c r="K183" s="39">
        <f t="shared" si="8"/>
        <v>3.2</v>
      </c>
      <c r="L183" s="1"/>
      <c r="M183" s="1">
        <v>2</v>
      </c>
      <c r="N183"/>
    </row>
    <row r="184" spans="1:14">
      <c r="A184" s="41" t="s">
        <v>784</v>
      </c>
      <c r="B184" s="8" t="s">
        <v>678</v>
      </c>
      <c r="C184" s="8" t="s">
        <v>699</v>
      </c>
      <c r="D184" s="1">
        <v>5</v>
      </c>
      <c r="E184" s="1">
        <v>5</v>
      </c>
      <c r="F184" s="1">
        <v>5</v>
      </c>
      <c r="G184" s="1">
        <v>5</v>
      </c>
      <c r="H184" s="1">
        <v>5</v>
      </c>
      <c r="I184" s="39">
        <f t="shared" si="6"/>
        <v>5</v>
      </c>
      <c r="J184" s="39">
        <f t="shared" si="7"/>
        <v>0</v>
      </c>
      <c r="K184" s="39">
        <f t="shared" si="8"/>
        <v>5</v>
      </c>
      <c r="L184" s="1"/>
      <c r="M184" s="1">
        <v>5</v>
      </c>
      <c r="N184" s="1" t="s">
        <v>388</v>
      </c>
    </row>
    <row r="185" spans="1:14">
      <c r="A185" s="41" t="s">
        <v>785</v>
      </c>
      <c r="B185" s="8" t="s">
        <v>678</v>
      </c>
      <c r="C185" s="8" t="s">
        <v>699</v>
      </c>
      <c r="D185" s="1">
        <v>5</v>
      </c>
      <c r="E185" s="1">
        <v>4</v>
      </c>
      <c r="F185" s="1">
        <v>5</v>
      </c>
      <c r="G185" s="1">
        <v>5</v>
      </c>
      <c r="H185" s="1">
        <v>5</v>
      </c>
      <c r="I185" s="39">
        <f t="shared" si="6"/>
        <v>5</v>
      </c>
      <c r="J185" s="39">
        <f t="shared" si="7"/>
        <v>0.19999999999999996</v>
      </c>
      <c r="K185" s="39">
        <f t="shared" si="8"/>
        <v>4.8</v>
      </c>
      <c r="L185" s="1"/>
      <c r="M185" s="1">
        <v>5</v>
      </c>
      <c r="N185" s="1" t="s">
        <v>389</v>
      </c>
    </row>
    <row r="186" spans="1:14">
      <c r="A186" s="41" t="s">
        <v>786</v>
      </c>
      <c r="B186" s="8" t="s">
        <v>678</v>
      </c>
      <c r="C186" s="8" t="s">
        <v>699</v>
      </c>
      <c r="D186" s="1">
        <v>5</v>
      </c>
      <c r="E186" s="1">
        <v>5</v>
      </c>
      <c r="F186" s="1">
        <v>5</v>
      </c>
      <c r="G186" s="1">
        <v>5</v>
      </c>
      <c r="H186" s="1">
        <v>5</v>
      </c>
      <c r="I186" s="39">
        <f t="shared" si="6"/>
        <v>5</v>
      </c>
      <c r="J186" s="39">
        <f t="shared" si="7"/>
        <v>0</v>
      </c>
      <c r="K186" s="39">
        <f t="shared" si="8"/>
        <v>5</v>
      </c>
      <c r="L186" s="1"/>
      <c r="M186" s="1">
        <v>5</v>
      </c>
      <c r="N186" s="1" t="s">
        <v>390</v>
      </c>
    </row>
    <row r="187" spans="1:14">
      <c r="A187" s="41" t="s">
        <v>787</v>
      </c>
      <c r="B187" s="8" t="s">
        <v>678</v>
      </c>
      <c r="C187" s="8" t="s">
        <v>699</v>
      </c>
      <c r="D187" s="1">
        <v>5</v>
      </c>
      <c r="E187" s="1">
        <v>2</v>
      </c>
      <c r="F187" s="1">
        <v>2</v>
      </c>
      <c r="G187" s="1">
        <v>5</v>
      </c>
      <c r="H187" s="1">
        <v>2</v>
      </c>
      <c r="I187" s="39">
        <f t="shared" si="6"/>
        <v>2</v>
      </c>
      <c r="J187" s="39">
        <f t="shared" si="7"/>
        <v>2.6999999999999993</v>
      </c>
      <c r="K187" s="39">
        <f t="shared" si="8"/>
        <v>3.2</v>
      </c>
      <c r="L187" s="1"/>
      <c r="M187" s="1">
        <v>5</v>
      </c>
      <c r="N187" s="1" t="s">
        <v>391</v>
      </c>
    </row>
    <row r="188" spans="1:14">
      <c r="A188" s="41" t="s">
        <v>788</v>
      </c>
      <c r="B188" s="8" t="s">
        <v>678</v>
      </c>
      <c r="C188" s="8" t="s">
        <v>699</v>
      </c>
      <c r="D188" s="1">
        <v>5</v>
      </c>
      <c r="E188" s="1">
        <v>3</v>
      </c>
      <c r="F188" s="1">
        <v>3</v>
      </c>
      <c r="G188" s="1">
        <v>5</v>
      </c>
      <c r="H188" s="1">
        <v>3</v>
      </c>
      <c r="I188" s="39">
        <f t="shared" si="6"/>
        <v>3</v>
      </c>
      <c r="J188" s="39">
        <f t="shared" si="7"/>
        <v>1.1999999999999993</v>
      </c>
      <c r="K188" s="39">
        <f t="shared" si="8"/>
        <v>3.8</v>
      </c>
      <c r="L188" s="1"/>
      <c r="M188" s="1">
        <v>5</v>
      </c>
      <c r="N188" s="1" t="s">
        <v>392</v>
      </c>
    </row>
    <row r="189" spans="1:14">
      <c r="A189" s="41" t="s">
        <v>789</v>
      </c>
      <c r="B189" s="8" t="s">
        <v>678</v>
      </c>
      <c r="C189" s="8" t="s">
        <v>699</v>
      </c>
      <c r="D189" s="1">
        <v>5</v>
      </c>
      <c r="E189" s="1">
        <v>3</v>
      </c>
      <c r="F189" s="1">
        <v>4</v>
      </c>
      <c r="G189" s="1">
        <v>5</v>
      </c>
      <c r="H189" s="1">
        <v>4</v>
      </c>
      <c r="I189" s="39">
        <f t="shared" si="6"/>
        <v>4</v>
      </c>
      <c r="J189" s="39">
        <f t="shared" si="7"/>
        <v>0.69999999999999929</v>
      </c>
      <c r="K189" s="39">
        <f t="shared" si="8"/>
        <v>4.2</v>
      </c>
      <c r="L189" s="1"/>
      <c r="M189" s="1">
        <v>5</v>
      </c>
      <c r="N189" s="1" t="s">
        <v>392</v>
      </c>
    </row>
    <row r="190" spans="1:14">
      <c r="A190" s="41" t="s">
        <v>790</v>
      </c>
      <c r="B190" s="8" t="s">
        <v>678</v>
      </c>
      <c r="C190" s="8" t="s">
        <v>699</v>
      </c>
      <c r="D190" s="1">
        <v>5</v>
      </c>
      <c r="E190" s="1">
        <v>2</v>
      </c>
      <c r="F190" s="1">
        <v>2</v>
      </c>
      <c r="G190" s="1">
        <v>5</v>
      </c>
      <c r="H190" s="1">
        <v>2</v>
      </c>
      <c r="I190" s="39">
        <f t="shared" si="6"/>
        <v>2</v>
      </c>
      <c r="J190" s="39">
        <f t="shared" si="7"/>
        <v>2.6999999999999993</v>
      </c>
      <c r="K190" s="39">
        <f t="shared" si="8"/>
        <v>3.2</v>
      </c>
      <c r="L190" s="1"/>
      <c r="M190" s="1">
        <v>5</v>
      </c>
      <c r="N190" s="1" t="s">
        <v>393</v>
      </c>
    </row>
    <row r="191" spans="1:14">
      <c r="A191" s="41" t="s">
        <v>791</v>
      </c>
      <c r="B191" s="8" t="s">
        <v>678</v>
      </c>
      <c r="C191" s="8" t="s">
        <v>699</v>
      </c>
      <c r="D191" s="1">
        <v>5</v>
      </c>
      <c r="E191" s="1">
        <v>5</v>
      </c>
      <c r="F191" s="1">
        <v>5</v>
      </c>
      <c r="G191" s="1">
        <v>5</v>
      </c>
      <c r="H191" s="1">
        <v>5</v>
      </c>
      <c r="I191" s="39">
        <f t="shared" si="6"/>
        <v>5</v>
      </c>
      <c r="J191" s="39">
        <f t="shared" si="7"/>
        <v>0</v>
      </c>
      <c r="K191" s="39">
        <f t="shared" si="8"/>
        <v>5</v>
      </c>
      <c r="L191" s="1"/>
      <c r="M191" s="1">
        <v>5</v>
      </c>
      <c r="N191" s="1" t="s">
        <v>394</v>
      </c>
    </row>
    <row r="192" spans="1:14">
      <c r="A192" s="41" t="s">
        <v>784</v>
      </c>
      <c r="B192" s="8" t="s">
        <v>758</v>
      </c>
      <c r="C192" s="8" t="s">
        <v>699</v>
      </c>
      <c r="D192" s="1">
        <v>4</v>
      </c>
      <c r="E192" s="1">
        <v>4</v>
      </c>
      <c r="F192" s="1">
        <v>4</v>
      </c>
      <c r="G192" s="1">
        <v>4</v>
      </c>
      <c r="H192" s="1">
        <v>4</v>
      </c>
      <c r="I192" s="39">
        <f t="shared" si="6"/>
        <v>4</v>
      </c>
      <c r="J192" s="39">
        <f t="shared" si="7"/>
        <v>0</v>
      </c>
      <c r="K192" s="39">
        <f t="shared" si="8"/>
        <v>4</v>
      </c>
      <c r="L192" s="1"/>
      <c r="M192" s="1">
        <v>3</v>
      </c>
      <c r="N192" s="1" t="s">
        <v>411</v>
      </c>
    </row>
    <row r="193" spans="1:14">
      <c r="A193" s="41" t="s">
        <v>785</v>
      </c>
      <c r="B193" s="8" t="s">
        <v>758</v>
      </c>
      <c r="C193" s="8" t="s">
        <v>699</v>
      </c>
      <c r="D193" s="1">
        <v>4</v>
      </c>
      <c r="E193" s="1">
        <v>4</v>
      </c>
      <c r="F193" s="1">
        <v>4</v>
      </c>
      <c r="G193" s="1">
        <v>4</v>
      </c>
      <c r="H193" s="1">
        <v>4</v>
      </c>
      <c r="I193" s="39">
        <f t="shared" si="6"/>
        <v>4</v>
      </c>
      <c r="J193" s="39">
        <f t="shared" si="7"/>
        <v>0</v>
      </c>
      <c r="K193" s="39">
        <f t="shared" si="8"/>
        <v>4</v>
      </c>
      <c r="L193" s="1"/>
      <c r="M193" s="1">
        <v>4</v>
      </c>
      <c r="N193" s="1" t="s">
        <v>406</v>
      </c>
    </row>
    <row r="194" spans="1:14">
      <c r="A194" s="41" t="s">
        <v>786</v>
      </c>
      <c r="B194" s="8" t="s">
        <v>758</v>
      </c>
      <c r="C194" s="8" t="s">
        <v>699</v>
      </c>
      <c r="D194" s="1">
        <v>4</v>
      </c>
      <c r="E194" s="1">
        <v>4</v>
      </c>
      <c r="F194" s="1">
        <v>4</v>
      </c>
      <c r="G194" s="1">
        <v>4</v>
      </c>
      <c r="H194" s="1">
        <v>4</v>
      </c>
      <c r="I194" s="39">
        <f t="shared" si="6"/>
        <v>4</v>
      </c>
      <c r="J194" s="39">
        <f t="shared" si="7"/>
        <v>0</v>
      </c>
      <c r="K194" s="39">
        <f t="shared" si="8"/>
        <v>4</v>
      </c>
      <c r="L194" s="1"/>
      <c r="M194" s="1">
        <v>4</v>
      </c>
      <c r="N194" s="1" t="s">
        <v>406</v>
      </c>
    </row>
    <row r="195" spans="1:14">
      <c r="A195" s="41" t="s">
        <v>787</v>
      </c>
      <c r="B195" s="8" t="s">
        <v>758</v>
      </c>
      <c r="C195" s="8" t="s">
        <v>699</v>
      </c>
      <c r="D195" s="1">
        <v>4</v>
      </c>
      <c r="E195" s="1">
        <v>3</v>
      </c>
      <c r="F195" s="1">
        <v>4</v>
      </c>
      <c r="G195" s="1">
        <v>4</v>
      </c>
      <c r="H195" s="1">
        <v>4</v>
      </c>
      <c r="I195" s="39">
        <f t="shared" ref="I195:I258" si="9">MEDIAN(D195:H195)</f>
        <v>4</v>
      </c>
      <c r="J195" s="39">
        <f t="shared" ref="J195:J258" si="10">_xlfn.VAR.S(D195:H195)</f>
        <v>0.19999999999999929</v>
      </c>
      <c r="K195" s="39">
        <f t="shared" ref="K195:K258" si="11">AVERAGE(D195:H195)</f>
        <v>3.8</v>
      </c>
      <c r="L195" s="1"/>
      <c r="M195" s="1">
        <v>3</v>
      </c>
      <c r="N195" s="1" t="s">
        <v>412</v>
      </c>
    </row>
    <row r="196" spans="1:14">
      <c r="A196" s="41" t="s">
        <v>788</v>
      </c>
      <c r="B196" s="8" t="s">
        <v>758</v>
      </c>
      <c r="C196" s="8" t="s">
        <v>699</v>
      </c>
      <c r="D196" s="1">
        <v>4</v>
      </c>
      <c r="E196" s="1">
        <v>3</v>
      </c>
      <c r="F196" s="1">
        <v>4</v>
      </c>
      <c r="G196" s="1">
        <v>4</v>
      </c>
      <c r="H196" s="1">
        <v>4</v>
      </c>
      <c r="I196" s="39">
        <f t="shared" si="9"/>
        <v>4</v>
      </c>
      <c r="J196" s="39">
        <f t="shared" si="10"/>
        <v>0.19999999999999929</v>
      </c>
      <c r="K196" s="39">
        <f t="shared" si="11"/>
        <v>3.8</v>
      </c>
      <c r="L196" s="1"/>
      <c r="M196" s="1">
        <v>4</v>
      </c>
      <c r="N196"/>
    </row>
    <row r="197" spans="1:14">
      <c r="A197" s="41" t="s">
        <v>789</v>
      </c>
      <c r="B197" s="8" t="s">
        <v>758</v>
      </c>
      <c r="C197" s="8" t="s">
        <v>699</v>
      </c>
      <c r="D197" s="1">
        <v>4</v>
      </c>
      <c r="E197" s="1">
        <v>3</v>
      </c>
      <c r="F197" s="1">
        <v>4</v>
      </c>
      <c r="G197" s="1">
        <v>4</v>
      </c>
      <c r="H197" s="1">
        <v>4</v>
      </c>
      <c r="I197" s="39">
        <f t="shared" si="9"/>
        <v>4</v>
      </c>
      <c r="J197" s="39">
        <f t="shared" si="10"/>
        <v>0.19999999999999929</v>
      </c>
      <c r="K197" s="39">
        <f t="shared" si="11"/>
        <v>3.8</v>
      </c>
      <c r="L197" s="1"/>
      <c r="M197" s="1">
        <v>3</v>
      </c>
      <c r="N197"/>
    </row>
    <row r="198" spans="1:14">
      <c r="A198" s="41" t="s">
        <v>790</v>
      </c>
      <c r="B198" s="8" t="s">
        <v>758</v>
      </c>
      <c r="C198" s="8" t="s">
        <v>699</v>
      </c>
      <c r="D198" s="1">
        <v>4</v>
      </c>
      <c r="E198" s="1">
        <v>3</v>
      </c>
      <c r="F198" s="1">
        <v>4</v>
      </c>
      <c r="G198" s="1">
        <v>3</v>
      </c>
      <c r="H198" s="1">
        <v>3</v>
      </c>
      <c r="I198" s="39">
        <f t="shared" si="9"/>
        <v>3</v>
      </c>
      <c r="J198" s="39">
        <f t="shared" si="10"/>
        <v>0.30000000000000071</v>
      </c>
      <c r="K198" s="39">
        <f t="shared" si="11"/>
        <v>3.4</v>
      </c>
      <c r="L198" s="1"/>
      <c r="M198" s="1">
        <v>3</v>
      </c>
      <c r="N198"/>
    </row>
    <row r="199" spans="1:14">
      <c r="A199" s="41" t="s">
        <v>791</v>
      </c>
      <c r="B199" s="8" t="s">
        <v>758</v>
      </c>
      <c r="C199" s="8" t="s">
        <v>699</v>
      </c>
      <c r="D199" s="1">
        <v>5</v>
      </c>
      <c r="E199" s="1">
        <v>5</v>
      </c>
      <c r="F199" s="1">
        <v>5</v>
      </c>
      <c r="G199" s="1">
        <v>5</v>
      </c>
      <c r="H199" s="1">
        <v>5</v>
      </c>
      <c r="I199" s="39">
        <f t="shared" si="9"/>
        <v>5</v>
      </c>
      <c r="J199" s="39">
        <f t="shared" si="10"/>
        <v>0</v>
      </c>
      <c r="K199" s="39">
        <f t="shared" si="11"/>
        <v>5</v>
      </c>
      <c r="L199" s="1"/>
      <c r="M199" s="1">
        <v>5</v>
      </c>
      <c r="N199"/>
    </row>
    <row r="200" spans="1:14" ht="30">
      <c r="A200" s="40" t="s">
        <v>695</v>
      </c>
      <c r="B200" s="8" t="s">
        <v>681</v>
      </c>
      <c r="C200" s="8" t="s">
        <v>535</v>
      </c>
      <c r="D200" s="39">
        <v>5</v>
      </c>
      <c r="E200" s="39">
        <v>5</v>
      </c>
      <c r="F200" s="39">
        <v>5</v>
      </c>
      <c r="G200" s="39">
        <v>5</v>
      </c>
      <c r="H200" s="39">
        <v>5</v>
      </c>
      <c r="I200" s="39">
        <f t="shared" si="9"/>
        <v>5</v>
      </c>
      <c r="J200" s="39">
        <f t="shared" si="10"/>
        <v>0</v>
      </c>
      <c r="K200" s="39">
        <f t="shared" si="11"/>
        <v>5</v>
      </c>
      <c r="L200" s="39"/>
      <c r="M200" s="39">
        <v>5</v>
      </c>
      <c r="N200" s="39" t="s">
        <v>476</v>
      </c>
    </row>
    <row r="201" spans="1:14" ht="30">
      <c r="A201" s="40" t="s">
        <v>701</v>
      </c>
      <c r="B201" s="8" t="s">
        <v>681</v>
      </c>
      <c r="C201" s="8" t="s">
        <v>535</v>
      </c>
      <c r="D201" s="39">
        <v>5</v>
      </c>
      <c r="E201" s="39">
        <v>5</v>
      </c>
      <c r="F201" s="39">
        <v>5</v>
      </c>
      <c r="G201" s="39">
        <v>5</v>
      </c>
      <c r="H201" s="39">
        <v>5</v>
      </c>
      <c r="I201" s="39">
        <f t="shared" si="9"/>
        <v>5</v>
      </c>
      <c r="J201" s="39">
        <f t="shared" si="10"/>
        <v>0</v>
      </c>
      <c r="K201" s="39">
        <f t="shared" si="11"/>
        <v>5</v>
      </c>
      <c r="L201" s="39"/>
      <c r="M201" s="39">
        <v>5</v>
      </c>
      <c r="N201" s="39" t="s">
        <v>653</v>
      </c>
    </row>
    <row r="202" spans="1:14" ht="30">
      <c r="A202" s="40" t="s">
        <v>702</v>
      </c>
      <c r="B202" s="8" t="s">
        <v>681</v>
      </c>
      <c r="C202" s="8" t="s">
        <v>535</v>
      </c>
      <c r="D202" s="39">
        <v>5</v>
      </c>
      <c r="E202" s="39">
        <v>5</v>
      </c>
      <c r="F202" s="39">
        <v>5</v>
      </c>
      <c r="G202" s="39">
        <v>4</v>
      </c>
      <c r="H202" s="39">
        <v>5</v>
      </c>
      <c r="I202" s="39">
        <f t="shared" si="9"/>
        <v>5</v>
      </c>
      <c r="J202" s="39">
        <f t="shared" si="10"/>
        <v>0.19999999999999998</v>
      </c>
      <c r="K202" s="39">
        <f t="shared" si="11"/>
        <v>4.8</v>
      </c>
      <c r="L202" s="39"/>
      <c r="M202" s="39">
        <v>3</v>
      </c>
      <c r="N202" s="39" t="s">
        <v>654</v>
      </c>
    </row>
    <row r="203" spans="1:14" ht="30">
      <c r="A203" s="40" t="s">
        <v>695</v>
      </c>
      <c r="B203" s="8" t="s">
        <v>674</v>
      </c>
      <c r="C203" s="8" t="s">
        <v>535</v>
      </c>
      <c r="D203" s="39">
        <v>4</v>
      </c>
      <c r="E203" s="39">
        <v>4</v>
      </c>
      <c r="F203" s="39">
        <v>4</v>
      </c>
      <c r="G203" s="39">
        <v>5</v>
      </c>
      <c r="H203" s="39">
        <v>5</v>
      </c>
      <c r="I203" s="39">
        <f t="shared" si="9"/>
        <v>4</v>
      </c>
      <c r="J203" s="39">
        <f t="shared" si="10"/>
        <v>0.30000000000000071</v>
      </c>
      <c r="K203" s="39">
        <f t="shared" si="11"/>
        <v>4.4000000000000004</v>
      </c>
      <c r="L203" s="39"/>
      <c r="M203" s="39">
        <v>5</v>
      </c>
      <c r="N203" s="39" t="s">
        <v>504</v>
      </c>
    </row>
    <row r="204" spans="1:14" ht="30">
      <c r="A204" s="40" t="s">
        <v>701</v>
      </c>
      <c r="B204" s="8" t="s">
        <v>674</v>
      </c>
      <c r="C204" s="8" t="s">
        <v>535</v>
      </c>
      <c r="D204" s="39">
        <v>5</v>
      </c>
      <c r="E204" s="39">
        <v>5</v>
      </c>
      <c r="F204" s="39">
        <v>4</v>
      </c>
      <c r="G204" s="39">
        <v>5</v>
      </c>
      <c r="H204" s="39">
        <v>5</v>
      </c>
      <c r="I204" s="39">
        <f t="shared" si="9"/>
        <v>5</v>
      </c>
      <c r="J204" s="39">
        <f t="shared" si="10"/>
        <v>0.19999999999999998</v>
      </c>
      <c r="K204" s="39">
        <f t="shared" si="11"/>
        <v>4.8</v>
      </c>
      <c r="L204" s="39"/>
      <c r="M204" s="39">
        <v>5</v>
      </c>
      <c r="N204" s="39" t="s">
        <v>505</v>
      </c>
    </row>
    <row r="205" spans="1:14" ht="30">
      <c r="A205" s="40" t="s">
        <v>702</v>
      </c>
      <c r="B205" s="8" t="s">
        <v>674</v>
      </c>
      <c r="C205" s="8" t="s">
        <v>535</v>
      </c>
      <c r="D205" s="39">
        <v>5</v>
      </c>
      <c r="E205" s="39">
        <v>5</v>
      </c>
      <c r="F205" s="39">
        <v>5</v>
      </c>
      <c r="G205" s="39">
        <v>5</v>
      </c>
      <c r="H205" s="39">
        <v>5</v>
      </c>
      <c r="I205" s="39">
        <f t="shared" si="9"/>
        <v>5</v>
      </c>
      <c r="J205" s="39">
        <f t="shared" si="10"/>
        <v>0</v>
      </c>
      <c r="K205" s="39">
        <f t="shared" si="11"/>
        <v>5</v>
      </c>
      <c r="L205" s="39"/>
      <c r="M205" s="39">
        <v>5</v>
      </c>
      <c r="N205" s="39" t="s">
        <v>506</v>
      </c>
    </row>
    <row r="206" spans="1:14" ht="30">
      <c r="A206" s="40" t="s">
        <v>719</v>
      </c>
      <c r="B206" s="8" t="s">
        <v>668</v>
      </c>
      <c r="C206" s="8" t="s">
        <v>535</v>
      </c>
      <c r="D206" s="14">
        <v>4</v>
      </c>
      <c r="E206" s="14">
        <v>4</v>
      </c>
      <c r="F206" s="14">
        <v>4</v>
      </c>
      <c r="G206" s="14">
        <v>5</v>
      </c>
      <c r="H206" s="14">
        <v>5</v>
      </c>
      <c r="I206" s="39">
        <f t="shared" si="9"/>
        <v>4</v>
      </c>
      <c r="J206" s="39">
        <f t="shared" si="10"/>
        <v>0.30000000000000071</v>
      </c>
      <c r="K206" s="39">
        <f t="shared" si="11"/>
        <v>4.4000000000000004</v>
      </c>
      <c r="L206" s="14"/>
      <c r="M206" s="14">
        <v>5</v>
      </c>
      <c r="N206" s="14" t="s">
        <v>136</v>
      </c>
    </row>
    <row r="207" spans="1:14" ht="30">
      <c r="A207" s="40" t="s">
        <v>720</v>
      </c>
      <c r="B207" s="8" t="s">
        <v>668</v>
      </c>
      <c r="C207" s="8" t="s">
        <v>535</v>
      </c>
      <c r="D207" s="14">
        <v>3</v>
      </c>
      <c r="E207" s="14">
        <v>3</v>
      </c>
      <c r="F207" s="14">
        <v>4</v>
      </c>
      <c r="G207" s="14">
        <v>5</v>
      </c>
      <c r="H207" s="14">
        <v>5</v>
      </c>
      <c r="I207" s="39">
        <f t="shared" si="9"/>
        <v>4</v>
      </c>
      <c r="J207" s="39">
        <f t="shared" si="10"/>
        <v>1</v>
      </c>
      <c r="K207" s="39">
        <f t="shared" si="11"/>
        <v>4</v>
      </c>
      <c r="L207" s="14"/>
      <c r="M207" s="14">
        <v>5</v>
      </c>
      <c r="N207" s="14" t="s">
        <v>138</v>
      </c>
    </row>
    <row r="208" spans="1:14" ht="30">
      <c r="A208" s="40" t="s">
        <v>721</v>
      </c>
      <c r="B208" s="8" t="s">
        <v>668</v>
      </c>
      <c r="C208" s="8" t="s">
        <v>535</v>
      </c>
      <c r="D208" s="14">
        <v>3</v>
      </c>
      <c r="E208" s="14">
        <v>4</v>
      </c>
      <c r="F208" s="14">
        <v>3</v>
      </c>
      <c r="G208" s="14">
        <v>4</v>
      </c>
      <c r="H208" s="14">
        <v>5</v>
      </c>
      <c r="I208" s="39">
        <f t="shared" si="9"/>
        <v>4</v>
      </c>
      <c r="J208" s="39">
        <f t="shared" si="10"/>
        <v>0.69999999999999929</v>
      </c>
      <c r="K208" s="39">
        <f t="shared" si="11"/>
        <v>3.8</v>
      </c>
      <c r="L208" s="14"/>
      <c r="M208" s="14">
        <v>5</v>
      </c>
      <c r="N208" s="14" t="s">
        <v>138</v>
      </c>
    </row>
    <row r="209" spans="1:14" ht="63.75">
      <c r="A209" s="40" t="s">
        <v>719</v>
      </c>
      <c r="B209" s="8" t="s">
        <v>669</v>
      </c>
      <c r="C209" s="8" t="s">
        <v>535</v>
      </c>
      <c r="D209" s="18">
        <v>3</v>
      </c>
      <c r="E209" s="14">
        <v>4</v>
      </c>
      <c r="F209" s="14">
        <v>2</v>
      </c>
      <c r="G209" s="14">
        <v>5</v>
      </c>
      <c r="H209" s="14">
        <v>4</v>
      </c>
      <c r="I209" s="39">
        <f t="shared" si="9"/>
        <v>4</v>
      </c>
      <c r="J209" s="39">
        <f t="shared" si="10"/>
        <v>1.3000000000000007</v>
      </c>
      <c r="K209" s="39">
        <f t="shared" si="11"/>
        <v>3.6</v>
      </c>
      <c r="L209" s="14"/>
      <c r="M209" s="14">
        <v>5</v>
      </c>
      <c r="N209" s="14" t="s">
        <v>153</v>
      </c>
    </row>
    <row r="210" spans="1:14" ht="38.25">
      <c r="A210" s="40" t="s">
        <v>720</v>
      </c>
      <c r="B210" s="8" t="s">
        <v>669</v>
      </c>
      <c r="C210" s="8" t="s">
        <v>535</v>
      </c>
      <c r="D210" s="14">
        <v>4</v>
      </c>
      <c r="E210" s="14">
        <v>2</v>
      </c>
      <c r="F210" s="14">
        <v>3</v>
      </c>
      <c r="G210" s="14">
        <v>5</v>
      </c>
      <c r="H210" s="14">
        <v>5</v>
      </c>
      <c r="I210" s="39">
        <f t="shared" si="9"/>
        <v>4</v>
      </c>
      <c r="J210" s="39">
        <f t="shared" si="10"/>
        <v>1.6999999999999993</v>
      </c>
      <c r="K210" s="39">
        <f t="shared" si="11"/>
        <v>3.8</v>
      </c>
      <c r="L210" s="14"/>
      <c r="M210" s="14">
        <v>5</v>
      </c>
      <c r="N210" s="14" t="s">
        <v>154</v>
      </c>
    </row>
    <row r="211" spans="1:14" ht="30">
      <c r="A211" s="40" t="s">
        <v>721</v>
      </c>
      <c r="B211" s="8" t="s">
        <v>669</v>
      </c>
      <c r="C211" s="8" t="s">
        <v>535</v>
      </c>
      <c r="D211" s="14">
        <v>4</v>
      </c>
      <c r="E211" s="14">
        <v>4</v>
      </c>
      <c r="F211" s="14">
        <v>4</v>
      </c>
      <c r="G211" s="14">
        <v>5</v>
      </c>
      <c r="H211" s="14">
        <v>5</v>
      </c>
      <c r="I211" s="39">
        <f t="shared" si="9"/>
        <v>4</v>
      </c>
      <c r="J211" s="39">
        <f t="shared" si="10"/>
        <v>0.30000000000000071</v>
      </c>
      <c r="K211" s="39">
        <f t="shared" si="11"/>
        <v>4.4000000000000004</v>
      </c>
      <c r="L211" s="14"/>
      <c r="M211" s="14">
        <v>5</v>
      </c>
      <c r="N211" s="14" t="s">
        <v>155</v>
      </c>
    </row>
    <row r="212" spans="1:14" ht="51">
      <c r="A212" s="40" t="s">
        <v>719</v>
      </c>
      <c r="B212" s="8" t="s">
        <v>670</v>
      </c>
      <c r="C212" s="8" t="s">
        <v>535</v>
      </c>
      <c r="D212" s="14">
        <v>4</v>
      </c>
      <c r="E212" s="14">
        <v>4</v>
      </c>
      <c r="F212" s="14">
        <v>2</v>
      </c>
      <c r="G212" s="14">
        <v>4</v>
      </c>
      <c r="H212" s="14">
        <v>2</v>
      </c>
      <c r="I212" s="39">
        <f t="shared" si="9"/>
        <v>4</v>
      </c>
      <c r="J212" s="39">
        <f t="shared" si="10"/>
        <v>1.1999999999999993</v>
      </c>
      <c r="K212" s="39">
        <f t="shared" si="11"/>
        <v>3.2</v>
      </c>
      <c r="L212" s="14"/>
      <c r="M212" s="14">
        <v>4</v>
      </c>
      <c r="N212" s="14" t="s">
        <v>189</v>
      </c>
    </row>
    <row r="213" spans="1:14" ht="51">
      <c r="A213" s="40" t="s">
        <v>720</v>
      </c>
      <c r="B213" s="8" t="s">
        <v>670</v>
      </c>
      <c r="C213" s="8" t="s">
        <v>535</v>
      </c>
      <c r="D213" s="14">
        <v>4</v>
      </c>
      <c r="E213" s="14">
        <v>3</v>
      </c>
      <c r="F213" s="14">
        <v>2</v>
      </c>
      <c r="G213" s="14">
        <v>2</v>
      </c>
      <c r="H213" s="14">
        <v>2</v>
      </c>
      <c r="I213" s="39">
        <f t="shared" si="9"/>
        <v>2</v>
      </c>
      <c r="J213" s="39">
        <f t="shared" si="10"/>
        <v>0.80000000000000071</v>
      </c>
      <c r="K213" s="39">
        <f t="shared" si="11"/>
        <v>2.6</v>
      </c>
      <c r="L213" s="14"/>
      <c r="M213" s="14">
        <v>2</v>
      </c>
      <c r="N213" s="14" t="s">
        <v>190</v>
      </c>
    </row>
    <row r="214" spans="1:14" ht="30">
      <c r="A214" s="40" t="s">
        <v>721</v>
      </c>
      <c r="B214" s="8" t="s">
        <v>670</v>
      </c>
      <c r="C214" s="8" t="s">
        <v>535</v>
      </c>
      <c r="D214" s="14">
        <v>4</v>
      </c>
      <c r="E214" s="14">
        <v>4</v>
      </c>
      <c r="F214" s="14">
        <v>2</v>
      </c>
      <c r="G214" s="14">
        <v>4</v>
      </c>
      <c r="H214" s="14">
        <v>2</v>
      </c>
      <c r="I214" s="39">
        <f t="shared" si="9"/>
        <v>4</v>
      </c>
      <c r="J214" s="39">
        <f t="shared" si="10"/>
        <v>1.1999999999999993</v>
      </c>
      <c r="K214" s="39">
        <f t="shared" si="11"/>
        <v>3.2</v>
      </c>
      <c r="L214" s="14"/>
      <c r="M214" s="14">
        <v>4</v>
      </c>
      <c r="N214" s="14" t="s">
        <v>191</v>
      </c>
    </row>
    <row r="215" spans="1:14" ht="30">
      <c r="A215" s="40" t="s">
        <v>719</v>
      </c>
      <c r="B215" s="8" t="s">
        <v>671</v>
      </c>
      <c r="C215" s="8" t="s">
        <v>535</v>
      </c>
      <c r="D215" s="14">
        <v>5</v>
      </c>
      <c r="E215" s="14">
        <v>5</v>
      </c>
      <c r="F215" s="14">
        <v>2</v>
      </c>
      <c r="G215" s="14">
        <v>5</v>
      </c>
      <c r="H215" s="14">
        <v>5</v>
      </c>
      <c r="I215" s="39">
        <f t="shared" si="9"/>
        <v>5</v>
      </c>
      <c r="J215" s="39">
        <f t="shared" si="10"/>
        <v>1.8000000000000007</v>
      </c>
      <c r="K215" s="39">
        <f t="shared" si="11"/>
        <v>4.4000000000000004</v>
      </c>
      <c r="L215" s="14"/>
      <c r="M215" s="14">
        <v>5</v>
      </c>
      <c r="N215" s="14" t="s">
        <v>207</v>
      </c>
    </row>
    <row r="216" spans="1:14" ht="30">
      <c r="A216" s="40" t="s">
        <v>720</v>
      </c>
      <c r="B216" s="8" t="s">
        <v>671</v>
      </c>
      <c r="C216" s="8" t="s">
        <v>535</v>
      </c>
      <c r="D216" s="14">
        <v>2</v>
      </c>
      <c r="E216" s="14">
        <v>4</v>
      </c>
      <c r="F216" s="14">
        <v>4</v>
      </c>
      <c r="G216" s="14">
        <v>5</v>
      </c>
      <c r="H216" s="14">
        <v>5</v>
      </c>
      <c r="I216" s="39">
        <f t="shared" si="9"/>
        <v>4</v>
      </c>
      <c r="J216" s="39">
        <f t="shared" si="10"/>
        <v>1.5</v>
      </c>
      <c r="K216" s="39">
        <f t="shared" si="11"/>
        <v>4</v>
      </c>
      <c r="L216" s="14"/>
      <c r="M216" s="14">
        <v>5</v>
      </c>
      <c r="N216" s="14" t="s">
        <v>208</v>
      </c>
    </row>
    <row r="217" spans="1:14" ht="30">
      <c r="A217" s="40" t="s">
        <v>721</v>
      </c>
      <c r="B217" s="8" t="s">
        <v>671</v>
      </c>
      <c r="C217" s="8" t="s">
        <v>535</v>
      </c>
      <c r="D217" s="14">
        <v>5</v>
      </c>
      <c r="E217" s="14">
        <v>5</v>
      </c>
      <c r="F217" s="14">
        <v>5</v>
      </c>
      <c r="G217" s="14">
        <v>5</v>
      </c>
      <c r="H217" s="14">
        <v>5</v>
      </c>
      <c r="I217" s="39">
        <f t="shared" si="9"/>
        <v>5</v>
      </c>
      <c r="J217" s="39">
        <f t="shared" si="10"/>
        <v>0</v>
      </c>
      <c r="K217" s="39">
        <f t="shared" si="11"/>
        <v>5</v>
      </c>
      <c r="L217" s="14"/>
      <c r="M217" s="14">
        <v>5</v>
      </c>
      <c r="N217" s="14" t="s">
        <v>209</v>
      </c>
    </row>
    <row r="218" spans="1:14" ht="30">
      <c r="A218" s="40" t="s">
        <v>738</v>
      </c>
      <c r="B218" s="8" t="s">
        <v>672</v>
      </c>
      <c r="C218" s="8" t="s">
        <v>535</v>
      </c>
      <c r="D218" s="14">
        <v>4</v>
      </c>
      <c r="E218" s="14">
        <v>5</v>
      </c>
      <c r="F218" s="14">
        <v>4</v>
      </c>
      <c r="G218" s="14">
        <v>5</v>
      </c>
      <c r="H218" s="14">
        <v>5</v>
      </c>
      <c r="I218" s="39">
        <f t="shared" si="9"/>
        <v>5</v>
      </c>
      <c r="J218" s="39">
        <f t="shared" si="10"/>
        <v>0.30000000000000071</v>
      </c>
      <c r="K218" s="39">
        <f t="shared" si="11"/>
        <v>4.5999999999999996</v>
      </c>
      <c r="L218" s="14"/>
      <c r="M218" s="14">
        <v>5</v>
      </c>
      <c r="N218" s="14" t="s">
        <v>233</v>
      </c>
    </row>
    <row r="219" spans="1:14" ht="30">
      <c r="A219" s="40" t="s">
        <v>739</v>
      </c>
      <c r="B219" s="8" t="s">
        <v>672</v>
      </c>
      <c r="C219" s="8" t="s">
        <v>535</v>
      </c>
      <c r="D219" s="14">
        <v>5</v>
      </c>
      <c r="E219" s="14">
        <v>5</v>
      </c>
      <c r="F219" s="14">
        <v>4</v>
      </c>
      <c r="G219" s="14">
        <v>5</v>
      </c>
      <c r="H219" s="14">
        <v>5</v>
      </c>
      <c r="I219" s="39">
        <f t="shared" si="9"/>
        <v>5</v>
      </c>
      <c r="J219" s="39">
        <f t="shared" si="10"/>
        <v>0.19999999999999998</v>
      </c>
      <c r="K219" s="39">
        <f t="shared" si="11"/>
        <v>4.8</v>
      </c>
      <c r="L219" s="14"/>
      <c r="M219" s="14">
        <v>5</v>
      </c>
      <c r="N219" s="14" t="s">
        <v>234</v>
      </c>
    </row>
    <row r="220" spans="1:14" ht="30">
      <c r="A220" s="40" t="s">
        <v>740</v>
      </c>
      <c r="B220" s="8" t="s">
        <v>672</v>
      </c>
      <c r="C220" s="8" t="s">
        <v>535</v>
      </c>
      <c r="D220" s="14">
        <v>5</v>
      </c>
      <c r="E220" s="14">
        <v>5</v>
      </c>
      <c r="F220" s="14">
        <v>5</v>
      </c>
      <c r="G220" s="14">
        <v>5</v>
      </c>
      <c r="H220" s="14">
        <v>4</v>
      </c>
      <c r="I220" s="39">
        <f t="shared" si="9"/>
        <v>5</v>
      </c>
      <c r="J220" s="39">
        <f t="shared" si="10"/>
        <v>0.19999999999999998</v>
      </c>
      <c r="K220" s="39">
        <f t="shared" si="11"/>
        <v>4.8</v>
      </c>
      <c r="L220" s="14"/>
      <c r="M220" s="14">
        <v>5</v>
      </c>
    </row>
    <row r="221" spans="1:14" ht="63.75">
      <c r="A221" s="40" t="s">
        <v>738</v>
      </c>
      <c r="B221" s="8" t="s">
        <v>673</v>
      </c>
      <c r="C221" s="8" t="s">
        <v>535</v>
      </c>
      <c r="D221" s="14">
        <v>4</v>
      </c>
      <c r="E221" s="14">
        <v>4</v>
      </c>
      <c r="F221" s="14">
        <v>4</v>
      </c>
      <c r="G221" s="14">
        <v>3</v>
      </c>
      <c r="H221" s="14">
        <v>4</v>
      </c>
      <c r="I221" s="39">
        <f t="shared" si="9"/>
        <v>4</v>
      </c>
      <c r="J221" s="39">
        <f t="shared" si="10"/>
        <v>0.19999999999999929</v>
      </c>
      <c r="K221" s="39">
        <f t="shared" si="11"/>
        <v>3.8</v>
      </c>
      <c r="L221" s="14"/>
      <c r="M221" s="14">
        <v>5</v>
      </c>
      <c r="N221" s="14" t="s">
        <v>250</v>
      </c>
    </row>
    <row r="222" spans="1:14" ht="30">
      <c r="A222" s="40" t="s">
        <v>739</v>
      </c>
      <c r="B222" s="8" t="s">
        <v>673</v>
      </c>
      <c r="C222" s="8" t="s">
        <v>535</v>
      </c>
      <c r="D222" s="14">
        <v>5</v>
      </c>
      <c r="E222" s="14">
        <v>4</v>
      </c>
      <c r="F222" s="14">
        <v>4</v>
      </c>
      <c r="G222" s="14">
        <v>3</v>
      </c>
      <c r="H222" s="14">
        <v>4</v>
      </c>
      <c r="I222" s="39">
        <f t="shared" si="9"/>
        <v>4</v>
      </c>
      <c r="J222" s="39">
        <f t="shared" si="10"/>
        <v>0.5</v>
      </c>
      <c r="K222" s="39">
        <f t="shared" si="11"/>
        <v>4</v>
      </c>
      <c r="L222" s="14"/>
      <c r="M222" s="14">
        <v>5</v>
      </c>
      <c r="N222" s="14" t="s">
        <v>251</v>
      </c>
    </row>
    <row r="223" spans="1:14" ht="30">
      <c r="A223" s="40" t="s">
        <v>740</v>
      </c>
      <c r="B223" s="8" t="s">
        <v>673</v>
      </c>
      <c r="C223" s="8" t="s">
        <v>535</v>
      </c>
      <c r="D223" s="14">
        <v>5</v>
      </c>
      <c r="E223" s="14">
        <v>4</v>
      </c>
      <c r="F223" s="14">
        <v>4</v>
      </c>
      <c r="G223" s="14">
        <v>5</v>
      </c>
      <c r="H223" s="14">
        <v>5</v>
      </c>
      <c r="I223" s="39">
        <f t="shared" si="9"/>
        <v>5</v>
      </c>
      <c r="J223" s="39">
        <f t="shared" si="10"/>
        <v>0.30000000000000071</v>
      </c>
      <c r="K223" s="39">
        <f t="shared" si="11"/>
        <v>4.5999999999999996</v>
      </c>
      <c r="L223" s="14"/>
      <c r="M223" s="14">
        <v>5</v>
      </c>
      <c r="N223" s="14" t="s">
        <v>252</v>
      </c>
    </row>
    <row r="224" spans="1:14" ht="30">
      <c r="A224" s="40" t="s">
        <v>738</v>
      </c>
      <c r="B224" s="8" t="s">
        <v>680</v>
      </c>
      <c r="C224" s="8" t="s">
        <v>535</v>
      </c>
      <c r="D224" s="14">
        <v>5</v>
      </c>
      <c r="E224" s="14">
        <v>4</v>
      </c>
      <c r="F224" s="14">
        <v>4</v>
      </c>
      <c r="G224" s="14">
        <v>5</v>
      </c>
      <c r="H224" s="14">
        <v>5</v>
      </c>
      <c r="I224" s="39">
        <f t="shared" si="9"/>
        <v>5</v>
      </c>
      <c r="J224" s="39">
        <f t="shared" si="10"/>
        <v>0.30000000000000071</v>
      </c>
      <c r="K224" s="39">
        <f t="shared" si="11"/>
        <v>4.5999999999999996</v>
      </c>
      <c r="L224" s="14"/>
      <c r="M224" s="14">
        <v>4</v>
      </c>
      <c r="N224" s="14" t="s">
        <v>269</v>
      </c>
    </row>
    <row r="225" spans="1:14" ht="30">
      <c r="A225" s="40" t="s">
        <v>739</v>
      </c>
      <c r="B225" s="8" t="s">
        <v>680</v>
      </c>
      <c r="C225" s="8" t="s">
        <v>535</v>
      </c>
      <c r="D225" s="14">
        <v>5</v>
      </c>
      <c r="E225" s="14">
        <v>5</v>
      </c>
      <c r="F225" s="14">
        <v>4</v>
      </c>
      <c r="G225" s="14">
        <v>5</v>
      </c>
      <c r="H225" s="14">
        <v>5</v>
      </c>
      <c r="I225" s="39">
        <f t="shared" si="9"/>
        <v>5</v>
      </c>
      <c r="J225" s="39">
        <f t="shared" si="10"/>
        <v>0.19999999999999998</v>
      </c>
      <c r="K225" s="39">
        <f t="shared" si="11"/>
        <v>4.8</v>
      </c>
      <c r="L225" s="14"/>
      <c r="M225" s="14">
        <v>5</v>
      </c>
      <c r="N225" s="14" t="s">
        <v>270</v>
      </c>
    </row>
    <row r="226" spans="1:14" ht="30">
      <c r="A226" s="40" t="s">
        <v>740</v>
      </c>
      <c r="B226" s="8" t="s">
        <v>680</v>
      </c>
      <c r="C226" s="8" t="s">
        <v>535</v>
      </c>
      <c r="D226" s="14">
        <v>5</v>
      </c>
      <c r="E226" s="14">
        <v>5</v>
      </c>
      <c r="F226" s="14">
        <v>5</v>
      </c>
      <c r="G226" s="14">
        <v>5</v>
      </c>
      <c r="H226" s="14">
        <v>5</v>
      </c>
      <c r="I226" s="39">
        <f t="shared" si="9"/>
        <v>5</v>
      </c>
      <c r="J226" s="39">
        <f t="shared" si="10"/>
        <v>0</v>
      </c>
      <c r="K226" s="39">
        <f t="shared" si="11"/>
        <v>5</v>
      </c>
      <c r="L226" s="14"/>
      <c r="M226" s="14">
        <v>5</v>
      </c>
      <c r="N226" s="14" t="s">
        <v>271</v>
      </c>
    </row>
    <row r="227" spans="1:14">
      <c r="A227" s="41" t="s">
        <v>759</v>
      </c>
      <c r="B227" s="8" t="s">
        <v>675</v>
      </c>
      <c r="C227" s="8" t="s">
        <v>535</v>
      </c>
      <c r="D227" s="1">
        <v>4</v>
      </c>
      <c r="E227" s="1">
        <v>4</v>
      </c>
      <c r="F227" s="1">
        <v>3</v>
      </c>
      <c r="G227" s="1">
        <v>3</v>
      </c>
      <c r="H227" s="1">
        <v>4</v>
      </c>
      <c r="I227" s="39">
        <f t="shared" si="9"/>
        <v>4</v>
      </c>
      <c r="J227" s="39">
        <f t="shared" si="10"/>
        <v>0.30000000000000071</v>
      </c>
      <c r="K227" s="39">
        <f t="shared" si="11"/>
        <v>3.6</v>
      </c>
      <c r="L227" s="1"/>
      <c r="M227" s="1">
        <v>4</v>
      </c>
      <c r="N227" s="1" t="s">
        <v>295</v>
      </c>
    </row>
    <row r="228" spans="1:14">
      <c r="A228" s="41" t="s">
        <v>760</v>
      </c>
      <c r="B228" s="8" t="s">
        <v>675</v>
      </c>
      <c r="C228" s="8" t="s">
        <v>535</v>
      </c>
      <c r="D228" s="1">
        <v>4</v>
      </c>
      <c r="E228" s="1">
        <v>5</v>
      </c>
      <c r="F228" s="1">
        <v>4</v>
      </c>
      <c r="G228" s="1">
        <v>5</v>
      </c>
      <c r="H228" s="1">
        <v>4</v>
      </c>
      <c r="I228" s="39">
        <f t="shared" si="9"/>
        <v>4</v>
      </c>
      <c r="J228" s="39">
        <f t="shared" si="10"/>
        <v>0.30000000000000071</v>
      </c>
      <c r="K228" s="39">
        <f t="shared" si="11"/>
        <v>4.4000000000000004</v>
      </c>
      <c r="L228" s="1"/>
      <c r="M228" s="1">
        <v>5</v>
      </c>
      <c r="N228" s="1" t="s">
        <v>296</v>
      </c>
    </row>
    <row r="229" spans="1:14">
      <c r="A229" s="41" t="s">
        <v>761</v>
      </c>
      <c r="B229" s="8" t="s">
        <v>675</v>
      </c>
      <c r="C229" s="8" t="s">
        <v>535</v>
      </c>
      <c r="D229" s="1">
        <v>3</v>
      </c>
      <c r="E229" s="1">
        <v>4</v>
      </c>
      <c r="F229" s="1">
        <v>4</v>
      </c>
      <c r="G229" s="1">
        <v>5</v>
      </c>
      <c r="H229" s="1">
        <v>4</v>
      </c>
      <c r="I229" s="39">
        <f t="shared" si="9"/>
        <v>4</v>
      </c>
      <c r="J229" s="39">
        <f t="shared" si="10"/>
        <v>0.5</v>
      </c>
      <c r="K229" s="39">
        <f t="shared" si="11"/>
        <v>4</v>
      </c>
      <c r="L229" s="1"/>
      <c r="M229" s="1">
        <v>5</v>
      </c>
      <c r="N229" s="1" t="s">
        <v>297</v>
      </c>
    </row>
    <row r="230" spans="1:14">
      <c r="A230" s="41" t="s">
        <v>759</v>
      </c>
      <c r="B230" s="8" t="s">
        <v>679</v>
      </c>
      <c r="C230" s="8" t="s">
        <v>535</v>
      </c>
      <c r="D230" s="1">
        <v>5</v>
      </c>
      <c r="E230" s="1">
        <v>3</v>
      </c>
      <c r="F230" s="1">
        <v>3</v>
      </c>
      <c r="G230" s="1">
        <v>4</v>
      </c>
      <c r="H230" s="1">
        <v>5</v>
      </c>
      <c r="I230" s="39">
        <f t="shared" si="9"/>
        <v>4</v>
      </c>
      <c r="J230" s="39">
        <f t="shared" si="10"/>
        <v>1</v>
      </c>
      <c r="K230" s="39">
        <f t="shared" si="11"/>
        <v>4</v>
      </c>
      <c r="L230" s="1"/>
      <c r="M230" s="1">
        <v>4</v>
      </c>
      <c r="N230" s="1" t="s">
        <v>327</v>
      </c>
    </row>
    <row r="231" spans="1:14">
      <c r="A231" s="41" t="s">
        <v>760</v>
      </c>
      <c r="B231" s="8" t="s">
        <v>679</v>
      </c>
      <c r="C231" s="8" t="s">
        <v>535</v>
      </c>
      <c r="D231" s="1">
        <v>5</v>
      </c>
      <c r="E231" s="1">
        <v>4</v>
      </c>
      <c r="F231" s="1">
        <v>4</v>
      </c>
      <c r="G231" s="1">
        <v>4</v>
      </c>
      <c r="H231" s="1">
        <v>5</v>
      </c>
      <c r="I231" s="39">
        <f t="shared" si="9"/>
        <v>4</v>
      </c>
      <c r="J231" s="39">
        <f t="shared" si="10"/>
        <v>0.30000000000000071</v>
      </c>
      <c r="K231" s="39">
        <f t="shared" si="11"/>
        <v>4.4000000000000004</v>
      </c>
      <c r="L231" s="1"/>
      <c r="M231" s="1">
        <v>5</v>
      </c>
      <c r="N231" s="1" t="s">
        <v>328</v>
      </c>
    </row>
    <row r="232" spans="1:14">
      <c r="A232" s="41" t="s">
        <v>761</v>
      </c>
      <c r="B232" s="8" t="s">
        <v>679</v>
      </c>
      <c r="C232" s="8" t="s">
        <v>535</v>
      </c>
      <c r="D232" s="1">
        <v>5</v>
      </c>
      <c r="E232" s="1">
        <v>5</v>
      </c>
      <c r="F232" s="1">
        <v>5</v>
      </c>
      <c r="G232" s="1">
        <v>4</v>
      </c>
      <c r="H232" s="1">
        <v>5</v>
      </c>
      <c r="I232" s="39">
        <f t="shared" si="9"/>
        <v>5</v>
      </c>
      <c r="J232" s="39">
        <f t="shared" si="10"/>
        <v>0.19999999999999998</v>
      </c>
      <c r="K232" s="39">
        <f t="shared" si="11"/>
        <v>4.8</v>
      </c>
      <c r="L232" s="1"/>
      <c r="M232" s="1">
        <v>5</v>
      </c>
      <c r="N232" s="1" t="s">
        <v>329</v>
      </c>
    </row>
    <row r="233" spans="1:14">
      <c r="A233" s="41" t="s">
        <v>759</v>
      </c>
      <c r="B233" s="8" t="s">
        <v>676</v>
      </c>
      <c r="C233" s="8" t="s">
        <v>535</v>
      </c>
      <c r="D233" s="1">
        <v>5</v>
      </c>
      <c r="E233" s="1">
        <v>5</v>
      </c>
      <c r="F233" s="1">
        <v>4</v>
      </c>
      <c r="G233" s="1">
        <v>5</v>
      </c>
      <c r="H233" s="1">
        <v>4</v>
      </c>
      <c r="I233" s="39">
        <f t="shared" si="9"/>
        <v>5</v>
      </c>
      <c r="J233" s="39">
        <f t="shared" si="10"/>
        <v>0.30000000000000071</v>
      </c>
      <c r="K233" s="39">
        <f t="shared" si="11"/>
        <v>4.5999999999999996</v>
      </c>
      <c r="L233" s="1"/>
      <c r="M233" s="1">
        <v>5</v>
      </c>
      <c r="N233"/>
    </row>
    <row r="234" spans="1:14">
      <c r="A234" s="41" t="s">
        <v>760</v>
      </c>
      <c r="B234" s="8" t="s">
        <v>676</v>
      </c>
      <c r="C234" s="8" t="s">
        <v>535</v>
      </c>
      <c r="D234" s="1">
        <v>5</v>
      </c>
      <c r="E234" s="1">
        <v>4</v>
      </c>
      <c r="F234" s="1">
        <v>4</v>
      </c>
      <c r="G234" s="1">
        <v>5</v>
      </c>
      <c r="H234" s="1">
        <v>5</v>
      </c>
      <c r="I234" s="39">
        <f t="shared" si="9"/>
        <v>5</v>
      </c>
      <c r="J234" s="39">
        <f t="shared" si="10"/>
        <v>0.30000000000000071</v>
      </c>
      <c r="K234" s="39">
        <f t="shared" si="11"/>
        <v>4.5999999999999996</v>
      </c>
      <c r="L234" s="1"/>
      <c r="M234" s="1">
        <v>5</v>
      </c>
      <c r="N234"/>
    </row>
    <row r="235" spans="1:14">
      <c r="A235" s="41" t="s">
        <v>761</v>
      </c>
      <c r="B235" s="8" t="s">
        <v>676</v>
      </c>
      <c r="C235" s="8" t="s">
        <v>535</v>
      </c>
      <c r="D235" s="1">
        <v>4</v>
      </c>
      <c r="E235" s="1">
        <v>4</v>
      </c>
      <c r="F235" s="1">
        <v>2</v>
      </c>
      <c r="G235" s="1">
        <v>4</v>
      </c>
      <c r="H235" s="1">
        <v>3</v>
      </c>
      <c r="I235" s="39">
        <f t="shared" si="9"/>
        <v>4</v>
      </c>
      <c r="J235" s="39">
        <f t="shared" si="10"/>
        <v>0.80000000000000071</v>
      </c>
      <c r="K235" s="39">
        <f t="shared" si="11"/>
        <v>3.4</v>
      </c>
      <c r="L235" s="1"/>
      <c r="M235" s="1">
        <v>4</v>
      </c>
      <c r="N235"/>
    </row>
    <row r="236" spans="1:14">
      <c r="A236" s="41" t="s">
        <v>779</v>
      </c>
      <c r="B236" s="8" t="s">
        <v>677</v>
      </c>
      <c r="C236" s="8" t="s">
        <v>535</v>
      </c>
      <c r="D236" s="1">
        <v>3</v>
      </c>
      <c r="E236" s="1">
        <v>4</v>
      </c>
      <c r="F236" s="1">
        <v>3</v>
      </c>
      <c r="G236" s="1">
        <v>3</v>
      </c>
      <c r="H236" s="1">
        <v>3</v>
      </c>
      <c r="I236" s="39">
        <f t="shared" si="9"/>
        <v>3</v>
      </c>
      <c r="J236" s="39">
        <f t="shared" si="10"/>
        <v>0.19999999999999929</v>
      </c>
      <c r="K236" s="39">
        <f t="shared" si="11"/>
        <v>3.2</v>
      </c>
      <c r="L236" s="1"/>
      <c r="M236" s="1">
        <v>4</v>
      </c>
      <c r="N236"/>
    </row>
    <row r="237" spans="1:14">
      <c r="A237" s="41" t="s">
        <v>780</v>
      </c>
      <c r="B237" s="8" t="s">
        <v>677</v>
      </c>
      <c r="C237" s="8" t="s">
        <v>535</v>
      </c>
      <c r="D237" s="1">
        <v>3</v>
      </c>
      <c r="E237" s="1">
        <v>4</v>
      </c>
      <c r="F237" s="1">
        <v>2</v>
      </c>
      <c r="G237" s="1">
        <v>4</v>
      </c>
      <c r="H237" s="1">
        <v>2</v>
      </c>
      <c r="I237" s="39">
        <f t="shared" si="9"/>
        <v>3</v>
      </c>
      <c r="J237" s="39">
        <f t="shared" si="10"/>
        <v>1</v>
      </c>
      <c r="K237" s="39">
        <f t="shared" si="11"/>
        <v>3</v>
      </c>
      <c r="L237" s="1"/>
      <c r="M237" s="1">
        <v>3</v>
      </c>
      <c r="N237"/>
    </row>
    <row r="238" spans="1:14">
      <c r="A238" s="41" t="s">
        <v>781</v>
      </c>
      <c r="B238" s="8" t="s">
        <v>677</v>
      </c>
      <c r="C238" s="8" t="s">
        <v>535</v>
      </c>
      <c r="D238" s="1">
        <v>4</v>
      </c>
      <c r="E238" s="1">
        <v>4</v>
      </c>
      <c r="F238" s="1">
        <v>4</v>
      </c>
      <c r="G238" s="1">
        <v>4</v>
      </c>
      <c r="H238" s="1">
        <v>3</v>
      </c>
      <c r="I238" s="39">
        <f t="shared" si="9"/>
        <v>4</v>
      </c>
      <c r="J238" s="39">
        <f t="shared" si="10"/>
        <v>0.19999999999999929</v>
      </c>
      <c r="K238" s="39">
        <f t="shared" si="11"/>
        <v>3.8</v>
      </c>
      <c r="L238" s="1"/>
      <c r="M238" s="1">
        <v>4</v>
      </c>
      <c r="N238"/>
    </row>
    <row r="239" spans="1:14">
      <c r="A239" s="41" t="s">
        <v>779</v>
      </c>
      <c r="B239" s="8" t="s">
        <v>678</v>
      </c>
      <c r="C239" s="8" t="s">
        <v>535</v>
      </c>
      <c r="D239" s="1">
        <v>5</v>
      </c>
      <c r="E239" s="1">
        <v>4</v>
      </c>
      <c r="F239" s="1">
        <v>5</v>
      </c>
      <c r="G239" s="1">
        <v>5</v>
      </c>
      <c r="H239" s="1">
        <v>5</v>
      </c>
      <c r="I239" s="39">
        <f t="shared" si="9"/>
        <v>5</v>
      </c>
      <c r="J239" s="39">
        <f t="shared" si="10"/>
        <v>0.19999999999999996</v>
      </c>
      <c r="K239" s="39">
        <f t="shared" si="11"/>
        <v>4.8</v>
      </c>
      <c r="L239" s="1"/>
      <c r="M239" s="1">
        <v>5</v>
      </c>
      <c r="N239" s="1" t="s">
        <v>379</v>
      </c>
    </row>
    <row r="240" spans="1:14">
      <c r="A240" s="41" t="s">
        <v>780</v>
      </c>
      <c r="B240" s="8" t="s">
        <v>678</v>
      </c>
      <c r="C240" s="8" t="s">
        <v>535</v>
      </c>
      <c r="D240" s="1">
        <v>4</v>
      </c>
      <c r="E240" s="1">
        <v>5</v>
      </c>
      <c r="F240" s="1">
        <v>5</v>
      </c>
      <c r="G240" s="1">
        <v>5</v>
      </c>
      <c r="H240" s="1">
        <v>5</v>
      </c>
      <c r="I240" s="39">
        <f t="shared" si="9"/>
        <v>5</v>
      </c>
      <c r="J240" s="39">
        <f t="shared" si="10"/>
        <v>0.19999999999999996</v>
      </c>
      <c r="K240" s="39">
        <f t="shared" si="11"/>
        <v>4.8</v>
      </c>
      <c r="L240" s="1"/>
      <c r="M240" s="1">
        <v>5</v>
      </c>
      <c r="N240" s="1" t="s">
        <v>380</v>
      </c>
    </row>
    <row r="241" spans="1:14">
      <c r="A241" s="41" t="s">
        <v>781</v>
      </c>
      <c r="B241" s="8" t="s">
        <v>678</v>
      </c>
      <c r="C241" s="8" t="s">
        <v>535</v>
      </c>
      <c r="D241" s="1">
        <v>5</v>
      </c>
      <c r="E241" s="1">
        <v>5</v>
      </c>
      <c r="F241" s="1">
        <v>5</v>
      </c>
      <c r="G241" s="1">
        <v>5</v>
      </c>
      <c r="H241" s="1">
        <v>5</v>
      </c>
      <c r="I241" s="39">
        <f t="shared" si="9"/>
        <v>5</v>
      </c>
      <c r="J241" s="39">
        <f t="shared" si="10"/>
        <v>0</v>
      </c>
      <c r="K241" s="39">
        <f t="shared" si="11"/>
        <v>5</v>
      </c>
      <c r="L241" s="1"/>
      <c r="M241" s="1">
        <v>5</v>
      </c>
      <c r="N241" s="1" t="s">
        <v>381</v>
      </c>
    </row>
    <row r="242" spans="1:14">
      <c r="A242" s="41" t="s">
        <v>779</v>
      </c>
      <c r="B242" s="8" t="s">
        <v>758</v>
      </c>
      <c r="C242" s="8" t="s">
        <v>535</v>
      </c>
      <c r="D242" s="1">
        <v>5</v>
      </c>
      <c r="E242" s="1">
        <v>5</v>
      </c>
      <c r="F242" s="1">
        <v>5</v>
      </c>
      <c r="G242" s="1">
        <v>5</v>
      </c>
      <c r="H242" s="1">
        <v>5</v>
      </c>
      <c r="I242" s="39">
        <f t="shared" si="9"/>
        <v>5</v>
      </c>
      <c r="J242" s="39">
        <f t="shared" si="10"/>
        <v>0</v>
      </c>
      <c r="K242" s="39">
        <f t="shared" si="11"/>
        <v>5</v>
      </c>
      <c r="L242" s="1"/>
      <c r="M242" s="1">
        <v>5</v>
      </c>
      <c r="N242" s="1" t="s">
        <v>406</v>
      </c>
    </row>
    <row r="243" spans="1:14">
      <c r="A243" s="41" t="s">
        <v>780</v>
      </c>
      <c r="B243" s="8" t="s">
        <v>758</v>
      </c>
      <c r="C243" s="8" t="s">
        <v>535</v>
      </c>
      <c r="D243" s="1">
        <v>4</v>
      </c>
      <c r="E243" s="1">
        <v>4</v>
      </c>
      <c r="F243" s="1">
        <v>4</v>
      </c>
      <c r="G243" s="1">
        <v>4</v>
      </c>
      <c r="H243" s="1">
        <v>4</v>
      </c>
      <c r="I243" s="39">
        <f t="shared" si="9"/>
        <v>4</v>
      </c>
      <c r="J243" s="39">
        <f t="shared" si="10"/>
        <v>0</v>
      </c>
      <c r="K243" s="39">
        <f t="shared" si="11"/>
        <v>4</v>
      </c>
      <c r="L243" s="1"/>
      <c r="M243" s="1">
        <v>4</v>
      </c>
      <c r="N243" s="1" t="s">
        <v>406</v>
      </c>
    </row>
    <row r="244" spans="1:14">
      <c r="A244" s="41" t="s">
        <v>781</v>
      </c>
      <c r="B244" s="8" t="s">
        <v>758</v>
      </c>
      <c r="C244" s="8" t="s">
        <v>535</v>
      </c>
      <c r="D244" s="1">
        <v>4</v>
      </c>
      <c r="E244" s="1">
        <v>4</v>
      </c>
      <c r="F244" s="1">
        <v>4</v>
      </c>
      <c r="G244" s="1">
        <v>4</v>
      </c>
      <c r="H244" s="1">
        <v>4</v>
      </c>
      <c r="I244" s="39">
        <f t="shared" si="9"/>
        <v>4</v>
      </c>
      <c r="J244" s="39">
        <f t="shared" si="10"/>
        <v>0</v>
      </c>
      <c r="K244" s="39">
        <f t="shared" si="11"/>
        <v>4</v>
      </c>
      <c r="L244" s="1"/>
      <c r="M244" s="1">
        <v>4</v>
      </c>
      <c r="N244" s="1" t="s">
        <v>406</v>
      </c>
    </row>
    <row r="245" spans="1:14" ht="30">
      <c r="A245" s="40" t="s">
        <v>703</v>
      </c>
      <c r="B245" s="8" t="s">
        <v>681</v>
      </c>
      <c r="C245" s="8" t="s">
        <v>698</v>
      </c>
      <c r="D245" s="39">
        <v>5</v>
      </c>
      <c r="E245" s="39">
        <v>4</v>
      </c>
      <c r="F245" s="39">
        <v>5</v>
      </c>
      <c r="G245" s="39">
        <v>4</v>
      </c>
      <c r="H245" s="39">
        <v>4</v>
      </c>
      <c r="I245" s="39">
        <f t="shared" si="9"/>
        <v>4</v>
      </c>
      <c r="J245" s="39">
        <f t="shared" si="10"/>
        <v>0.30000000000000071</v>
      </c>
      <c r="K245" s="39">
        <f t="shared" si="11"/>
        <v>4.4000000000000004</v>
      </c>
      <c r="L245" s="39"/>
      <c r="M245" s="39">
        <v>4</v>
      </c>
      <c r="N245" s="39" t="s">
        <v>481</v>
      </c>
    </row>
    <row r="246" spans="1:14" ht="30">
      <c r="A246" s="40" t="s">
        <v>704</v>
      </c>
      <c r="B246" s="8" t="s">
        <v>681</v>
      </c>
      <c r="C246" s="8" t="s">
        <v>698</v>
      </c>
      <c r="D246" s="39">
        <v>5</v>
      </c>
      <c r="E246" s="39">
        <v>5</v>
      </c>
      <c r="F246" s="39">
        <v>5</v>
      </c>
      <c r="G246" s="39">
        <v>4</v>
      </c>
      <c r="H246" s="39">
        <v>4</v>
      </c>
      <c r="I246" s="39">
        <f t="shared" si="9"/>
        <v>5</v>
      </c>
      <c r="J246" s="39">
        <f t="shared" si="10"/>
        <v>0.30000000000000071</v>
      </c>
      <c r="K246" s="39">
        <f t="shared" si="11"/>
        <v>4.5999999999999996</v>
      </c>
      <c r="L246" s="39"/>
      <c r="M246" s="39">
        <v>4</v>
      </c>
      <c r="N246" s="39" t="s">
        <v>655</v>
      </c>
    </row>
    <row r="247" spans="1:14" ht="30">
      <c r="A247" s="40" t="s">
        <v>705</v>
      </c>
      <c r="B247" s="8" t="s">
        <v>681</v>
      </c>
      <c r="C247" s="8" t="s">
        <v>698</v>
      </c>
      <c r="D247" s="39">
        <v>5</v>
      </c>
      <c r="E247" s="39">
        <v>5</v>
      </c>
      <c r="F247" s="39">
        <v>5</v>
      </c>
      <c r="G247" s="39">
        <v>4</v>
      </c>
      <c r="H247" s="39">
        <v>4</v>
      </c>
      <c r="I247" s="39">
        <f t="shared" si="9"/>
        <v>5</v>
      </c>
      <c r="J247" s="39">
        <f t="shared" si="10"/>
        <v>0.30000000000000071</v>
      </c>
      <c r="K247" s="39">
        <f t="shared" si="11"/>
        <v>4.5999999999999996</v>
      </c>
      <c r="L247" s="39"/>
      <c r="M247" s="39">
        <v>4</v>
      </c>
      <c r="N247" s="39" t="s">
        <v>656</v>
      </c>
    </row>
    <row r="248" spans="1:14" ht="30">
      <c r="A248" s="40" t="s">
        <v>703</v>
      </c>
      <c r="B248" s="8" t="s">
        <v>674</v>
      </c>
      <c r="C248" s="8" t="s">
        <v>698</v>
      </c>
      <c r="D248" s="39">
        <v>5</v>
      </c>
      <c r="E248" s="39">
        <v>2</v>
      </c>
      <c r="F248" s="39">
        <v>5</v>
      </c>
      <c r="G248" s="39">
        <v>5</v>
      </c>
      <c r="H248" s="39">
        <v>5</v>
      </c>
      <c r="I248" s="39">
        <f t="shared" si="9"/>
        <v>5</v>
      </c>
      <c r="J248" s="39">
        <f t="shared" si="10"/>
        <v>1.8000000000000007</v>
      </c>
      <c r="K248" s="39">
        <f t="shared" si="11"/>
        <v>4.4000000000000004</v>
      </c>
      <c r="L248" s="39"/>
      <c r="M248" s="39">
        <v>5</v>
      </c>
      <c r="N248" s="39" t="s">
        <v>509</v>
      </c>
    </row>
    <row r="249" spans="1:14" ht="30">
      <c r="A249" s="40" t="s">
        <v>704</v>
      </c>
      <c r="B249" s="8" t="s">
        <v>674</v>
      </c>
      <c r="C249" s="8" t="s">
        <v>698</v>
      </c>
      <c r="D249" s="39">
        <v>5</v>
      </c>
      <c r="E249" s="39">
        <v>5</v>
      </c>
      <c r="F249" s="39">
        <v>5</v>
      </c>
      <c r="G249" s="39">
        <v>5</v>
      </c>
      <c r="H249" s="39">
        <v>5</v>
      </c>
      <c r="I249" s="39">
        <f t="shared" si="9"/>
        <v>5</v>
      </c>
      <c r="J249" s="39">
        <f t="shared" si="10"/>
        <v>0</v>
      </c>
      <c r="K249" s="39">
        <f t="shared" si="11"/>
        <v>5</v>
      </c>
      <c r="L249" s="39"/>
      <c r="M249" s="39">
        <v>5</v>
      </c>
      <c r="N249" s="39" t="s">
        <v>508</v>
      </c>
    </row>
    <row r="250" spans="1:14" ht="30">
      <c r="A250" s="40" t="s">
        <v>705</v>
      </c>
      <c r="B250" s="8" t="s">
        <v>674</v>
      </c>
      <c r="C250" s="8" t="s">
        <v>698</v>
      </c>
      <c r="D250" s="39">
        <v>5</v>
      </c>
      <c r="E250" s="39">
        <v>2</v>
      </c>
      <c r="F250" s="39">
        <v>4</v>
      </c>
      <c r="G250" s="39">
        <v>4</v>
      </c>
      <c r="H250" s="39">
        <v>4</v>
      </c>
      <c r="I250" s="39">
        <f t="shared" si="9"/>
        <v>4</v>
      </c>
      <c r="J250" s="39">
        <f t="shared" si="10"/>
        <v>1.1999999999999993</v>
      </c>
      <c r="K250" s="39">
        <f t="shared" si="11"/>
        <v>3.8</v>
      </c>
      <c r="L250" s="39"/>
      <c r="M250" s="39">
        <v>5</v>
      </c>
      <c r="N250" s="39" t="s">
        <v>510</v>
      </c>
    </row>
    <row r="251" spans="1:14" ht="30">
      <c r="A251" s="40" t="s">
        <v>722</v>
      </c>
      <c r="B251" s="8" t="s">
        <v>668</v>
      </c>
      <c r="C251" s="8" t="s">
        <v>698</v>
      </c>
      <c r="D251" s="14">
        <v>3</v>
      </c>
      <c r="E251" s="14">
        <v>3</v>
      </c>
      <c r="F251" s="14">
        <v>3</v>
      </c>
      <c r="G251" s="14">
        <v>4</v>
      </c>
      <c r="H251" s="14">
        <v>3</v>
      </c>
      <c r="I251" s="39">
        <f t="shared" si="9"/>
        <v>3</v>
      </c>
      <c r="J251" s="39">
        <f t="shared" si="10"/>
        <v>0.19999999999999929</v>
      </c>
      <c r="K251" s="39">
        <f t="shared" si="11"/>
        <v>3.2</v>
      </c>
      <c r="L251" s="14"/>
      <c r="M251" s="14">
        <v>4</v>
      </c>
      <c r="N251" s="14" t="s">
        <v>138</v>
      </c>
    </row>
    <row r="252" spans="1:14" ht="30">
      <c r="A252" s="40" t="s">
        <v>723</v>
      </c>
      <c r="B252" s="8" t="s">
        <v>668</v>
      </c>
      <c r="C252" s="8" t="s">
        <v>698</v>
      </c>
      <c r="D252" s="14">
        <v>2</v>
      </c>
      <c r="E252" s="14">
        <v>3</v>
      </c>
      <c r="F252" s="14">
        <v>3</v>
      </c>
      <c r="G252" s="14">
        <v>2</v>
      </c>
      <c r="H252" s="14">
        <v>2</v>
      </c>
      <c r="I252" s="39">
        <f t="shared" si="9"/>
        <v>2</v>
      </c>
      <c r="J252" s="39">
        <f t="shared" si="10"/>
        <v>0.29999999999999982</v>
      </c>
      <c r="K252" s="39">
        <f t="shared" si="11"/>
        <v>2.4</v>
      </c>
      <c r="L252" s="14"/>
      <c r="M252" s="14">
        <v>3</v>
      </c>
      <c r="N252" s="14" t="s">
        <v>138</v>
      </c>
    </row>
    <row r="253" spans="1:14" ht="30">
      <c r="A253" s="40" t="s">
        <v>724</v>
      </c>
      <c r="B253" s="8" t="s">
        <v>668</v>
      </c>
      <c r="C253" s="8" t="s">
        <v>698</v>
      </c>
      <c r="D253" s="14">
        <v>3</v>
      </c>
      <c r="E253" s="14">
        <v>4</v>
      </c>
      <c r="F253" s="14">
        <v>4</v>
      </c>
      <c r="G253" s="14">
        <v>5</v>
      </c>
      <c r="H253" s="14">
        <v>5</v>
      </c>
      <c r="I253" s="39">
        <f t="shared" si="9"/>
        <v>4</v>
      </c>
      <c r="J253" s="39">
        <f t="shared" si="10"/>
        <v>0.69999999999999929</v>
      </c>
      <c r="K253" s="39">
        <f t="shared" si="11"/>
        <v>4.2</v>
      </c>
      <c r="L253" s="14"/>
      <c r="M253" s="14">
        <v>5</v>
      </c>
      <c r="N253" s="14" t="s">
        <v>138</v>
      </c>
    </row>
    <row r="254" spans="1:14" ht="30">
      <c r="A254" s="40" t="s">
        <v>722</v>
      </c>
      <c r="B254" s="8" t="s">
        <v>669</v>
      </c>
      <c r="C254" s="8" t="s">
        <v>698</v>
      </c>
      <c r="D254" s="14">
        <v>2</v>
      </c>
      <c r="E254" s="14">
        <v>3</v>
      </c>
      <c r="F254" s="14">
        <v>2</v>
      </c>
      <c r="G254" s="14">
        <v>5</v>
      </c>
      <c r="H254" s="14">
        <v>5</v>
      </c>
      <c r="I254" s="39">
        <f t="shared" si="9"/>
        <v>3</v>
      </c>
      <c r="J254" s="39">
        <f t="shared" si="10"/>
        <v>2.3000000000000007</v>
      </c>
      <c r="K254" s="39">
        <f t="shared" si="11"/>
        <v>3.4</v>
      </c>
      <c r="L254" s="14"/>
      <c r="M254" s="14">
        <v>5</v>
      </c>
      <c r="N254" s="14" t="s">
        <v>161</v>
      </c>
    </row>
    <row r="255" spans="1:14" ht="30">
      <c r="A255" s="40" t="s">
        <v>723</v>
      </c>
      <c r="B255" s="8" t="s">
        <v>669</v>
      </c>
      <c r="C255" s="8" t="s">
        <v>698</v>
      </c>
      <c r="D255" s="14">
        <v>5</v>
      </c>
      <c r="E255" s="14">
        <v>5</v>
      </c>
      <c r="F255" s="14">
        <v>5</v>
      </c>
      <c r="G255" s="14">
        <v>5</v>
      </c>
      <c r="H255" s="14">
        <v>5</v>
      </c>
      <c r="I255" s="39">
        <f t="shared" si="9"/>
        <v>5</v>
      </c>
      <c r="J255" s="39">
        <f t="shared" si="10"/>
        <v>0</v>
      </c>
      <c r="K255" s="39">
        <f t="shared" si="11"/>
        <v>5</v>
      </c>
      <c r="L255" s="14"/>
      <c r="M255" s="14">
        <v>5</v>
      </c>
      <c r="N255" s="14" t="s">
        <v>162</v>
      </c>
    </row>
    <row r="256" spans="1:14" ht="30">
      <c r="A256" s="40" t="s">
        <v>724</v>
      </c>
      <c r="B256" s="8" t="s">
        <v>669</v>
      </c>
      <c r="C256" s="8" t="s">
        <v>698</v>
      </c>
      <c r="D256" s="14">
        <v>4</v>
      </c>
      <c r="E256" s="14">
        <v>4</v>
      </c>
      <c r="F256" s="14">
        <v>3</v>
      </c>
      <c r="G256" s="14">
        <v>5</v>
      </c>
      <c r="H256" s="14">
        <v>3</v>
      </c>
      <c r="I256" s="39">
        <f t="shared" si="9"/>
        <v>4</v>
      </c>
      <c r="J256" s="39">
        <f t="shared" si="10"/>
        <v>0.69999999999999929</v>
      </c>
      <c r="K256" s="39">
        <f t="shared" si="11"/>
        <v>3.8</v>
      </c>
      <c r="L256" s="14"/>
      <c r="M256" s="14">
        <v>5</v>
      </c>
      <c r="N256" s="14" t="s">
        <v>163</v>
      </c>
    </row>
    <row r="257" spans="1:14" ht="30">
      <c r="A257" s="40" t="s">
        <v>722</v>
      </c>
      <c r="B257" s="8" t="s">
        <v>670</v>
      </c>
      <c r="C257" s="8" t="s">
        <v>698</v>
      </c>
      <c r="D257" s="14">
        <v>3</v>
      </c>
      <c r="E257" s="14">
        <v>4</v>
      </c>
      <c r="F257" s="14">
        <v>2</v>
      </c>
      <c r="G257" s="14">
        <v>4</v>
      </c>
      <c r="H257" s="14">
        <v>2</v>
      </c>
      <c r="I257" s="39">
        <f t="shared" si="9"/>
        <v>3</v>
      </c>
      <c r="J257" s="39">
        <f t="shared" si="10"/>
        <v>1</v>
      </c>
      <c r="K257" s="39">
        <f t="shared" si="11"/>
        <v>3</v>
      </c>
      <c r="L257" s="14"/>
      <c r="M257" s="14">
        <v>4</v>
      </c>
      <c r="N257" s="14" t="s">
        <v>194</v>
      </c>
    </row>
    <row r="258" spans="1:14" ht="30">
      <c r="A258" s="40" t="s">
        <v>723</v>
      </c>
      <c r="B258" s="8" t="s">
        <v>670</v>
      </c>
      <c r="C258" s="8" t="s">
        <v>698</v>
      </c>
      <c r="D258" s="14">
        <v>4</v>
      </c>
      <c r="E258" s="14">
        <v>2</v>
      </c>
      <c r="F258" s="14">
        <v>2</v>
      </c>
      <c r="G258" s="14">
        <v>3</v>
      </c>
      <c r="H258" s="14">
        <v>2</v>
      </c>
      <c r="I258" s="39">
        <f t="shared" si="9"/>
        <v>2</v>
      </c>
      <c r="J258" s="39">
        <f t="shared" si="10"/>
        <v>0.80000000000000071</v>
      </c>
      <c r="K258" s="39">
        <f t="shared" si="11"/>
        <v>2.6</v>
      </c>
      <c r="L258" s="14"/>
      <c r="M258" s="14">
        <v>3</v>
      </c>
      <c r="N258" s="14" t="s">
        <v>195</v>
      </c>
    </row>
    <row r="259" spans="1:14" ht="30">
      <c r="A259" s="40" t="s">
        <v>724</v>
      </c>
      <c r="B259" s="8" t="s">
        <v>670</v>
      </c>
      <c r="C259" s="8" t="s">
        <v>698</v>
      </c>
      <c r="D259" s="14">
        <v>4</v>
      </c>
      <c r="E259" s="14">
        <v>4</v>
      </c>
      <c r="F259" s="14">
        <v>2</v>
      </c>
      <c r="G259" s="14">
        <v>3</v>
      </c>
      <c r="H259" s="14">
        <v>2</v>
      </c>
      <c r="I259" s="39">
        <f t="shared" ref="I259:I286" si="12">MEDIAN(D259:H259)</f>
        <v>3</v>
      </c>
      <c r="J259" s="39">
        <f t="shared" ref="J259:J286" si="13">_xlfn.VAR.S(D259:H259)</f>
        <v>1</v>
      </c>
      <c r="K259" s="39">
        <f t="shared" ref="K259:K286" si="14">AVERAGE(D259:H259)</f>
        <v>3</v>
      </c>
      <c r="L259" s="14"/>
      <c r="M259" s="14">
        <v>4</v>
      </c>
      <c r="N259" s="14" t="s">
        <v>194</v>
      </c>
    </row>
    <row r="260" spans="1:14" ht="30">
      <c r="A260" s="40" t="s">
        <v>722</v>
      </c>
      <c r="B260" s="8" t="s">
        <v>671</v>
      </c>
      <c r="C260" s="8" t="s">
        <v>698</v>
      </c>
      <c r="D260" s="14">
        <v>4</v>
      </c>
      <c r="E260" s="14">
        <v>4</v>
      </c>
      <c r="F260" s="14">
        <v>4</v>
      </c>
      <c r="G260" s="14">
        <v>5</v>
      </c>
      <c r="H260" s="14">
        <v>5</v>
      </c>
      <c r="I260" s="39">
        <f t="shared" si="12"/>
        <v>4</v>
      </c>
      <c r="J260" s="39">
        <f t="shared" si="13"/>
        <v>0.30000000000000071</v>
      </c>
      <c r="K260" s="39">
        <f t="shared" si="14"/>
        <v>4.4000000000000004</v>
      </c>
      <c r="L260" s="14"/>
      <c r="M260" s="14">
        <v>5</v>
      </c>
      <c r="N260" s="14" t="s">
        <v>212</v>
      </c>
    </row>
    <row r="261" spans="1:14" ht="30">
      <c r="A261" s="40" t="s">
        <v>723</v>
      </c>
      <c r="B261" s="8" t="s">
        <v>671</v>
      </c>
      <c r="C261" s="8" t="s">
        <v>698</v>
      </c>
      <c r="D261" s="14">
        <v>5</v>
      </c>
      <c r="E261" s="14">
        <v>5</v>
      </c>
      <c r="F261" s="14">
        <v>5</v>
      </c>
      <c r="G261" s="14">
        <v>5</v>
      </c>
      <c r="H261" s="14">
        <v>5</v>
      </c>
      <c r="I261" s="39">
        <f t="shared" si="12"/>
        <v>5</v>
      </c>
      <c r="J261" s="39">
        <f t="shared" si="13"/>
        <v>0</v>
      </c>
      <c r="K261" s="39">
        <f t="shared" si="14"/>
        <v>5</v>
      </c>
      <c r="L261" s="14"/>
      <c r="M261" s="14">
        <v>5</v>
      </c>
    </row>
    <row r="262" spans="1:14" ht="30">
      <c r="A262" s="40" t="s">
        <v>724</v>
      </c>
      <c r="B262" s="8" t="s">
        <v>671</v>
      </c>
      <c r="C262" s="8" t="s">
        <v>698</v>
      </c>
      <c r="D262" s="14">
        <v>5</v>
      </c>
      <c r="E262" s="14">
        <v>4</v>
      </c>
      <c r="F262" s="14">
        <v>5</v>
      </c>
      <c r="G262" s="14">
        <v>5</v>
      </c>
      <c r="H262" s="14">
        <v>5</v>
      </c>
      <c r="I262" s="39">
        <f t="shared" si="12"/>
        <v>5</v>
      </c>
      <c r="J262" s="39">
        <f t="shared" si="13"/>
        <v>0.19999999999999996</v>
      </c>
      <c r="K262" s="39">
        <f t="shared" si="14"/>
        <v>4.8</v>
      </c>
      <c r="L262" s="14"/>
      <c r="M262" s="14">
        <v>5</v>
      </c>
      <c r="N262" s="14" t="s">
        <v>213</v>
      </c>
    </row>
    <row r="263" spans="1:14" ht="30">
      <c r="A263" s="40" t="s">
        <v>741</v>
      </c>
      <c r="B263" s="8" t="s">
        <v>672</v>
      </c>
      <c r="C263" s="8" t="s">
        <v>698</v>
      </c>
      <c r="D263" s="14">
        <v>5</v>
      </c>
      <c r="E263" s="14">
        <v>4</v>
      </c>
      <c r="F263" s="14">
        <v>5</v>
      </c>
      <c r="G263" s="14">
        <v>4</v>
      </c>
      <c r="H263" s="14">
        <v>5</v>
      </c>
      <c r="I263" s="39">
        <f t="shared" si="12"/>
        <v>5</v>
      </c>
      <c r="J263" s="39">
        <f t="shared" si="13"/>
        <v>0.30000000000000071</v>
      </c>
      <c r="K263" s="39">
        <f t="shared" si="14"/>
        <v>4.5999999999999996</v>
      </c>
      <c r="L263" s="14"/>
      <c r="M263" s="14">
        <v>5</v>
      </c>
      <c r="N263" s="14" t="s">
        <v>237</v>
      </c>
    </row>
    <row r="264" spans="1:14" ht="30">
      <c r="A264" s="40" t="s">
        <v>742</v>
      </c>
      <c r="B264" s="8" t="s">
        <v>672</v>
      </c>
      <c r="C264" s="8" t="s">
        <v>698</v>
      </c>
      <c r="D264" s="14">
        <v>5</v>
      </c>
      <c r="E264" s="14">
        <v>5</v>
      </c>
      <c r="F264" s="14">
        <v>5</v>
      </c>
      <c r="G264" s="14">
        <v>5</v>
      </c>
      <c r="H264" s="14">
        <v>5</v>
      </c>
      <c r="I264" s="39">
        <f t="shared" si="12"/>
        <v>5</v>
      </c>
      <c r="J264" s="39">
        <f t="shared" si="13"/>
        <v>0</v>
      </c>
      <c r="K264" s="39">
        <f t="shared" si="14"/>
        <v>5</v>
      </c>
      <c r="L264" s="14"/>
      <c r="M264" s="14">
        <v>5</v>
      </c>
    </row>
    <row r="265" spans="1:14" ht="30">
      <c r="A265" s="40" t="s">
        <v>743</v>
      </c>
      <c r="B265" s="8" t="s">
        <v>672</v>
      </c>
      <c r="C265" s="8" t="s">
        <v>698</v>
      </c>
      <c r="D265" s="14">
        <v>4</v>
      </c>
      <c r="E265" s="14">
        <v>5</v>
      </c>
      <c r="F265" s="14">
        <v>4</v>
      </c>
      <c r="G265" s="14">
        <v>5</v>
      </c>
      <c r="H265" s="14">
        <v>4</v>
      </c>
      <c r="I265" s="39">
        <f t="shared" si="12"/>
        <v>4</v>
      </c>
      <c r="J265" s="39">
        <f t="shared" si="13"/>
        <v>0.30000000000000071</v>
      </c>
      <c r="K265" s="39">
        <f t="shared" si="14"/>
        <v>4.4000000000000004</v>
      </c>
      <c r="L265" s="14"/>
      <c r="M265" s="14">
        <v>5</v>
      </c>
    </row>
    <row r="266" spans="1:14" ht="38.25">
      <c r="A266" s="40" t="s">
        <v>741</v>
      </c>
      <c r="B266" s="8" t="s">
        <v>673</v>
      </c>
      <c r="C266" s="8" t="s">
        <v>698</v>
      </c>
      <c r="D266" s="14">
        <v>4</v>
      </c>
      <c r="E266" s="14">
        <v>3</v>
      </c>
      <c r="F266" s="14">
        <v>4</v>
      </c>
      <c r="G266" s="14">
        <v>4</v>
      </c>
      <c r="H266" s="14">
        <v>4</v>
      </c>
      <c r="I266" s="39">
        <f t="shared" si="12"/>
        <v>4</v>
      </c>
      <c r="J266" s="39">
        <f t="shared" si="13"/>
        <v>0.19999999999999929</v>
      </c>
      <c r="K266" s="39">
        <f t="shared" si="14"/>
        <v>3.8</v>
      </c>
      <c r="L266" s="14"/>
      <c r="M266" s="14">
        <v>5</v>
      </c>
      <c r="N266" s="14" t="s">
        <v>255</v>
      </c>
    </row>
    <row r="267" spans="1:14" ht="30">
      <c r="A267" s="40" t="s">
        <v>742</v>
      </c>
      <c r="B267" s="8" t="s">
        <v>673</v>
      </c>
      <c r="C267" s="8" t="s">
        <v>698</v>
      </c>
      <c r="D267" s="14">
        <v>4</v>
      </c>
      <c r="E267" s="14">
        <v>3</v>
      </c>
      <c r="F267" s="14">
        <v>4</v>
      </c>
      <c r="G267" s="14">
        <v>3</v>
      </c>
      <c r="H267" s="14">
        <v>3</v>
      </c>
      <c r="I267" s="39">
        <f t="shared" si="12"/>
        <v>3</v>
      </c>
      <c r="J267" s="39">
        <f t="shared" si="13"/>
        <v>0.30000000000000071</v>
      </c>
      <c r="K267" s="39">
        <f t="shared" si="14"/>
        <v>3.4</v>
      </c>
      <c r="L267" s="14"/>
      <c r="M267" s="14">
        <v>4</v>
      </c>
      <c r="N267" s="14" t="s">
        <v>256</v>
      </c>
    </row>
    <row r="268" spans="1:14" ht="51">
      <c r="A268" s="40" t="s">
        <v>743</v>
      </c>
      <c r="B268" s="8" t="s">
        <v>673</v>
      </c>
      <c r="C268" s="8" t="s">
        <v>698</v>
      </c>
      <c r="D268" s="14">
        <v>3</v>
      </c>
      <c r="E268" s="14">
        <v>2</v>
      </c>
      <c r="F268" s="14">
        <v>3</v>
      </c>
      <c r="G268" s="14">
        <v>3</v>
      </c>
      <c r="H268" s="14">
        <v>3</v>
      </c>
      <c r="I268" s="39">
        <f t="shared" si="12"/>
        <v>3</v>
      </c>
      <c r="J268" s="39">
        <f t="shared" si="13"/>
        <v>0.19999999999999929</v>
      </c>
      <c r="K268" s="39">
        <f t="shared" si="14"/>
        <v>2.8</v>
      </c>
      <c r="L268" s="14"/>
      <c r="M268" s="14">
        <v>4</v>
      </c>
      <c r="N268" s="14" t="s">
        <v>257</v>
      </c>
    </row>
    <row r="269" spans="1:14" ht="30">
      <c r="A269" s="40" t="s">
        <v>741</v>
      </c>
      <c r="B269" s="8" t="s">
        <v>680</v>
      </c>
      <c r="C269" s="8" t="s">
        <v>698</v>
      </c>
      <c r="D269" s="14">
        <v>5</v>
      </c>
      <c r="E269" s="14">
        <v>4</v>
      </c>
      <c r="F269" s="14">
        <v>5</v>
      </c>
      <c r="G269" s="14">
        <v>5</v>
      </c>
      <c r="H269" s="14">
        <v>5</v>
      </c>
      <c r="I269" s="39">
        <f t="shared" si="12"/>
        <v>5</v>
      </c>
      <c r="J269" s="39">
        <f t="shared" si="13"/>
        <v>0.19999999999999996</v>
      </c>
      <c r="K269" s="39">
        <f t="shared" si="14"/>
        <v>4.8</v>
      </c>
      <c r="L269" s="14"/>
      <c r="M269" s="14">
        <v>5</v>
      </c>
      <c r="N269" s="14" t="s">
        <v>274</v>
      </c>
    </row>
    <row r="270" spans="1:14" ht="30">
      <c r="A270" s="40" t="s">
        <v>742</v>
      </c>
      <c r="B270" s="8" t="s">
        <v>680</v>
      </c>
      <c r="C270" s="8" t="s">
        <v>698</v>
      </c>
      <c r="D270" s="14">
        <v>5</v>
      </c>
      <c r="E270" s="14">
        <v>4</v>
      </c>
      <c r="F270" s="14">
        <v>4</v>
      </c>
      <c r="G270" s="14">
        <v>5</v>
      </c>
      <c r="H270" s="14">
        <v>5</v>
      </c>
      <c r="I270" s="39">
        <f t="shared" si="12"/>
        <v>5</v>
      </c>
      <c r="J270" s="39">
        <f t="shared" si="13"/>
        <v>0.30000000000000071</v>
      </c>
      <c r="K270" s="39">
        <f t="shared" si="14"/>
        <v>4.5999999999999996</v>
      </c>
      <c r="L270" s="14"/>
      <c r="M270" s="14">
        <v>4</v>
      </c>
      <c r="N270" s="14" t="s">
        <v>275</v>
      </c>
    </row>
    <row r="271" spans="1:14" ht="30">
      <c r="A271" s="40" t="s">
        <v>743</v>
      </c>
      <c r="B271" s="8" t="s">
        <v>680</v>
      </c>
      <c r="C271" s="8" t="s">
        <v>698</v>
      </c>
      <c r="D271" s="14">
        <v>5</v>
      </c>
      <c r="E271" s="14">
        <v>4</v>
      </c>
      <c r="F271" s="14">
        <v>4</v>
      </c>
      <c r="G271" s="14">
        <v>4</v>
      </c>
      <c r="H271" s="14">
        <v>4</v>
      </c>
      <c r="I271" s="39">
        <f t="shared" si="12"/>
        <v>4</v>
      </c>
      <c r="J271" s="39">
        <f t="shared" si="13"/>
        <v>0.19999999999999996</v>
      </c>
      <c r="K271" s="39">
        <f t="shared" si="14"/>
        <v>4.2</v>
      </c>
      <c r="L271" s="14"/>
      <c r="M271" s="14">
        <v>4</v>
      </c>
      <c r="N271" s="14" t="s">
        <v>276</v>
      </c>
    </row>
    <row r="272" spans="1:14">
      <c r="A272" s="41" t="s">
        <v>762</v>
      </c>
      <c r="B272" s="8" t="s">
        <v>675</v>
      </c>
      <c r="C272" s="8" t="s">
        <v>698</v>
      </c>
      <c r="D272" s="1">
        <v>4</v>
      </c>
      <c r="E272" s="1">
        <v>5</v>
      </c>
      <c r="F272" s="1">
        <v>4</v>
      </c>
      <c r="G272" s="1">
        <v>5</v>
      </c>
      <c r="H272" s="1">
        <v>5</v>
      </c>
      <c r="I272" s="39">
        <f t="shared" si="12"/>
        <v>5</v>
      </c>
      <c r="J272" s="39">
        <f t="shared" si="13"/>
        <v>0.30000000000000071</v>
      </c>
      <c r="K272" s="39">
        <f t="shared" si="14"/>
        <v>4.5999999999999996</v>
      </c>
      <c r="L272" s="1"/>
      <c r="M272" s="1">
        <v>5</v>
      </c>
      <c r="N272" s="1" t="s">
        <v>300</v>
      </c>
    </row>
    <row r="273" spans="1:14">
      <c r="A273" s="41" t="s">
        <v>763</v>
      </c>
      <c r="B273" s="8" t="s">
        <v>675</v>
      </c>
      <c r="C273" s="8" t="s">
        <v>698</v>
      </c>
      <c r="D273" s="1">
        <v>4</v>
      </c>
      <c r="E273" s="1">
        <v>5</v>
      </c>
      <c r="F273" s="1">
        <v>5</v>
      </c>
      <c r="G273" s="1">
        <v>5</v>
      </c>
      <c r="H273" s="1">
        <v>5</v>
      </c>
      <c r="I273" s="39">
        <f t="shared" si="12"/>
        <v>5</v>
      </c>
      <c r="J273" s="39">
        <f t="shared" si="13"/>
        <v>0.19999999999999996</v>
      </c>
      <c r="K273" s="39">
        <f t="shared" si="14"/>
        <v>4.8</v>
      </c>
      <c r="L273" s="1"/>
      <c r="M273" s="1">
        <v>5</v>
      </c>
      <c r="N273" s="1" t="s">
        <v>301</v>
      </c>
    </row>
    <row r="274" spans="1:14">
      <c r="A274" s="41" t="s">
        <v>743</v>
      </c>
      <c r="B274" s="8" t="s">
        <v>675</v>
      </c>
      <c r="C274" s="8" t="s">
        <v>698</v>
      </c>
      <c r="D274" s="1">
        <v>4</v>
      </c>
      <c r="E274" s="1">
        <v>4</v>
      </c>
      <c r="F274" s="1">
        <v>4</v>
      </c>
      <c r="G274" s="1">
        <v>5</v>
      </c>
      <c r="H274" s="1">
        <v>5</v>
      </c>
      <c r="I274" s="39">
        <f t="shared" si="12"/>
        <v>4</v>
      </c>
      <c r="J274" s="39">
        <f t="shared" si="13"/>
        <v>0.30000000000000071</v>
      </c>
      <c r="K274" s="39">
        <f t="shared" si="14"/>
        <v>4.4000000000000004</v>
      </c>
      <c r="L274" s="1"/>
      <c r="M274" s="1">
        <v>5</v>
      </c>
      <c r="N274" s="1" t="s">
        <v>302</v>
      </c>
    </row>
    <row r="275" spans="1:14">
      <c r="A275" s="41" t="s">
        <v>762</v>
      </c>
      <c r="B275" s="8" t="s">
        <v>679</v>
      </c>
      <c r="C275" s="8" t="s">
        <v>698</v>
      </c>
      <c r="D275" s="1">
        <v>5</v>
      </c>
      <c r="E275" s="1">
        <v>5</v>
      </c>
      <c r="F275" s="1">
        <v>5</v>
      </c>
      <c r="G275" s="1">
        <v>5</v>
      </c>
      <c r="H275" s="1">
        <v>5</v>
      </c>
      <c r="I275" s="39">
        <f t="shared" si="12"/>
        <v>5</v>
      </c>
      <c r="J275" s="39">
        <f t="shared" si="13"/>
        <v>0</v>
      </c>
      <c r="K275" s="39">
        <f t="shared" si="14"/>
        <v>5</v>
      </c>
      <c r="L275" s="1"/>
      <c r="M275" s="1">
        <v>5</v>
      </c>
      <c r="N275" s="1" t="s">
        <v>332</v>
      </c>
    </row>
    <row r="276" spans="1:14">
      <c r="A276" s="41" t="s">
        <v>763</v>
      </c>
      <c r="B276" s="8" t="s">
        <v>679</v>
      </c>
      <c r="C276" s="8" t="s">
        <v>698</v>
      </c>
      <c r="D276" s="1">
        <v>5</v>
      </c>
      <c r="E276" s="1">
        <v>5</v>
      </c>
      <c r="F276" s="1">
        <v>5</v>
      </c>
      <c r="G276" s="1">
        <v>5</v>
      </c>
      <c r="H276" s="1">
        <v>5</v>
      </c>
      <c r="I276" s="39">
        <f t="shared" si="12"/>
        <v>5</v>
      </c>
      <c r="J276" s="39">
        <f t="shared" si="13"/>
        <v>0</v>
      </c>
      <c r="K276" s="39">
        <f t="shared" si="14"/>
        <v>5</v>
      </c>
      <c r="L276" s="1"/>
      <c r="M276" s="1">
        <v>5</v>
      </c>
      <c r="N276" s="1" t="s">
        <v>333</v>
      </c>
    </row>
    <row r="277" spans="1:14">
      <c r="A277" s="41" t="s">
        <v>743</v>
      </c>
      <c r="B277" s="8" t="s">
        <v>679</v>
      </c>
      <c r="C277" s="8" t="s">
        <v>698</v>
      </c>
      <c r="D277" s="1">
        <v>5</v>
      </c>
      <c r="E277" s="1">
        <v>5</v>
      </c>
      <c r="F277" s="1">
        <v>5</v>
      </c>
      <c r="G277" s="1">
        <v>5</v>
      </c>
      <c r="H277" s="1">
        <v>5</v>
      </c>
      <c r="I277" s="39">
        <f t="shared" si="12"/>
        <v>5</v>
      </c>
      <c r="J277" s="39">
        <f t="shared" si="13"/>
        <v>0</v>
      </c>
      <c r="K277" s="39">
        <f t="shared" si="14"/>
        <v>5</v>
      </c>
      <c r="L277" s="1"/>
      <c r="M277" s="1">
        <v>5</v>
      </c>
      <c r="N277" s="1" t="s">
        <v>334</v>
      </c>
    </row>
    <row r="278" spans="1:14">
      <c r="A278" s="41" t="s">
        <v>762</v>
      </c>
      <c r="B278" s="8" t="s">
        <v>676</v>
      </c>
      <c r="C278" s="8" t="s">
        <v>698</v>
      </c>
      <c r="D278" s="1">
        <v>4</v>
      </c>
      <c r="E278" s="1">
        <v>2</v>
      </c>
      <c r="F278" s="1">
        <v>3</v>
      </c>
      <c r="G278" s="1">
        <v>2</v>
      </c>
      <c r="H278" s="1">
        <v>3</v>
      </c>
      <c r="I278" s="39">
        <f t="shared" si="12"/>
        <v>3</v>
      </c>
      <c r="J278" s="39">
        <f t="shared" si="13"/>
        <v>0.69999999999999929</v>
      </c>
      <c r="K278" s="39">
        <f t="shared" si="14"/>
        <v>2.8</v>
      </c>
      <c r="L278" s="1"/>
      <c r="M278" s="1">
        <v>3</v>
      </c>
      <c r="N278" s="1" t="s">
        <v>360</v>
      </c>
    </row>
    <row r="279" spans="1:14">
      <c r="A279" s="41" t="s">
        <v>763</v>
      </c>
      <c r="B279" s="8" t="s">
        <v>676</v>
      </c>
      <c r="C279" s="8" t="s">
        <v>698</v>
      </c>
      <c r="D279" s="1">
        <v>5</v>
      </c>
      <c r="E279" s="1">
        <v>5</v>
      </c>
      <c r="F279" s="1">
        <v>4</v>
      </c>
      <c r="G279" s="1">
        <v>5</v>
      </c>
      <c r="H279" s="1">
        <v>4</v>
      </c>
      <c r="I279" s="39">
        <f t="shared" si="12"/>
        <v>5</v>
      </c>
      <c r="J279" s="39">
        <f t="shared" si="13"/>
        <v>0.30000000000000071</v>
      </c>
      <c r="K279" s="39">
        <f t="shared" si="14"/>
        <v>4.5999999999999996</v>
      </c>
      <c r="L279" s="1"/>
      <c r="M279" s="1">
        <v>5</v>
      </c>
      <c r="N279"/>
    </row>
    <row r="280" spans="1:14">
      <c r="A280" s="41" t="s">
        <v>743</v>
      </c>
      <c r="B280" s="8" t="s">
        <v>676</v>
      </c>
      <c r="C280" s="8" t="s">
        <v>698</v>
      </c>
      <c r="D280" s="1">
        <v>2</v>
      </c>
      <c r="E280" s="1">
        <v>1</v>
      </c>
      <c r="F280" s="1">
        <v>2</v>
      </c>
      <c r="G280" s="1">
        <v>2</v>
      </c>
      <c r="H280" s="1">
        <v>3</v>
      </c>
      <c r="I280" s="39">
        <f t="shared" si="12"/>
        <v>2</v>
      </c>
      <c r="J280" s="39">
        <f t="shared" si="13"/>
        <v>0.5</v>
      </c>
      <c r="K280" s="39">
        <f t="shared" si="14"/>
        <v>2</v>
      </c>
      <c r="L280" s="1"/>
      <c r="M280" s="1">
        <v>2</v>
      </c>
      <c r="N280"/>
    </row>
    <row r="281" spans="1:14">
      <c r="A281" s="41" t="s">
        <v>782</v>
      </c>
      <c r="B281" s="8" t="s">
        <v>677</v>
      </c>
      <c r="C281" s="8" t="s">
        <v>698</v>
      </c>
      <c r="D281" s="1">
        <v>3</v>
      </c>
      <c r="E281" s="1">
        <v>3</v>
      </c>
      <c r="F281" s="1">
        <v>3</v>
      </c>
      <c r="G281" s="1">
        <v>3</v>
      </c>
      <c r="H281" s="1">
        <v>3</v>
      </c>
      <c r="I281" s="39">
        <f t="shared" si="12"/>
        <v>3</v>
      </c>
      <c r="J281" s="39">
        <f t="shared" si="13"/>
        <v>0</v>
      </c>
      <c r="K281" s="39">
        <f t="shared" si="14"/>
        <v>3</v>
      </c>
      <c r="L281" s="1"/>
      <c r="M281" s="1">
        <v>2</v>
      </c>
      <c r="N281"/>
    </row>
    <row r="282" spans="1:14">
      <c r="A282" s="41" t="s">
        <v>783</v>
      </c>
      <c r="B282" s="8" t="s">
        <v>677</v>
      </c>
      <c r="C282" s="8" t="s">
        <v>698</v>
      </c>
      <c r="D282" s="1">
        <v>2</v>
      </c>
      <c r="E282" s="1">
        <v>1</v>
      </c>
      <c r="F282" s="1">
        <v>2</v>
      </c>
      <c r="G282" s="1">
        <v>1</v>
      </c>
      <c r="H282" s="1">
        <v>1</v>
      </c>
      <c r="I282" s="39">
        <f t="shared" si="12"/>
        <v>1</v>
      </c>
      <c r="J282" s="39">
        <f t="shared" si="13"/>
        <v>0.29999999999999982</v>
      </c>
      <c r="K282" s="39">
        <f t="shared" si="14"/>
        <v>1.4</v>
      </c>
      <c r="L282" s="1"/>
      <c r="M282" s="1">
        <v>2</v>
      </c>
      <c r="N282"/>
    </row>
    <row r="283" spans="1:14">
      <c r="A283" s="41" t="s">
        <v>782</v>
      </c>
      <c r="B283" s="8" t="s">
        <v>678</v>
      </c>
      <c r="C283" s="8" t="s">
        <v>698</v>
      </c>
      <c r="D283" s="1">
        <v>5</v>
      </c>
      <c r="E283" s="1">
        <v>5</v>
      </c>
      <c r="F283" s="1">
        <v>5</v>
      </c>
      <c r="G283" s="1">
        <v>5</v>
      </c>
      <c r="H283" s="1">
        <v>5</v>
      </c>
      <c r="I283" s="39">
        <f t="shared" si="12"/>
        <v>5</v>
      </c>
      <c r="J283" s="39">
        <f t="shared" si="13"/>
        <v>0</v>
      </c>
      <c r="K283" s="39">
        <f t="shared" si="14"/>
        <v>5</v>
      </c>
      <c r="L283" s="1"/>
      <c r="M283" s="1">
        <v>5</v>
      </c>
      <c r="N283" s="1" t="s">
        <v>384</v>
      </c>
    </row>
    <row r="284" spans="1:14">
      <c r="A284" s="41" t="s">
        <v>783</v>
      </c>
      <c r="B284" s="8" t="s">
        <v>678</v>
      </c>
      <c r="C284" s="8" t="s">
        <v>698</v>
      </c>
      <c r="D284" s="1">
        <v>5</v>
      </c>
      <c r="E284" s="1">
        <v>4</v>
      </c>
      <c r="F284" s="1">
        <v>5</v>
      </c>
      <c r="G284" s="1">
        <v>5</v>
      </c>
      <c r="H284" s="1">
        <v>5</v>
      </c>
      <c r="I284" s="39">
        <f t="shared" si="12"/>
        <v>5</v>
      </c>
      <c r="J284" s="39">
        <f t="shared" si="13"/>
        <v>0.19999999999999996</v>
      </c>
      <c r="K284" s="39">
        <f t="shared" si="14"/>
        <v>4.8</v>
      </c>
      <c r="L284" s="1"/>
      <c r="M284" s="1">
        <v>5</v>
      </c>
      <c r="N284" s="1" t="s">
        <v>385</v>
      </c>
    </row>
    <row r="285" spans="1:14">
      <c r="A285" s="41" t="s">
        <v>782</v>
      </c>
      <c r="B285" s="8" t="s">
        <v>758</v>
      </c>
      <c r="C285" s="8" t="s">
        <v>698</v>
      </c>
      <c r="D285" s="1">
        <v>4</v>
      </c>
      <c r="E285" s="1">
        <v>4</v>
      </c>
      <c r="F285" s="1">
        <v>4</v>
      </c>
      <c r="G285" s="1">
        <v>3</v>
      </c>
      <c r="H285" s="1">
        <v>4</v>
      </c>
      <c r="I285" s="39">
        <f t="shared" si="12"/>
        <v>4</v>
      </c>
      <c r="J285" s="39">
        <f t="shared" si="13"/>
        <v>0.19999999999999929</v>
      </c>
      <c r="K285" s="39">
        <f t="shared" si="14"/>
        <v>3.8</v>
      </c>
      <c r="L285" s="1"/>
      <c r="M285" s="1">
        <v>3</v>
      </c>
      <c r="N285" s="1" t="s">
        <v>406</v>
      </c>
    </row>
    <row r="286" spans="1:14">
      <c r="A286" s="41" t="s">
        <v>783</v>
      </c>
      <c r="B286" s="8" t="s">
        <v>758</v>
      </c>
      <c r="C286" s="8" t="s">
        <v>698</v>
      </c>
      <c r="D286" s="1">
        <v>4</v>
      </c>
      <c r="E286" s="1">
        <v>4</v>
      </c>
      <c r="F286" s="1">
        <v>4</v>
      </c>
      <c r="G286" s="1">
        <v>4</v>
      </c>
      <c r="H286" s="1">
        <v>4</v>
      </c>
      <c r="I286" s="39">
        <f t="shared" si="12"/>
        <v>4</v>
      </c>
      <c r="J286" s="39">
        <f t="shared" si="13"/>
        <v>0</v>
      </c>
      <c r="K286" s="39">
        <f t="shared" si="14"/>
        <v>4</v>
      </c>
      <c r="L286" s="1"/>
      <c r="M286" s="1">
        <v>4</v>
      </c>
      <c r="N286" s="1" t="s">
        <v>409</v>
      </c>
    </row>
    <row r="288" spans="1:14" ht="105">
      <c r="C288" s="180" t="s">
        <v>4853</v>
      </c>
    </row>
    <row r="289" spans="1:10" ht="30">
      <c r="C289" s="8" t="s">
        <v>4715</v>
      </c>
      <c r="D289" s="8" t="s">
        <v>4854</v>
      </c>
      <c r="E289" s="8" t="s">
        <v>4855</v>
      </c>
      <c r="F289" s="8" t="s">
        <v>4856</v>
      </c>
      <c r="G289" s="8" t="s">
        <v>4857</v>
      </c>
      <c r="H289" s="8" t="s">
        <v>4858</v>
      </c>
      <c r="I289" s="8" t="s">
        <v>4897</v>
      </c>
      <c r="J289" s="8" t="s">
        <v>4898</v>
      </c>
    </row>
    <row r="290" spans="1:10">
      <c r="A290" s="8" t="s">
        <v>700</v>
      </c>
      <c r="C290" s="8" t="s">
        <v>4895</v>
      </c>
      <c r="D290" s="8">
        <f>COUNTIF(D2:D46,5)</f>
        <v>28</v>
      </c>
      <c r="E290" s="8">
        <f>COUNTIF(E2:E46,5)</f>
        <v>15</v>
      </c>
      <c r="F290" s="8">
        <f>COUNTIF(F2:F46,5)</f>
        <v>20</v>
      </c>
      <c r="G290" s="8">
        <f>COUNTIF(G2:G46,5)</f>
        <v>20</v>
      </c>
      <c r="H290" s="8">
        <f>COUNTIF(H2:H46,5)</f>
        <v>21</v>
      </c>
      <c r="I290" s="8">
        <f>AVERAGE(D290:H290)</f>
        <v>20.8</v>
      </c>
      <c r="J290" s="8">
        <f>COUNTIF(M2:M46,5)</f>
        <v>24</v>
      </c>
    </row>
    <row r="291" spans="1:10">
      <c r="C291" s="8">
        <v>4</v>
      </c>
      <c r="D291" s="8">
        <f>COUNTIF(D2:D46,4)</f>
        <v>11</v>
      </c>
      <c r="E291" s="8">
        <f>COUNTIF(E2:E46,4)</f>
        <v>15</v>
      </c>
      <c r="F291" s="8">
        <f>COUNTIF(F2:F46,4)</f>
        <v>11</v>
      </c>
      <c r="G291" s="8">
        <f>COUNTIF(G2:G46,4)</f>
        <v>14</v>
      </c>
      <c r="H291" s="8">
        <f>COUNTIF(H2:H46,4)</f>
        <v>10</v>
      </c>
      <c r="I291" s="8">
        <f t="shared" ref="I291:I318" si="15">AVERAGE(D291:H291)</f>
        <v>12.2</v>
      </c>
      <c r="J291" s="8">
        <f>COUNTIF(M3:M46,4)</f>
        <v>13</v>
      </c>
    </row>
    <row r="292" spans="1:10">
      <c r="C292" s="8">
        <v>3</v>
      </c>
      <c r="D292" s="8">
        <f>COUNTIF(D2:D46,3)</f>
        <v>6</v>
      </c>
      <c r="E292" s="8">
        <f>COUNTIF(E2:E46,3)</f>
        <v>7</v>
      </c>
      <c r="F292" s="8">
        <f>COUNTIF(F2:F46,3)</f>
        <v>10</v>
      </c>
      <c r="G292" s="8">
        <f>COUNTIF(G2:G46,3)</f>
        <v>4</v>
      </c>
      <c r="H292" s="8">
        <f>COUNTIF(H2:H46,3)</f>
        <v>8</v>
      </c>
      <c r="I292" s="8">
        <f t="shared" si="15"/>
        <v>7</v>
      </c>
      <c r="J292" s="8">
        <f>COUNTIF(M4:M46,3)</f>
        <v>3</v>
      </c>
    </row>
    <row r="293" spans="1:10">
      <c r="C293" s="8">
        <v>2</v>
      </c>
      <c r="D293" s="8">
        <f>COUNTIF(D2:D46,2)</f>
        <v>0</v>
      </c>
      <c r="E293" s="8">
        <f>COUNTIF(E2:E46,2)</f>
        <v>7</v>
      </c>
      <c r="F293" s="8">
        <f>COUNTIF(F2:F46,2)</f>
        <v>4</v>
      </c>
      <c r="G293" s="8">
        <f>COUNTIF(G2:G46,2)</f>
        <v>7</v>
      </c>
      <c r="H293" s="8">
        <f>COUNTIF(H2:H46,2)</f>
        <v>6</v>
      </c>
      <c r="I293" s="8">
        <f t="shared" si="15"/>
        <v>4.8</v>
      </c>
      <c r="J293" s="8">
        <f>COUNTIF(M5:M46,2)</f>
        <v>4</v>
      </c>
    </row>
    <row r="294" spans="1:10">
      <c r="C294" s="8">
        <v>1</v>
      </c>
      <c r="D294" s="8">
        <f>COUNTIF(D2:D46,1)</f>
        <v>0</v>
      </c>
      <c r="E294" s="8">
        <f>COUNTIF(E2:E46,1)</f>
        <v>1</v>
      </c>
      <c r="F294" s="8">
        <f>COUNTIF(F2:F46,1)</f>
        <v>0</v>
      </c>
      <c r="G294" s="8">
        <f>COUNTIF(G2:G46,1)</f>
        <v>0</v>
      </c>
      <c r="H294" s="8">
        <f>COUNTIF(H2:H46,1)</f>
        <v>0</v>
      </c>
      <c r="I294" s="8">
        <f t="shared" si="15"/>
        <v>0.2</v>
      </c>
      <c r="J294" s="8">
        <f>COUNTIF(M6:M46,1)</f>
        <v>0</v>
      </c>
    </row>
    <row r="296" spans="1:10">
      <c r="C296" s="8" t="s">
        <v>699</v>
      </c>
      <c r="D296" s="8">
        <f>COUNTIF(D47:D199,5)</f>
        <v>65</v>
      </c>
      <c r="E296" s="8">
        <f>COUNTIF(E47:E199,5)</f>
        <v>36</v>
      </c>
      <c r="F296" s="8">
        <f>COUNTIF(F47:F199,5)</f>
        <v>35</v>
      </c>
      <c r="G296" s="8">
        <f>COUNTIF(G47:G199,5)</f>
        <v>47</v>
      </c>
      <c r="H296" s="8">
        <f>COUNTIF(H47:H199,5)</f>
        <v>48</v>
      </c>
      <c r="I296" s="8">
        <f t="shared" si="15"/>
        <v>46.2</v>
      </c>
      <c r="J296" s="8">
        <f>COUNTIF(M47:M199,5)</f>
        <v>57</v>
      </c>
    </row>
    <row r="297" spans="1:10">
      <c r="D297" s="8">
        <f>COUNTIF(D47:D199,4)</f>
        <v>56</v>
      </c>
      <c r="E297" s="8">
        <f>COUNTIF(E47:E199,4)</f>
        <v>42</v>
      </c>
      <c r="F297" s="8">
        <f>COUNTIF(F47:F199,4)</f>
        <v>50</v>
      </c>
      <c r="G297" s="8">
        <f>COUNTIF(G47:G199,4)</f>
        <v>50</v>
      </c>
      <c r="H297" s="8">
        <f>COUNTIF(G47:G199,4)</f>
        <v>50</v>
      </c>
      <c r="I297" s="8">
        <f t="shared" si="15"/>
        <v>49.6</v>
      </c>
      <c r="J297" s="8">
        <f>COUNTIF(M47:M199,4)</f>
        <v>44</v>
      </c>
    </row>
    <row r="298" spans="1:10">
      <c r="D298" s="8">
        <f>COUNTIF(D47:D199,3)</f>
        <v>15</v>
      </c>
      <c r="E298" s="8">
        <f>COUNTIF(E47:E199,3)</f>
        <v>41</v>
      </c>
      <c r="F298" s="8">
        <f>COUNTIF(F47:F199,3)</f>
        <v>38</v>
      </c>
      <c r="G298" s="8">
        <f>COUNTIF(G47:G199,3)</f>
        <v>34</v>
      </c>
      <c r="H298" s="8">
        <f>COUNTIF(G47:G199,3)</f>
        <v>34</v>
      </c>
      <c r="I298" s="8">
        <f t="shared" si="15"/>
        <v>32.4</v>
      </c>
      <c r="J298" s="8">
        <f>COUNTIF(M47:M199,3)</f>
        <v>38</v>
      </c>
    </row>
    <row r="299" spans="1:10">
      <c r="D299" s="8">
        <f>COUNTIF(D47:D199,2)</f>
        <v>15</v>
      </c>
      <c r="E299" s="8">
        <f>COUNTIF(E47:E199,2)</f>
        <v>33</v>
      </c>
      <c r="F299" s="8">
        <f>COUNTIF(F47:F199,2)</f>
        <v>30</v>
      </c>
      <c r="G299" s="8">
        <f>COUNTIF(G47:G199,2)</f>
        <v>20</v>
      </c>
      <c r="H299" s="8">
        <f>COUNTIF(G47:G199,2)</f>
        <v>20</v>
      </c>
      <c r="I299" s="8">
        <f t="shared" si="15"/>
        <v>23.6</v>
      </c>
      <c r="J299" s="8">
        <f>COUNTIF(M47:M199,2)</f>
        <v>14</v>
      </c>
    </row>
    <row r="300" spans="1:10">
      <c r="D300" s="8">
        <f>COUNTIF(D47:D199,1)</f>
        <v>2</v>
      </c>
      <c r="E300" s="8">
        <f>COUNTIF(E47:E199,1)</f>
        <v>1</v>
      </c>
      <c r="F300" s="8">
        <f>COUNTIF(F47:F199,1)</f>
        <v>0</v>
      </c>
      <c r="G300" s="8">
        <f>COUNTIF(G47:G199,1)</f>
        <v>2</v>
      </c>
      <c r="H300" s="8">
        <f>COUNTIF(G47:G199,1)</f>
        <v>2</v>
      </c>
      <c r="I300" s="8">
        <f t="shared" si="15"/>
        <v>1.4</v>
      </c>
      <c r="J300" s="8">
        <f>COUNTIF(M47:M199,1)</f>
        <v>0</v>
      </c>
    </row>
    <row r="302" spans="1:10">
      <c r="C302" s="8" t="s">
        <v>535</v>
      </c>
      <c r="D302" s="8">
        <f>COUNTIF(D200:D244,5)</f>
        <v>22</v>
      </c>
      <c r="E302" s="8">
        <f>COUNTIF(E200:E244,5)</f>
        <v>18</v>
      </c>
      <c r="F302" s="8">
        <f>COUNTIF(F200:F244,5)</f>
        <v>12</v>
      </c>
      <c r="G302" s="8">
        <f>COUNTIF(G200:G244,5)</f>
        <v>28</v>
      </c>
      <c r="H302" s="8">
        <f>COUNTIF(H200:H244,5)</f>
        <v>28</v>
      </c>
      <c r="I302" s="8">
        <f t="shared" si="15"/>
        <v>21.6</v>
      </c>
      <c r="J302" s="8">
        <f>COUNTIF(M200:M244,5)</f>
        <v>32</v>
      </c>
    </row>
    <row r="303" spans="1:10">
      <c r="D303" s="8">
        <f>COUNTIF(D200:D244,4)</f>
        <v>16</v>
      </c>
      <c r="E303" s="8">
        <f>COUNTIF(E200:E244,4)</f>
        <v>23</v>
      </c>
      <c r="F303" s="8">
        <f>COUNTIF(E200:E244,4)</f>
        <v>23</v>
      </c>
      <c r="G303" s="8">
        <f>COUNTIF(G200:G244,4)</f>
        <v>12</v>
      </c>
      <c r="H303" s="8">
        <f>COUNTIF(H200:H244,4)</f>
        <v>10</v>
      </c>
      <c r="I303" s="8">
        <f t="shared" si="15"/>
        <v>16.8</v>
      </c>
      <c r="J303" s="8">
        <f>COUNTIF(M200:M244,4)</f>
        <v>10</v>
      </c>
    </row>
    <row r="304" spans="1:10">
      <c r="D304" s="8">
        <f>COUNTIF(D200:D244,3)</f>
        <v>6</v>
      </c>
      <c r="E304" s="8">
        <f>COUNTIF(E200:E244,3)</f>
        <v>3</v>
      </c>
      <c r="F304" s="8">
        <f>COUNTIF(E200:E244,3)</f>
        <v>3</v>
      </c>
      <c r="G304" s="8">
        <f>COUNTIF(G200:G244,3)</f>
        <v>4</v>
      </c>
      <c r="H304" s="8">
        <f>COUNTIF(H200:H244,3)</f>
        <v>3</v>
      </c>
      <c r="I304" s="8">
        <f t="shared" si="15"/>
        <v>3.8</v>
      </c>
      <c r="J304" s="8">
        <f>COUNTIF(M200:M244,3)</f>
        <v>2</v>
      </c>
    </row>
    <row r="305" spans="3:10">
      <c r="D305" s="8">
        <f>COUNTIF(D200:D244,2)</f>
        <v>1</v>
      </c>
      <c r="E305" s="8">
        <f>COUNTIF(E200:E244,2)</f>
        <v>1</v>
      </c>
      <c r="F305" s="8">
        <f>COUNTIF(E200:E244,2)</f>
        <v>1</v>
      </c>
      <c r="G305" s="8">
        <f>COUNTIF(G200:G244,2)</f>
        <v>1</v>
      </c>
      <c r="H305" s="8">
        <f>COUNTIF(H200:H244,2)</f>
        <v>4</v>
      </c>
      <c r="I305" s="8">
        <f t="shared" si="15"/>
        <v>1.6</v>
      </c>
      <c r="J305" s="8">
        <f>COUNTIF(M200:M244,2)</f>
        <v>1</v>
      </c>
    </row>
    <row r="306" spans="3:10">
      <c r="D306" s="8">
        <f>COUNTIF(D200:D244,1)</f>
        <v>0</v>
      </c>
      <c r="E306" s="8">
        <f>COUNTIF(E200:E244,1)</f>
        <v>0</v>
      </c>
      <c r="F306" s="8">
        <f>COUNTIF(E200:E244,1)</f>
        <v>0</v>
      </c>
      <c r="G306" s="8">
        <f>COUNTIF(G200:G244,1)</f>
        <v>0</v>
      </c>
      <c r="H306" s="8">
        <f>COUNTIF(H200:H244,1)</f>
        <v>0</v>
      </c>
      <c r="I306" s="8">
        <f t="shared" si="15"/>
        <v>0</v>
      </c>
      <c r="J306" s="8">
        <f>COUNTIF(M200:M244,1)</f>
        <v>0</v>
      </c>
    </row>
    <row r="308" spans="3:10">
      <c r="C308" s="8" t="s">
        <v>698</v>
      </c>
      <c r="D308" s="8">
        <f>COUNTIF(D245:D286,5)</f>
        <v>20</v>
      </c>
      <c r="E308" s="8">
        <f>COUNTIF(E245:E286,5)</f>
        <v>14</v>
      </c>
      <c r="F308" s="8">
        <f>COUNTIF(F245:F286,5)</f>
        <v>17</v>
      </c>
      <c r="G308" s="8">
        <f>COUNTIF(G245:G286,5)</f>
        <v>22</v>
      </c>
      <c r="H308" s="8">
        <f>COUNTIF(H245:H286,5)</f>
        <v>20</v>
      </c>
      <c r="I308" s="8">
        <f t="shared" si="15"/>
        <v>18.600000000000001</v>
      </c>
      <c r="J308" s="8">
        <f>COUNTIF(M245:M286,5)</f>
        <v>24</v>
      </c>
    </row>
    <row r="309" spans="3:10">
      <c r="D309" s="8">
        <f>COUNTIF(D245:D286,4)</f>
        <v>13</v>
      </c>
      <c r="E309" s="8">
        <f>COUNTIF(D245:D286,4)</f>
        <v>13</v>
      </c>
      <c r="F309" s="8">
        <f>COUNTIF(F245:F286,4)</f>
        <v>13</v>
      </c>
      <c r="G309" s="8">
        <f>COUNTIF(G245:G286,4)</f>
        <v>10</v>
      </c>
      <c r="H309" s="8">
        <f>COUNTIF(H245:H286,4)</f>
        <v>10</v>
      </c>
      <c r="I309" s="8">
        <f t="shared" si="15"/>
        <v>11.8</v>
      </c>
      <c r="J309" s="8">
        <f>COUNTIF(M245:M286,4)</f>
        <v>11</v>
      </c>
    </row>
    <row r="310" spans="3:10">
      <c r="D310" s="8">
        <f>COUNTIF(D245:D286,3)</f>
        <v>5</v>
      </c>
      <c r="E310" s="8">
        <f>COUNTIF(D245:D286,3)</f>
        <v>5</v>
      </c>
      <c r="F310" s="8">
        <f>COUNTIF(F245:F286,3)</f>
        <v>6</v>
      </c>
      <c r="G310" s="8">
        <f>COUNTIF(G245:G286,3)</f>
        <v>6</v>
      </c>
      <c r="H310" s="8">
        <f>COUNTIF(H245:H286,3)</f>
        <v>7</v>
      </c>
      <c r="I310" s="8">
        <f t="shared" si="15"/>
        <v>5.8</v>
      </c>
      <c r="J310" s="8">
        <f>COUNTIF(M245:M286,3)</f>
        <v>4</v>
      </c>
    </row>
    <row r="311" spans="3:10">
      <c r="D311" s="8">
        <f>COUNTIF(D245:D286,2)</f>
        <v>4</v>
      </c>
      <c r="E311" s="8">
        <f>COUNTIF(D245:D286,2)</f>
        <v>4</v>
      </c>
      <c r="F311" s="8">
        <f>COUNTIF(F245:F286,2)</f>
        <v>6</v>
      </c>
      <c r="G311" s="8">
        <f>COUNTIF(G245:G286,2)</f>
        <v>3</v>
      </c>
      <c r="H311" s="8">
        <f>COUNTIF(H245:H286,2)</f>
        <v>4</v>
      </c>
      <c r="I311" s="8">
        <f t="shared" si="15"/>
        <v>4.2</v>
      </c>
      <c r="J311" s="8">
        <f>COUNTIF(M245:M286,2)</f>
        <v>3</v>
      </c>
    </row>
    <row r="312" spans="3:10">
      <c r="D312" s="8">
        <f>COUNTIF(D245:D286,1)</f>
        <v>0</v>
      </c>
      <c r="E312" s="8">
        <f>COUNTIF(D245:D286,1)</f>
        <v>0</v>
      </c>
      <c r="F312" s="8">
        <f>COUNTIF(F245:F286,1)</f>
        <v>0</v>
      </c>
      <c r="G312" s="8">
        <f>COUNTIF(G245:G286,1)</f>
        <v>1</v>
      </c>
      <c r="H312" s="8">
        <f>COUNTIF(H245:H286,1)</f>
        <v>1</v>
      </c>
      <c r="I312" s="8">
        <f t="shared" si="15"/>
        <v>0.4</v>
      </c>
      <c r="J312" s="8">
        <f>COUNTIF(M245:M286,1)</f>
        <v>0</v>
      </c>
    </row>
    <row r="314" spans="3:10">
      <c r="C314" s="8" t="s">
        <v>4896</v>
      </c>
      <c r="D314" s="8">
        <f>D290+D296+D302+D308</f>
        <v>135</v>
      </c>
      <c r="E314" s="8">
        <f t="shared" ref="E314:H318" si="16">E290+E296+E302+E308</f>
        <v>83</v>
      </c>
      <c r="F314" s="8">
        <f t="shared" si="16"/>
        <v>84</v>
      </c>
      <c r="G314" s="8">
        <f t="shared" si="16"/>
        <v>117</v>
      </c>
      <c r="H314" s="8">
        <f t="shared" si="16"/>
        <v>117</v>
      </c>
      <c r="I314" s="8">
        <f t="shared" si="15"/>
        <v>107.2</v>
      </c>
      <c r="J314" s="8">
        <f>J290+J296+J302+J308</f>
        <v>137</v>
      </c>
    </row>
    <row r="315" spans="3:10">
      <c r="C315" s="219">
        <v>4</v>
      </c>
      <c r="D315" s="8">
        <f>D291+D297+D303+D309</f>
        <v>96</v>
      </c>
      <c r="E315" s="8">
        <f t="shared" si="16"/>
        <v>93</v>
      </c>
      <c r="F315" s="8">
        <f t="shared" si="16"/>
        <v>97</v>
      </c>
      <c r="G315" s="8">
        <f t="shared" si="16"/>
        <v>86</v>
      </c>
      <c r="H315" s="8">
        <f t="shared" si="16"/>
        <v>80</v>
      </c>
      <c r="I315" s="8">
        <f t="shared" si="15"/>
        <v>90.4</v>
      </c>
      <c r="J315" s="8">
        <f>J291+J297+J303+J309</f>
        <v>78</v>
      </c>
    </row>
    <row r="316" spans="3:10">
      <c r="C316" s="219">
        <v>3</v>
      </c>
      <c r="D316" s="8">
        <f>D292+D298+D304+D310</f>
        <v>32</v>
      </c>
      <c r="E316" s="8">
        <f t="shared" si="16"/>
        <v>56</v>
      </c>
      <c r="F316" s="8">
        <f t="shared" si="16"/>
        <v>57</v>
      </c>
      <c r="G316" s="8">
        <f t="shared" si="16"/>
        <v>48</v>
      </c>
      <c r="H316" s="8">
        <f t="shared" si="16"/>
        <v>52</v>
      </c>
      <c r="I316" s="8">
        <f t="shared" si="15"/>
        <v>49</v>
      </c>
      <c r="J316" s="8">
        <f>J292+J298+J304+J310</f>
        <v>47</v>
      </c>
    </row>
    <row r="317" spans="3:10">
      <c r="C317" s="219">
        <v>2</v>
      </c>
      <c r="D317" s="8">
        <f>D293+D299+D305+D311</f>
        <v>20</v>
      </c>
      <c r="E317" s="8">
        <f t="shared" si="16"/>
        <v>45</v>
      </c>
      <c r="F317" s="8">
        <f t="shared" si="16"/>
        <v>41</v>
      </c>
      <c r="G317" s="8">
        <f t="shared" si="16"/>
        <v>31</v>
      </c>
      <c r="H317" s="8">
        <f t="shared" si="16"/>
        <v>34</v>
      </c>
      <c r="I317" s="8">
        <f t="shared" si="15"/>
        <v>34.200000000000003</v>
      </c>
      <c r="J317" s="8">
        <f>J293+J299+J305+J311</f>
        <v>22</v>
      </c>
    </row>
    <row r="318" spans="3:10">
      <c r="C318" s="219">
        <v>1</v>
      </c>
      <c r="D318" s="8">
        <f>D294+D300+D306+D312</f>
        <v>2</v>
      </c>
      <c r="E318" s="8">
        <f t="shared" si="16"/>
        <v>2</v>
      </c>
      <c r="F318" s="8">
        <f t="shared" si="16"/>
        <v>0</v>
      </c>
      <c r="G318" s="8">
        <f t="shared" si="16"/>
        <v>3</v>
      </c>
      <c r="H318" s="8">
        <f t="shared" si="16"/>
        <v>3</v>
      </c>
      <c r="I318" s="8">
        <f t="shared" si="15"/>
        <v>2</v>
      </c>
      <c r="J318" s="8">
        <f>J294+J300+J306+J312</f>
        <v>0</v>
      </c>
    </row>
  </sheetData>
  <sortState ref="A2:L289">
    <sortCondition ref="C2:C289"/>
  </sortState>
  <hyperlinks>
    <hyperlink ref="A200" r:id="rId1" display="https://ab2022mohammedengineer.on.drv.tw/Narratives website/DerivativeNarrativeWebPage-Trial2_1.html"/>
    <hyperlink ref="A203" r:id="rId2" display="https://ab2022mohammedengineer.on.drv.tw/Narratives website/DerivativeNarrativeWebPage-Trial2_1.html"/>
    <hyperlink ref="A201" r:id="rId3" display="https://ab2022mohammedengineer.on.drv.tw/Narratives website/DerivativeNarrativeWebPage-Trial2_2.html"/>
    <hyperlink ref="A204" r:id="rId4" display="https://ab2022mohammedengineer.on.drv.tw/Narratives website/DerivativeNarrativeWebPage-Trial2_2.html"/>
    <hyperlink ref="A202" r:id="rId5" display="https://ab2022mohammedengineer.on.drv.tw/Narratives website/DerivativeNarrativeWebPage-Trial2_3.html"/>
    <hyperlink ref="A205" r:id="rId6" display="https://ab2022mohammedengineer.on.drv.tw/Narratives website/DerivativeNarrativeWebPage-Trial2_3.html"/>
    <hyperlink ref="A245" r:id="rId7" display="https://ab2022mohammedengineer.on.drv.tw/Narratives website/SuperOrdinateNarrativeWebPage-Trail-1.html"/>
    <hyperlink ref="A248" r:id="rId8" display="https://ab2022mohammedengineer.on.drv.tw/Narratives website/SuperOrdinateNarrativeWebPage-Trail-1.html"/>
    <hyperlink ref="A246" r:id="rId9" display="https://ab2022mohammedengineer.on.drv.tw/Narratives website/SuperOrdinateNarrativeWebPage-Trail-2.html"/>
    <hyperlink ref="A249" r:id="rId10" display="https://ab2022mohammedengineer.on.drv.tw/Narratives website/SuperOrdinateNarrativeWebPage-Trail-2.html"/>
    <hyperlink ref="A247" r:id="rId11" display="https://ab2022mohammedengineer.on.drv.tw/Narratives website/SuperOrdinateNarrativeWebPage-Trail-3.html"/>
    <hyperlink ref="A250" r:id="rId12" display="https://ab2022mohammedengineer.on.drv.tw/Narratives website/SuperOrdinateNarrativeWebPage-Trail-3.html"/>
    <hyperlink ref="A47" r:id="rId13" display="https://ab2022mohammedengineer.on.drv.tw/Narratives website/CorrelativeNarrativeWebPage-Trial1.html"/>
    <hyperlink ref="A57" r:id="rId14" display="https://ab2022mohammedengineer.on.drv.tw/Narratives website/CorrelativeNarrativeWebPage-Trial1.html"/>
    <hyperlink ref="A48" r:id="rId15" display="https://ab2022mohammedengineer.on.drv.tw/Narratives website/CorrelativeNarrativeWebPage-Trial4.html"/>
    <hyperlink ref="A58" r:id="rId16" display="https://ab2022mohammedengineer.on.drv.tw/Narratives website/CorrelativeNarrativeWebPage-Trial4.html"/>
    <hyperlink ref="A49" r:id="rId17" display="https://ab2022mohammedengineer.on.drv.tw/Narratives website/CorrelativeNarrativeWebPage-Trial5.html"/>
    <hyperlink ref="A59" r:id="rId18" display="https://ab2022mohammedengineer.on.drv.tw/Narratives website/CorrelativeNarrativeWebPage-Trial5.html"/>
    <hyperlink ref="A50" r:id="rId19" display="https://ab2022mohammedengineer.on.drv.tw/Narratives website/CorrelativeNarrativeWebPage-Trial40.html"/>
    <hyperlink ref="A60" r:id="rId20" display="https://ab2022mohammedengineer.on.drv.tw/Narratives website/CorrelativeNarrativeWebPage-Trial40.html"/>
    <hyperlink ref="A51" r:id="rId21" display="https://ab2022mohammedengineer.on.drv.tw/Narratives website/CorrelativeNarrativeWebPage-Trial41.html"/>
    <hyperlink ref="A61" r:id="rId22" display="https://ab2022mohammedengineer.on.drv.tw/Narratives website/CorrelativeNarrativeWebPage-Trial41.html"/>
    <hyperlink ref="A52" r:id="rId23" display="https://ab2022mohammedengineer.on.drv.tw/Narratives website/CorrelativeNarrativeWebPage-Trial42.html"/>
    <hyperlink ref="A62" r:id="rId24" display="https://ab2022mohammedengineer.on.drv.tw/Narratives website/CorrelativeNarrativeWebPage-Trial42.html"/>
    <hyperlink ref="A53" r:id="rId25" display="https://ab2022mohammedengineer.on.drv.tw/Narratives website/CorrelativeNarrativeWebPage-Trial44.html"/>
    <hyperlink ref="A63" r:id="rId26" display="https://ab2022mohammedengineer.on.drv.tw/Narratives website/CorrelativeNarrativeWebPage-Trial44.html"/>
    <hyperlink ref="A54" r:id="rId27" display="https://ab2022mohammedengineer.on.drv.tw/Narratives website/CorrelativeNarrativeWebPage-Trial45.html"/>
    <hyperlink ref="A64" r:id="rId28" display="https://ab2022mohammedengineer.on.drv.tw/Narratives website/CorrelativeNarrativeWebPage-Trial45.html"/>
    <hyperlink ref="A55" r:id="rId29" display="https://ab2022mohammedengineer.on.drv.tw/Narratives website/CorrelativeNarrativeWebPage-Trial46.html"/>
    <hyperlink ref="A65" r:id="rId30" display="https://ab2022mohammedengineer.on.drv.tw/Narratives website/CorrelativeNarrativeWebPage-Trial46.html"/>
    <hyperlink ref="A56" r:id="rId31" display="https://ab2022mohammedengineer.on.drv.tw/Narratives website/CorrelativeNarrativeWebPage-Trial47.html"/>
    <hyperlink ref="A66" r:id="rId32" display="https://ab2022mohammedengineer.on.drv.tw/Narratives website/CorrelativeNarrativeWebPage-Trial47.html"/>
    <hyperlink ref="A2" r:id="rId33" display="https://ab2022mohammedengineer.on.drv.tw/Narratives website/CombinationalNarrativeWebPage1.html"/>
    <hyperlink ref="A5" r:id="rId34" display="https://ab2022mohammedengineer.on.drv.tw/Narratives website/CombinationalNarrativeWebPage1.html"/>
    <hyperlink ref="A3" r:id="rId35" display="https://ab2022mohammedengineer.on.drv.tw/Narratives website/CombinationalNarrativeWebPage2.html"/>
    <hyperlink ref="A6" r:id="rId36" display="https://ab2022mohammedengineer.on.drv.tw/Narratives website/CombinationalNarrativeWebPage2.html"/>
    <hyperlink ref="A4" r:id="rId37" display="https://ab2022mohammedengineer.on.drv.tw/Narratives website/CombinationalNarrativeWebPage3.html"/>
    <hyperlink ref="A7" r:id="rId38" display="https://ab2022mohammedengineer.on.drv.tw/Narratives website/CombinationalNarrativeWebPage3.html"/>
    <hyperlink ref="A206" r:id="rId39" display="https://ab2022mohammedengineer.on.drv.tw/Narratives website/DerivativeNarrativeWebPage-Trial2_4.html"/>
    <hyperlink ref="A207" r:id="rId40" display="https://ab2022mohammedengineer.on.drv.tw/Narratives website/DerivativeNarrativeWebPage-Trial2_5.html"/>
    <hyperlink ref="A208" r:id="rId41" display="https://ab2022mohammedengineer.on.drv.tw/Narratives website/DerivativeNarrativeWebPage-Trial2_6.html"/>
    <hyperlink ref="A251" r:id="rId42" display="https://ab2022mohammedengineer.on.drv.tw/Narratives website/SuperOrdinateNarrativeWebPage-Trail-4.html"/>
    <hyperlink ref="A252" r:id="rId43" display="https://ab2022mohammedengineer.on.drv.tw/Narratives website/SuperOrdinateNarrativeWebPage-Trail-5.html"/>
    <hyperlink ref="A253" r:id="rId44" display="https://ab2022mohammedengineer.on.drv.tw/Narratives website/SuperOrdinateNarrativeWebPage-Trail-6.html"/>
    <hyperlink ref="A67" r:id="rId45" display="https://ab2022mohammedengineer.on.drv.tw/Narratives website/CorrelativeNarrativeWebPage-Trial2.html"/>
    <hyperlink ref="A68" r:id="rId46" display="https://ab2022mohammedengineer.on.drv.tw/Narratives website/CorrelativeNarrativeWebPage-Trial3.html"/>
    <hyperlink ref="A69" r:id="rId47" display="https://ab2022mohammedengineer.on.drv.tw/Narratives website/CorrelativeNarrativeWebPage-Trial6.html"/>
    <hyperlink ref="A70" r:id="rId48" display="https://ab2022mohammedengineer.on.drv.tw/Narratives website/CorrelativeNarrativeWebPage-Trial7.html"/>
    <hyperlink ref="A71" r:id="rId49" display="https://ab2022mohammedengineer.on.drv.tw/Narratives website/CorrelativeNarrativeWebPage-Trial8.html"/>
    <hyperlink ref="A72" r:id="rId50" display="https://ab2022mohammedengineer.on.drv.tw/Narratives website/CorrelativeNarrativeWebPage-Trial10.html"/>
    <hyperlink ref="A73" r:id="rId51" display="https://ab2022mohammedengineer.on.drv.tw/Narratives website/CorrelativeNarrativeWebPage-Trial13.html"/>
    <hyperlink ref="A74" r:id="rId52" display="https://ab2022mohammedengineer.on.drv.tw/Narratives website/CorrelativeNarrativeWebPage-Trial14.html"/>
    <hyperlink ref="A75" r:id="rId53" display="https://ab2022mohammedengineer.on.drv.tw/Narratives website/CorrelativeNarrativeWebPage-Trial15.html"/>
    <hyperlink ref="A76" r:id="rId54" display="https://ab2022mohammedengineer.on.drv.tw/Narratives website/CorrelativeNarrativeWebPage-Trial16.html"/>
    <hyperlink ref="A8" r:id="rId55" display="https://ab2022mohammedengineer.on.drv.tw/Narratives website/CombinationalNarrativeWebPage4.html"/>
    <hyperlink ref="A9" r:id="rId56" display="https://ab2022mohammedengineer.on.drv.tw/Narratives website/CombinationalNarrativeWebPage5.html"/>
    <hyperlink ref="A10" r:id="rId57" display="https://ab2022mohammedengineer.on.drv.tw/Narratives website/CombinationalNarrativeWebPage6.html"/>
    <hyperlink ref="A209" r:id="rId58" display="https://ab2022mohammedengineer.on.drv.tw/Narratives website/DerivativeNarrativeWebPage-Trial2_4.html"/>
    <hyperlink ref="A210" r:id="rId59" display="https://ab2022mohammedengineer.on.drv.tw/Narratives website/DerivativeNarrativeWebPage-Trial2_5.html"/>
    <hyperlink ref="A211" r:id="rId60" display="https://ab2022mohammedengineer.on.drv.tw/Narratives website/DerivativeNarrativeWebPage-Trial2_6.html"/>
    <hyperlink ref="A254" r:id="rId61" display="https://ab2022mohammedengineer.on.drv.tw/Narratives website/SuperOrdinateNarrativeWebPage-Trail-4.html"/>
    <hyperlink ref="A255" r:id="rId62" display="https://ab2022mohammedengineer.on.drv.tw/Narratives website/SuperOrdinateNarrativeWebPage-Trail-5.html"/>
    <hyperlink ref="A256" r:id="rId63" display="https://ab2022mohammedengineer.on.drv.tw/Narratives website/SuperOrdinateNarrativeWebPage-Trail-6.html"/>
    <hyperlink ref="A77" r:id="rId64" display="https://ab2022mohammedengineer.on.drv.tw/Narratives website/CorrelativeNarrativeWebPage-Trial2.html"/>
    <hyperlink ref="A78" r:id="rId65" display="https://ab2022mohammedengineer.on.drv.tw/Narratives website/CorrelativeNarrativeWebPage-Trial3.html"/>
    <hyperlink ref="A79" r:id="rId66" display="https://ab2022mohammedengineer.on.drv.tw/Narratives website/CorrelativeNarrativeWebPage-Trial6.html"/>
    <hyperlink ref="A80" r:id="rId67" display="https://ab2022mohammedengineer.on.drv.tw/Narratives website/CorrelativeNarrativeWebPage-Trial7.html"/>
    <hyperlink ref="A81" r:id="rId68" display="https://ab2022mohammedengineer.on.drv.tw/Narratives website/CorrelativeNarrativeWebPage-Trial8.html"/>
    <hyperlink ref="A82" r:id="rId69" display="https://ab2022mohammedengineer.on.drv.tw/Narratives website/CorrelativeNarrativeWebPage-Trial10.html"/>
    <hyperlink ref="A83" r:id="rId70" display="https://ab2022mohammedengineer.on.drv.tw/Narratives website/CorrelativeNarrativeWebPage-Trial13.html"/>
    <hyperlink ref="A84" r:id="rId71" display="https://ab2022mohammedengineer.on.drv.tw/Narratives website/CorrelativeNarrativeWebPage-Trial14.html"/>
    <hyperlink ref="A85" r:id="rId72" display="https://ab2022mohammedengineer.on.drv.tw/Narratives website/CorrelativeNarrativeWebPage-Trial15.html"/>
    <hyperlink ref="A86" r:id="rId73" display="https://ab2022mohammedengineer.on.drv.tw/Narratives website/CorrelativeNarrativeWebPage-Trial16.html"/>
    <hyperlink ref="A11" r:id="rId74" display="https://ab2022mohammedengineer.on.drv.tw/Narratives website/CombinationalNarrativeWebPage4.html"/>
    <hyperlink ref="A12" r:id="rId75" display="https://ab2022mohammedengineer.on.drv.tw/Narratives website/CombinationalNarrativeWebPage5.html"/>
    <hyperlink ref="A13" r:id="rId76" display="https://ab2022mohammedengineer.on.drv.tw/Narratives website/CombinationalNarrativeWebPage6.html"/>
    <hyperlink ref="A212" r:id="rId77" display="https://ab2022mohammedengineer.on.drv.tw/Narratives website/DerivativeNarrativeWebPage-Trial2_4.html"/>
    <hyperlink ref="A213" r:id="rId78" display="https://ab2022mohammedengineer.on.drv.tw/Narratives website/DerivativeNarrativeWebPage-Trial2_5.html"/>
    <hyperlink ref="A214" r:id="rId79" display="https://ab2022mohammedengineer.on.drv.tw/Narratives website/DerivativeNarrativeWebPage-Trial2_6.html"/>
    <hyperlink ref="A257" r:id="rId80" display="https://ab2022mohammedengineer.on.drv.tw/Narratives website/SuperOrdinateNarrativeWebPage-Trail-4.html"/>
    <hyperlink ref="A258" r:id="rId81" display="https://ab2022mohammedengineer.on.drv.tw/Narratives website/SuperOrdinateNarrativeWebPage-Trail-5.html"/>
    <hyperlink ref="A259" r:id="rId82" display="https://ab2022mohammedengineer.on.drv.tw/Narratives website/SuperOrdinateNarrativeWebPage-Trail-6.html"/>
    <hyperlink ref="A87" r:id="rId83" display="https://ab2022mohammedengineer.on.drv.tw/Narratives website/CorrelativeNarrativeWebPage-Trial2.html"/>
    <hyperlink ref="A88" r:id="rId84" display="https://ab2022mohammedengineer.on.drv.tw/Narratives website/CorrelativeNarrativeWebPage-Trial3.html"/>
    <hyperlink ref="A89" r:id="rId85" display="https://ab2022mohammedengineer.on.drv.tw/Narratives website/CorrelativeNarrativeWebPage-Trial6.html"/>
    <hyperlink ref="A90" r:id="rId86" display="https://ab2022mohammedengineer.on.drv.tw/Narratives website/CorrelativeNarrativeWebPage-Trial7.html"/>
    <hyperlink ref="A91" r:id="rId87" display="https://ab2022mohammedengineer.on.drv.tw/Narratives website/CorrelativeNarrativeWebPage-Trial8.html"/>
    <hyperlink ref="A92" r:id="rId88" display="https://ab2022mohammedengineer.on.drv.tw/Narratives website/CorrelativeNarrativeWebPage-Trial10.html"/>
    <hyperlink ref="A93" r:id="rId89" display="https://ab2022mohammedengineer.on.drv.tw/Narratives website/CorrelativeNarrativeWebPage-Trial13.html"/>
    <hyperlink ref="A94" r:id="rId90" display="https://ab2022mohammedengineer.on.drv.tw/Narratives website/CorrelativeNarrativeWebPage-Trial14.html"/>
    <hyperlink ref="A95" r:id="rId91" display="https://ab2022mohammedengineer.on.drv.tw/Narratives website/CorrelativeNarrativeWebPage-Trial15.html"/>
    <hyperlink ref="A96" r:id="rId92" display="https://ab2022mohammedengineer.on.drv.tw/Narratives website/CorrelativeNarrativeWebPage-Trial16.html"/>
    <hyperlink ref="A14" r:id="rId93" display="https://ab2022mohammedengineer.on.drv.tw/Narratives website/CombinationalNarrativeWebPage4.html"/>
    <hyperlink ref="A15" r:id="rId94" display="https://ab2022mohammedengineer.on.drv.tw/Narratives website/CombinationalNarrativeWebPage5.html"/>
    <hyperlink ref="A16" r:id="rId95" display="https://ab2022mohammedengineer.on.drv.tw/Narratives website/CombinationalNarrativeWebPage6.html"/>
    <hyperlink ref="A215" r:id="rId96" display="https://ab2022mohammedengineer.on.drv.tw/Narratives website/DerivativeNarrativeWebPage-Trial2_4.html"/>
    <hyperlink ref="A216" r:id="rId97" display="https://ab2022mohammedengineer.on.drv.tw/Narratives website/DerivativeNarrativeWebPage-Trial2_5.html"/>
    <hyperlink ref="A217" r:id="rId98" display="https://ab2022mohammedengineer.on.drv.tw/Narratives website/DerivativeNarrativeWebPage-Trial2_6.html"/>
    <hyperlink ref="A260" r:id="rId99" display="https://ab2022mohammedengineer.on.drv.tw/Narratives website/SuperOrdinateNarrativeWebPage-Trail-4.html"/>
    <hyperlink ref="A261" r:id="rId100" display="https://ab2022mohammedengineer.on.drv.tw/Narratives website/SuperOrdinateNarrativeWebPage-Trail-5.html"/>
    <hyperlink ref="A262" r:id="rId101" display="https://ab2022mohammedengineer.on.drv.tw/Narratives website/SuperOrdinateNarrativeWebPage-Trail-6.html"/>
    <hyperlink ref="A97" r:id="rId102" display="https://ab2022mohammedengineer.on.drv.tw/Narratives website/CorrelativeNarrativeWebPage-Trial2.html"/>
    <hyperlink ref="A98" r:id="rId103" display="https://ab2022mohammedengineer.on.drv.tw/Narratives website/CorrelativeNarrativeWebPage-Trial3.html"/>
    <hyperlink ref="A99" r:id="rId104" display="https://ab2022mohammedengineer.on.drv.tw/Narratives website/CorrelativeNarrativeWebPage-Trial6.html"/>
    <hyperlink ref="A100" r:id="rId105" display="https://ab2022mohammedengineer.on.drv.tw/Narratives website/CorrelativeNarrativeWebPage-Trial7.html"/>
    <hyperlink ref="A101" r:id="rId106" display="https://ab2022mohammedengineer.on.drv.tw/Narratives website/CorrelativeNarrativeWebPage-Trial8.html"/>
    <hyperlink ref="A102" r:id="rId107" display="https://ab2022mohammedengineer.on.drv.tw/Narratives website/CorrelativeNarrativeWebPage-Trial10.html"/>
    <hyperlink ref="A103" r:id="rId108" display="https://ab2022mohammedengineer.on.drv.tw/Narratives website/CorrelativeNarrativeWebPage-Trial13.html"/>
    <hyperlink ref="A104" r:id="rId109" display="https://ab2022mohammedengineer.on.drv.tw/Narratives website/CorrelativeNarrativeWebPage-Trial14.html"/>
    <hyperlink ref="A105" r:id="rId110" display="https://ab2022mohammedengineer.on.drv.tw/Narratives website/CorrelativeNarrativeWebPage-Trial15.html"/>
    <hyperlink ref="A106" r:id="rId111" display="https://ab2022mohammedengineer.on.drv.tw/Narratives website/CorrelativeNarrativeWebPage-Trial16.html"/>
    <hyperlink ref="A17" r:id="rId112" display="https://ab2022mohammedengineer.on.drv.tw/Narratives website/CombinationalNarrativeWebPage4.html"/>
    <hyperlink ref="A18" r:id="rId113" display="https://ab2022mohammedengineer.on.drv.tw/Narratives website/CombinationalNarrativeWebPage5.html"/>
    <hyperlink ref="A19" r:id="rId114" display="https://ab2022mohammedengineer.on.drv.tw/Narratives website/CombinationalNarrativeWebPage6.html"/>
    <hyperlink ref="A218" r:id="rId115" display="https://ab2022mohammedengineer.on.drv.tw/Narratives website/DerivativeNarrativeWebPage-Trial2_7.html"/>
    <hyperlink ref="A219" r:id="rId116" display="https://ab2022mohammedengineer.on.drv.tw/Narratives website/DerivativeNarrativeWebPage-Trial2_8.html"/>
    <hyperlink ref="A220" r:id="rId117" display="https://ab2022mohammedengineer.on.drv.tw/Narratives website/DerivativeNarrativeWebPage-Trial2_9.html"/>
    <hyperlink ref="A263" r:id="rId118" display="https://ab2022mohammedengineer.on.drv.tw/Narratives website/SuperOrdinateNarrativeWebPage-Trail-7.html"/>
    <hyperlink ref="A264" r:id="rId119" display="https://ab2022mohammedengineer.on.drv.tw/Narratives website/SuperOrdinateNarrativeWebPage-Trail-8.html"/>
    <hyperlink ref="A265" r:id="rId120" display="https://ab2022mohammedengineer.on.drv.tw/Narratives website/SuperOrdinateNarrativeWebPage-Trail-11.html"/>
    <hyperlink ref="A107" r:id="rId121" display="https://ab2022mohammedengineer.on.drv.tw/Narratives website/CorrelativeNarrativeWebPage-Trial9.html"/>
    <hyperlink ref="A108" r:id="rId122" display="https://ab2022mohammedengineer.on.drv.tw/Narratives website/CorrelativeNarrativeWebPage-Trial11.html"/>
    <hyperlink ref="A109" r:id="rId123" display="https://ab2022mohammedengineer.on.drv.tw/Narratives website/CorrelativeNarrativeWebPage-Trial12.html"/>
    <hyperlink ref="A110" r:id="rId124" display="https://ab2022mohammedengineer.on.drv.tw/Narratives website/CorrelativeNarrativeWebPage-Trial21.html"/>
    <hyperlink ref="A111" r:id="rId125" display="https://ab2022mohammedengineer.on.drv.tw/Narratives website/CorrelativeNarrativeWebPage-Trial17.html"/>
    <hyperlink ref="A112" r:id="rId126" display="https://ab2022mohammedengineer.on.drv.tw/Narratives website/CorrelativeNarrativeWebPage-Trial18.html"/>
    <hyperlink ref="A113" r:id="rId127" display="https://ab2022mohammedengineer.on.drv.tw/Narratives website/CorrelativeNarrativeWebPage-Trial24.html"/>
    <hyperlink ref="A114" r:id="rId128" display="https://ab2022mohammedengineer.on.drv.tw/Narratives website/CorrelativeNarrativeWebPage-Trial25.html"/>
    <hyperlink ref="A115" r:id="rId129" display="https://ab2022mohammedengineer.on.drv.tw/Narratives website/CorrelativeNarrativeWebPage-Trial28.html"/>
    <hyperlink ref="A116" r:id="rId130" display="https://ab2022mohammedengineer.on.drv.tw/Narratives website/CorrelativeNarrativeWebPage-Trial29.html"/>
    <hyperlink ref="A20" r:id="rId131" display="https://ab2022mohammedengineer.on.drv.tw/Narratives website/CombinationalNarrativeWebPage1.html"/>
    <hyperlink ref="A21" r:id="rId132" display="https://ab2022mohammedengineer.on.drv.tw/Narratives website/CombinationalNarrativeWebPage2.html"/>
    <hyperlink ref="A22" r:id="rId133" display="https://ab2022mohammedengineer.on.drv.tw/Narratives website/CombinationalNarrativeWebPage3.html"/>
    <hyperlink ref="A221" r:id="rId134" display="https://ab2022mohammedengineer.on.drv.tw/Narratives website/DerivativeNarrativeWebPage-Trial2_7.html"/>
    <hyperlink ref="A222" r:id="rId135" display="https://ab2022mohammedengineer.on.drv.tw/Narratives website/DerivativeNarrativeWebPage-Trial2_8.html"/>
    <hyperlink ref="A223" r:id="rId136" display="https://ab2022mohammedengineer.on.drv.tw/Narratives website/DerivativeNarrativeWebPage-Trial2_9.html"/>
    <hyperlink ref="A266" r:id="rId137" display="https://ab2022mohammedengineer.on.drv.tw/Narratives website/SuperOrdinateNarrativeWebPage-Trail-7.html"/>
    <hyperlink ref="A267" r:id="rId138" display="https://ab2022mohammedengineer.on.drv.tw/Narratives website/SuperOrdinateNarrativeWebPage-Trail-8.html"/>
    <hyperlink ref="A268" r:id="rId139" display="https://ab2022mohammedengineer.on.drv.tw/Narratives website/SuperOrdinateNarrativeWebPage-Trail-11.html"/>
    <hyperlink ref="A117" r:id="rId140" display="https://ab2022mohammedengineer.on.drv.tw/Narratives website/CorrelativeNarrativeWebPage-Trial9.html"/>
    <hyperlink ref="A118" r:id="rId141" display="https://ab2022mohammedengineer.on.drv.tw/Narratives website/CorrelativeNarrativeWebPage-Trial11.html"/>
    <hyperlink ref="A119" r:id="rId142" display="https://ab2022mohammedengineer.on.drv.tw/Narratives website/CorrelativeNarrativeWebPage-Trial12.html"/>
    <hyperlink ref="A120" r:id="rId143" display="https://ab2022mohammedengineer.on.drv.tw/Narratives website/CorrelativeNarrativeWebPage-Trial21.html"/>
    <hyperlink ref="A121" r:id="rId144" display="https://ab2022mohammedengineer.on.drv.tw/Narratives website/CorrelativeNarrativeWebPage-Trial17.html"/>
    <hyperlink ref="A122" r:id="rId145" display="https://ab2022mohammedengineer.on.drv.tw/Narratives website/CorrelativeNarrativeWebPage-Trial18.html"/>
    <hyperlink ref="A123" r:id="rId146" display="https://ab2022mohammedengineer.on.drv.tw/Narratives website/CorrelativeNarrativeWebPage-Trial24.html"/>
    <hyperlink ref="A124" r:id="rId147" display="https://ab2022mohammedengineer.on.drv.tw/Narratives website/CorrelativeNarrativeWebPage-Trial25.html"/>
    <hyperlink ref="A125" r:id="rId148" display="https://ab2022mohammedengineer.on.drv.tw/Narratives website/CorrelativeNarrativeWebPage-Trial28.html"/>
    <hyperlink ref="A126" r:id="rId149" display="https://ab2022mohammedengineer.on.drv.tw/Narratives website/CorrelativeNarrativeWebPage-Trial29.html"/>
    <hyperlink ref="A23" r:id="rId150" display="https://ab2022mohammedengineer.on.drv.tw/Narratives website/CombinationalNarrativeWebPage1.html"/>
    <hyperlink ref="A24" r:id="rId151" display="https://ab2022mohammedengineer.on.drv.tw/Narratives website/CombinationalNarrativeWebPage2.html"/>
    <hyperlink ref="A25" r:id="rId152" display="https://ab2022mohammedengineer.on.drv.tw/Narratives website/CombinationalNarrativeWebPage3.html"/>
    <hyperlink ref="A224" r:id="rId153" display="https://ab2022mohammedengineer.on.drv.tw/Narratives website/DerivativeNarrativeWebPage-Trial2_7.html"/>
    <hyperlink ref="A225" r:id="rId154" display="https://ab2022mohammedengineer.on.drv.tw/Narratives website/DerivativeNarrativeWebPage-Trial2_8.html"/>
    <hyperlink ref="A226" r:id="rId155" display="https://ab2022mohammedengineer.on.drv.tw/Narratives website/DerivativeNarrativeWebPage-Trial2_9.html"/>
    <hyperlink ref="A269" r:id="rId156" display="https://ab2022mohammedengineer.on.drv.tw/Narratives website/SuperOrdinateNarrativeWebPage-Trail-7.html"/>
    <hyperlink ref="A270" r:id="rId157" display="https://ab2022mohammedengineer.on.drv.tw/Narratives website/SuperOrdinateNarrativeWebPage-Trail-8.html"/>
    <hyperlink ref="A271" r:id="rId158" display="https://ab2022mohammedengineer.on.drv.tw/Narratives website/SuperOrdinateNarrativeWebPage-Trail-11.html"/>
    <hyperlink ref="A127" r:id="rId159" display="https://ab2022mohammedengineer.on.drv.tw/Narratives website/CorrelativeNarrativeWebPage-Trial9.html"/>
    <hyperlink ref="A128" r:id="rId160" display="https://ab2022mohammedengineer.on.drv.tw/Narratives website/CorrelativeNarrativeWebPage-Trial11.html"/>
    <hyperlink ref="A129" r:id="rId161" display="https://ab2022mohammedengineer.on.drv.tw/Narratives website/CorrelativeNarrativeWebPage-Trial12.html"/>
    <hyperlink ref="A130" r:id="rId162" display="https://ab2022mohammedengineer.on.drv.tw/Narratives website/CorrelativeNarrativeWebPage-Trial21.html"/>
    <hyperlink ref="A131" r:id="rId163" display="https://ab2022mohammedengineer.on.drv.tw/Narratives website/CorrelativeNarrativeWebPage-Trial17.html"/>
    <hyperlink ref="A132" r:id="rId164" display="https://ab2022mohammedengineer.on.drv.tw/Narratives website/CorrelativeNarrativeWebPage-Trial18.html"/>
    <hyperlink ref="A133" r:id="rId165" display="https://ab2022mohammedengineer.on.drv.tw/Narratives website/CorrelativeNarrativeWebPage-Trial24.html"/>
    <hyperlink ref="A134" r:id="rId166" display="https://ab2022mohammedengineer.on.drv.tw/Narratives website/CorrelativeNarrativeWebPage-Trial25.html"/>
    <hyperlink ref="A135" r:id="rId167" display="https://ab2022mohammedengineer.on.drv.tw/Narratives website/CorrelativeNarrativeWebPage-Trial28.html"/>
    <hyperlink ref="A136" r:id="rId168" display="https://ab2022mohammedengineer.on.drv.tw/Narratives website/CorrelativeNarrativeWebPage-Trial29.html"/>
    <hyperlink ref="A26" r:id="rId169" display="https://ab2022mohammedengineer.on.drv.tw/Narratives website/CombinationalNarrativeWebPage1.html"/>
    <hyperlink ref="A27" r:id="rId170" display="https://ab2022mohammedengineer.on.drv.tw/Narratives website/CombinationalNarrativeWebPage2.html"/>
    <hyperlink ref="A28" r:id="rId171" display="https://ab2022mohammedengineer.on.drv.tw/Narratives website/CombinationalNarrativeWebPage3.html"/>
    <hyperlink ref="A227" r:id="rId172" display="https://ab2022mohammedengineer.on.drv.tw/Narratives website/DerivativeNarrativeWebPage-Trial2_10.html"/>
    <hyperlink ref="A228" r:id="rId173" display="https://ab2022mohammedengineer.on.drv.tw/Narratives website/DerivativeNarrativeWebPage-Trial2_11.html"/>
    <hyperlink ref="A229" r:id="rId174" display="https://ab2022mohammedengineer.on.drv.tw/Narratives website/DerivativeNarrativeWebPage-Trial2_12.html"/>
    <hyperlink ref="A272" r:id="rId175" display="https://ab2022mohammedengineer.on.drv.tw/Narratives website/SuperOrdinateNarrativeWebPage-Trail-9.html"/>
    <hyperlink ref="A273" r:id="rId176" display="https://ab2022mohammedengineer.on.drv.tw/Narratives website/SuperOrdinateNarrativeWebPage-Trail-10.html"/>
    <hyperlink ref="A274" r:id="rId177" display="https://ab2022mohammedengineer.on.drv.tw/Narratives website/SuperOrdinateNarrativeWebPage-Trail-11.html"/>
    <hyperlink ref="A137" r:id="rId178" display="https://ab2022mohammedengineer.on.drv.tw/Narratives website/CorrelativeNarrativeWebPage-Trial19.html"/>
    <hyperlink ref="A138" r:id="rId179" display="https://ab2022mohammedengineer.on.drv.tw/Narratives website/CorrelativeNarrativeWebPage-Trial20.html"/>
    <hyperlink ref="A139" r:id="rId180" display="https://ab2022mohammedengineer.on.drv.tw/Narratives website/CorrelativeNarrativeWebPage-Trial22.html"/>
    <hyperlink ref="A140" r:id="rId181" display="https://ab2022mohammedengineer.on.drv.tw/Narratives website/CorrelativeNarrativeWebPage-Trial23.html"/>
    <hyperlink ref="A141" r:id="rId182" display="https://ab2022mohammedengineer.on.drv.tw/Narratives website/CorrelativeNarrativeWebPage-Trial26.html"/>
    <hyperlink ref="A142" r:id="rId183" display="https://ab2022mohammedengineer.on.drv.tw/Narratives website/CorrelativeNarrativeWebPage-Trial27.html"/>
    <hyperlink ref="A143" r:id="rId184" display="https://ab2022mohammedengineer.on.drv.tw/Narratives website/CorrelativeNarrativeWebPage-Trial30.html"/>
    <hyperlink ref="A144" r:id="rId185" display="https://ab2022mohammedengineer.on.drv.tw/Narratives website/CorrelativeNarrativeWebPage-Trial31.html"/>
    <hyperlink ref="A145" r:id="rId186" display="https://ab2022mohammedengineer.on.drv.tw/Narratives website/CorrelativeNarrativeWebPage-Trial32.html"/>
    <hyperlink ref="A146" r:id="rId187" display="https://ab2022mohammedengineer.on.drv.tw/Narratives website/CorrelativeNarrativeWebPage-Trial33.html"/>
    <hyperlink ref="A147" r:id="rId188" display="https://ab2022mohammedengineer.on.drv.tw/Narratives website/CorrelativeNarrativeWebPage-Trial34.html"/>
    <hyperlink ref="A148" r:id="rId189" display="https://ab2022mohammedengineer.on.drv.tw/Narratives website/CorrelativeNarrativeWebPage-Trial35.html"/>
    <hyperlink ref="A149" r:id="rId190" display="https://ab2022mohammedengineer.on.drv.tw/Narratives website/CorrelativeNarrativeWebPage-Trial36.html"/>
    <hyperlink ref="A29" r:id="rId191" display="https://ab2022mohammedengineer.on.drv.tw/Narratives website/CombinationalNarrativeWebPage4.html"/>
    <hyperlink ref="A30" r:id="rId192" display="https://ab2022mohammedengineer.on.drv.tw/Narratives website/CombinationalNarrativeWebPage5.html"/>
    <hyperlink ref="A31" r:id="rId193" display="https://ab2022mohammedengineer.on.drv.tw/Narratives website/CombinationalNarrativeWebPage6.html"/>
    <hyperlink ref="A230" r:id="rId194" display="https://ab2022mohammedengineer.on.drv.tw/Narratives website/DerivativeNarrativeWebPage-Trial2_10.html"/>
    <hyperlink ref="A231" r:id="rId195" display="https://ab2022mohammedengineer.on.drv.tw/Narratives website/DerivativeNarrativeWebPage-Trial2_11.html"/>
    <hyperlink ref="A232" r:id="rId196" display="https://ab2022mohammedengineer.on.drv.tw/Narratives website/DerivativeNarrativeWebPage-Trial2_12.html"/>
    <hyperlink ref="A275" r:id="rId197" display="https://ab2022mohammedengineer.on.drv.tw/Narratives website/SuperOrdinateNarrativeWebPage-Trail-9.html"/>
    <hyperlink ref="A276" r:id="rId198" display="https://ab2022mohammedengineer.on.drv.tw/Narratives website/SuperOrdinateNarrativeWebPage-Trail-10.html"/>
    <hyperlink ref="A277" r:id="rId199" display="https://ab2022mohammedengineer.on.drv.tw/Narratives website/SuperOrdinateNarrativeWebPage-Trail-11.html"/>
    <hyperlink ref="A150" r:id="rId200" display="https://ab2022mohammedengineer.on.drv.tw/Narratives website/CorrelativeNarrativeWebPage-Trial19.html"/>
    <hyperlink ref="A151" r:id="rId201" display="https://ab2022mohammedengineer.on.drv.tw/Narratives website/CorrelativeNarrativeWebPage-Trial20.html"/>
    <hyperlink ref="A152" r:id="rId202" display="https://ab2022mohammedengineer.on.drv.tw/Narratives website/CorrelativeNarrativeWebPage-Trial22.html"/>
    <hyperlink ref="A153" r:id="rId203" display="https://ab2022mohammedengineer.on.drv.tw/Narratives website/CorrelativeNarrativeWebPage-Trial23.html"/>
    <hyperlink ref="A154" r:id="rId204" display="https://ab2022mohammedengineer.on.drv.tw/Narratives website/CorrelativeNarrativeWebPage-Trial26.html"/>
    <hyperlink ref="A155" r:id="rId205" display="https://ab2022mohammedengineer.on.drv.tw/Narratives website/CorrelativeNarrativeWebPage-Trial27.html"/>
    <hyperlink ref="A156" r:id="rId206" display="https://ab2022mohammedengineer.on.drv.tw/Narratives website/CorrelativeNarrativeWebPage-Trial30.html"/>
    <hyperlink ref="A157" r:id="rId207" display="https://ab2022mohammedengineer.on.drv.tw/Narratives website/CorrelativeNarrativeWebPage-Trial31.html"/>
    <hyperlink ref="A158" r:id="rId208" display="https://ab2022mohammedengineer.on.drv.tw/Narratives website/CorrelativeNarrativeWebPage-Trial32.html"/>
    <hyperlink ref="A159" r:id="rId209" display="https://ab2022mohammedengineer.on.drv.tw/Narratives website/CorrelativeNarrativeWebPage-Trial33.html"/>
    <hyperlink ref="A160" r:id="rId210" display="https://ab2022mohammedengineer.on.drv.tw/Narratives website/CorrelativeNarrativeWebPage-Trial34.html"/>
    <hyperlink ref="A161" r:id="rId211" display="https://ab2022mohammedengineer.on.drv.tw/Narratives website/CorrelativeNarrativeWebPage-Trial35.html"/>
    <hyperlink ref="A162" r:id="rId212" display="https://ab2022mohammedengineer.on.drv.tw/Narratives website/CorrelativeNarrativeWebPage-Trial36.html"/>
    <hyperlink ref="A32" r:id="rId213" display="https://ab2022mohammedengineer.on.drv.tw/Narratives website/CombinationalNarrativeWebPage4.html"/>
    <hyperlink ref="A33" r:id="rId214" display="https://ab2022mohammedengineer.on.drv.tw/Narratives website/CombinationalNarrativeWebPage5.html"/>
    <hyperlink ref="A34" r:id="rId215" display="https://ab2022mohammedengineer.on.drv.tw/Narratives website/CombinationalNarrativeWebPage6.html"/>
    <hyperlink ref="A233" r:id="rId216" display="https://ab2022mohammedengineer.on.drv.tw/Narratives website/DerivativeNarrativeWebPage-Trial2_10.html"/>
    <hyperlink ref="A234" r:id="rId217" display="https://ab2022mohammedengineer.on.drv.tw/Narratives website/DerivativeNarrativeWebPage-Trial2_11.html"/>
    <hyperlink ref="A235" r:id="rId218" display="https://ab2022mohammedengineer.on.drv.tw/Narratives website/DerivativeNarrativeWebPage-Trial2_12.html"/>
    <hyperlink ref="A278" r:id="rId219" display="https://ab2022mohammedengineer.on.drv.tw/Narratives website/SuperOrdinateNarrativeWebPage-Trail-9.html"/>
    <hyperlink ref="A279" r:id="rId220" display="https://ab2022mohammedengineer.on.drv.tw/Narratives website/SuperOrdinateNarrativeWebPage-Trail-10.html"/>
    <hyperlink ref="A280" r:id="rId221" display="https://ab2022mohammedengineer.on.drv.tw/Narratives website/SuperOrdinateNarrativeWebPage-Trail-11.html"/>
    <hyperlink ref="A163" r:id="rId222" display="https://ab2022mohammedengineer.on.drv.tw/Narratives website/CorrelativeNarrativeWebPage-Trial19.html"/>
    <hyperlink ref="A164" r:id="rId223" display="https://ab2022mohammedengineer.on.drv.tw/Narratives website/CorrelativeNarrativeWebPage-Trial20.html"/>
    <hyperlink ref="A165" r:id="rId224" display="https://ab2022mohammedengineer.on.drv.tw/Narratives website/CorrelativeNarrativeWebPage-Trial22.html"/>
    <hyperlink ref="A166" r:id="rId225" display="https://ab2022mohammedengineer.on.drv.tw/Narratives website/CorrelativeNarrativeWebPage-Trial23.html"/>
    <hyperlink ref="A167" r:id="rId226" display="https://ab2022mohammedengineer.on.drv.tw/Narratives website/CorrelativeNarrativeWebPage-Trial26.html"/>
    <hyperlink ref="A168" r:id="rId227" display="https://ab2022mohammedengineer.on.drv.tw/Narratives website/CorrelativeNarrativeWebPage-Trial27.html"/>
    <hyperlink ref="A169" r:id="rId228" display="https://ab2022mohammedengineer.on.drv.tw/Narratives website/CorrelativeNarrativeWebPage-Trial30.html"/>
    <hyperlink ref="A170" r:id="rId229" display="https://ab2022mohammedengineer.on.drv.tw/Narratives website/CorrelativeNarrativeWebPage-Trial31.html"/>
    <hyperlink ref="A171" r:id="rId230" display="https://ab2022mohammedengineer.on.drv.tw/Narratives website/CorrelativeNarrativeWebPage-Trial32.html"/>
    <hyperlink ref="A172" r:id="rId231" display="https://ab2022mohammedengineer.on.drv.tw/Narratives website/CorrelativeNarrativeWebPage-Trial33.html"/>
    <hyperlink ref="A173" r:id="rId232" display="https://ab2022mohammedengineer.on.drv.tw/Narratives website/CorrelativeNarrativeWebPage-Trial34.html"/>
    <hyperlink ref="A174" r:id="rId233" display="https://ab2022mohammedengineer.on.drv.tw/Narratives website/CorrelativeNarrativeWebPage-Trial35.html"/>
    <hyperlink ref="A175" r:id="rId234" display="https://ab2022mohammedengineer.on.drv.tw/Narratives website/CorrelativeNarrativeWebPage-Trial36.html"/>
    <hyperlink ref="A35" r:id="rId235" display="https://ab2022mohammedengineer.on.drv.tw/Narratives website/CombinationalNarrativeWebPage4.html"/>
    <hyperlink ref="A36" r:id="rId236" display="https://ab2022mohammedengineer.on.drv.tw/Narratives website/CombinationalNarrativeWebPage5.html"/>
    <hyperlink ref="A37" r:id="rId237" display="https://ab2022mohammedengineer.on.drv.tw/Narratives website/CombinationalNarrativeWebPage6.html"/>
    <hyperlink ref="A236" r:id="rId238" display="https://ab2022mohammedengineer.on.drv.tw/Narratives website/DerivativeNarrativeWebPage-Trial2_13.html"/>
    <hyperlink ref="A237" r:id="rId239" display="https://ab2022mohammedengineer.on.drv.tw/Narratives website/DerivativeNarrativeWebPage-Trial2_14.html"/>
    <hyperlink ref="A238" r:id="rId240" display="https://ab2022mohammedengineer.on.drv.tw/Narratives website/DerivativeNarrativeWebPage-Trial2_15.html"/>
    <hyperlink ref="A281" r:id="rId241" display="https://ab2022mohammedengineer.on.drv.tw/Narratives website/SuperOrdinateNarrativeWebPage-Trail-12.html"/>
    <hyperlink ref="A282" r:id="rId242" display="https://ab2022mohammedengineer.on.drv.tw/Narratives website/SuperOrdinateNarrativeWebPage-Trail-13.html"/>
    <hyperlink ref="A176" r:id="rId243" display="https://ab2022mohammedengineer.on.drv.tw/Narratives website/CorrelativeNarrativeWebPage-Trial37.html"/>
    <hyperlink ref="A177" r:id="rId244" display="https://ab2022mohammedengineer.on.drv.tw/Narratives website/CorrelativeNarrativeWebPage-Trial38.html"/>
    <hyperlink ref="A178" r:id="rId245" display="https://ab2022mohammedengineer.on.drv.tw/Narratives website/CorrelativeNarrativeWebPage-Trial39.html"/>
    <hyperlink ref="A179" r:id="rId246" display="https://ab2022mohammedengineer.on.drv.tw/Narratives website/CorrelativeNarrativeWebPage-Trial43.html"/>
    <hyperlink ref="A180" r:id="rId247" display="https://ab2022mohammedengineer.on.drv.tw/Narratives website/CorrelativeNarrativeWebPage-Trial48.html"/>
    <hyperlink ref="A181" r:id="rId248" display="https://ab2022mohammedengineer.on.drv.tw/Narratives website/CorrelativeNarrativeWebPage-Trial49.html"/>
    <hyperlink ref="A182" r:id="rId249" display="https://ab2022mohammedengineer.on.drv.tw/Narratives website/CorrelativeNarrativeWebPage-Trial50.html"/>
    <hyperlink ref="A183" r:id="rId250" display="https://ab2022mohammedengineer.on.drv.tw/Narratives website/CorrelativeNarrativeWebPage-Trial51.html"/>
    <hyperlink ref="A38" r:id="rId251" display="https://ab2022mohammedengineer.on.drv.tw/Narratives website/CombinationalNarrativeWebPage1.html"/>
    <hyperlink ref="A39" r:id="rId252" display="https://ab2022mohammedengineer.on.drv.tw/Narratives website/CombinationalNarrativeWebPage2.html"/>
    <hyperlink ref="A40" r:id="rId253" display="https://ab2022mohammedengineer.on.drv.tw/Narratives website/CombinationalNarrativeWebPage3.html"/>
    <hyperlink ref="A239" r:id="rId254" display="https://ab2022mohammedengineer.on.drv.tw/Narratives website/DerivativeNarrativeWebPage-Trial2_13.html"/>
    <hyperlink ref="A240" r:id="rId255" display="https://ab2022mohammedengineer.on.drv.tw/Narratives website/DerivativeNarrativeWebPage-Trial2_14.html"/>
    <hyperlink ref="A241" r:id="rId256" display="https://ab2022mohammedengineer.on.drv.tw/Narratives website/DerivativeNarrativeWebPage-Trial2_15.html"/>
    <hyperlink ref="A283" r:id="rId257" display="https://ab2022mohammedengineer.on.drv.tw/Narratives website/SuperOrdinateNarrativeWebPage-Trail-12.html"/>
    <hyperlink ref="A284" r:id="rId258" display="https://ab2022mohammedengineer.on.drv.tw/Narratives website/SuperOrdinateNarrativeWebPage-Trail-13.html"/>
    <hyperlink ref="A184" r:id="rId259" display="https://ab2022mohammedengineer.on.drv.tw/Narratives website/CorrelativeNarrativeWebPage-Trial37.html"/>
    <hyperlink ref="A185" r:id="rId260" display="https://ab2022mohammedengineer.on.drv.tw/Narratives website/CorrelativeNarrativeWebPage-Trial38.html"/>
    <hyperlink ref="A186" r:id="rId261" display="https://ab2022mohammedengineer.on.drv.tw/Narratives website/CorrelativeNarrativeWebPage-Trial39.html"/>
    <hyperlink ref="A187" r:id="rId262" display="https://ab2022mohammedengineer.on.drv.tw/Narratives website/CorrelativeNarrativeWebPage-Trial43.html"/>
    <hyperlink ref="A188" r:id="rId263" display="https://ab2022mohammedengineer.on.drv.tw/Narratives website/CorrelativeNarrativeWebPage-Trial48.html"/>
    <hyperlink ref="A189" r:id="rId264" display="https://ab2022mohammedengineer.on.drv.tw/Narratives website/CorrelativeNarrativeWebPage-Trial49.html"/>
    <hyperlink ref="A190" r:id="rId265" display="https://ab2022mohammedengineer.on.drv.tw/Narratives website/CorrelativeNarrativeWebPage-Trial50.html"/>
    <hyperlink ref="A191" r:id="rId266" display="https://ab2022mohammedengineer.on.drv.tw/Narratives website/CorrelativeNarrativeWebPage-Trial51.html"/>
    <hyperlink ref="A41" r:id="rId267" display="https://ab2022mohammedengineer.on.drv.tw/Narratives website/CombinationalNarrativeWebPage1.html"/>
    <hyperlink ref="A42" r:id="rId268" display="https://ab2022mohammedengineer.on.drv.tw/Narratives website/CombinationalNarrativeWebPage2.html"/>
    <hyperlink ref="A43" r:id="rId269" display="https://ab2022mohammedengineer.on.drv.tw/Narratives website/CombinationalNarrativeWebPage3.html"/>
    <hyperlink ref="A242" r:id="rId270" display="https://ab2022mohammedengineer.on.drv.tw/Narratives website/DerivativeNarrativeWebPage-Trial2_13.html"/>
    <hyperlink ref="A243" r:id="rId271" display="https://ab2022mohammedengineer.on.drv.tw/Narratives website/DerivativeNarrativeWebPage-Trial2_14.html"/>
    <hyperlink ref="A244" r:id="rId272" display="https://ab2022mohammedengineer.on.drv.tw/Narratives website/DerivativeNarrativeWebPage-Trial2_15.html"/>
    <hyperlink ref="A285" r:id="rId273" display="https://ab2022mohammedengineer.on.drv.tw/Narratives website/SuperOrdinateNarrativeWebPage-Trail-12.html"/>
    <hyperlink ref="A286" r:id="rId274" display="https://ab2022mohammedengineer.on.drv.tw/Narratives website/SuperOrdinateNarrativeWebPage-Trail-13.html"/>
    <hyperlink ref="A192" r:id="rId275" display="https://ab2022mohammedengineer.on.drv.tw/Narratives website/CorrelativeNarrativeWebPage-Trial37.html"/>
    <hyperlink ref="A193" r:id="rId276" display="https://ab2022mohammedengineer.on.drv.tw/Narratives website/CorrelativeNarrativeWebPage-Trial38.html"/>
    <hyperlink ref="A194" r:id="rId277" display="https://ab2022mohammedengineer.on.drv.tw/Narratives website/CorrelativeNarrativeWebPage-Trial39.html"/>
    <hyperlink ref="A195" r:id="rId278" display="https://ab2022mohammedengineer.on.drv.tw/Narratives website/CorrelativeNarrativeWebPage-Trial43.html"/>
    <hyperlink ref="A196" r:id="rId279" display="https://ab2022mohammedengineer.on.drv.tw/Narratives website/CorrelativeNarrativeWebPage-Trial48.html"/>
    <hyperlink ref="A197" r:id="rId280" display="https://ab2022mohammedengineer.on.drv.tw/Narratives website/CorrelativeNarrativeWebPage-Trial49.html"/>
    <hyperlink ref="A198" r:id="rId281" display="https://ab2022mohammedengineer.on.drv.tw/Narratives website/CorrelativeNarrativeWebPage-Trial50.html"/>
    <hyperlink ref="A199" r:id="rId282" display="https://ab2022mohammedengineer.on.drv.tw/Narratives website/CorrelativeNarrativeWebPage-Trial51.html"/>
    <hyperlink ref="A44" r:id="rId283" display="https://ab2022mohammedengineer.on.drv.tw/Narratives website/CombinationalNarrativeWebPage1.html"/>
    <hyperlink ref="A45" r:id="rId284" display="https://ab2022mohammedengineer.on.drv.tw/Narratives website/CombinationalNarrativeWebPage2.html"/>
    <hyperlink ref="A46" r:id="rId285" display="https://ab2022mohammedengineer.on.drv.tw/Narratives website/CombinationalNarrativeWebPage3.html"/>
  </hyperlinks>
  <pageMargins left="0.7" right="0.7" top="0.75" bottom="0.75" header="0.3" footer="0.3"/>
  <ignoredErrors>
    <ignoredError sqref="E319:H319 E301:H301 E307:H307 E295:H295 D291:H294 D297:H300 D295 D309:H312 D307 D303:H306 D301 E290:H290 E296:H296 E302:H302 E308:H308" formulaRange="1"/>
  </ignoredErrors>
  <drawing r:id="rId28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2"/>
  <sheetViews>
    <sheetView topLeftCell="A206" workbookViewId="0">
      <selection activeCell="J214" sqref="J214"/>
    </sheetView>
  </sheetViews>
  <sheetFormatPr defaultColWidth="9.140625" defaultRowHeight="15"/>
  <cols>
    <col min="1" max="1" width="47.5703125" style="8" customWidth="1"/>
    <col min="2" max="2" width="9.140625" style="8" customWidth="1"/>
    <col min="3" max="3" width="23.5703125" style="8" customWidth="1"/>
    <col min="4" max="12" width="15.7109375" style="8" customWidth="1"/>
    <col min="13" max="13" width="15.5703125" style="8" customWidth="1"/>
    <col min="14" max="14" width="232.85546875" style="8" bestFit="1" customWidth="1"/>
    <col min="15" max="16384" width="9.140625" style="8"/>
  </cols>
  <sheetData>
    <row r="1" spans="1:14" ht="135">
      <c r="A1" s="8" t="s">
        <v>688</v>
      </c>
      <c r="B1" s="8" t="s">
        <v>687</v>
      </c>
      <c r="C1" s="8" t="s">
        <v>696</v>
      </c>
      <c r="D1" s="8" t="s">
        <v>689</v>
      </c>
      <c r="E1" s="8" t="s">
        <v>690</v>
      </c>
      <c r="F1" s="8" t="s">
        <v>691</v>
      </c>
      <c r="G1" s="8" t="s">
        <v>692</v>
      </c>
      <c r="H1" s="8" t="s">
        <v>693</v>
      </c>
      <c r="I1" s="8" t="s">
        <v>4852</v>
      </c>
      <c r="J1" s="8" t="s">
        <v>4893</v>
      </c>
      <c r="K1" s="8" t="s">
        <v>4838</v>
      </c>
      <c r="L1" s="8" t="s">
        <v>4851</v>
      </c>
      <c r="M1" s="8" t="s">
        <v>694</v>
      </c>
      <c r="N1" s="8" t="s">
        <v>697</v>
      </c>
    </row>
    <row r="2" spans="1:14" ht="30">
      <c r="A2" s="40" t="s">
        <v>716</v>
      </c>
      <c r="B2" s="8" t="s">
        <v>674</v>
      </c>
      <c r="C2" s="8" t="s">
        <v>700</v>
      </c>
      <c r="D2" s="39">
        <v>5</v>
      </c>
      <c r="E2" s="39">
        <v>2</v>
      </c>
      <c r="F2" s="39">
        <v>4</v>
      </c>
      <c r="G2" s="39">
        <v>4</v>
      </c>
      <c r="H2" s="39">
        <v>4</v>
      </c>
      <c r="I2" s="39">
        <f t="shared" ref="I2:I44" si="0">MEDIAN(D2:H2)</f>
        <v>4</v>
      </c>
      <c r="J2" s="39">
        <f t="shared" ref="J2:J44" si="1">_xlfn.VAR.S(D2:H2)</f>
        <v>1.1999999999999993</v>
      </c>
      <c r="K2" s="39">
        <f t="shared" ref="K2:K44" si="2">AVERAGE(D2:H2)</f>
        <v>3.8</v>
      </c>
      <c r="L2" s="39"/>
      <c r="M2" s="39">
        <v>4</v>
      </c>
      <c r="N2" s="39" t="s">
        <v>518</v>
      </c>
    </row>
    <row r="3" spans="1:14" ht="30">
      <c r="A3" s="40" t="s">
        <v>717</v>
      </c>
      <c r="B3" s="8" t="s">
        <v>674</v>
      </c>
      <c r="C3" s="8" t="s">
        <v>700</v>
      </c>
      <c r="D3" s="39">
        <v>5</v>
      </c>
      <c r="E3" s="39">
        <v>5</v>
      </c>
      <c r="F3" s="39">
        <v>5</v>
      </c>
      <c r="G3" s="39">
        <v>5</v>
      </c>
      <c r="H3" s="39">
        <v>5</v>
      </c>
      <c r="I3" s="39">
        <f t="shared" si="0"/>
        <v>5</v>
      </c>
      <c r="J3" s="39">
        <f t="shared" si="1"/>
        <v>0</v>
      </c>
      <c r="K3" s="39">
        <f t="shared" si="2"/>
        <v>5</v>
      </c>
      <c r="L3" s="39"/>
      <c r="M3" s="39">
        <v>5</v>
      </c>
      <c r="N3" s="39" t="s">
        <v>508</v>
      </c>
    </row>
    <row r="4" spans="1:14" ht="30">
      <c r="A4" s="40" t="s">
        <v>718</v>
      </c>
      <c r="B4" s="8" t="s">
        <v>674</v>
      </c>
      <c r="C4" s="8" t="s">
        <v>700</v>
      </c>
      <c r="D4" s="39">
        <v>5</v>
      </c>
      <c r="E4" s="39">
        <v>2</v>
      </c>
      <c r="F4" s="39">
        <v>4</v>
      </c>
      <c r="G4" s="39">
        <v>4</v>
      </c>
      <c r="H4" s="39">
        <v>4</v>
      </c>
      <c r="I4" s="39">
        <f t="shared" si="0"/>
        <v>4</v>
      </c>
      <c r="J4" s="39">
        <f t="shared" si="1"/>
        <v>1.1999999999999993</v>
      </c>
      <c r="K4" s="39">
        <f t="shared" si="2"/>
        <v>3.8</v>
      </c>
      <c r="L4" s="39"/>
      <c r="M4" s="39">
        <v>4</v>
      </c>
      <c r="N4" s="39" t="s">
        <v>519</v>
      </c>
    </row>
    <row r="5" spans="1:14" ht="30">
      <c r="A5" s="40" t="s">
        <v>735</v>
      </c>
      <c r="B5" s="8" t="s">
        <v>668</v>
      </c>
      <c r="C5" s="8" t="s">
        <v>700</v>
      </c>
      <c r="D5" s="14">
        <v>3</v>
      </c>
      <c r="E5" s="14">
        <v>3</v>
      </c>
      <c r="F5" s="14">
        <v>3</v>
      </c>
      <c r="G5" s="14">
        <v>2</v>
      </c>
      <c r="H5" s="14">
        <v>2</v>
      </c>
      <c r="I5" s="39">
        <f t="shared" si="0"/>
        <v>3</v>
      </c>
      <c r="J5" s="39">
        <f t="shared" si="1"/>
        <v>0.30000000000000071</v>
      </c>
      <c r="K5" s="39">
        <f t="shared" si="2"/>
        <v>2.6</v>
      </c>
      <c r="L5" s="14"/>
      <c r="M5" s="14">
        <v>2</v>
      </c>
      <c r="N5" s="14" t="s">
        <v>138</v>
      </c>
    </row>
    <row r="6" spans="1:14" ht="30">
      <c r="A6" s="40" t="s">
        <v>736</v>
      </c>
      <c r="B6" s="8" t="s">
        <v>668</v>
      </c>
      <c r="C6" s="8" t="s">
        <v>700</v>
      </c>
      <c r="D6" s="14">
        <v>3</v>
      </c>
      <c r="E6" s="14">
        <v>3</v>
      </c>
      <c r="F6" s="14">
        <v>3</v>
      </c>
      <c r="G6" s="14">
        <v>2</v>
      </c>
      <c r="H6" s="14">
        <v>2</v>
      </c>
      <c r="I6" s="39">
        <f t="shared" si="0"/>
        <v>3</v>
      </c>
      <c r="J6" s="39">
        <f t="shared" si="1"/>
        <v>0.30000000000000071</v>
      </c>
      <c r="K6" s="39">
        <f t="shared" si="2"/>
        <v>2.6</v>
      </c>
      <c r="L6" s="14"/>
      <c r="M6" s="14">
        <v>2</v>
      </c>
      <c r="N6" s="14" t="s">
        <v>138</v>
      </c>
    </row>
    <row r="7" spans="1:14" ht="30">
      <c r="A7" s="40" t="s">
        <v>737</v>
      </c>
      <c r="B7" s="8" t="s">
        <v>668</v>
      </c>
      <c r="C7" s="8" t="s">
        <v>700</v>
      </c>
      <c r="D7" s="14">
        <v>3</v>
      </c>
      <c r="E7" s="14">
        <v>3</v>
      </c>
      <c r="F7" s="14">
        <v>4</v>
      </c>
      <c r="G7" s="14">
        <v>5</v>
      </c>
      <c r="H7" s="14">
        <v>5</v>
      </c>
      <c r="I7" s="39">
        <f t="shared" si="0"/>
        <v>4</v>
      </c>
      <c r="J7" s="39">
        <f t="shared" si="1"/>
        <v>1</v>
      </c>
      <c r="K7" s="39">
        <f t="shared" si="2"/>
        <v>4</v>
      </c>
      <c r="L7" s="14"/>
      <c r="M7" s="14">
        <v>5</v>
      </c>
      <c r="N7" s="14" t="s">
        <v>138</v>
      </c>
    </row>
    <row r="8" spans="1:14" ht="30">
      <c r="A8" s="40" t="s">
        <v>735</v>
      </c>
      <c r="B8" s="8" t="s">
        <v>669</v>
      </c>
      <c r="C8" s="8" t="s">
        <v>700</v>
      </c>
      <c r="D8" s="14">
        <v>5</v>
      </c>
      <c r="E8" s="14">
        <v>2</v>
      </c>
      <c r="F8" s="14">
        <v>3</v>
      </c>
      <c r="G8" s="14">
        <v>3</v>
      </c>
      <c r="H8" s="14">
        <v>3</v>
      </c>
      <c r="I8" s="39">
        <f t="shared" si="0"/>
        <v>3</v>
      </c>
      <c r="J8" s="39">
        <f t="shared" si="1"/>
        <v>1.1999999999999993</v>
      </c>
      <c r="K8" s="39">
        <f t="shared" si="2"/>
        <v>3.2</v>
      </c>
      <c r="L8" s="14"/>
      <c r="M8" s="14">
        <v>5</v>
      </c>
      <c r="N8" s="14" t="s">
        <v>180</v>
      </c>
    </row>
    <row r="9" spans="1:14" ht="30">
      <c r="A9" s="40" t="s">
        <v>736</v>
      </c>
      <c r="B9" s="8" t="s">
        <v>669</v>
      </c>
      <c r="C9" s="8" t="s">
        <v>700</v>
      </c>
      <c r="D9" s="14">
        <v>5</v>
      </c>
      <c r="E9" s="14">
        <v>4</v>
      </c>
      <c r="F9" s="14">
        <v>5</v>
      </c>
      <c r="G9" s="14">
        <v>5</v>
      </c>
      <c r="H9" s="14">
        <v>4</v>
      </c>
      <c r="I9" s="39">
        <f t="shared" si="0"/>
        <v>5</v>
      </c>
      <c r="J9" s="39">
        <f t="shared" si="1"/>
        <v>0.30000000000000071</v>
      </c>
      <c r="K9" s="39">
        <f t="shared" si="2"/>
        <v>4.5999999999999996</v>
      </c>
      <c r="L9" s="14"/>
      <c r="M9" s="14">
        <v>5</v>
      </c>
      <c r="N9" s="14" t="s">
        <v>181</v>
      </c>
    </row>
    <row r="10" spans="1:14" ht="30">
      <c r="A10" s="40" t="s">
        <v>737</v>
      </c>
      <c r="B10" s="8" t="s">
        <v>669</v>
      </c>
      <c r="C10" s="8" t="s">
        <v>700</v>
      </c>
      <c r="D10" s="14">
        <v>5</v>
      </c>
      <c r="E10" s="14">
        <v>3</v>
      </c>
      <c r="F10" s="14">
        <v>4</v>
      </c>
      <c r="G10" s="14">
        <v>5</v>
      </c>
      <c r="H10" s="14">
        <v>5</v>
      </c>
      <c r="I10" s="39">
        <f t="shared" si="0"/>
        <v>5</v>
      </c>
      <c r="J10" s="39">
        <f t="shared" si="1"/>
        <v>0.80000000000000071</v>
      </c>
      <c r="K10" s="39">
        <f t="shared" si="2"/>
        <v>4.4000000000000004</v>
      </c>
      <c r="L10" s="14"/>
      <c r="M10" s="14">
        <v>5</v>
      </c>
      <c r="N10" s="14" t="s">
        <v>182</v>
      </c>
    </row>
    <row r="11" spans="1:14" ht="30">
      <c r="A11" s="40" t="s">
        <v>735</v>
      </c>
      <c r="B11" s="8" t="s">
        <v>670</v>
      </c>
      <c r="C11" s="8" t="s">
        <v>700</v>
      </c>
      <c r="D11" s="14">
        <v>4</v>
      </c>
      <c r="E11" s="14">
        <v>2</v>
      </c>
      <c r="F11" s="14">
        <v>4</v>
      </c>
      <c r="G11" s="14">
        <v>4</v>
      </c>
      <c r="H11" s="14">
        <v>2</v>
      </c>
      <c r="I11" s="39">
        <f t="shared" si="0"/>
        <v>4</v>
      </c>
      <c r="J11" s="39">
        <f t="shared" si="1"/>
        <v>1.1999999999999993</v>
      </c>
      <c r="K11" s="39">
        <f t="shared" si="2"/>
        <v>3.2</v>
      </c>
      <c r="L11" s="14"/>
      <c r="M11" s="14">
        <v>4</v>
      </c>
    </row>
    <row r="12" spans="1:14" ht="30">
      <c r="A12" s="40" t="s">
        <v>736</v>
      </c>
      <c r="B12" s="8" t="s">
        <v>670</v>
      </c>
      <c r="C12" s="8" t="s">
        <v>700</v>
      </c>
      <c r="D12" s="14">
        <v>4</v>
      </c>
      <c r="E12" s="14">
        <v>4</v>
      </c>
      <c r="F12" s="14">
        <v>2</v>
      </c>
      <c r="G12" s="14">
        <v>4</v>
      </c>
      <c r="H12" s="14">
        <v>2</v>
      </c>
      <c r="I12" s="39">
        <f t="shared" si="0"/>
        <v>4</v>
      </c>
      <c r="J12" s="39">
        <f t="shared" si="1"/>
        <v>1.1999999999999993</v>
      </c>
      <c r="K12" s="39">
        <f t="shared" si="2"/>
        <v>3.2</v>
      </c>
      <c r="L12" s="14"/>
      <c r="M12" s="14">
        <v>4</v>
      </c>
    </row>
    <row r="13" spans="1:14" ht="30">
      <c r="A13" s="40" t="s">
        <v>737</v>
      </c>
      <c r="B13" s="8" t="s">
        <v>670</v>
      </c>
      <c r="C13" s="8" t="s">
        <v>700</v>
      </c>
      <c r="D13" s="14">
        <v>4</v>
      </c>
      <c r="E13" s="14">
        <v>4</v>
      </c>
      <c r="F13" s="14">
        <v>2</v>
      </c>
      <c r="G13" s="14">
        <v>4</v>
      </c>
      <c r="H13" s="14">
        <v>2</v>
      </c>
      <c r="I13" s="39">
        <f t="shared" si="0"/>
        <v>4</v>
      </c>
      <c r="J13" s="39">
        <f t="shared" si="1"/>
        <v>1.1999999999999993</v>
      </c>
      <c r="K13" s="39">
        <f t="shared" si="2"/>
        <v>3.2</v>
      </c>
      <c r="L13" s="14"/>
      <c r="M13" s="14">
        <v>4</v>
      </c>
    </row>
    <row r="14" spans="1:14" ht="30">
      <c r="A14" s="40" t="s">
        <v>735</v>
      </c>
      <c r="B14" s="8" t="s">
        <v>671</v>
      </c>
      <c r="C14" s="8" t="s">
        <v>700</v>
      </c>
      <c r="D14" s="14">
        <v>4</v>
      </c>
      <c r="E14" s="14">
        <v>1</v>
      </c>
      <c r="F14" s="14">
        <v>2</v>
      </c>
      <c r="G14" s="14">
        <v>4</v>
      </c>
      <c r="H14" s="14">
        <v>3</v>
      </c>
      <c r="I14" s="39">
        <f t="shared" si="0"/>
        <v>3</v>
      </c>
      <c r="J14" s="39">
        <f t="shared" si="1"/>
        <v>1.6999999999999993</v>
      </c>
      <c r="K14" s="39">
        <f t="shared" si="2"/>
        <v>2.8</v>
      </c>
      <c r="L14" s="14"/>
      <c r="M14" s="14">
        <v>3</v>
      </c>
      <c r="N14" s="14" t="s">
        <v>226</v>
      </c>
    </row>
    <row r="15" spans="1:14" ht="30">
      <c r="A15" s="40" t="s">
        <v>736</v>
      </c>
      <c r="B15" s="8" t="s">
        <v>671</v>
      </c>
      <c r="C15" s="8" t="s">
        <v>700</v>
      </c>
      <c r="D15" s="14">
        <v>5</v>
      </c>
      <c r="E15" s="14">
        <v>5</v>
      </c>
      <c r="F15" s="14">
        <v>5</v>
      </c>
      <c r="G15" s="14">
        <v>5</v>
      </c>
      <c r="H15" s="14">
        <v>5</v>
      </c>
      <c r="I15" s="39">
        <f t="shared" si="0"/>
        <v>5</v>
      </c>
      <c r="J15" s="39">
        <f t="shared" si="1"/>
        <v>0</v>
      </c>
      <c r="K15" s="39">
        <f t="shared" si="2"/>
        <v>5</v>
      </c>
      <c r="L15" s="14"/>
      <c r="M15" s="14">
        <v>5</v>
      </c>
    </row>
    <row r="16" spans="1:14" ht="30">
      <c r="A16" s="40" t="s">
        <v>737</v>
      </c>
      <c r="B16" s="8" t="s">
        <v>671</v>
      </c>
      <c r="C16" s="8" t="s">
        <v>700</v>
      </c>
      <c r="D16" s="14">
        <v>5</v>
      </c>
      <c r="E16" s="14">
        <v>5</v>
      </c>
      <c r="F16" s="14">
        <v>5</v>
      </c>
      <c r="G16" s="14">
        <v>5</v>
      </c>
      <c r="H16" s="14">
        <v>5</v>
      </c>
      <c r="I16" s="39">
        <f t="shared" si="0"/>
        <v>5</v>
      </c>
      <c r="J16" s="39">
        <f t="shared" si="1"/>
        <v>0</v>
      </c>
      <c r="K16" s="39">
        <f t="shared" si="2"/>
        <v>5</v>
      </c>
      <c r="L16" s="14"/>
      <c r="M16" s="14">
        <v>5</v>
      </c>
    </row>
    <row r="17" spans="1:14" ht="30">
      <c r="A17" s="40" t="s">
        <v>754</v>
      </c>
      <c r="B17" s="8" t="s">
        <v>672</v>
      </c>
      <c r="C17" s="8" t="s">
        <v>700</v>
      </c>
      <c r="D17" s="14">
        <v>5</v>
      </c>
      <c r="E17" s="14">
        <v>5</v>
      </c>
      <c r="F17" s="14">
        <v>5</v>
      </c>
      <c r="G17" s="14">
        <v>5</v>
      </c>
      <c r="H17" s="14">
        <v>5</v>
      </c>
      <c r="I17" s="39">
        <f t="shared" si="0"/>
        <v>5</v>
      </c>
      <c r="J17" s="39">
        <f t="shared" si="1"/>
        <v>0</v>
      </c>
      <c r="K17" s="39">
        <f t="shared" si="2"/>
        <v>5</v>
      </c>
      <c r="L17" s="14"/>
      <c r="M17" s="14">
        <v>5</v>
      </c>
    </row>
    <row r="18" spans="1:14" ht="30">
      <c r="A18" s="40" t="s">
        <v>755</v>
      </c>
      <c r="B18" s="8" t="s">
        <v>672</v>
      </c>
      <c r="C18" s="8" t="s">
        <v>700</v>
      </c>
      <c r="D18" s="14">
        <v>5</v>
      </c>
      <c r="E18" s="14">
        <v>5</v>
      </c>
      <c r="F18" s="14">
        <v>5</v>
      </c>
      <c r="G18" s="14">
        <v>5</v>
      </c>
      <c r="H18" s="14">
        <v>5</v>
      </c>
      <c r="I18" s="39">
        <f t="shared" si="0"/>
        <v>5</v>
      </c>
      <c r="J18" s="39">
        <f t="shared" si="1"/>
        <v>0</v>
      </c>
      <c r="K18" s="39">
        <f t="shared" si="2"/>
        <v>5</v>
      </c>
      <c r="L18" s="14"/>
      <c r="M18" s="14">
        <v>5</v>
      </c>
    </row>
    <row r="19" spans="1:14" ht="30">
      <c r="A19" s="40" t="s">
        <v>756</v>
      </c>
      <c r="B19" s="8" t="s">
        <v>672</v>
      </c>
      <c r="C19" s="8" t="s">
        <v>700</v>
      </c>
      <c r="D19" s="14">
        <v>5</v>
      </c>
      <c r="E19" s="14">
        <v>4</v>
      </c>
      <c r="F19" s="14">
        <v>5</v>
      </c>
      <c r="G19" s="14">
        <v>5</v>
      </c>
      <c r="H19" s="14">
        <v>4</v>
      </c>
      <c r="I19" s="39">
        <f t="shared" si="0"/>
        <v>5</v>
      </c>
      <c r="J19" s="39">
        <f t="shared" si="1"/>
        <v>0.30000000000000071</v>
      </c>
      <c r="K19" s="39">
        <f t="shared" si="2"/>
        <v>4.5999999999999996</v>
      </c>
      <c r="L19" s="14"/>
      <c r="M19" s="14">
        <v>5</v>
      </c>
    </row>
    <row r="20" spans="1:14" ht="30">
      <c r="A20" s="40" t="s">
        <v>754</v>
      </c>
      <c r="B20" s="8" t="s">
        <v>673</v>
      </c>
      <c r="C20" s="8" t="s">
        <v>700</v>
      </c>
      <c r="D20" s="14">
        <v>5</v>
      </c>
      <c r="E20" s="14">
        <v>4</v>
      </c>
      <c r="F20" s="14">
        <v>4</v>
      </c>
      <c r="G20" s="14">
        <v>4</v>
      </c>
      <c r="H20" s="14">
        <v>5</v>
      </c>
      <c r="I20" s="39">
        <f t="shared" si="0"/>
        <v>4</v>
      </c>
      <c r="J20" s="39">
        <f t="shared" si="1"/>
        <v>0.30000000000000071</v>
      </c>
      <c r="K20" s="39">
        <f t="shared" si="2"/>
        <v>4.4000000000000004</v>
      </c>
      <c r="L20" s="14"/>
      <c r="M20" s="14">
        <v>5</v>
      </c>
    </row>
    <row r="21" spans="1:14" ht="30">
      <c r="A21" s="40" t="s">
        <v>755</v>
      </c>
      <c r="B21" s="8" t="s">
        <v>673</v>
      </c>
      <c r="C21" s="8" t="s">
        <v>700</v>
      </c>
      <c r="D21" s="14">
        <v>5</v>
      </c>
      <c r="E21" s="14">
        <v>4</v>
      </c>
      <c r="F21" s="14">
        <v>5</v>
      </c>
      <c r="G21" s="14">
        <v>5</v>
      </c>
      <c r="H21" s="14">
        <v>5</v>
      </c>
      <c r="I21" s="39">
        <f t="shared" si="0"/>
        <v>5</v>
      </c>
      <c r="J21" s="39">
        <f t="shared" si="1"/>
        <v>0.19999999999999996</v>
      </c>
      <c r="K21" s="39">
        <f t="shared" si="2"/>
        <v>4.8</v>
      </c>
      <c r="L21" s="14"/>
      <c r="M21" s="14">
        <v>5</v>
      </c>
    </row>
    <row r="22" spans="1:14" ht="30">
      <c r="A22" s="40" t="s">
        <v>756</v>
      </c>
      <c r="B22" s="8" t="s">
        <v>673</v>
      </c>
      <c r="C22" s="8" t="s">
        <v>700</v>
      </c>
      <c r="D22" s="14">
        <v>3</v>
      </c>
      <c r="E22" s="14">
        <v>2</v>
      </c>
      <c r="F22" s="14">
        <v>3</v>
      </c>
      <c r="G22" s="14">
        <v>4</v>
      </c>
      <c r="H22" s="14">
        <v>3</v>
      </c>
      <c r="I22" s="39">
        <f t="shared" si="0"/>
        <v>3</v>
      </c>
      <c r="J22" s="39">
        <f t="shared" si="1"/>
        <v>0.5</v>
      </c>
      <c r="K22" s="39">
        <f t="shared" si="2"/>
        <v>3</v>
      </c>
      <c r="L22" s="14"/>
      <c r="M22" s="14">
        <v>4</v>
      </c>
    </row>
    <row r="23" spans="1:14">
      <c r="A23" s="41" t="s">
        <v>777</v>
      </c>
      <c r="B23" s="8" t="s">
        <v>675</v>
      </c>
      <c r="C23" s="8" t="s">
        <v>700</v>
      </c>
      <c r="D23" s="1">
        <v>4</v>
      </c>
      <c r="E23" s="1">
        <v>4</v>
      </c>
      <c r="F23" s="1">
        <v>4</v>
      </c>
      <c r="G23" s="1">
        <v>2</v>
      </c>
      <c r="H23" s="1">
        <v>4</v>
      </c>
      <c r="I23" s="39">
        <f t="shared" si="0"/>
        <v>4</v>
      </c>
      <c r="J23" s="39">
        <f t="shared" si="1"/>
        <v>0.80000000000000071</v>
      </c>
      <c r="K23" s="39">
        <f t="shared" si="2"/>
        <v>3.6</v>
      </c>
      <c r="L23" s="1"/>
      <c r="M23" s="1">
        <v>4</v>
      </c>
      <c r="N23" s="1" t="s">
        <v>320</v>
      </c>
    </row>
    <row r="24" spans="1:14">
      <c r="A24" s="41" t="s">
        <v>778</v>
      </c>
      <c r="B24" s="8" t="s">
        <v>675</v>
      </c>
      <c r="C24" s="8" t="s">
        <v>700</v>
      </c>
      <c r="D24" s="1">
        <v>4</v>
      </c>
      <c r="E24" s="1">
        <v>4</v>
      </c>
      <c r="F24" s="1">
        <v>4</v>
      </c>
      <c r="G24" s="1">
        <v>4</v>
      </c>
      <c r="H24" s="1">
        <v>4</v>
      </c>
      <c r="I24" s="39">
        <f t="shared" si="0"/>
        <v>4</v>
      </c>
      <c r="J24" s="39">
        <f t="shared" si="1"/>
        <v>0</v>
      </c>
      <c r="K24" s="39">
        <f t="shared" si="2"/>
        <v>4</v>
      </c>
      <c r="L24" s="1"/>
      <c r="M24" s="1">
        <v>4</v>
      </c>
      <c r="N24" s="1" t="s">
        <v>321</v>
      </c>
    </row>
    <row r="25" spans="1:14">
      <c r="A25" s="41" t="s">
        <v>737</v>
      </c>
      <c r="B25" s="8" t="s">
        <v>675</v>
      </c>
      <c r="C25" s="8" t="s">
        <v>700</v>
      </c>
      <c r="D25" s="1">
        <v>5</v>
      </c>
      <c r="E25" s="1">
        <v>5</v>
      </c>
      <c r="F25" s="1">
        <v>5</v>
      </c>
      <c r="G25" s="1">
        <v>5</v>
      </c>
      <c r="H25" s="1">
        <v>5</v>
      </c>
      <c r="I25" s="39">
        <f t="shared" si="0"/>
        <v>5</v>
      </c>
      <c r="J25" s="39">
        <f t="shared" si="1"/>
        <v>0</v>
      </c>
      <c r="K25" s="39">
        <f t="shared" si="2"/>
        <v>5</v>
      </c>
      <c r="L25" s="1"/>
      <c r="M25" s="1">
        <v>5</v>
      </c>
      <c r="N25"/>
    </row>
    <row r="26" spans="1:14">
      <c r="A26" s="41" t="s">
        <v>777</v>
      </c>
      <c r="B26" s="8" t="s">
        <v>676</v>
      </c>
      <c r="C26" s="8" t="s">
        <v>700</v>
      </c>
      <c r="D26" s="1">
        <v>5</v>
      </c>
      <c r="E26" s="1">
        <v>4</v>
      </c>
      <c r="F26" s="1">
        <v>4</v>
      </c>
      <c r="G26" s="1">
        <v>2</v>
      </c>
      <c r="H26" s="1">
        <v>4</v>
      </c>
      <c r="I26" s="39">
        <f t="shared" si="0"/>
        <v>4</v>
      </c>
      <c r="J26" s="39">
        <f t="shared" si="1"/>
        <v>1.1999999999999993</v>
      </c>
      <c r="K26" s="39">
        <f t="shared" si="2"/>
        <v>3.8</v>
      </c>
      <c r="L26" s="1"/>
      <c r="M26" s="1">
        <v>4</v>
      </c>
      <c r="N26"/>
    </row>
    <row r="27" spans="1:14">
      <c r="A27" s="41" t="s">
        <v>778</v>
      </c>
      <c r="B27" s="8" t="s">
        <v>676</v>
      </c>
      <c r="C27" s="8" t="s">
        <v>700</v>
      </c>
      <c r="D27" s="1">
        <v>4</v>
      </c>
      <c r="E27" s="1">
        <v>4</v>
      </c>
      <c r="F27" s="1">
        <v>5</v>
      </c>
      <c r="G27" s="1">
        <v>4</v>
      </c>
      <c r="H27" s="1">
        <v>5</v>
      </c>
      <c r="I27" s="39">
        <f t="shared" si="0"/>
        <v>4</v>
      </c>
      <c r="J27" s="39">
        <f t="shared" si="1"/>
        <v>0.30000000000000071</v>
      </c>
      <c r="K27" s="39">
        <f t="shared" si="2"/>
        <v>4.4000000000000004</v>
      </c>
      <c r="L27" s="1"/>
      <c r="M27" s="1">
        <v>5</v>
      </c>
      <c r="N27"/>
    </row>
    <row r="28" spans="1:14">
      <c r="A28" s="41" t="s">
        <v>737</v>
      </c>
      <c r="B28" s="8" t="s">
        <v>676</v>
      </c>
      <c r="C28" s="8" t="s">
        <v>700</v>
      </c>
      <c r="D28" s="1">
        <v>5</v>
      </c>
      <c r="E28" s="1">
        <v>5</v>
      </c>
      <c r="F28" s="1">
        <v>5</v>
      </c>
      <c r="G28" s="1">
        <v>5</v>
      </c>
      <c r="H28" s="1">
        <v>5</v>
      </c>
      <c r="I28" s="39">
        <f t="shared" si="0"/>
        <v>5</v>
      </c>
      <c r="J28" s="39">
        <f t="shared" si="1"/>
        <v>0</v>
      </c>
      <c r="K28" s="39">
        <f t="shared" si="2"/>
        <v>5</v>
      </c>
      <c r="L28" s="1"/>
      <c r="M28" s="1">
        <v>5</v>
      </c>
      <c r="N28"/>
    </row>
    <row r="29" spans="1:14">
      <c r="A29" s="41" t="s">
        <v>754</v>
      </c>
      <c r="B29" s="8" t="s">
        <v>677</v>
      </c>
      <c r="C29" s="8" t="s">
        <v>700</v>
      </c>
      <c r="D29" s="1">
        <v>4</v>
      </c>
      <c r="E29" s="1">
        <v>4</v>
      </c>
      <c r="F29" s="1">
        <v>3</v>
      </c>
      <c r="G29" s="1">
        <v>4</v>
      </c>
      <c r="H29" s="1">
        <v>3</v>
      </c>
      <c r="I29" s="39">
        <f t="shared" si="0"/>
        <v>4</v>
      </c>
      <c r="J29" s="39">
        <f t="shared" si="1"/>
        <v>0.30000000000000071</v>
      </c>
      <c r="K29" s="39">
        <f t="shared" si="2"/>
        <v>3.6</v>
      </c>
      <c r="L29" s="1"/>
      <c r="M29" s="1">
        <v>4</v>
      </c>
      <c r="N29"/>
    </row>
    <row r="30" spans="1:14">
      <c r="A30" s="41" t="s">
        <v>755</v>
      </c>
      <c r="B30" s="8" t="s">
        <v>677</v>
      </c>
      <c r="C30" s="8" t="s">
        <v>700</v>
      </c>
      <c r="D30" s="1">
        <v>3</v>
      </c>
      <c r="E30" s="1">
        <v>2</v>
      </c>
      <c r="F30" s="1">
        <v>3</v>
      </c>
      <c r="G30" s="1">
        <v>2</v>
      </c>
      <c r="H30" s="1">
        <v>3</v>
      </c>
      <c r="I30" s="39">
        <f t="shared" si="0"/>
        <v>3</v>
      </c>
      <c r="J30" s="39">
        <f t="shared" si="1"/>
        <v>0.30000000000000071</v>
      </c>
      <c r="K30" s="39">
        <f t="shared" si="2"/>
        <v>2.6</v>
      </c>
      <c r="L30" s="1"/>
      <c r="M30" s="1">
        <v>2</v>
      </c>
      <c r="N30"/>
    </row>
    <row r="31" spans="1:14">
      <c r="A31" s="41" t="s">
        <v>718</v>
      </c>
      <c r="B31" s="8" t="s">
        <v>677</v>
      </c>
      <c r="C31" s="8" t="s">
        <v>700</v>
      </c>
      <c r="D31" s="1">
        <v>3</v>
      </c>
      <c r="E31" s="1">
        <v>4</v>
      </c>
      <c r="F31" s="1">
        <v>3</v>
      </c>
      <c r="G31" s="1">
        <v>2</v>
      </c>
      <c r="H31" s="1">
        <v>3</v>
      </c>
      <c r="I31" s="39">
        <f t="shared" si="0"/>
        <v>3</v>
      </c>
      <c r="J31" s="39">
        <f t="shared" si="1"/>
        <v>0.5</v>
      </c>
      <c r="K31" s="39">
        <f t="shared" si="2"/>
        <v>3</v>
      </c>
      <c r="L31" s="1"/>
      <c r="M31" s="1">
        <v>3</v>
      </c>
      <c r="N31"/>
    </row>
    <row r="32" spans="1:14">
      <c r="A32" s="41" t="s">
        <v>754</v>
      </c>
      <c r="B32" s="8" t="s">
        <v>678</v>
      </c>
      <c r="C32" s="8" t="s">
        <v>700</v>
      </c>
      <c r="D32" s="1">
        <v>5</v>
      </c>
      <c r="E32" s="1">
        <v>4</v>
      </c>
      <c r="F32" s="1">
        <v>5</v>
      </c>
      <c r="G32" s="1">
        <v>5</v>
      </c>
      <c r="H32" s="1">
        <v>5</v>
      </c>
      <c r="I32" s="39">
        <f t="shared" si="0"/>
        <v>5</v>
      </c>
      <c r="J32" s="39">
        <f t="shared" si="1"/>
        <v>0.19999999999999996</v>
      </c>
      <c r="K32" s="39">
        <f t="shared" si="2"/>
        <v>4.8</v>
      </c>
      <c r="L32" s="1"/>
      <c r="M32" s="1">
        <v>5</v>
      </c>
      <c r="N32" s="1" t="s">
        <v>397</v>
      </c>
    </row>
    <row r="33" spans="1:14">
      <c r="A33" s="41" t="s">
        <v>755</v>
      </c>
      <c r="B33" s="8" t="s">
        <v>678</v>
      </c>
      <c r="C33" s="8" t="s">
        <v>700</v>
      </c>
      <c r="D33" s="1">
        <v>5</v>
      </c>
      <c r="E33" s="1">
        <v>5</v>
      </c>
      <c r="F33" s="1">
        <v>5</v>
      </c>
      <c r="G33" s="1">
        <v>5</v>
      </c>
      <c r="H33" s="1">
        <v>5</v>
      </c>
      <c r="I33" s="39">
        <f t="shared" si="0"/>
        <v>5</v>
      </c>
      <c r="J33" s="39">
        <f t="shared" si="1"/>
        <v>0</v>
      </c>
      <c r="K33" s="39">
        <f t="shared" si="2"/>
        <v>5</v>
      </c>
      <c r="L33" s="1"/>
      <c r="M33" s="1">
        <v>5</v>
      </c>
      <c r="N33" s="1" t="s">
        <v>398</v>
      </c>
    </row>
    <row r="34" spans="1:14">
      <c r="A34" s="41" t="s">
        <v>718</v>
      </c>
      <c r="B34" s="8" t="s">
        <v>678</v>
      </c>
      <c r="C34" s="8" t="s">
        <v>700</v>
      </c>
      <c r="D34" s="1">
        <v>5</v>
      </c>
      <c r="E34" s="1">
        <v>3</v>
      </c>
      <c r="F34" s="1">
        <v>3</v>
      </c>
      <c r="G34" s="1">
        <v>3</v>
      </c>
      <c r="H34" s="1">
        <v>3</v>
      </c>
      <c r="I34" s="39">
        <f t="shared" si="0"/>
        <v>3</v>
      </c>
      <c r="J34" s="39">
        <f t="shared" si="1"/>
        <v>0.80000000000000071</v>
      </c>
      <c r="K34" s="39">
        <f t="shared" si="2"/>
        <v>3.4</v>
      </c>
      <c r="L34" s="1"/>
      <c r="M34" s="1">
        <v>5</v>
      </c>
      <c r="N34" s="1" t="s">
        <v>399</v>
      </c>
    </row>
    <row r="35" spans="1:14" ht="30">
      <c r="A35" s="40" t="s">
        <v>706</v>
      </c>
      <c r="B35" s="8" t="s">
        <v>674</v>
      </c>
      <c r="C35" s="8" t="s">
        <v>699</v>
      </c>
      <c r="D35" s="39">
        <v>5</v>
      </c>
      <c r="E35" s="39">
        <v>2</v>
      </c>
      <c r="F35" s="39">
        <v>3</v>
      </c>
      <c r="G35" s="39">
        <v>5</v>
      </c>
      <c r="H35" s="39">
        <v>5</v>
      </c>
      <c r="I35" s="39">
        <f t="shared" si="0"/>
        <v>5</v>
      </c>
      <c r="J35" s="39">
        <f t="shared" si="1"/>
        <v>2</v>
      </c>
      <c r="K35" s="39">
        <f t="shared" si="2"/>
        <v>4</v>
      </c>
      <c r="L35" s="39"/>
      <c r="M35" s="39">
        <v>5</v>
      </c>
      <c r="N35" s="39" t="s">
        <v>513</v>
      </c>
    </row>
    <row r="36" spans="1:14" ht="30">
      <c r="A36" s="40" t="s">
        <v>707</v>
      </c>
      <c r="B36" s="8" t="s">
        <v>674</v>
      </c>
      <c r="C36" s="8" t="s">
        <v>699</v>
      </c>
      <c r="D36" s="39">
        <v>5</v>
      </c>
      <c r="E36" s="39">
        <v>5</v>
      </c>
      <c r="F36" s="39">
        <v>5</v>
      </c>
      <c r="G36" s="39">
        <v>5</v>
      </c>
      <c r="H36" s="39">
        <v>5</v>
      </c>
      <c r="I36" s="39">
        <f t="shared" si="0"/>
        <v>5</v>
      </c>
      <c r="J36" s="39">
        <f t="shared" si="1"/>
        <v>0</v>
      </c>
      <c r="K36" s="39">
        <f t="shared" si="2"/>
        <v>5</v>
      </c>
      <c r="L36" s="39"/>
      <c r="M36" s="39">
        <v>5</v>
      </c>
      <c r="N36" s="39" t="s">
        <v>508</v>
      </c>
    </row>
    <row r="37" spans="1:14" ht="30">
      <c r="A37" s="40" t="s">
        <v>708</v>
      </c>
      <c r="B37" s="8" t="s">
        <v>674</v>
      </c>
      <c r="C37" s="8" t="s">
        <v>699</v>
      </c>
      <c r="D37" s="39">
        <v>5</v>
      </c>
      <c r="E37" s="39">
        <v>5</v>
      </c>
      <c r="F37" s="39">
        <v>5</v>
      </c>
      <c r="G37" s="39">
        <v>5</v>
      </c>
      <c r="H37" s="39">
        <v>5</v>
      </c>
      <c r="I37" s="39">
        <f t="shared" si="0"/>
        <v>5</v>
      </c>
      <c r="J37" s="39">
        <f t="shared" si="1"/>
        <v>0</v>
      </c>
      <c r="K37" s="39">
        <f t="shared" si="2"/>
        <v>5</v>
      </c>
      <c r="L37" s="39"/>
      <c r="M37" s="39">
        <v>5</v>
      </c>
      <c r="N37" s="39" t="s">
        <v>508</v>
      </c>
    </row>
    <row r="38" spans="1:14" ht="30">
      <c r="A38" s="40" t="s">
        <v>709</v>
      </c>
      <c r="B38" s="8" t="s">
        <v>674</v>
      </c>
      <c r="C38" s="8" t="s">
        <v>699</v>
      </c>
      <c r="D38" s="39">
        <v>5</v>
      </c>
      <c r="E38" s="39">
        <v>3</v>
      </c>
      <c r="F38" s="39">
        <v>5</v>
      </c>
      <c r="G38" s="39">
        <v>5</v>
      </c>
      <c r="H38" s="39">
        <v>5</v>
      </c>
      <c r="I38" s="39">
        <f t="shared" si="0"/>
        <v>5</v>
      </c>
      <c r="J38" s="39">
        <f t="shared" si="1"/>
        <v>0.80000000000000071</v>
      </c>
      <c r="K38" s="39">
        <f t="shared" si="2"/>
        <v>4.5999999999999996</v>
      </c>
      <c r="L38" s="39"/>
      <c r="M38" s="39">
        <v>5</v>
      </c>
      <c r="N38" s="39" t="s">
        <v>514</v>
      </c>
    </row>
    <row r="39" spans="1:14" ht="30">
      <c r="A39" s="40" t="s">
        <v>710</v>
      </c>
      <c r="B39" s="8" t="s">
        <v>674</v>
      </c>
      <c r="C39" s="8" t="s">
        <v>699</v>
      </c>
      <c r="D39" s="39">
        <v>5</v>
      </c>
      <c r="E39" s="39">
        <v>5</v>
      </c>
      <c r="F39" s="39">
        <v>5</v>
      </c>
      <c r="G39" s="39">
        <v>5</v>
      </c>
      <c r="H39" s="39">
        <v>5</v>
      </c>
      <c r="I39" s="39">
        <f t="shared" si="0"/>
        <v>5</v>
      </c>
      <c r="J39" s="39">
        <f t="shared" si="1"/>
        <v>0</v>
      </c>
      <c r="K39" s="39">
        <f t="shared" si="2"/>
        <v>5</v>
      </c>
      <c r="L39" s="39"/>
      <c r="M39" s="39">
        <v>5</v>
      </c>
      <c r="N39" s="39" t="s">
        <v>508</v>
      </c>
    </row>
    <row r="40" spans="1:14" ht="30">
      <c r="A40" s="40" t="s">
        <v>711</v>
      </c>
      <c r="B40" s="8" t="s">
        <v>674</v>
      </c>
      <c r="C40" s="8" t="s">
        <v>699</v>
      </c>
      <c r="D40" s="39">
        <v>5</v>
      </c>
      <c r="E40" s="39">
        <v>5</v>
      </c>
      <c r="F40" s="39">
        <v>5</v>
      </c>
      <c r="G40" s="39">
        <v>5</v>
      </c>
      <c r="H40" s="39">
        <v>5</v>
      </c>
      <c r="I40" s="39">
        <f t="shared" si="0"/>
        <v>5</v>
      </c>
      <c r="J40" s="39">
        <f t="shared" si="1"/>
        <v>0</v>
      </c>
      <c r="K40" s="39">
        <f t="shared" si="2"/>
        <v>5</v>
      </c>
      <c r="L40" s="39"/>
      <c r="M40" s="39">
        <v>5</v>
      </c>
      <c r="N40" s="39" t="s">
        <v>508</v>
      </c>
    </row>
    <row r="41" spans="1:14" ht="30">
      <c r="A41" s="40" t="s">
        <v>712</v>
      </c>
      <c r="B41" s="8" t="s">
        <v>674</v>
      </c>
      <c r="C41" s="8" t="s">
        <v>699</v>
      </c>
      <c r="D41" s="39">
        <v>5</v>
      </c>
      <c r="E41" s="39">
        <v>5</v>
      </c>
      <c r="F41" s="39">
        <v>5</v>
      </c>
      <c r="G41" s="39">
        <v>5</v>
      </c>
      <c r="H41" s="39">
        <v>5</v>
      </c>
      <c r="I41" s="39">
        <f t="shared" si="0"/>
        <v>5</v>
      </c>
      <c r="J41" s="39">
        <f t="shared" si="1"/>
        <v>0</v>
      </c>
      <c r="K41" s="39">
        <f t="shared" si="2"/>
        <v>5</v>
      </c>
      <c r="L41" s="39"/>
      <c r="M41" s="39">
        <v>5</v>
      </c>
      <c r="N41" s="39" t="s">
        <v>508</v>
      </c>
    </row>
    <row r="42" spans="1:14" ht="30">
      <c r="A42" s="40" t="s">
        <v>713</v>
      </c>
      <c r="B42" s="8" t="s">
        <v>674</v>
      </c>
      <c r="C42" s="8" t="s">
        <v>699</v>
      </c>
      <c r="D42" s="39">
        <v>5</v>
      </c>
      <c r="E42" s="39">
        <v>2</v>
      </c>
      <c r="F42" s="39">
        <v>3</v>
      </c>
      <c r="G42" s="39">
        <v>2</v>
      </c>
      <c r="H42" s="39">
        <v>4</v>
      </c>
      <c r="I42" s="39">
        <f t="shared" si="0"/>
        <v>3</v>
      </c>
      <c r="J42" s="39">
        <f t="shared" si="1"/>
        <v>1.6999999999999993</v>
      </c>
      <c r="K42" s="39">
        <f t="shared" si="2"/>
        <v>3.2</v>
      </c>
      <c r="L42" s="39"/>
      <c r="M42" s="39">
        <v>4</v>
      </c>
      <c r="N42" s="39" t="s">
        <v>515</v>
      </c>
    </row>
    <row r="43" spans="1:14" ht="30">
      <c r="A43" s="40" t="s">
        <v>714</v>
      </c>
      <c r="B43" s="8" t="s">
        <v>674</v>
      </c>
      <c r="C43" s="8" t="s">
        <v>699</v>
      </c>
      <c r="D43" s="39">
        <v>5</v>
      </c>
      <c r="E43" s="39">
        <v>5</v>
      </c>
      <c r="F43" s="39">
        <v>5</v>
      </c>
      <c r="G43" s="39">
        <v>5</v>
      </c>
      <c r="H43" s="39">
        <v>5</v>
      </c>
      <c r="I43" s="39">
        <f t="shared" si="0"/>
        <v>5</v>
      </c>
      <c r="J43" s="39">
        <f t="shared" si="1"/>
        <v>0</v>
      </c>
      <c r="K43" s="39">
        <f t="shared" si="2"/>
        <v>5</v>
      </c>
      <c r="L43" s="39"/>
      <c r="M43" s="39">
        <v>5</v>
      </c>
      <c r="N43" s="39" t="s">
        <v>508</v>
      </c>
    </row>
    <row r="44" spans="1:14" ht="30">
      <c r="A44" s="40" t="s">
        <v>715</v>
      </c>
      <c r="B44" s="8" t="s">
        <v>674</v>
      </c>
      <c r="C44" s="8" t="s">
        <v>699</v>
      </c>
      <c r="D44" s="39">
        <v>5</v>
      </c>
      <c r="E44" s="39">
        <v>5</v>
      </c>
      <c r="F44" s="39">
        <v>5</v>
      </c>
      <c r="G44" s="39">
        <v>5</v>
      </c>
      <c r="H44" s="39">
        <v>5</v>
      </c>
      <c r="I44" s="39">
        <f t="shared" si="0"/>
        <v>5</v>
      </c>
      <c r="J44" s="39">
        <f t="shared" si="1"/>
        <v>0</v>
      </c>
      <c r="K44" s="39">
        <f t="shared" si="2"/>
        <v>5</v>
      </c>
      <c r="L44" s="39"/>
      <c r="M44" s="39">
        <v>5</v>
      </c>
      <c r="N44" s="39" t="s">
        <v>508</v>
      </c>
    </row>
    <row r="45" spans="1:14" ht="30">
      <c r="A45" s="40" t="s">
        <v>725</v>
      </c>
      <c r="B45" s="8" t="s">
        <v>668</v>
      </c>
      <c r="C45" s="8" t="s">
        <v>699</v>
      </c>
      <c r="D45" s="14">
        <v>3</v>
      </c>
      <c r="E45" s="14">
        <v>3</v>
      </c>
      <c r="F45" s="14">
        <v>3</v>
      </c>
      <c r="G45" s="14">
        <v>4</v>
      </c>
      <c r="H45" s="14">
        <v>4</v>
      </c>
      <c r="I45" s="39">
        <f t="shared" ref="I45:I104" si="3">MEDIAN(D45:H45)</f>
        <v>3</v>
      </c>
      <c r="J45" s="39">
        <f t="shared" ref="J45:J104" si="4">_xlfn.VAR.S(D45:H45)</f>
        <v>0.30000000000000071</v>
      </c>
      <c r="K45" s="39">
        <f t="shared" ref="K45:K104" si="5">AVERAGE(D45:H45)</f>
        <v>3.4</v>
      </c>
      <c r="L45" s="14"/>
      <c r="M45" s="14">
        <v>4</v>
      </c>
      <c r="N45" s="14" t="s">
        <v>146</v>
      </c>
    </row>
    <row r="46" spans="1:14" ht="30">
      <c r="A46" s="40" t="s">
        <v>726</v>
      </c>
      <c r="B46" s="8" t="s">
        <v>668</v>
      </c>
      <c r="C46" s="8" t="s">
        <v>699</v>
      </c>
      <c r="D46" s="14">
        <v>4</v>
      </c>
      <c r="E46" s="14">
        <v>4</v>
      </c>
      <c r="F46" s="14">
        <v>4</v>
      </c>
      <c r="G46" s="14">
        <v>4</v>
      </c>
      <c r="H46" s="14">
        <v>4</v>
      </c>
      <c r="I46" s="39">
        <f t="shared" si="3"/>
        <v>4</v>
      </c>
      <c r="J46" s="39">
        <f t="shared" si="4"/>
        <v>0</v>
      </c>
      <c r="K46" s="39">
        <f t="shared" si="5"/>
        <v>4</v>
      </c>
      <c r="L46" s="14"/>
      <c r="M46" s="14">
        <v>4</v>
      </c>
      <c r="N46" s="14" t="s">
        <v>138</v>
      </c>
    </row>
    <row r="47" spans="1:14" ht="30">
      <c r="A47" s="40" t="s">
        <v>727</v>
      </c>
      <c r="B47" s="8" t="s">
        <v>668</v>
      </c>
      <c r="C47" s="8" t="s">
        <v>699</v>
      </c>
      <c r="D47" s="14">
        <v>3</v>
      </c>
      <c r="E47" s="14">
        <v>3</v>
      </c>
      <c r="F47" s="14">
        <v>3</v>
      </c>
      <c r="G47" s="14">
        <v>4</v>
      </c>
      <c r="H47" s="14">
        <v>4</v>
      </c>
      <c r="I47" s="39">
        <f t="shared" si="3"/>
        <v>3</v>
      </c>
      <c r="J47" s="39">
        <f t="shared" si="4"/>
        <v>0.30000000000000071</v>
      </c>
      <c r="K47" s="39">
        <f t="shared" si="5"/>
        <v>3.4</v>
      </c>
      <c r="L47" s="14"/>
      <c r="M47" s="14">
        <v>4</v>
      </c>
      <c r="N47" s="14" t="s">
        <v>138</v>
      </c>
    </row>
    <row r="48" spans="1:14" ht="30">
      <c r="A48" s="40" t="s">
        <v>728</v>
      </c>
      <c r="B48" s="8" t="s">
        <v>668</v>
      </c>
      <c r="C48" s="8" t="s">
        <v>699</v>
      </c>
      <c r="D48" s="14">
        <v>3</v>
      </c>
      <c r="E48" s="14">
        <v>3</v>
      </c>
      <c r="F48" s="14">
        <v>3</v>
      </c>
      <c r="G48" s="14">
        <v>2</v>
      </c>
      <c r="H48" s="14">
        <v>3</v>
      </c>
      <c r="I48" s="39">
        <f t="shared" si="3"/>
        <v>3</v>
      </c>
      <c r="J48" s="39">
        <f t="shared" si="4"/>
        <v>0.19999999999999929</v>
      </c>
      <c r="K48" s="39">
        <f t="shared" si="5"/>
        <v>2.8</v>
      </c>
      <c r="L48" s="14"/>
      <c r="M48" s="14">
        <v>3</v>
      </c>
      <c r="N48" s="14" t="s">
        <v>138</v>
      </c>
    </row>
    <row r="49" spans="1:14" ht="30">
      <c r="A49" s="40" t="s">
        <v>729</v>
      </c>
      <c r="B49" s="8" t="s">
        <v>668</v>
      </c>
      <c r="C49" s="8" t="s">
        <v>699</v>
      </c>
      <c r="D49" s="14">
        <v>3</v>
      </c>
      <c r="E49" s="14">
        <v>3</v>
      </c>
      <c r="F49" s="14">
        <v>3</v>
      </c>
      <c r="G49" s="14">
        <v>2</v>
      </c>
      <c r="H49" s="14">
        <v>2</v>
      </c>
      <c r="I49" s="39">
        <f t="shared" si="3"/>
        <v>3</v>
      </c>
      <c r="J49" s="39">
        <f t="shared" si="4"/>
        <v>0.30000000000000071</v>
      </c>
      <c r="K49" s="39">
        <f t="shared" si="5"/>
        <v>2.6</v>
      </c>
      <c r="L49" s="14"/>
      <c r="M49" s="14">
        <v>3</v>
      </c>
      <c r="N49" s="14" t="s">
        <v>138</v>
      </c>
    </row>
    <row r="50" spans="1:14" ht="30">
      <c r="A50" s="40" t="s">
        <v>730</v>
      </c>
      <c r="B50" s="8" t="s">
        <v>668</v>
      </c>
      <c r="C50" s="8" t="s">
        <v>699</v>
      </c>
      <c r="D50" s="14">
        <v>3</v>
      </c>
      <c r="E50" s="14">
        <v>3</v>
      </c>
      <c r="F50" s="14">
        <v>3</v>
      </c>
      <c r="G50" s="14">
        <v>3</v>
      </c>
      <c r="H50" s="14">
        <v>3</v>
      </c>
      <c r="I50" s="39">
        <f t="shared" si="3"/>
        <v>3</v>
      </c>
      <c r="J50" s="39">
        <f t="shared" si="4"/>
        <v>0</v>
      </c>
      <c r="K50" s="39">
        <f t="shared" si="5"/>
        <v>3</v>
      </c>
      <c r="L50" s="14"/>
      <c r="M50" s="14">
        <v>3</v>
      </c>
      <c r="N50" s="14" t="s">
        <v>138</v>
      </c>
    </row>
    <row r="51" spans="1:14" ht="30">
      <c r="A51" s="40" t="s">
        <v>731</v>
      </c>
      <c r="B51" s="8" t="s">
        <v>668</v>
      </c>
      <c r="C51" s="8" t="s">
        <v>699</v>
      </c>
      <c r="D51" s="14">
        <v>4</v>
      </c>
      <c r="E51" s="14">
        <v>4</v>
      </c>
      <c r="F51" s="14">
        <v>4</v>
      </c>
      <c r="G51" s="14">
        <v>5</v>
      </c>
      <c r="H51" s="14">
        <v>5</v>
      </c>
      <c r="I51" s="39">
        <f t="shared" si="3"/>
        <v>4</v>
      </c>
      <c r="J51" s="39">
        <f t="shared" si="4"/>
        <v>0.30000000000000071</v>
      </c>
      <c r="K51" s="39">
        <f t="shared" si="5"/>
        <v>4.4000000000000004</v>
      </c>
      <c r="L51" s="14"/>
      <c r="M51" s="14">
        <v>5</v>
      </c>
      <c r="N51" s="14" t="s">
        <v>138</v>
      </c>
    </row>
    <row r="52" spans="1:14" ht="30">
      <c r="A52" s="40" t="s">
        <v>732</v>
      </c>
      <c r="B52" s="8" t="s">
        <v>668</v>
      </c>
      <c r="C52" s="8" t="s">
        <v>699</v>
      </c>
      <c r="D52" s="14">
        <v>2</v>
      </c>
      <c r="E52" s="14">
        <v>3</v>
      </c>
      <c r="F52" s="14">
        <v>3</v>
      </c>
      <c r="G52" s="14">
        <v>3</v>
      </c>
      <c r="H52" s="14">
        <v>3</v>
      </c>
      <c r="I52" s="39">
        <f t="shared" si="3"/>
        <v>3</v>
      </c>
      <c r="J52" s="39">
        <f t="shared" si="4"/>
        <v>0.19999999999999929</v>
      </c>
      <c r="K52" s="39">
        <f t="shared" si="5"/>
        <v>2.8</v>
      </c>
      <c r="L52" s="14"/>
      <c r="M52" s="14">
        <v>3</v>
      </c>
      <c r="N52" s="14" t="s">
        <v>138</v>
      </c>
    </row>
    <row r="53" spans="1:14" ht="30">
      <c r="A53" s="40" t="s">
        <v>733</v>
      </c>
      <c r="B53" s="8" t="s">
        <v>668</v>
      </c>
      <c r="C53" s="8" t="s">
        <v>699</v>
      </c>
      <c r="D53" s="14">
        <v>4</v>
      </c>
      <c r="E53" s="14">
        <v>4</v>
      </c>
      <c r="F53" s="14">
        <v>4</v>
      </c>
      <c r="G53" s="14">
        <v>5</v>
      </c>
      <c r="H53" s="14">
        <v>5</v>
      </c>
      <c r="I53" s="39">
        <f t="shared" si="3"/>
        <v>4</v>
      </c>
      <c r="J53" s="39">
        <f t="shared" si="4"/>
        <v>0.30000000000000071</v>
      </c>
      <c r="K53" s="39">
        <f t="shared" si="5"/>
        <v>4.4000000000000004</v>
      </c>
      <c r="L53" s="14"/>
      <c r="M53" s="14">
        <v>5</v>
      </c>
      <c r="N53" s="14" t="s">
        <v>138</v>
      </c>
    </row>
    <row r="54" spans="1:14" ht="30">
      <c r="A54" s="40" t="s">
        <v>734</v>
      </c>
      <c r="B54" s="8" t="s">
        <v>668</v>
      </c>
      <c r="C54" s="8" t="s">
        <v>699</v>
      </c>
      <c r="D54" s="14">
        <v>3</v>
      </c>
      <c r="E54" s="14">
        <v>3</v>
      </c>
      <c r="F54" s="14">
        <v>3</v>
      </c>
      <c r="G54" s="14">
        <v>3</v>
      </c>
      <c r="H54" s="14">
        <v>2</v>
      </c>
      <c r="I54" s="39">
        <f t="shared" si="3"/>
        <v>3</v>
      </c>
      <c r="J54" s="39">
        <f t="shared" si="4"/>
        <v>0.19999999999999929</v>
      </c>
      <c r="K54" s="39">
        <f t="shared" si="5"/>
        <v>2.8</v>
      </c>
      <c r="L54" s="14"/>
      <c r="M54" s="14">
        <v>3</v>
      </c>
      <c r="N54" s="14" t="s">
        <v>138</v>
      </c>
    </row>
    <row r="55" spans="1:14" ht="51">
      <c r="A55" s="40" t="s">
        <v>725</v>
      </c>
      <c r="B55" s="8" t="s">
        <v>669</v>
      </c>
      <c r="C55" s="8" t="s">
        <v>699</v>
      </c>
      <c r="D55" s="14">
        <v>1</v>
      </c>
      <c r="E55" s="14">
        <v>4</v>
      </c>
      <c r="F55" s="14">
        <v>2</v>
      </c>
      <c r="G55" s="14">
        <v>5</v>
      </c>
      <c r="H55" s="14">
        <v>3</v>
      </c>
      <c r="I55" s="39">
        <f t="shared" si="3"/>
        <v>3</v>
      </c>
      <c r="J55" s="39">
        <f t="shared" si="4"/>
        <v>2.5</v>
      </c>
      <c r="K55" s="39">
        <f t="shared" si="5"/>
        <v>3</v>
      </c>
      <c r="L55" s="14"/>
      <c r="M55" s="14">
        <v>5</v>
      </c>
      <c r="N55" s="14" t="s">
        <v>167</v>
      </c>
    </row>
    <row r="56" spans="1:14" ht="38.25">
      <c r="A56" s="40" t="s">
        <v>726</v>
      </c>
      <c r="B56" s="8" t="s">
        <v>669</v>
      </c>
      <c r="C56" s="8" t="s">
        <v>699</v>
      </c>
      <c r="D56" s="14">
        <v>2</v>
      </c>
      <c r="E56" s="14">
        <v>4</v>
      </c>
      <c r="F56" s="14">
        <v>3</v>
      </c>
      <c r="G56" s="14">
        <v>5</v>
      </c>
      <c r="H56" s="14">
        <v>5</v>
      </c>
      <c r="I56" s="39">
        <f t="shared" si="3"/>
        <v>4</v>
      </c>
      <c r="J56" s="39">
        <f t="shared" si="4"/>
        <v>1.6999999999999993</v>
      </c>
      <c r="K56" s="39">
        <f t="shared" si="5"/>
        <v>3.8</v>
      </c>
      <c r="L56" s="14"/>
      <c r="M56" s="14">
        <v>5</v>
      </c>
      <c r="N56" s="14" t="s">
        <v>168</v>
      </c>
    </row>
    <row r="57" spans="1:14" ht="38.25">
      <c r="A57" s="40" t="s">
        <v>727</v>
      </c>
      <c r="B57" s="8" t="s">
        <v>669</v>
      </c>
      <c r="C57" s="8" t="s">
        <v>699</v>
      </c>
      <c r="D57" s="14">
        <v>2</v>
      </c>
      <c r="E57" s="14">
        <v>4</v>
      </c>
      <c r="F57" s="14">
        <v>4</v>
      </c>
      <c r="G57" s="14">
        <v>5</v>
      </c>
      <c r="H57" s="14">
        <v>3</v>
      </c>
      <c r="I57" s="39">
        <f t="shared" si="3"/>
        <v>4</v>
      </c>
      <c r="J57" s="39">
        <f t="shared" si="4"/>
        <v>1.3000000000000007</v>
      </c>
      <c r="K57" s="39">
        <f t="shared" si="5"/>
        <v>3.6</v>
      </c>
      <c r="L57" s="14"/>
      <c r="M57" s="14">
        <v>3</v>
      </c>
      <c r="N57" s="14" t="s">
        <v>169</v>
      </c>
    </row>
    <row r="58" spans="1:14" ht="76.5">
      <c r="A58" s="40" t="s">
        <v>728</v>
      </c>
      <c r="B58" s="8" t="s">
        <v>669</v>
      </c>
      <c r="C58" s="8" t="s">
        <v>699</v>
      </c>
      <c r="D58" s="14">
        <v>2</v>
      </c>
      <c r="E58" s="14">
        <v>4</v>
      </c>
      <c r="F58" s="14">
        <v>3</v>
      </c>
      <c r="G58" s="14">
        <v>5</v>
      </c>
      <c r="H58" s="14">
        <v>4</v>
      </c>
      <c r="I58" s="39">
        <f t="shared" si="3"/>
        <v>4</v>
      </c>
      <c r="J58" s="39">
        <f t="shared" si="4"/>
        <v>1.3000000000000007</v>
      </c>
      <c r="K58" s="39">
        <f t="shared" si="5"/>
        <v>3.6</v>
      </c>
      <c r="L58" s="14"/>
      <c r="M58" s="14">
        <v>5</v>
      </c>
      <c r="N58" s="14" t="s">
        <v>171</v>
      </c>
    </row>
    <row r="59" spans="1:14" ht="30">
      <c r="A59" s="40" t="s">
        <v>729</v>
      </c>
      <c r="B59" s="8" t="s">
        <v>669</v>
      </c>
      <c r="C59" s="8" t="s">
        <v>699</v>
      </c>
      <c r="D59" s="14">
        <v>3</v>
      </c>
      <c r="E59" s="14">
        <v>2</v>
      </c>
      <c r="F59" s="14">
        <v>3</v>
      </c>
      <c r="G59" s="14">
        <v>5</v>
      </c>
      <c r="H59" s="14">
        <v>4</v>
      </c>
      <c r="I59" s="39">
        <f t="shared" si="3"/>
        <v>3</v>
      </c>
      <c r="J59" s="39">
        <f t="shared" si="4"/>
        <v>1.3000000000000007</v>
      </c>
      <c r="K59" s="39">
        <f t="shared" si="5"/>
        <v>3.4</v>
      </c>
      <c r="L59" s="14"/>
      <c r="M59" s="14">
        <v>5</v>
      </c>
      <c r="N59" s="14" t="s">
        <v>172</v>
      </c>
    </row>
    <row r="60" spans="1:14" ht="30">
      <c r="A60" s="40" t="s">
        <v>730</v>
      </c>
      <c r="B60" s="8" t="s">
        <v>669</v>
      </c>
      <c r="C60" s="8" t="s">
        <v>699</v>
      </c>
      <c r="D60" s="14">
        <v>3</v>
      </c>
      <c r="E60" s="14">
        <v>4</v>
      </c>
      <c r="F60" s="14">
        <v>4</v>
      </c>
      <c r="G60" s="14">
        <v>5</v>
      </c>
      <c r="H60" s="14">
        <v>4</v>
      </c>
      <c r="I60" s="39">
        <f t="shared" si="3"/>
        <v>4</v>
      </c>
      <c r="J60" s="39">
        <f t="shared" si="4"/>
        <v>0.5</v>
      </c>
      <c r="K60" s="39">
        <f t="shared" si="5"/>
        <v>4</v>
      </c>
      <c r="L60" s="14"/>
      <c r="M60" s="14">
        <v>5</v>
      </c>
      <c r="N60" s="14" t="s">
        <v>173</v>
      </c>
    </row>
    <row r="61" spans="1:14" ht="30">
      <c r="A61" s="40" t="s">
        <v>731</v>
      </c>
      <c r="B61" s="8" t="s">
        <v>669</v>
      </c>
      <c r="C61" s="8" t="s">
        <v>699</v>
      </c>
      <c r="D61" s="14">
        <v>4</v>
      </c>
      <c r="E61" s="14">
        <v>2</v>
      </c>
      <c r="F61" s="14">
        <v>3</v>
      </c>
      <c r="G61" s="14">
        <v>5</v>
      </c>
      <c r="H61" s="14">
        <v>4</v>
      </c>
      <c r="I61" s="39">
        <f t="shared" si="3"/>
        <v>4</v>
      </c>
      <c r="J61" s="39">
        <f t="shared" si="4"/>
        <v>1.3000000000000007</v>
      </c>
      <c r="K61" s="39">
        <f t="shared" si="5"/>
        <v>3.6</v>
      </c>
      <c r="L61" s="14"/>
      <c r="M61" s="14">
        <v>5</v>
      </c>
      <c r="N61" s="14" t="s">
        <v>174</v>
      </c>
    </row>
    <row r="62" spans="1:14" ht="30">
      <c r="A62" s="40" t="s">
        <v>732</v>
      </c>
      <c r="B62" s="8" t="s">
        <v>669</v>
      </c>
      <c r="C62" s="8" t="s">
        <v>699</v>
      </c>
      <c r="D62" s="14">
        <v>3</v>
      </c>
      <c r="E62" s="14">
        <v>2</v>
      </c>
      <c r="F62" s="14">
        <v>3</v>
      </c>
      <c r="G62" s="14">
        <v>5</v>
      </c>
      <c r="H62" s="14">
        <v>3</v>
      </c>
      <c r="I62" s="39">
        <f t="shared" si="3"/>
        <v>3</v>
      </c>
      <c r="J62" s="39">
        <f t="shared" si="4"/>
        <v>1.1999999999999993</v>
      </c>
      <c r="K62" s="39">
        <f t="shared" si="5"/>
        <v>3.2</v>
      </c>
      <c r="L62" s="14"/>
      <c r="M62" s="14">
        <v>5</v>
      </c>
      <c r="N62" s="14" t="s">
        <v>175</v>
      </c>
    </row>
    <row r="63" spans="1:14" ht="30">
      <c r="A63" s="40" t="s">
        <v>733</v>
      </c>
      <c r="B63" s="8" t="s">
        <v>669</v>
      </c>
      <c r="C63" s="8" t="s">
        <v>699</v>
      </c>
      <c r="D63" s="14">
        <v>4</v>
      </c>
      <c r="E63" s="14">
        <v>4</v>
      </c>
      <c r="F63" s="14">
        <v>4</v>
      </c>
      <c r="G63" s="14">
        <v>5</v>
      </c>
      <c r="H63" s="14">
        <v>4</v>
      </c>
      <c r="I63" s="39">
        <f t="shared" si="3"/>
        <v>4</v>
      </c>
      <c r="J63" s="39">
        <f t="shared" si="4"/>
        <v>0.19999999999999998</v>
      </c>
      <c r="K63" s="39">
        <f t="shared" si="5"/>
        <v>4.2</v>
      </c>
      <c r="L63" s="14"/>
      <c r="M63" s="14">
        <v>5</v>
      </c>
      <c r="N63" s="14" t="s">
        <v>176</v>
      </c>
    </row>
    <row r="64" spans="1:14" ht="30">
      <c r="A64" s="40" t="s">
        <v>734</v>
      </c>
      <c r="B64" s="8" t="s">
        <v>669</v>
      </c>
      <c r="C64" s="8" t="s">
        <v>699</v>
      </c>
      <c r="D64" s="14">
        <v>4</v>
      </c>
      <c r="E64" s="14">
        <v>5</v>
      </c>
      <c r="F64" s="14">
        <v>2</v>
      </c>
      <c r="G64" s="14">
        <v>5</v>
      </c>
      <c r="H64" s="14">
        <v>4</v>
      </c>
      <c r="I64" s="39">
        <f t="shared" si="3"/>
        <v>4</v>
      </c>
      <c r="J64" s="39">
        <f t="shared" si="4"/>
        <v>1.5</v>
      </c>
      <c r="K64" s="39">
        <f t="shared" si="5"/>
        <v>4</v>
      </c>
      <c r="L64" s="14"/>
      <c r="M64" s="14">
        <v>5</v>
      </c>
      <c r="N64" s="14" t="s">
        <v>177</v>
      </c>
    </row>
    <row r="65" spans="1:14" ht="30">
      <c r="A65" s="40" t="s">
        <v>725</v>
      </c>
      <c r="B65" s="8" t="s">
        <v>670</v>
      </c>
      <c r="C65" s="8" t="s">
        <v>699</v>
      </c>
      <c r="D65" s="14">
        <v>4</v>
      </c>
      <c r="E65" s="14">
        <v>4</v>
      </c>
      <c r="F65" s="14">
        <v>2</v>
      </c>
      <c r="G65" s="14">
        <v>4</v>
      </c>
      <c r="H65" s="14">
        <v>2</v>
      </c>
      <c r="I65" s="39">
        <f t="shared" si="3"/>
        <v>4</v>
      </c>
      <c r="J65" s="39">
        <f t="shared" si="4"/>
        <v>1.1999999999999993</v>
      </c>
      <c r="K65" s="39">
        <f t="shared" si="5"/>
        <v>3.2</v>
      </c>
      <c r="L65" s="14"/>
      <c r="M65" s="14">
        <v>4</v>
      </c>
    </row>
    <row r="66" spans="1:14" ht="30">
      <c r="A66" s="40" t="s">
        <v>726</v>
      </c>
      <c r="B66" s="8" t="s">
        <v>670</v>
      </c>
      <c r="C66" s="8" t="s">
        <v>699</v>
      </c>
      <c r="D66" s="14">
        <v>4</v>
      </c>
      <c r="E66" s="14">
        <v>5</v>
      </c>
      <c r="F66" s="14">
        <v>2</v>
      </c>
      <c r="G66" s="14">
        <v>5</v>
      </c>
      <c r="H66" s="14">
        <v>2</v>
      </c>
      <c r="I66" s="39">
        <f t="shared" si="3"/>
        <v>4</v>
      </c>
      <c r="J66" s="39">
        <f t="shared" si="4"/>
        <v>2.3000000000000007</v>
      </c>
      <c r="K66" s="39">
        <f t="shared" si="5"/>
        <v>3.6</v>
      </c>
      <c r="L66" s="14"/>
      <c r="M66" s="14">
        <v>5</v>
      </c>
      <c r="N66" s="14" t="s">
        <v>198</v>
      </c>
    </row>
    <row r="67" spans="1:14" ht="30">
      <c r="A67" s="40" t="s">
        <v>727</v>
      </c>
      <c r="B67" s="8" t="s">
        <v>670</v>
      </c>
      <c r="C67" s="8" t="s">
        <v>699</v>
      </c>
      <c r="D67" s="14">
        <v>4</v>
      </c>
      <c r="E67" s="14">
        <v>4</v>
      </c>
      <c r="F67" s="14">
        <v>2</v>
      </c>
      <c r="G67" s="14">
        <v>4</v>
      </c>
      <c r="H67" s="14">
        <v>2</v>
      </c>
      <c r="I67" s="39">
        <f t="shared" si="3"/>
        <v>4</v>
      </c>
      <c r="J67" s="39">
        <f t="shared" si="4"/>
        <v>1.1999999999999993</v>
      </c>
      <c r="K67" s="39">
        <f t="shared" si="5"/>
        <v>3.2</v>
      </c>
      <c r="L67" s="14"/>
      <c r="M67" s="14">
        <v>4</v>
      </c>
    </row>
    <row r="68" spans="1:14" ht="30">
      <c r="A68" s="40" t="s">
        <v>728</v>
      </c>
      <c r="B68" s="8" t="s">
        <v>670</v>
      </c>
      <c r="C68" s="8" t="s">
        <v>699</v>
      </c>
      <c r="D68" s="14">
        <v>4</v>
      </c>
      <c r="E68" s="14">
        <v>5</v>
      </c>
      <c r="F68" s="14">
        <v>2</v>
      </c>
      <c r="G68" s="14">
        <v>4</v>
      </c>
      <c r="H68" s="14">
        <v>2</v>
      </c>
      <c r="I68" s="39">
        <f t="shared" si="3"/>
        <v>4</v>
      </c>
      <c r="J68" s="39">
        <f t="shared" si="4"/>
        <v>1.8000000000000007</v>
      </c>
      <c r="K68" s="39">
        <f t="shared" si="5"/>
        <v>3.4</v>
      </c>
      <c r="L68" s="14"/>
      <c r="M68" s="14">
        <v>4</v>
      </c>
    </row>
    <row r="69" spans="1:14" ht="30">
      <c r="A69" s="40" t="s">
        <v>729</v>
      </c>
      <c r="B69" s="8" t="s">
        <v>670</v>
      </c>
      <c r="C69" s="8" t="s">
        <v>699</v>
      </c>
      <c r="D69" s="14">
        <v>4</v>
      </c>
      <c r="E69" s="14">
        <v>4</v>
      </c>
      <c r="F69" s="14">
        <v>2</v>
      </c>
      <c r="G69" s="14">
        <v>4</v>
      </c>
      <c r="H69" s="14">
        <v>2</v>
      </c>
      <c r="I69" s="39">
        <f t="shared" si="3"/>
        <v>4</v>
      </c>
      <c r="J69" s="39">
        <f t="shared" si="4"/>
        <v>1.1999999999999993</v>
      </c>
      <c r="K69" s="39">
        <f t="shared" si="5"/>
        <v>3.2</v>
      </c>
      <c r="L69" s="14"/>
      <c r="M69" s="14">
        <v>4</v>
      </c>
    </row>
    <row r="70" spans="1:14" ht="30">
      <c r="A70" s="40" t="s">
        <v>730</v>
      </c>
      <c r="B70" s="8" t="s">
        <v>670</v>
      </c>
      <c r="C70" s="8" t="s">
        <v>699</v>
      </c>
      <c r="D70" s="14">
        <v>4</v>
      </c>
      <c r="E70" s="14">
        <v>4</v>
      </c>
      <c r="F70" s="14">
        <v>2</v>
      </c>
      <c r="G70" s="14">
        <v>4</v>
      </c>
      <c r="H70" s="14">
        <v>2</v>
      </c>
      <c r="I70" s="39">
        <f t="shared" si="3"/>
        <v>4</v>
      </c>
      <c r="J70" s="39">
        <f t="shared" si="4"/>
        <v>1.1999999999999993</v>
      </c>
      <c r="K70" s="39">
        <f t="shared" si="5"/>
        <v>3.2</v>
      </c>
      <c r="L70" s="14"/>
      <c r="M70" s="14">
        <v>4</v>
      </c>
    </row>
    <row r="71" spans="1:14" ht="30">
      <c r="A71" s="40" t="s">
        <v>731</v>
      </c>
      <c r="B71" s="8" t="s">
        <v>670</v>
      </c>
      <c r="C71" s="8" t="s">
        <v>699</v>
      </c>
      <c r="D71" s="14">
        <v>4</v>
      </c>
      <c r="E71" s="14">
        <v>4</v>
      </c>
      <c r="F71" s="14">
        <v>2</v>
      </c>
      <c r="G71" s="14">
        <v>4</v>
      </c>
      <c r="H71" s="14">
        <v>2</v>
      </c>
      <c r="I71" s="39">
        <f t="shared" si="3"/>
        <v>4</v>
      </c>
      <c r="J71" s="39">
        <f t="shared" si="4"/>
        <v>1.1999999999999993</v>
      </c>
      <c r="K71" s="39">
        <f t="shared" si="5"/>
        <v>3.2</v>
      </c>
      <c r="L71" s="14"/>
      <c r="M71" s="14">
        <v>4</v>
      </c>
    </row>
    <row r="72" spans="1:14" ht="30">
      <c r="A72" s="40" t="s">
        <v>732</v>
      </c>
      <c r="B72" s="8" t="s">
        <v>670</v>
      </c>
      <c r="C72" s="8" t="s">
        <v>699</v>
      </c>
      <c r="D72" s="14">
        <v>4</v>
      </c>
      <c r="E72" s="14">
        <v>4</v>
      </c>
      <c r="F72" s="14">
        <v>2</v>
      </c>
      <c r="G72" s="14">
        <v>4</v>
      </c>
      <c r="H72" s="14">
        <v>2</v>
      </c>
      <c r="I72" s="39">
        <f t="shared" si="3"/>
        <v>4</v>
      </c>
      <c r="J72" s="39">
        <f t="shared" si="4"/>
        <v>1.1999999999999993</v>
      </c>
      <c r="K72" s="39">
        <f t="shared" si="5"/>
        <v>3.2</v>
      </c>
      <c r="L72" s="14"/>
      <c r="M72" s="14">
        <v>4</v>
      </c>
      <c r="N72" s="14" t="s">
        <v>199</v>
      </c>
    </row>
    <row r="73" spans="1:14" ht="30">
      <c r="A73" s="40" t="s">
        <v>733</v>
      </c>
      <c r="B73" s="8" t="s">
        <v>670</v>
      </c>
      <c r="C73" s="8" t="s">
        <v>699</v>
      </c>
      <c r="D73" s="14">
        <v>4</v>
      </c>
      <c r="E73" s="14">
        <v>4</v>
      </c>
      <c r="F73" s="14">
        <v>2</v>
      </c>
      <c r="G73" s="14">
        <v>4</v>
      </c>
      <c r="H73" s="14">
        <v>2</v>
      </c>
      <c r="I73" s="39">
        <f t="shared" si="3"/>
        <v>4</v>
      </c>
      <c r="J73" s="39">
        <f t="shared" si="4"/>
        <v>1.1999999999999993</v>
      </c>
      <c r="K73" s="39">
        <f t="shared" si="5"/>
        <v>3.2</v>
      </c>
      <c r="L73" s="14"/>
      <c r="M73" s="14">
        <v>4</v>
      </c>
    </row>
    <row r="74" spans="1:14" ht="30">
      <c r="A74" s="40" t="s">
        <v>734</v>
      </c>
      <c r="B74" s="8" t="s">
        <v>670</v>
      </c>
      <c r="C74" s="8" t="s">
        <v>699</v>
      </c>
      <c r="D74" s="14">
        <v>4</v>
      </c>
      <c r="E74" s="14">
        <v>4</v>
      </c>
      <c r="F74" s="14">
        <v>2</v>
      </c>
      <c r="G74" s="14">
        <v>4</v>
      </c>
      <c r="H74" s="14">
        <v>2</v>
      </c>
      <c r="I74" s="39">
        <f t="shared" si="3"/>
        <v>4</v>
      </c>
      <c r="J74" s="39">
        <f t="shared" si="4"/>
        <v>1.1999999999999993</v>
      </c>
      <c r="K74" s="39">
        <f t="shared" si="5"/>
        <v>3.2</v>
      </c>
      <c r="L74" s="14"/>
      <c r="M74" s="14">
        <v>4</v>
      </c>
    </row>
    <row r="75" spans="1:14" ht="30">
      <c r="A75" s="40" t="s">
        <v>725</v>
      </c>
      <c r="B75" s="8" t="s">
        <v>671</v>
      </c>
      <c r="C75" s="8" t="s">
        <v>699</v>
      </c>
      <c r="D75" s="14">
        <v>3</v>
      </c>
      <c r="E75" s="14">
        <v>3</v>
      </c>
      <c r="F75" s="14">
        <v>3</v>
      </c>
      <c r="G75" s="14">
        <v>5</v>
      </c>
      <c r="H75" s="14">
        <v>5</v>
      </c>
      <c r="I75" s="39">
        <f t="shared" si="3"/>
        <v>3</v>
      </c>
      <c r="J75" s="39">
        <f t="shared" si="4"/>
        <v>1.1999999999999993</v>
      </c>
      <c r="K75" s="39">
        <f t="shared" si="5"/>
        <v>3.8</v>
      </c>
      <c r="L75" s="14"/>
      <c r="M75" s="14">
        <v>4</v>
      </c>
      <c r="N75" s="14" t="s">
        <v>216</v>
      </c>
    </row>
    <row r="76" spans="1:14" ht="30">
      <c r="A76" s="40" t="s">
        <v>726</v>
      </c>
      <c r="B76" s="8" t="s">
        <v>671</v>
      </c>
      <c r="C76" s="8" t="s">
        <v>699</v>
      </c>
      <c r="D76" s="14">
        <v>5</v>
      </c>
      <c r="E76" s="14">
        <v>4</v>
      </c>
      <c r="F76" s="14">
        <v>5</v>
      </c>
      <c r="G76" s="14">
        <v>5</v>
      </c>
      <c r="H76" s="14">
        <v>5</v>
      </c>
      <c r="I76" s="39">
        <f t="shared" si="3"/>
        <v>5</v>
      </c>
      <c r="J76" s="39">
        <f t="shared" si="4"/>
        <v>0.19999999999999996</v>
      </c>
      <c r="K76" s="39">
        <f t="shared" si="5"/>
        <v>4.8</v>
      </c>
      <c r="L76" s="14"/>
      <c r="M76" s="14">
        <v>5</v>
      </c>
      <c r="N76" s="14" t="s">
        <v>217</v>
      </c>
    </row>
    <row r="77" spans="1:14" ht="30">
      <c r="A77" s="40" t="s">
        <v>727</v>
      </c>
      <c r="B77" s="8" t="s">
        <v>671</v>
      </c>
      <c r="C77" s="8" t="s">
        <v>699</v>
      </c>
      <c r="D77" s="14">
        <v>3</v>
      </c>
      <c r="E77" s="14">
        <v>2</v>
      </c>
      <c r="F77" s="14">
        <v>2</v>
      </c>
      <c r="G77" s="14">
        <v>5</v>
      </c>
      <c r="H77" s="14">
        <v>4</v>
      </c>
      <c r="I77" s="39">
        <f t="shared" si="3"/>
        <v>3</v>
      </c>
      <c r="J77" s="39">
        <f t="shared" si="4"/>
        <v>1.6999999999999993</v>
      </c>
      <c r="K77" s="39">
        <f t="shared" si="5"/>
        <v>3.2</v>
      </c>
      <c r="L77" s="14"/>
      <c r="M77" s="14">
        <v>5</v>
      </c>
      <c r="N77" s="14" t="s">
        <v>218</v>
      </c>
    </row>
    <row r="78" spans="1:14" ht="30">
      <c r="A78" s="40" t="s">
        <v>728</v>
      </c>
      <c r="B78" s="8" t="s">
        <v>671</v>
      </c>
      <c r="C78" s="8" t="s">
        <v>699</v>
      </c>
      <c r="D78" s="14">
        <v>5</v>
      </c>
      <c r="E78" s="14">
        <v>4</v>
      </c>
      <c r="F78" s="14">
        <v>4</v>
      </c>
      <c r="G78" s="14">
        <v>5</v>
      </c>
      <c r="H78" s="14">
        <v>5</v>
      </c>
      <c r="I78" s="39">
        <f t="shared" si="3"/>
        <v>5</v>
      </c>
      <c r="J78" s="39">
        <f t="shared" si="4"/>
        <v>0.30000000000000071</v>
      </c>
      <c r="K78" s="39">
        <f t="shared" si="5"/>
        <v>4.5999999999999996</v>
      </c>
      <c r="L78" s="14"/>
      <c r="M78" s="14">
        <v>5</v>
      </c>
      <c r="N78" s="14" t="s">
        <v>219</v>
      </c>
    </row>
    <row r="79" spans="1:14" ht="30">
      <c r="A79" s="40" t="s">
        <v>729</v>
      </c>
      <c r="B79" s="8" t="s">
        <v>671</v>
      </c>
      <c r="C79" s="8" t="s">
        <v>699</v>
      </c>
      <c r="D79" s="14">
        <v>2</v>
      </c>
      <c r="E79" s="14">
        <v>2</v>
      </c>
      <c r="F79" s="14">
        <v>2</v>
      </c>
      <c r="G79" s="14">
        <v>2</v>
      </c>
      <c r="H79" s="14">
        <v>2</v>
      </c>
      <c r="I79" s="39">
        <f t="shared" si="3"/>
        <v>2</v>
      </c>
      <c r="J79" s="39">
        <f t="shared" si="4"/>
        <v>0</v>
      </c>
      <c r="K79" s="39">
        <f t="shared" si="5"/>
        <v>2</v>
      </c>
      <c r="L79" s="14"/>
      <c r="M79" s="14">
        <v>2</v>
      </c>
      <c r="N79" s="14" t="s">
        <v>220</v>
      </c>
    </row>
    <row r="80" spans="1:14" ht="30">
      <c r="A80" s="40" t="s">
        <v>730</v>
      </c>
      <c r="B80" s="8" t="s">
        <v>671</v>
      </c>
      <c r="C80" s="8" t="s">
        <v>699</v>
      </c>
      <c r="D80" s="14">
        <v>4</v>
      </c>
      <c r="E80" s="14">
        <v>5</v>
      </c>
      <c r="F80" s="14">
        <v>4</v>
      </c>
      <c r="G80" s="14">
        <v>5</v>
      </c>
      <c r="H80" s="14">
        <v>5</v>
      </c>
      <c r="I80" s="39">
        <f t="shared" si="3"/>
        <v>5</v>
      </c>
      <c r="J80" s="39">
        <f t="shared" si="4"/>
        <v>0.30000000000000071</v>
      </c>
      <c r="K80" s="39">
        <f t="shared" si="5"/>
        <v>4.5999999999999996</v>
      </c>
      <c r="L80" s="14"/>
      <c r="M80" s="14">
        <v>5</v>
      </c>
      <c r="N80" s="14" t="s">
        <v>221</v>
      </c>
    </row>
    <row r="81" spans="1:14" ht="30">
      <c r="A81" s="40" t="s">
        <v>731</v>
      </c>
      <c r="B81" s="8" t="s">
        <v>671</v>
      </c>
      <c r="C81" s="8" t="s">
        <v>699</v>
      </c>
      <c r="D81" s="14">
        <v>5</v>
      </c>
      <c r="E81" s="14">
        <v>5</v>
      </c>
      <c r="F81" s="14">
        <v>5</v>
      </c>
      <c r="G81" s="14">
        <v>5</v>
      </c>
      <c r="H81" s="14">
        <v>5</v>
      </c>
      <c r="I81" s="39">
        <f t="shared" si="3"/>
        <v>5</v>
      </c>
      <c r="J81" s="39">
        <f t="shared" si="4"/>
        <v>0</v>
      </c>
      <c r="K81" s="39">
        <f t="shared" si="5"/>
        <v>5</v>
      </c>
      <c r="L81" s="14"/>
      <c r="M81" s="14">
        <v>5</v>
      </c>
    </row>
    <row r="82" spans="1:14" ht="30">
      <c r="A82" s="40" t="s">
        <v>732</v>
      </c>
      <c r="B82" s="8" t="s">
        <v>671</v>
      </c>
      <c r="C82" s="8" t="s">
        <v>699</v>
      </c>
      <c r="D82" s="14">
        <v>5</v>
      </c>
      <c r="E82" s="14">
        <v>2</v>
      </c>
      <c r="F82" s="14">
        <v>2</v>
      </c>
      <c r="G82" s="14">
        <v>3</v>
      </c>
      <c r="H82" s="14">
        <v>3</v>
      </c>
      <c r="I82" s="39">
        <f t="shared" si="3"/>
        <v>3</v>
      </c>
      <c r="J82" s="39">
        <f t="shared" si="4"/>
        <v>1.5</v>
      </c>
      <c r="K82" s="39">
        <f t="shared" si="5"/>
        <v>3</v>
      </c>
      <c r="L82" s="14"/>
      <c r="M82" s="14">
        <v>3</v>
      </c>
      <c r="N82" s="14" t="s">
        <v>222</v>
      </c>
    </row>
    <row r="83" spans="1:14" ht="30">
      <c r="A83" s="40" t="s">
        <v>733</v>
      </c>
      <c r="B83" s="8" t="s">
        <v>671</v>
      </c>
      <c r="C83" s="8" t="s">
        <v>699</v>
      </c>
      <c r="D83" s="14">
        <v>5</v>
      </c>
      <c r="E83" s="14">
        <v>5</v>
      </c>
      <c r="F83" s="14">
        <v>5</v>
      </c>
      <c r="G83" s="14">
        <v>5</v>
      </c>
      <c r="H83" s="14">
        <v>5</v>
      </c>
      <c r="I83" s="39">
        <f t="shared" si="3"/>
        <v>5</v>
      </c>
      <c r="J83" s="39">
        <f t="shared" si="4"/>
        <v>0</v>
      </c>
      <c r="K83" s="39">
        <f t="shared" si="5"/>
        <v>5</v>
      </c>
      <c r="L83" s="14"/>
      <c r="M83" s="14">
        <v>5</v>
      </c>
    </row>
    <row r="84" spans="1:14" ht="30">
      <c r="A84" s="40" t="s">
        <v>734</v>
      </c>
      <c r="B84" s="8" t="s">
        <v>671</v>
      </c>
      <c r="C84" s="8" t="s">
        <v>699</v>
      </c>
      <c r="D84" s="14">
        <v>5</v>
      </c>
      <c r="E84" s="14">
        <v>5</v>
      </c>
      <c r="F84" s="14">
        <v>5</v>
      </c>
      <c r="G84" s="14">
        <v>5</v>
      </c>
      <c r="H84" s="14">
        <v>5</v>
      </c>
      <c r="I84" s="39">
        <f t="shared" si="3"/>
        <v>5</v>
      </c>
      <c r="J84" s="39">
        <f t="shared" si="4"/>
        <v>0</v>
      </c>
      <c r="K84" s="39">
        <f t="shared" si="5"/>
        <v>5</v>
      </c>
      <c r="L84" s="14"/>
      <c r="M84" s="14">
        <v>5</v>
      </c>
    </row>
    <row r="85" spans="1:14" ht="30">
      <c r="A85" s="40" t="s">
        <v>744</v>
      </c>
      <c r="B85" s="8" t="s">
        <v>672</v>
      </c>
      <c r="C85" s="8" t="s">
        <v>699</v>
      </c>
      <c r="D85" s="14">
        <v>4</v>
      </c>
      <c r="E85" s="14">
        <v>5</v>
      </c>
      <c r="F85" s="14">
        <v>5</v>
      </c>
      <c r="G85" s="14">
        <v>5</v>
      </c>
      <c r="H85" s="14">
        <v>4</v>
      </c>
      <c r="I85" s="39">
        <f t="shared" si="3"/>
        <v>5</v>
      </c>
      <c r="J85" s="39">
        <f t="shared" si="4"/>
        <v>0.30000000000000071</v>
      </c>
      <c r="K85" s="39">
        <f t="shared" si="5"/>
        <v>4.5999999999999996</v>
      </c>
      <c r="L85" s="14"/>
      <c r="M85" s="14">
        <v>5</v>
      </c>
    </row>
    <row r="86" spans="1:14" ht="30">
      <c r="A86" s="40" t="s">
        <v>745</v>
      </c>
      <c r="B86" s="8" t="s">
        <v>672</v>
      </c>
      <c r="C86" s="8" t="s">
        <v>699</v>
      </c>
      <c r="D86" s="14">
        <v>5</v>
      </c>
      <c r="E86" s="14">
        <v>3</v>
      </c>
      <c r="F86" s="14">
        <v>5</v>
      </c>
      <c r="G86" s="14">
        <v>5</v>
      </c>
      <c r="H86" s="14">
        <v>5</v>
      </c>
      <c r="I86" s="39">
        <f t="shared" si="3"/>
        <v>5</v>
      </c>
      <c r="J86" s="39">
        <f t="shared" si="4"/>
        <v>0.80000000000000071</v>
      </c>
      <c r="K86" s="39">
        <f t="shared" si="5"/>
        <v>4.5999999999999996</v>
      </c>
      <c r="L86" s="14"/>
      <c r="M86" s="14">
        <v>5</v>
      </c>
      <c r="N86" s="14" t="s">
        <v>240</v>
      </c>
    </row>
    <row r="87" spans="1:14" ht="30">
      <c r="A87" s="40" t="s">
        <v>746</v>
      </c>
      <c r="B87" s="8" t="s">
        <v>672</v>
      </c>
      <c r="C87" s="8" t="s">
        <v>699</v>
      </c>
      <c r="D87" s="14">
        <v>5</v>
      </c>
      <c r="E87" s="14">
        <v>1</v>
      </c>
      <c r="F87" s="14">
        <v>2</v>
      </c>
      <c r="G87" s="14">
        <v>1</v>
      </c>
      <c r="H87" s="14">
        <v>2</v>
      </c>
      <c r="I87" s="39">
        <f t="shared" si="3"/>
        <v>2</v>
      </c>
      <c r="J87" s="39">
        <f t="shared" si="4"/>
        <v>2.7</v>
      </c>
      <c r="K87" s="39">
        <f t="shared" si="5"/>
        <v>2.2000000000000002</v>
      </c>
      <c r="L87" s="14"/>
      <c r="M87" s="14">
        <v>3</v>
      </c>
      <c r="N87" s="14" t="s">
        <v>241</v>
      </c>
    </row>
    <row r="88" spans="1:14" ht="30">
      <c r="A88" s="40" t="s">
        <v>747</v>
      </c>
      <c r="B88" s="8" t="s">
        <v>672</v>
      </c>
      <c r="C88" s="8" t="s">
        <v>699</v>
      </c>
      <c r="D88" s="14">
        <v>5</v>
      </c>
      <c r="E88" s="14">
        <v>2</v>
      </c>
      <c r="F88" s="14">
        <v>4</v>
      </c>
      <c r="G88" s="14">
        <v>4</v>
      </c>
      <c r="H88" s="14">
        <v>4</v>
      </c>
      <c r="I88" s="39">
        <f t="shared" si="3"/>
        <v>4</v>
      </c>
      <c r="J88" s="39">
        <f t="shared" si="4"/>
        <v>1.1999999999999993</v>
      </c>
      <c r="K88" s="39">
        <f t="shared" si="5"/>
        <v>3.8</v>
      </c>
      <c r="L88" s="14"/>
      <c r="M88" s="14">
        <v>4</v>
      </c>
    </row>
    <row r="89" spans="1:14" ht="30">
      <c r="A89" s="40" t="s">
        <v>748</v>
      </c>
      <c r="B89" s="8" t="s">
        <v>672</v>
      </c>
      <c r="C89" s="8" t="s">
        <v>699</v>
      </c>
      <c r="D89" s="14">
        <v>5</v>
      </c>
      <c r="E89" s="14">
        <v>2</v>
      </c>
      <c r="F89" s="14">
        <v>3</v>
      </c>
      <c r="G89" s="14">
        <v>2</v>
      </c>
      <c r="H89" s="14">
        <v>4</v>
      </c>
      <c r="I89" s="39">
        <f t="shared" si="3"/>
        <v>3</v>
      </c>
      <c r="J89" s="39">
        <f t="shared" si="4"/>
        <v>1.6999999999999993</v>
      </c>
      <c r="K89" s="39">
        <f t="shared" si="5"/>
        <v>3.2</v>
      </c>
      <c r="L89" s="14"/>
      <c r="M89" s="14">
        <v>3</v>
      </c>
      <c r="N89" s="14" t="s">
        <v>242</v>
      </c>
    </row>
    <row r="90" spans="1:14" ht="30">
      <c r="A90" s="40" t="s">
        <v>749</v>
      </c>
      <c r="B90" s="8" t="s">
        <v>672</v>
      </c>
      <c r="C90" s="8" t="s">
        <v>699</v>
      </c>
      <c r="D90" s="14">
        <v>2</v>
      </c>
      <c r="E90" s="14">
        <v>3</v>
      </c>
      <c r="F90" s="14">
        <v>3</v>
      </c>
      <c r="G90" s="14">
        <v>4</v>
      </c>
      <c r="H90" s="14">
        <v>3</v>
      </c>
      <c r="I90" s="39">
        <f t="shared" si="3"/>
        <v>3</v>
      </c>
      <c r="J90" s="39">
        <f t="shared" si="4"/>
        <v>0.5</v>
      </c>
      <c r="K90" s="39">
        <f t="shared" si="5"/>
        <v>3</v>
      </c>
      <c r="L90" s="14"/>
      <c r="M90" s="14">
        <v>4</v>
      </c>
    </row>
    <row r="91" spans="1:14" ht="30">
      <c r="A91" s="40" t="s">
        <v>750</v>
      </c>
      <c r="B91" s="8" t="s">
        <v>672</v>
      </c>
      <c r="C91" s="8" t="s">
        <v>699</v>
      </c>
      <c r="D91" s="14">
        <v>4</v>
      </c>
      <c r="E91" s="14">
        <v>3</v>
      </c>
      <c r="F91" s="14">
        <v>3</v>
      </c>
      <c r="G91" s="14">
        <v>3</v>
      </c>
      <c r="H91" s="14">
        <v>4</v>
      </c>
      <c r="I91" s="39">
        <f t="shared" si="3"/>
        <v>3</v>
      </c>
      <c r="J91" s="39">
        <f t="shared" si="4"/>
        <v>0.30000000000000071</v>
      </c>
      <c r="K91" s="39">
        <f t="shared" si="5"/>
        <v>3.4</v>
      </c>
      <c r="L91" s="14"/>
      <c r="M91" s="14">
        <v>3</v>
      </c>
    </row>
    <row r="92" spans="1:14" ht="30">
      <c r="A92" s="40" t="s">
        <v>751</v>
      </c>
      <c r="B92" s="8" t="s">
        <v>672</v>
      </c>
      <c r="C92" s="8" t="s">
        <v>699</v>
      </c>
      <c r="D92" s="14">
        <v>5</v>
      </c>
      <c r="E92" s="14">
        <v>4</v>
      </c>
      <c r="F92" s="14">
        <v>4</v>
      </c>
      <c r="G92" s="14">
        <v>5</v>
      </c>
      <c r="H92" s="14">
        <v>5</v>
      </c>
      <c r="I92" s="39">
        <f t="shared" si="3"/>
        <v>5</v>
      </c>
      <c r="J92" s="39">
        <f t="shared" si="4"/>
        <v>0.30000000000000071</v>
      </c>
      <c r="K92" s="39">
        <f t="shared" si="5"/>
        <v>4.5999999999999996</v>
      </c>
      <c r="L92" s="14"/>
      <c r="M92" s="14">
        <v>5</v>
      </c>
    </row>
    <row r="93" spans="1:14" ht="30">
      <c r="A93" s="40" t="s">
        <v>752</v>
      </c>
      <c r="B93" s="8" t="s">
        <v>672</v>
      </c>
      <c r="C93" s="8" t="s">
        <v>699</v>
      </c>
      <c r="D93" s="14">
        <v>4</v>
      </c>
      <c r="E93" s="14">
        <v>3</v>
      </c>
      <c r="F93" s="14">
        <v>4</v>
      </c>
      <c r="G93" s="14">
        <v>5</v>
      </c>
      <c r="H93" s="14">
        <v>4</v>
      </c>
      <c r="I93" s="39">
        <f t="shared" si="3"/>
        <v>4</v>
      </c>
      <c r="J93" s="39">
        <f t="shared" si="4"/>
        <v>0.5</v>
      </c>
      <c r="K93" s="39">
        <f t="shared" si="5"/>
        <v>4</v>
      </c>
      <c r="L93" s="14"/>
      <c r="M93" s="14">
        <v>4</v>
      </c>
    </row>
    <row r="94" spans="1:14" ht="30">
      <c r="A94" s="40" t="s">
        <v>753</v>
      </c>
      <c r="B94" s="8" t="s">
        <v>672</v>
      </c>
      <c r="C94" s="8" t="s">
        <v>699</v>
      </c>
      <c r="D94" s="14">
        <v>4</v>
      </c>
      <c r="E94" s="14">
        <v>3</v>
      </c>
      <c r="F94" s="14">
        <v>4</v>
      </c>
      <c r="G94" s="14">
        <v>4</v>
      </c>
      <c r="H94" s="14">
        <v>4</v>
      </c>
      <c r="I94" s="39">
        <f t="shared" si="3"/>
        <v>4</v>
      </c>
      <c r="J94" s="39">
        <f t="shared" si="4"/>
        <v>0.19999999999999929</v>
      </c>
      <c r="K94" s="39">
        <f t="shared" si="5"/>
        <v>3.8</v>
      </c>
      <c r="L94" s="14"/>
      <c r="M94" s="14">
        <v>4</v>
      </c>
    </row>
    <row r="95" spans="1:14" ht="30">
      <c r="A95" s="40" t="s">
        <v>744</v>
      </c>
      <c r="B95" s="8" t="s">
        <v>673</v>
      </c>
      <c r="C95" s="8" t="s">
        <v>699</v>
      </c>
      <c r="D95" s="14">
        <v>4</v>
      </c>
      <c r="E95" s="14">
        <v>3</v>
      </c>
      <c r="F95" s="14">
        <v>4</v>
      </c>
      <c r="G95" s="14">
        <v>3</v>
      </c>
      <c r="H95" s="14">
        <v>4</v>
      </c>
      <c r="I95" s="39">
        <f t="shared" si="3"/>
        <v>4</v>
      </c>
      <c r="J95" s="39">
        <f t="shared" si="4"/>
        <v>0.30000000000000071</v>
      </c>
      <c r="K95" s="39">
        <f t="shared" si="5"/>
        <v>3.6</v>
      </c>
      <c r="L95" s="14"/>
      <c r="M95" s="14">
        <v>4</v>
      </c>
    </row>
    <row r="96" spans="1:14" ht="30">
      <c r="A96" s="40" t="s">
        <v>745</v>
      </c>
      <c r="B96" s="8" t="s">
        <v>673</v>
      </c>
      <c r="C96" s="8" t="s">
        <v>699</v>
      </c>
      <c r="D96" s="14">
        <v>5</v>
      </c>
      <c r="E96" s="14">
        <v>5</v>
      </c>
      <c r="F96" s="14">
        <v>4</v>
      </c>
      <c r="G96" s="14">
        <v>5</v>
      </c>
      <c r="H96" s="14">
        <v>5</v>
      </c>
      <c r="I96" s="39">
        <f t="shared" si="3"/>
        <v>5</v>
      </c>
      <c r="J96" s="39">
        <f t="shared" si="4"/>
        <v>0.19999999999999998</v>
      </c>
      <c r="K96" s="39">
        <f t="shared" si="5"/>
        <v>4.8</v>
      </c>
      <c r="L96" s="14"/>
      <c r="M96" s="14">
        <v>5</v>
      </c>
    </row>
    <row r="97" spans="1:14" ht="38.25">
      <c r="A97" s="40" t="s">
        <v>746</v>
      </c>
      <c r="B97" s="8" t="s">
        <v>673</v>
      </c>
      <c r="C97" s="8" t="s">
        <v>699</v>
      </c>
      <c r="D97" s="14">
        <v>3</v>
      </c>
      <c r="E97" s="14">
        <v>2</v>
      </c>
      <c r="F97" s="14">
        <v>3</v>
      </c>
      <c r="G97" s="14">
        <v>3</v>
      </c>
      <c r="H97" s="14">
        <v>3</v>
      </c>
      <c r="I97" s="39">
        <f t="shared" si="3"/>
        <v>3</v>
      </c>
      <c r="J97" s="39">
        <f t="shared" si="4"/>
        <v>0.19999999999999929</v>
      </c>
      <c r="K97" s="39">
        <f t="shared" si="5"/>
        <v>2.8</v>
      </c>
      <c r="L97" s="14"/>
      <c r="M97" s="14">
        <v>4</v>
      </c>
      <c r="N97" s="14" t="s">
        <v>259</v>
      </c>
    </row>
    <row r="98" spans="1:14" ht="30">
      <c r="A98" s="40" t="s">
        <v>747</v>
      </c>
      <c r="B98" s="8" t="s">
        <v>673</v>
      </c>
      <c r="C98" s="8" t="s">
        <v>699</v>
      </c>
      <c r="D98" s="14">
        <v>4</v>
      </c>
      <c r="E98" s="14">
        <v>3</v>
      </c>
      <c r="F98" s="14">
        <v>4</v>
      </c>
      <c r="G98" s="14">
        <v>4</v>
      </c>
      <c r="H98" s="14">
        <v>4</v>
      </c>
      <c r="I98" s="39">
        <f t="shared" si="3"/>
        <v>4</v>
      </c>
      <c r="J98" s="39">
        <f t="shared" si="4"/>
        <v>0.19999999999999929</v>
      </c>
      <c r="K98" s="39">
        <f t="shared" si="5"/>
        <v>3.8</v>
      </c>
      <c r="L98" s="14"/>
      <c r="M98" s="14">
        <v>5</v>
      </c>
      <c r="N98" s="14" t="s">
        <v>260</v>
      </c>
    </row>
    <row r="99" spans="1:14" ht="38.25">
      <c r="A99" s="40" t="s">
        <v>748</v>
      </c>
      <c r="B99" s="8" t="s">
        <v>673</v>
      </c>
      <c r="C99" s="8" t="s">
        <v>699</v>
      </c>
      <c r="D99" s="14">
        <v>4</v>
      </c>
      <c r="E99" s="14">
        <v>3</v>
      </c>
      <c r="F99" s="14">
        <v>3</v>
      </c>
      <c r="G99" s="14">
        <v>4</v>
      </c>
      <c r="H99" s="14">
        <v>4</v>
      </c>
      <c r="I99" s="39">
        <f t="shared" si="3"/>
        <v>4</v>
      </c>
      <c r="J99" s="39">
        <f t="shared" si="4"/>
        <v>0.30000000000000071</v>
      </c>
      <c r="K99" s="39">
        <f t="shared" si="5"/>
        <v>3.6</v>
      </c>
      <c r="L99" s="14"/>
      <c r="M99" s="14">
        <v>4</v>
      </c>
      <c r="N99" s="14" t="s">
        <v>261</v>
      </c>
    </row>
    <row r="100" spans="1:14" ht="30">
      <c r="A100" s="40" t="s">
        <v>749</v>
      </c>
      <c r="B100" s="8" t="s">
        <v>673</v>
      </c>
      <c r="C100" s="8" t="s">
        <v>699</v>
      </c>
      <c r="D100" s="14">
        <v>4</v>
      </c>
      <c r="E100" s="14">
        <v>3</v>
      </c>
      <c r="F100" s="14">
        <v>4</v>
      </c>
      <c r="G100" s="14">
        <v>3</v>
      </c>
      <c r="H100" s="14">
        <v>4</v>
      </c>
      <c r="I100" s="39">
        <f t="shared" si="3"/>
        <v>4</v>
      </c>
      <c r="J100" s="39">
        <f t="shared" si="4"/>
        <v>0.30000000000000071</v>
      </c>
      <c r="K100" s="39">
        <f t="shared" si="5"/>
        <v>3.6</v>
      </c>
      <c r="L100" s="14"/>
      <c r="M100" s="14">
        <v>5</v>
      </c>
      <c r="N100" s="14" t="s">
        <v>262</v>
      </c>
    </row>
    <row r="101" spans="1:14" ht="30">
      <c r="A101" s="40" t="s">
        <v>750</v>
      </c>
      <c r="B101" s="8" t="s">
        <v>673</v>
      </c>
      <c r="C101" s="8" t="s">
        <v>699</v>
      </c>
      <c r="D101" s="14">
        <v>5</v>
      </c>
      <c r="E101" s="14">
        <v>5</v>
      </c>
      <c r="F101" s="14">
        <v>5</v>
      </c>
      <c r="G101" s="14">
        <v>4</v>
      </c>
      <c r="H101" s="14">
        <v>5</v>
      </c>
      <c r="I101" s="39">
        <f t="shared" si="3"/>
        <v>5</v>
      </c>
      <c r="J101" s="39">
        <f t="shared" si="4"/>
        <v>0.19999999999999998</v>
      </c>
      <c r="K101" s="39">
        <f t="shared" si="5"/>
        <v>4.8</v>
      </c>
      <c r="L101" s="14"/>
      <c r="M101" s="14">
        <v>5</v>
      </c>
      <c r="N101" s="14" t="s">
        <v>263</v>
      </c>
    </row>
    <row r="102" spans="1:14" ht="30">
      <c r="A102" s="40" t="s">
        <v>751</v>
      </c>
      <c r="B102" s="8" t="s">
        <v>673</v>
      </c>
      <c r="C102" s="8" t="s">
        <v>699</v>
      </c>
      <c r="D102" s="14">
        <v>4</v>
      </c>
      <c r="E102" s="14">
        <v>3</v>
      </c>
      <c r="F102" s="14">
        <v>4</v>
      </c>
      <c r="G102" s="14">
        <v>3</v>
      </c>
      <c r="H102" s="14">
        <v>4</v>
      </c>
      <c r="I102" s="39">
        <f t="shared" si="3"/>
        <v>4</v>
      </c>
      <c r="J102" s="39">
        <f t="shared" si="4"/>
        <v>0.30000000000000071</v>
      </c>
      <c r="K102" s="39">
        <f t="shared" si="5"/>
        <v>3.6</v>
      </c>
      <c r="L102" s="14"/>
      <c r="M102" s="14">
        <v>5</v>
      </c>
      <c r="N102" s="14" t="s">
        <v>264</v>
      </c>
    </row>
    <row r="103" spans="1:14" ht="30">
      <c r="A103" s="40" t="s">
        <v>752</v>
      </c>
      <c r="B103" s="8" t="s">
        <v>673</v>
      </c>
      <c r="C103" s="8" t="s">
        <v>699</v>
      </c>
      <c r="D103" s="14">
        <v>4</v>
      </c>
      <c r="E103" s="14">
        <v>3</v>
      </c>
      <c r="F103" s="14">
        <v>4</v>
      </c>
      <c r="G103" s="14">
        <v>4</v>
      </c>
      <c r="H103" s="14">
        <v>4</v>
      </c>
      <c r="I103" s="39">
        <f t="shared" si="3"/>
        <v>4</v>
      </c>
      <c r="J103" s="39">
        <f t="shared" si="4"/>
        <v>0.19999999999999929</v>
      </c>
      <c r="K103" s="39">
        <f t="shared" si="5"/>
        <v>3.8</v>
      </c>
      <c r="L103" s="14"/>
      <c r="M103" s="14">
        <v>5</v>
      </c>
    </row>
    <row r="104" spans="1:14" ht="30">
      <c r="A104" s="40" t="s">
        <v>753</v>
      </c>
      <c r="B104" s="8" t="s">
        <v>673</v>
      </c>
      <c r="C104" s="8" t="s">
        <v>699</v>
      </c>
      <c r="D104" s="14">
        <v>4</v>
      </c>
      <c r="E104" s="14">
        <v>3</v>
      </c>
      <c r="F104" s="14">
        <v>3</v>
      </c>
      <c r="G104" s="14">
        <v>3</v>
      </c>
      <c r="H104" s="14">
        <v>4</v>
      </c>
      <c r="I104" s="39">
        <f t="shared" si="3"/>
        <v>3</v>
      </c>
      <c r="J104" s="39">
        <f t="shared" si="4"/>
        <v>0.30000000000000071</v>
      </c>
      <c r="K104" s="39">
        <f t="shared" si="5"/>
        <v>3.4</v>
      </c>
      <c r="L104" s="14"/>
      <c r="M104" s="14">
        <v>4</v>
      </c>
    </row>
    <row r="105" spans="1:14">
      <c r="A105" s="41" t="s">
        <v>764</v>
      </c>
      <c r="B105" s="8" t="s">
        <v>675</v>
      </c>
      <c r="C105" s="8" t="s">
        <v>699</v>
      </c>
      <c r="D105" s="1">
        <v>3</v>
      </c>
      <c r="E105" s="1">
        <v>2</v>
      </c>
      <c r="F105" s="1">
        <v>3</v>
      </c>
      <c r="G105" s="1">
        <v>2</v>
      </c>
      <c r="H105" s="1">
        <v>2</v>
      </c>
      <c r="I105" s="39">
        <f t="shared" ref="I105:I146" si="6">MEDIAN(D105:H105)</f>
        <v>2</v>
      </c>
      <c r="J105" s="39">
        <f t="shared" ref="J105:J146" si="7">_xlfn.VAR.S(D105:H105)</f>
        <v>0.29999999999999982</v>
      </c>
      <c r="K105" s="39">
        <f t="shared" ref="K105:K146" si="8">AVERAGE(D105:H105)</f>
        <v>2.4</v>
      </c>
      <c r="L105" s="1"/>
      <c r="M105" s="1">
        <v>3</v>
      </c>
      <c r="N105" s="1" t="s">
        <v>305</v>
      </c>
    </row>
    <row r="106" spans="1:14">
      <c r="A106" s="41" t="s">
        <v>765</v>
      </c>
      <c r="B106" s="8" t="s">
        <v>675</v>
      </c>
      <c r="C106" s="8" t="s">
        <v>699</v>
      </c>
      <c r="D106" s="1">
        <v>4</v>
      </c>
      <c r="E106" s="1">
        <v>2</v>
      </c>
      <c r="F106" s="1">
        <v>4</v>
      </c>
      <c r="G106" s="1">
        <v>2</v>
      </c>
      <c r="H106" s="1">
        <v>4</v>
      </c>
      <c r="I106" s="39">
        <f t="shared" si="6"/>
        <v>4</v>
      </c>
      <c r="J106" s="39">
        <f t="shared" si="7"/>
        <v>1.1999999999999993</v>
      </c>
      <c r="K106" s="39">
        <f t="shared" si="8"/>
        <v>3.2</v>
      </c>
      <c r="L106" s="1"/>
      <c r="M106" s="1">
        <v>3</v>
      </c>
      <c r="N106" s="1" t="s">
        <v>306</v>
      </c>
    </row>
    <row r="107" spans="1:14">
      <c r="A107" s="41" t="s">
        <v>766</v>
      </c>
      <c r="B107" s="8" t="s">
        <v>675</v>
      </c>
      <c r="C107" s="8" t="s">
        <v>699</v>
      </c>
      <c r="D107" s="1">
        <v>4</v>
      </c>
      <c r="E107" s="1">
        <v>2</v>
      </c>
      <c r="F107" s="1">
        <v>4</v>
      </c>
      <c r="G107" s="1">
        <v>2</v>
      </c>
      <c r="H107" s="1">
        <v>4</v>
      </c>
      <c r="I107" s="39">
        <f t="shared" si="6"/>
        <v>4</v>
      </c>
      <c r="J107" s="39">
        <f t="shared" si="7"/>
        <v>1.1999999999999993</v>
      </c>
      <c r="K107" s="39">
        <f t="shared" si="8"/>
        <v>3.2</v>
      </c>
      <c r="L107" s="1"/>
      <c r="M107" s="1">
        <v>4</v>
      </c>
      <c r="N107" s="1" t="s">
        <v>307</v>
      </c>
    </row>
    <row r="108" spans="1:14">
      <c r="A108" s="41" t="s">
        <v>767</v>
      </c>
      <c r="B108" s="8" t="s">
        <v>675</v>
      </c>
      <c r="C108" s="8" t="s">
        <v>699</v>
      </c>
      <c r="D108" s="1">
        <v>4</v>
      </c>
      <c r="E108" s="1">
        <v>2</v>
      </c>
      <c r="F108" s="1">
        <v>4</v>
      </c>
      <c r="G108" s="1">
        <v>4</v>
      </c>
      <c r="H108" s="1">
        <v>4</v>
      </c>
      <c r="I108" s="39">
        <f t="shared" si="6"/>
        <v>4</v>
      </c>
      <c r="J108" s="39">
        <f t="shared" si="7"/>
        <v>0.80000000000000071</v>
      </c>
      <c r="K108" s="39">
        <f t="shared" si="8"/>
        <v>3.6</v>
      </c>
      <c r="L108" s="1"/>
      <c r="M108" s="1">
        <v>5</v>
      </c>
      <c r="N108" s="1" t="s">
        <v>308</v>
      </c>
    </row>
    <row r="109" spans="1:14">
      <c r="A109" s="41" t="s">
        <v>768</v>
      </c>
      <c r="B109" s="8" t="s">
        <v>675</v>
      </c>
      <c r="C109" s="8" t="s">
        <v>699</v>
      </c>
      <c r="D109" s="1">
        <v>4</v>
      </c>
      <c r="E109" s="1">
        <v>2</v>
      </c>
      <c r="F109" s="1">
        <v>2</v>
      </c>
      <c r="G109" s="1">
        <v>2</v>
      </c>
      <c r="H109" s="1">
        <v>4</v>
      </c>
      <c r="I109" s="39">
        <f t="shared" si="6"/>
        <v>2</v>
      </c>
      <c r="J109" s="39">
        <f t="shared" si="7"/>
        <v>1.1999999999999993</v>
      </c>
      <c r="K109" s="39">
        <f t="shared" si="8"/>
        <v>2.8</v>
      </c>
      <c r="L109" s="1"/>
      <c r="M109" s="1">
        <v>2</v>
      </c>
      <c r="N109" s="1" t="s">
        <v>309</v>
      </c>
    </row>
    <row r="110" spans="1:14">
      <c r="A110" s="41" t="s">
        <v>769</v>
      </c>
      <c r="B110" s="8" t="s">
        <v>675</v>
      </c>
      <c r="C110" s="8" t="s">
        <v>699</v>
      </c>
      <c r="D110" s="1">
        <v>2</v>
      </c>
      <c r="E110" s="1">
        <v>2</v>
      </c>
      <c r="F110" s="1">
        <v>2</v>
      </c>
      <c r="G110" s="1">
        <v>2</v>
      </c>
      <c r="H110" s="1">
        <v>3</v>
      </c>
      <c r="I110" s="39">
        <f t="shared" si="6"/>
        <v>2</v>
      </c>
      <c r="J110" s="39">
        <f t="shared" si="7"/>
        <v>0.20000000000000018</v>
      </c>
      <c r="K110" s="39">
        <f t="shared" si="8"/>
        <v>2.2000000000000002</v>
      </c>
      <c r="L110" s="1"/>
      <c r="M110" s="1">
        <v>2</v>
      </c>
      <c r="N110" s="1" t="s">
        <v>310</v>
      </c>
    </row>
    <row r="111" spans="1:14">
      <c r="A111" s="41" t="s">
        <v>770</v>
      </c>
      <c r="B111" s="8" t="s">
        <v>675</v>
      </c>
      <c r="C111" s="8" t="s">
        <v>699</v>
      </c>
      <c r="D111" s="1">
        <v>4</v>
      </c>
      <c r="E111" s="1">
        <v>4</v>
      </c>
      <c r="F111" s="1">
        <v>4</v>
      </c>
      <c r="G111" s="1">
        <v>4</v>
      </c>
      <c r="H111" s="1">
        <v>4</v>
      </c>
      <c r="I111" s="39">
        <f t="shared" si="6"/>
        <v>4</v>
      </c>
      <c r="J111" s="39">
        <f t="shared" si="7"/>
        <v>0</v>
      </c>
      <c r="K111" s="39">
        <f t="shared" si="8"/>
        <v>4</v>
      </c>
      <c r="L111" s="1"/>
      <c r="M111" s="1">
        <v>4</v>
      </c>
      <c r="N111" s="1" t="s">
        <v>311</v>
      </c>
    </row>
    <row r="112" spans="1:14">
      <c r="A112" s="41" t="s">
        <v>771</v>
      </c>
      <c r="B112" s="8" t="s">
        <v>675</v>
      </c>
      <c r="C112" s="8" t="s">
        <v>699</v>
      </c>
      <c r="D112" s="1">
        <v>2</v>
      </c>
      <c r="E112" s="1">
        <v>2</v>
      </c>
      <c r="F112" s="1">
        <v>2</v>
      </c>
      <c r="G112" s="1">
        <v>2</v>
      </c>
      <c r="H112" s="1">
        <v>2</v>
      </c>
      <c r="I112" s="39">
        <f t="shared" si="6"/>
        <v>2</v>
      </c>
      <c r="J112" s="39">
        <f t="shared" si="7"/>
        <v>0</v>
      </c>
      <c r="K112" s="39">
        <f t="shared" si="8"/>
        <v>2</v>
      </c>
      <c r="L112" s="1"/>
      <c r="M112" s="1">
        <v>2</v>
      </c>
      <c r="N112" s="1" t="s">
        <v>312</v>
      </c>
    </row>
    <row r="113" spans="1:14">
      <c r="A113" s="41" t="s">
        <v>772</v>
      </c>
      <c r="B113" s="8" t="s">
        <v>675</v>
      </c>
      <c r="C113" s="8" t="s">
        <v>699</v>
      </c>
      <c r="D113" s="1">
        <v>2</v>
      </c>
      <c r="E113" s="1">
        <v>2</v>
      </c>
      <c r="F113" s="1">
        <v>2</v>
      </c>
      <c r="G113" s="1">
        <v>2</v>
      </c>
      <c r="H113" s="1">
        <v>2</v>
      </c>
      <c r="I113" s="39">
        <f t="shared" si="6"/>
        <v>2</v>
      </c>
      <c r="J113" s="39">
        <f t="shared" si="7"/>
        <v>0</v>
      </c>
      <c r="K113" s="39">
        <f t="shared" si="8"/>
        <v>2</v>
      </c>
      <c r="L113" s="1"/>
      <c r="M113" s="1">
        <v>2</v>
      </c>
      <c r="N113" s="1" t="s">
        <v>313</v>
      </c>
    </row>
    <row r="114" spans="1:14">
      <c r="A114" s="41" t="s">
        <v>773</v>
      </c>
      <c r="B114" s="8" t="s">
        <v>675</v>
      </c>
      <c r="C114" s="8" t="s">
        <v>699</v>
      </c>
      <c r="D114" s="1">
        <v>2</v>
      </c>
      <c r="E114" s="1">
        <v>2</v>
      </c>
      <c r="F114" s="1">
        <v>2</v>
      </c>
      <c r="G114" s="1">
        <v>2</v>
      </c>
      <c r="H114" s="1">
        <v>2</v>
      </c>
      <c r="I114" s="39">
        <f t="shared" si="6"/>
        <v>2</v>
      </c>
      <c r="J114" s="39">
        <f t="shared" si="7"/>
        <v>0</v>
      </c>
      <c r="K114" s="39">
        <f t="shared" si="8"/>
        <v>2</v>
      </c>
      <c r="L114" s="1"/>
      <c r="M114" s="1">
        <v>3</v>
      </c>
      <c r="N114" s="1" t="s">
        <v>314</v>
      </c>
    </row>
    <row r="115" spans="1:14">
      <c r="A115" s="41" t="s">
        <v>774</v>
      </c>
      <c r="B115" s="8" t="s">
        <v>675</v>
      </c>
      <c r="C115" s="8" t="s">
        <v>699</v>
      </c>
      <c r="D115" s="1">
        <v>2</v>
      </c>
      <c r="E115" s="1">
        <v>2</v>
      </c>
      <c r="F115" s="1">
        <v>2</v>
      </c>
      <c r="G115" s="1">
        <v>2</v>
      </c>
      <c r="H115" s="1">
        <v>2</v>
      </c>
      <c r="I115" s="39">
        <f t="shared" si="6"/>
        <v>2</v>
      </c>
      <c r="J115" s="39">
        <f t="shared" si="7"/>
        <v>0</v>
      </c>
      <c r="K115" s="39">
        <f t="shared" si="8"/>
        <v>2</v>
      </c>
      <c r="L115" s="1"/>
      <c r="M115" s="1">
        <v>2</v>
      </c>
      <c r="N115" s="1" t="s">
        <v>315</v>
      </c>
    </row>
    <row r="116" spans="1:14">
      <c r="A116" s="41" t="s">
        <v>775</v>
      </c>
      <c r="B116" s="8" t="s">
        <v>675</v>
      </c>
      <c r="C116" s="8" t="s">
        <v>699</v>
      </c>
      <c r="D116" s="1">
        <v>4</v>
      </c>
      <c r="E116" s="1">
        <v>4</v>
      </c>
      <c r="F116" s="1">
        <v>4</v>
      </c>
      <c r="G116" s="1">
        <v>3</v>
      </c>
      <c r="H116" s="1">
        <v>4</v>
      </c>
      <c r="I116" s="39">
        <f t="shared" si="6"/>
        <v>4</v>
      </c>
      <c r="J116" s="39">
        <f t="shared" si="7"/>
        <v>0.19999999999999929</v>
      </c>
      <c r="K116" s="39">
        <f t="shared" si="8"/>
        <v>3.8</v>
      </c>
      <c r="L116" s="1"/>
      <c r="M116" s="1">
        <v>4</v>
      </c>
      <c r="N116" s="1" t="s">
        <v>316</v>
      </c>
    </row>
    <row r="117" spans="1:14">
      <c r="A117" s="41" t="s">
        <v>776</v>
      </c>
      <c r="B117" s="8" t="s">
        <v>675</v>
      </c>
      <c r="C117" s="8" t="s">
        <v>699</v>
      </c>
      <c r="D117" s="1">
        <v>4</v>
      </c>
      <c r="E117" s="1">
        <v>4</v>
      </c>
      <c r="F117" s="1">
        <v>4</v>
      </c>
      <c r="G117" s="1">
        <v>3</v>
      </c>
      <c r="H117" s="1">
        <v>4</v>
      </c>
      <c r="I117" s="39">
        <f t="shared" si="6"/>
        <v>4</v>
      </c>
      <c r="J117" s="39">
        <f t="shared" si="7"/>
        <v>0.19999999999999929</v>
      </c>
      <c r="K117" s="39">
        <f t="shared" si="8"/>
        <v>3.8</v>
      </c>
      <c r="L117" s="1"/>
      <c r="M117" s="1">
        <v>4</v>
      </c>
      <c r="N117" s="1" t="s">
        <v>317</v>
      </c>
    </row>
    <row r="118" spans="1:14">
      <c r="A118" s="41" t="s">
        <v>764</v>
      </c>
      <c r="B118" s="8" t="s">
        <v>676</v>
      </c>
      <c r="C118" s="8" t="s">
        <v>699</v>
      </c>
      <c r="D118" s="1">
        <v>3</v>
      </c>
      <c r="E118" s="1">
        <v>2</v>
      </c>
      <c r="F118" s="1">
        <v>3</v>
      </c>
      <c r="G118" s="1">
        <v>1</v>
      </c>
      <c r="H118" s="1">
        <v>3</v>
      </c>
      <c r="I118" s="39">
        <f t="shared" si="6"/>
        <v>3</v>
      </c>
      <c r="J118" s="39">
        <f t="shared" si="7"/>
        <v>0.79999999999999982</v>
      </c>
      <c r="K118" s="39">
        <f t="shared" si="8"/>
        <v>2.4</v>
      </c>
      <c r="L118" s="1"/>
      <c r="M118" s="1">
        <v>2</v>
      </c>
      <c r="N118"/>
    </row>
    <row r="119" spans="1:14">
      <c r="A119" s="41" t="s">
        <v>765</v>
      </c>
      <c r="B119" s="8" t="s">
        <v>676</v>
      </c>
      <c r="C119" s="8" t="s">
        <v>699</v>
      </c>
      <c r="D119" s="1">
        <v>2</v>
      </c>
      <c r="E119" s="1">
        <v>2</v>
      </c>
      <c r="F119" s="1">
        <v>3</v>
      </c>
      <c r="G119" s="1">
        <v>3</v>
      </c>
      <c r="H119" s="1">
        <v>3</v>
      </c>
      <c r="I119" s="39">
        <f t="shared" si="6"/>
        <v>3</v>
      </c>
      <c r="J119" s="39">
        <f t="shared" si="7"/>
        <v>0.30000000000000071</v>
      </c>
      <c r="K119" s="39">
        <f t="shared" si="8"/>
        <v>2.6</v>
      </c>
      <c r="L119" s="1"/>
      <c r="M119" s="1">
        <v>3</v>
      </c>
      <c r="N119"/>
    </row>
    <row r="120" spans="1:14">
      <c r="A120" s="41" t="s">
        <v>766</v>
      </c>
      <c r="B120" s="8" t="s">
        <v>676</v>
      </c>
      <c r="C120" s="8" t="s">
        <v>699</v>
      </c>
      <c r="D120" s="1">
        <v>5</v>
      </c>
      <c r="E120" s="1">
        <v>4</v>
      </c>
      <c r="F120" s="1">
        <v>4</v>
      </c>
      <c r="G120" s="1">
        <v>4</v>
      </c>
      <c r="H120" s="1">
        <v>5</v>
      </c>
      <c r="I120" s="39">
        <f t="shared" si="6"/>
        <v>4</v>
      </c>
      <c r="J120" s="39">
        <f t="shared" si="7"/>
        <v>0.30000000000000071</v>
      </c>
      <c r="K120" s="39">
        <f t="shared" si="8"/>
        <v>4.4000000000000004</v>
      </c>
      <c r="L120" s="1"/>
      <c r="M120" s="1">
        <v>4</v>
      </c>
      <c r="N120"/>
    </row>
    <row r="121" spans="1:14">
      <c r="A121" s="41" t="s">
        <v>767</v>
      </c>
      <c r="B121" s="8" t="s">
        <v>676</v>
      </c>
      <c r="C121" s="8" t="s">
        <v>699</v>
      </c>
      <c r="D121" s="1">
        <v>5</v>
      </c>
      <c r="E121" s="1">
        <v>4</v>
      </c>
      <c r="F121" s="1">
        <v>4</v>
      </c>
      <c r="G121" s="1">
        <v>4</v>
      </c>
      <c r="H121" s="1">
        <v>5</v>
      </c>
      <c r="I121" s="39">
        <f t="shared" si="6"/>
        <v>4</v>
      </c>
      <c r="J121" s="39">
        <f t="shared" si="7"/>
        <v>0.30000000000000071</v>
      </c>
      <c r="K121" s="39">
        <f t="shared" si="8"/>
        <v>4.4000000000000004</v>
      </c>
      <c r="L121" s="1"/>
      <c r="M121" s="1">
        <v>5</v>
      </c>
      <c r="N121"/>
    </row>
    <row r="122" spans="1:14">
      <c r="A122" s="41" t="s">
        <v>768</v>
      </c>
      <c r="B122" s="8" t="s">
        <v>676</v>
      </c>
      <c r="C122" s="8" t="s">
        <v>699</v>
      </c>
      <c r="D122" s="1">
        <v>4</v>
      </c>
      <c r="E122" s="1">
        <v>4</v>
      </c>
      <c r="F122" s="1">
        <v>5</v>
      </c>
      <c r="G122" s="1">
        <v>4</v>
      </c>
      <c r="H122" s="1">
        <v>4</v>
      </c>
      <c r="I122" s="39">
        <f t="shared" si="6"/>
        <v>4</v>
      </c>
      <c r="J122" s="39">
        <f t="shared" si="7"/>
        <v>0.19999999999999998</v>
      </c>
      <c r="K122" s="39">
        <f t="shared" si="8"/>
        <v>4.2</v>
      </c>
      <c r="L122" s="1"/>
      <c r="M122" s="1">
        <v>5</v>
      </c>
      <c r="N122"/>
    </row>
    <row r="123" spans="1:14">
      <c r="A123" s="41" t="s">
        <v>769</v>
      </c>
      <c r="B123" s="8" t="s">
        <v>676</v>
      </c>
      <c r="C123" s="8" t="s">
        <v>699</v>
      </c>
      <c r="D123" s="1">
        <v>4</v>
      </c>
      <c r="E123" s="1">
        <v>3</v>
      </c>
      <c r="F123" s="1">
        <v>4</v>
      </c>
      <c r="G123" s="1">
        <v>4</v>
      </c>
      <c r="H123" s="1">
        <v>4</v>
      </c>
      <c r="I123" s="39">
        <f t="shared" si="6"/>
        <v>4</v>
      </c>
      <c r="J123" s="39">
        <f t="shared" si="7"/>
        <v>0.19999999999999929</v>
      </c>
      <c r="K123" s="39">
        <f t="shared" si="8"/>
        <v>3.8</v>
      </c>
      <c r="L123" s="1"/>
      <c r="M123" s="1">
        <v>3</v>
      </c>
      <c r="N123"/>
    </row>
    <row r="124" spans="1:14">
      <c r="A124" s="41" t="s">
        <v>770</v>
      </c>
      <c r="B124" s="8" t="s">
        <v>676</v>
      </c>
      <c r="C124" s="8" t="s">
        <v>699</v>
      </c>
      <c r="D124" s="1">
        <v>5</v>
      </c>
      <c r="E124" s="1">
        <v>5</v>
      </c>
      <c r="F124" s="1">
        <v>5</v>
      </c>
      <c r="G124" s="1">
        <v>4</v>
      </c>
      <c r="H124" s="1">
        <v>5</v>
      </c>
      <c r="I124" s="39">
        <f t="shared" si="6"/>
        <v>5</v>
      </c>
      <c r="J124" s="39">
        <f t="shared" si="7"/>
        <v>0.19999999999999998</v>
      </c>
      <c r="K124" s="39">
        <f t="shared" si="8"/>
        <v>4.8</v>
      </c>
      <c r="L124" s="1"/>
      <c r="M124" s="1">
        <v>4</v>
      </c>
      <c r="N124"/>
    </row>
    <row r="125" spans="1:14">
      <c r="A125" s="41" t="s">
        <v>771</v>
      </c>
      <c r="B125" s="8" t="s">
        <v>676</v>
      </c>
      <c r="C125" s="8" t="s">
        <v>699</v>
      </c>
      <c r="D125" s="1">
        <v>4</v>
      </c>
      <c r="E125" s="1">
        <v>3</v>
      </c>
      <c r="F125" s="1">
        <v>3</v>
      </c>
      <c r="G125" s="1">
        <v>4</v>
      </c>
      <c r="H125" s="1">
        <v>3</v>
      </c>
      <c r="I125" s="39">
        <f t="shared" si="6"/>
        <v>3</v>
      </c>
      <c r="J125" s="39">
        <f t="shared" si="7"/>
        <v>0.30000000000000071</v>
      </c>
      <c r="K125" s="39">
        <f t="shared" si="8"/>
        <v>3.4</v>
      </c>
      <c r="L125" s="1"/>
      <c r="M125" s="1">
        <v>4</v>
      </c>
      <c r="N125"/>
    </row>
    <row r="126" spans="1:14">
      <c r="A126" s="41" t="s">
        <v>772</v>
      </c>
      <c r="B126" s="8" t="s">
        <v>676</v>
      </c>
      <c r="C126" s="8" t="s">
        <v>699</v>
      </c>
      <c r="D126" s="1">
        <v>5</v>
      </c>
      <c r="E126" s="1">
        <v>4</v>
      </c>
      <c r="F126" s="1">
        <v>4</v>
      </c>
      <c r="G126" s="1">
        <v>4</v>
      </c>
      <c r="H126" s="1">
        <v>5</v>
      </c>
      <c r="I126" s="39">
        <f t="shared" si="6"/>
        <v>4</v>
      </c>
      <c r="J126" s="39">
        <f t="shared" si="7"/>
        <v>0.30000000000000071</v>
      </c>
      <c r="K126" s="39">
        <f t="shared" si="8"/>
        <v>4.4000000000000004</v>
      </c>
      <c r="L126" s="1"/>
      <c r="M126" s="1">
        <v>5</v>
      </c>
      <c r="N126"/>
    </row>
    <row r="127" spans="1:14">
      <c r="A127" s="41" t="s">
        <v>773</v>
      </c>
      <c r="B127" s="8" t="s">
        <v>676</v>
      </c>
      <c r="C127" s="8" t="s">
        <v>699</v>
      </c>
      <c r="D127" s="1">
        <v>4</v>
      </c>
      <c r="E127" s="1">
        <v>4</v>
      </c>
      <c r="F127" s="1">
        <v>4</v>
      </c>
      <c r="G127" s="1">
        <v>4</v>
      </c>
      <c r="H127" s="1">
        <v>4</v>
      </c>
      <c r="I127" s="39">
        <f t="shared" si="6"/>
        <v>4</v>
      </c>
      <c r="J127" s="39">
        <f t="shared" si="7"/>
        <v>0</v>
      </c>
      <c r="K127" s="39">
        <f t="shared" si="8"/>
        <v>4</v>
      </c>
      <c r="L127" s="1"/>
      <c r="M127" s="1">
        <v>5</v>
      </c>
      <c r="N127"/>
    </row>
    <row r="128" spans="1:14">
      <c r="A128" s="41" t="s">
        <v>774</v>
      </c>
      <c r="B128" s="8" t="s">
        <v>676</v>
      </c>
      <c r="C128" s="8" t="s">
        <v>699</v>
      </c>
      <c r="D128" s="1">
        <v>4</v>
      </c>
      <c r="E128" s="1">
        <v>4</v>
      </c>
      <c r="F128" s="1">
        <v>4</v>
      </c>
      <c r="G128" s="1">
        <v>4</v>
      </c>
      <c r="H128" s="1">
        <v>4</v>
      </c>
      <c r="I128" s="39">
        <f t="shared" si="6"/>
        <v>4</v>
      </c>
      <c r="J128" s="39">
        <f t="shared" si="7"/>
        <v>0</v>
      </c>
      <c r="K128" s="39">
        <f t="shared" si="8"/>
        <v>4</v>
      </c>
      <c r="L128" s="1"/>
      <c r="M128" s="1">
        <v>5</v>
      </c>
      <c r="N128"/>
    </row>
    <row r="129" spans="1:14">
      <c r="A129" s="41" t="s">
        <v>775</v>
      </c>
      <c r="B129" s="8" t="s">
        <v>676</v>
      </c>
      <c r="C129" s="8" t="s">
        <v>699</v>
      </c>
      <c r="D129" s="1">
        <v>4</v>
      </c>
      <c r="E129" s="1">
        <v>3</v>
      </c>
      <c r="F129" s="1">
        <v>3</v>
      </c>
      <c r="G129" s="1">
        <v>2</v>
      </c>
      <c r="H129" s="1">
        <v>3</v>
      </c>
      <c r="I129" s="39">
        <f t="shared" si="6"/>
        <v>3</v>
      </c>
      <c r="J129" s="39">
        <f t="shared" si="7"/>
        <v>0.5</v>
      </c>
      <c r="K129" s="39">
        <f t="shared" si="8"/>
        <v>3</v>
      </c>
      <c r="L129" s="1"/>
      <c r="M129" s="1">
        <v>4</v>
      </c>
      <c r="N129"/>
    </row>
    <row r="130" spans="1:14">
      <c r="A130" s="41" t="s">
        <v>776</v>
      </c>
      <c r="B130" s="8" t="s">
        <v>676</v>
      </c>
      <c r="C130" s="8" t="s">
        <v>699</v>
      </c>
      <c r="D130" s="1">
        <v>5</v>
      </c>
      <c r="E130" s="1">
        <v>4</v>
      </c>
      <c r="F130" s="1">
        <v>5</v>
      </c>
      <c r="G130" s="1">
        <v>4</v>
      </c>
      <c r="H130" s="1">
        <v>4</v>
      </c>
      <c r="I130" s="39">
        <f t="shared" si="6"/>
        <v>4</v>
      </c>
      <c r="J130" s="39">
        <f t="shared" si="7"/>
        <v>0.30000000000000071</v>
      </c>
      <c r="K130" s="39">
        <f t="shared" si="8"/>
        <v>4.4000000000000004</v>
      </c>
      <c r="L130" s="1"/>
      <c r="M130" s="1">
        <v>5</v>
      </c>
      <c r="N130"/>
    </row>
    <row r="131" spans="1:14">
      <c r="A131" s="41" t="s">
        <v>784</v>
      </c>
      <c r="B131" s="8" t="s">
        <v>677</v>
      </c>
      <c r="C131" s="8" t="s">
        <v>699</v>
      </c>
      <c r="D131" s="1">
        <v>4</v>
      </c>
      <c r="E131" s="1">
        <v>2</v>
      </c>
      <c r="F131" s="1">
        <v>2</v>
      </c>
      <c r="G131" s="1">
        <v>3</v>
      </c>
      <c r="H131" s="1">
        <v>3</v>
      </c>
      <c r="I131" s="39">
        <f t="shared" si="6"/>
        <v>3</v>
      </c>
      <c r="J131" s="39">
        <f t="shared" si="7"/>
        <v>0.69999999999999929</v>
      </c>
      <c r="K131" s="39">
        <f t="shared" si="8"/>
        <v>2.8</v>
      </c>
      <c r="L131" s="1"/>
      <c r="M131" s="1">
        <v>3</v>
      </c>
      <c r="N131"/>
    </row>
    <row r="132" spans="1:14">
      <c r="A132" s="41" t="s">
        <v>785</v>
      </c>
      <c r="B132" s="8" t="s">
        <v>677</v>
      </c>
      <c r="C132" s="8" t="s">
        <v>699</v>
      </c>
      <c r="D132" s="1">
        <v>2</v>
      </c>
      <c r="E132" s="1">
        <v>2</v>
      </c>
      <c r="F132" s="1">
        <v>2</v>
      </c>
      <c r="G132" s="1">
        <v>3</v>
      </c>
      <c r="H132" s="1">
        <v>3</v>
      </c>
      <c r="I132" s="39">
        <f t="shared" si="6"/>
        <v>2</v>
      </c>
      <c r="J132" s="39">
        <f t="shared" si="7"/>
        <v>0.29999999999999982</v>
      </c>
      <c r="K132" s="39">
        <f t="shared" si="8"/>
        <v>2.4</v>
      </c>
      <c r="L132" s="1"/>
      <c r="M132" s="1">
        <v>2</v>
      </c>
      <c r="N132"/>
    </row>
    <row r="133" spans="1:14">
      <c r="A133" s="41" t="s">
        <v>786</v>
      </c>
      <c r="B133" s="8" t="s">
        <v>677</v>
      </c>
      <c r="C133" s="8" t="s">
        <v>699</v>
      </c>
      <c r="D133" s="1">
        <v>1</v>
      </c>
      <c r="E133" s="1">
        <v>2</v>
      </c>
      <c r="F133" s="1">
        <v>2</v>
      </c>
      <c r="G133" s="1">
        <v>2</v>
      </c>
      <c r="H133" s="1">
        <v>2</v>
      </c>
      <c r="I133" s="39">
        <f t="shared" si="6"/>
        <v>2</v>
      </c>
      <c r="J133" s="39">
        <f t="shared" si="7"/>
        <v>0.20000000000000018</v>
      </c>
      <c r="K133" s="39">
        <f t="shared" si="8"/>
        <v>1.8</v>
      </c>
      <c r="L133" s="1"/>
      <c r="M133" s="1">
        <v>3</v>
      </c>
      <c r="N133"/>
    </row>
    <row r="134" spans="1:14">
      <c r="A134" s="41" t="s">
        <v>787</v>
      </c>
      <c r="B134" s="8" t="s">
        <v>677</v>
      </c>
      <c r="C134" s="8" t="s">
        <v>699</v>
      </c>
      <c r="D134" s="1">
        <v>4</v>
      </c>
      <c r="E134" s="1">
        <v>2</v>
      </c>
      <c r="F134" s="1">
        <v>2</v>
      </c>
      <c r="G134" s="1">
        <v>2</v>
      </c>
      <c r="H134" s="1">
        <v>3</v>
      </c>
      <c r="I134" s="39">
        <f t="shared" si="6"/>
        <v>2</v>
      </c>
      <c r="J134" s="39">
        <f t="shared" si="7"/>
        <v>0.80000000000000071</v>
      </c>
      <c r="K134" s="39">
        <f t="shared" si="8"/>
        <v>2.6</v>
      </c>
      <c r="L134" s="1"/>
      <c r="M134" s="1">
        <v>3</v>
      </c>
      <c r="N134"/>
    </row>
    <row r="135" spans="1:14">
      <c r="A135" s="41" t="s">
        <v>788</v>
      </c>
      <c r="B135" s="8" t="s">
        <v>677</v>
      </c>
      <c r="C135" s="8" t="s">
        <v>699</v>
      </c>
      <c r="D135" s="1">
        <v>4</v>
      </c>
      <c r="E135" s="1">
        <v>3</v>
      </c>
      <c r="F135" s="1">
        <v>3</v>
      </c>
      <c r="G135" s="1">
        <v>3</v>
      </c>
      <c r="H135" s="1">
        <v>2</v>
      </c>
      <c r="I135" s="39">
        <f t="shared" si="6"/>
        <v>3</v>
      </c>
      <c r="J135" s="39">
        <f t="shared" si="7"/>
        <v>0.5</v>
      </c>
      <c r="K135" s="39">
        <f t="shared" si="8"/>
        <v>3</v>
      </c>
      <c r="L135" s="1"/>
      <c r="M135" s="1">
        <v>2</v>
      </c>
      <c r="N135"/>
    </row>
    <row r="136" spans="1:14">
      <c r="A136" s="41" t="s">
        <v>789</v>
      </c>
      <c r="B136" s="8" t="s">
        <v>677</v>
      </c>
      <c r="C136" s="8" t="s">
        <v>699</v>
      </c>
      <c r="D136" s="1">
        <v>2</v>
      </c>
      <c r="E136" s="1">
        <v>2</v>
      </c>
      <c r="F136" s="1">
        <v>3</v>
      </c>
      <c r="G136" s="1">
        <v>2</v>
      </c>
      <c r="H136" s="1">
        <v>2</v>
      </c>
      <c r="I136" s="39">
        <f t="shared" si="6"/>
        <v>2</v>
      </c>
      <c r="J136" s="39">
        <f t="shared" si="7"/>
        <v>0.20000000000000018</v>
      </c>
      <c r="K136" s="39">
        <f t="shared" si="8"/>
        <v>2.2000000000000002</v>
      </c>
      <c r="L136" s="1"/>
      <c r="M136" s="1">
        <v>3</v>
      </c>
      <c r="N136"/>
    </row>
    <row r="137" spans="1:14">
      <c r="A137" s="41" t="s">
        <v>790</v>
      </c>
      <c r="B137" s="8" t="s">
        <v>677</v>
      </c>
      <c r="C137" s="8" t="s">
        <v>699</v>
      </c>
      <c r="D137" s="1">
        <v>2</v>
      </c>
      <c r="E137" s="1">
        <v>3</v>
      </c>
      <c r="F137" s="1">
        <v>2</v>
      </c>
      <c r="G137" s="1">
        <v>3</v>
      </c>
      <c r="H137" s="1">
        <v>2</v>
      </c>
      <c r="I137" s="39">
        <f t="shared" si="6"/>
        <v>2</v>
      </c>
      <c r="J137" s="39">
        <f t="shared" si="7"/>
        <v>0.29999999999999982</v>
      </c>
      <c r="K137" s="39">
        <f t="shared" si="8"/>
        <v>2.4</v>
      </c>
      <c r="L137" s="1"/>
      <c r="M137" s="1">
        <v>2</v>
      </c>
      <c r="N137"/>
    </row>
    <row r="138" spans="1:14">
      <c r="A138" s="41" t="s">
        <v>791</v>
      </c>
      <c r="B138" s="8" t="s">
        <v>677</v>
      </c>
      <c r="C138" s="8" t="s">
        <v>699</v>
      </c>
      <c r="D138" s="1">
        <v>4</v>
      </c>
      <c r="E138" s="1">
        <v>2</v>
      </c>
      <c r="F138" s="1">
        <v>4</v>
      </c>
      <c r="G138" s="1">
        <v>3</v>
      </c>
      <c r="H138" s="1">
        <v>3</v>
      </c>
      <c r="I138" s="39">
        <f t="shared" si="6"/>
        <v>3</v>
      </c>
      <c r="J138" s="39">
        <f t="shared" si="7"/>
        <v>0.69999999999999929</v>
      </c>
      <c r="K138" s="39">
        <f t="shared" si="8"/>
        <v>3.2</v>
      </c>
      <c r="L138" s="1"/>
      <c r="M138" s="1">
        <v>2</v>
      </c>
      <c r="N138"/>
    </row>
    <row r="139" spans="1:14">
      <c r="A139" s="41" t="s">
        <v>784</v>
      </c>
      <c r="B139" s="8" t="s">
        <v>678</v>
      </c>
      <c r="C139" s="8" t="s">
        <v>699</v>
      </c>
      <c r="D139" s="1">
        <v>5</v>
      </c>
      <c r="E139" s="1">
        <v>5</v>
      </c>
      <c r="F139" s="1">
        <v>5</v>
      </c>
      <c r="G139" s="1">
        <v>5</v>
      </c>
      <c r="H139" s="1">
        <v>5</v>
      </c>
      <c r="I139" s="39">
        <f t="shared" si="6"/>
        <v>5</v>
      </c>
      <c r="J139" s="39">
        <f t="shared" si="7"/>
        <v>0</v>
      </c>
      <c r="K139" s="39">
        <f t="shared" si="8"/>
        <v>5</v>
      </c>
      <c r="L139" s="1"/>
      <c r="M139" s="1">
        <v>5</v>
      </c>
      <c r="N139" s="1" t="s">
        <v>388</v>
      </c>
    </row>
    <row r="140" spans="1:14">
      <c r="A140" s="41" t="s">
        <v>785</v>
      </c>
      <c r="B140" s="8" t="s">
        <v>678</v>
      </c>
      <c r="C140" s="8" t="s">
        <v>699</v>
      </c>
      <c r="D140" s="1">
        <v>5</v>
      </c>
      <c r="E140" s="1">
        <v>4</v>
      </c>
      <c r="F140" s="1">
        <v>5</v>
      </c>
      <c r="G140" s="1">
        <v>5</v>
      </c>
      <c r="H140" s="1">
        <v>5</v>
      </c>
      <c r="I140" s="39">
        <f t="shared" si="6"/>
        <v>5</v>
      </c>
      <c r="J140" s="39">
        <f t="shared" si="7"/>
        <v>0.19999999999999996</v>
      </c>
      <c r="K140" s="39">
        <f t="shared" si="8"/>
        <v>4.8</v>
      </c>
      <c r="L140" s="1"/>
      <c r="M140" s="1">
        <v>5</v>
      </c>
      <c r="N140" s="1" t="s">
        <v>389</v>
      </c>
    </row>
    <row r="141" spans="1:14">
      <c r="A141" s="41" t="s">
        <v>786</v>
      </c>
      <c r="B141" s="8" t="s">
        <v>678</v>
      </c>
      <c r="C141" s="8" t="s">
        <v>699</v>
      </c>
      <c r="D141" s="1">
        <v>5</v>
      </c>
      <c r="E141" s="1">
        <v>5</v>
      </c>
      <c r="F141" s="1">
        <v>5</v>
      </c>
      <c r="G141" s="1">
        <v>5</v>
      </c>
      <c r="H141" s="1">
        <v>5</v>
      </c>
      <c r="I141" s="39">
        <f t="shared" si="6"/>
        <v>5</v>
      </c>
      <c r="J141" s="39">
        <f t="shared" si="7"/>
        <v>0</v>
      </c>
      <c r="K141" s="39">
        <f t="shared" si="8"/>
        <v>5</v>
      </c>
      <c r="L141" s="1"/>
      <c r="M141" s="1">
        <v>5</v>
      </c>
      <c r="N141" s="1" t="s">
        <v>390</v>
      </c>
    </row>
    <row r="142" spans="1:14">
      <c r="A142" s="41" t="s">
        <v>787</v>
      </c>
      <c r="B142" s="8" t="s">
        <v>678</v>
      </c>
      <c r="C142" s="8" t="s">
        <v>699</v>
      </c>
      <c r="D142" s="1">
        <v>5</v>
      </c>
      <c r="E142" s="1">
        <v>2</v>
      </c>
      <c r="F142" s="1">
        <v>2</v>
      </c>
      <c r="G142" s="1">
        <v>5</v>
      </c>
      <c r="H142" s="1">
        <v>2</v>
      </c>
      <c r="I142" s="39">
        <f t="shared" si="6"/>
        <v>2</v>
      </c>
      <c r="J142" s="39">
        <f t="shared" si="7"/>
        <v>2.6999999999999993</v>
      </c>
      <c r="K142" s="39">
        <f t="shared" si="8"/>
        <v>3.2</v>
      </c>
      <c r="L142" s="1"/>
      <c r="M142" s="1">
        <v>5</v>
      </c>
      <c r="N142" s="1" t="s">
        <v>391</v>
      </c>
    </row>
    <row r="143" spans="1:14">
      <c r="A143" s="41" t="s">
        <v>788</v>
      </c>
      <c r="B143" s="8" t="s">
        <v>678</v>
      </c>
      <c r="C143" s="8" t="s">
        <v>699</v>
      </c>
      <c r="D143" s="1">
        <v>5</v>
      </c>
      <c r="E143" s="1">
        <v>3</v>
      </c>
      <c r="F143" s="1">
        <v>3</v>
      </c>
      <c r="G143" s="1">
        <v>5</v>
      </c>
      <c r="H143" s="1">
        <v>3</v>
      </c>
      <c r="I143" s="39">
        <f t="shared" si="6"/>
        <v>3</v>
      </c>
      <c r="J143" s="39">
        <f t="shared" si="7"/>
        <v>1.1999999999999993</v>
      </c>
      <c r="K143" s="39">
        <f t="shared" si="8"/>
        <v>3.8</v>
      </c>
      <c r="L143" s="1"/>
      <c r="M143" s="1">
        <v>5</v>
      </c>
      <c r="N143" s="1" t="s">
        <v>392</v>
      </c>
    </row>
    <row r="144" spans="1:14">
      <c r="A144" s="41" t="s">
        <v>789</v>
      </c>
      <c r="B144" s="8" t="s">
        <v>678</v>
      </c>
      <c r="C144" s="8" t="s">
        <v>699</v>
      </c>
      <c r="D144" s="1">
        <v>5</v>
      </c>
      <c r="E144" s="1">
        <v>3</v>
      </c>
      <c r="F144" s="1">
        <v>4</v>
      </c>
      <c r="G144" s="1">
        <v>5</v>
      </c>
      <c r="H144" s="1">
        <v>4</v>
      </c>
      <c r="I144" s="39">
        <f t="shared" si="6"/>
        <v>4</v>
      </c>
      <c r="J144" s="39">
        <f t="shared" si="7"/>
        <v>0.69999999999999929</v>
      </c>
      <c r="K144" s="39">
        <f t="shared" si="8"/>
        <v>4.2</v>
      </c>
      <c r="L144" s="1"/>
      <c r="M144" s="1">
        <v>5</v>
      </c>
      <c r="N144" s="1" t="s">
        <v>392</v>
      </c>
    </row>
    <row r="145" spans="1:14">
      <c r="A145" s="41" t="s">
        <v>790</v>
      </c>
      <c r="B145" s="8" t="s">
        <v>678</v>
      </c>
      <c r="C145" s="8" t="s">
        <v>699</v>
      </c>
      <c r="D145" s="1">
        <v>5</v>
      </c>
      <c r="E145" s="1">
        <v>2</v>
      </c>
      <c r="F145" s="1">
        <v>2</v>
      </c>
      <c r="G145" s="1">
        <v>5</v>
      </c>
      <c r="H145" s="1">
        <v>2</v>
      </c>
      <c r="I145" s="39">
        <f t="shared" si="6"/>
        <v>2</v>
      </c>
      <c r="J145" s="39">
        <f t="shared" si="7"/>
        <v>2.6999999999999993</v>
      </c>
      <c r="K145" s="39">
        <f t="shared" si="8"/>
        <v>3.2</v>
      </c>
      <c r="L145" s="1"/>
      <c r="M145" s="1">
        <v>5</v>
      </c>
      <c r="N145" s="1" t="s">
        <v>393</v>
      </c>
    </row>
    <row r="146" spans="1:14">
      <c r="A146" s="41" t="s">
        <v>791</v>
      </c>
      <c r="B146" s="8" t="s">
        <v>678</v>
      </c>
      <c r="C146" s="8" t="s">
        <v>699</v>
      </c>
      <c r="D146" s="1">
        <v>5</v>
      </c>
      <c r="E146" s="1">
        <v>5</v>
      </c>
      <c r="F146" s="1">
        <v>5</v>
      </c>
      <c r="G146" s="1">
        <v>5</v>
      </c>
      <c r="H146" s="1">
        <v>5</v>
      </c>
      <c r="I146" s="39">
        <f t="shared" si="6"/>
        <v>5</v>
      </c>
      <c r="J146" s="39">
        <f t="shared" si="7"/>
        <v>0</v>
      </c>
      <c r="K146" s="39">
        <f t="shared" si="8"/>
        <v>5</v>
      </c>
      <c r="L146" s="1"/>
      <c r="M146" s="1">
        <v>5</v>
      </c>
      <c r="N146" s="1" t="s">
        <v>394</v>
      </c>
    </row>
    <row r="147" spans="1:14" ht="30">
      <c r="A147" s="40" t="s">
        <v>695</v>
      </c>
      <c r="B147" s="8" t="s">
        <v>674</v>
      </c>
      <c r="C147" s="8" t="s">
        <v>535</v>
      </c>
      <c r="D147" s="39">
        <v>4</v>
      </c>
      <c r="E147" s="39">
        <v>4</v>
      </c>
      <c r="F147" s="39">
        <v>4</v>
      </c>
      <c r="G147" s="39">
        <v>5</v>
      </c>
      <c r="H147" s="39">
        <v>5</v>
      </c>
      <c r="I147" s="39">
        <f t="shared" ref="I147:I190" si="9">MEDIAN(D147:H147)</f>
        <v>4</v>
      </c>
      <c r="J147" s="39">
        <f t="shared" ref="J147:J190" si="10">_xlfn.VAR.S(D147:H147)</f>
        <v>0.30000000000000071</v>
      </c>
      <c r="K147" s="39">
        <f t="shared" ref="K147:K190" si="11">AVERAGE(D147:H147)</f>
        <v>4.4000000000000004</v>
      </c>
      <c r="L147" s="39"/>
      <c r="M147" s="39">
        <v>5</v>
      </c>
      <c r="N147" s="39" t="s">
        <v>504</v>
      </c>
    </row>
    <row r="148" spans="1:14" ht="30">
      <c r="A148" s="40" t="s">
        <v>701</v>
      </c>
      <c r="B148" s="8" t="s">
        <v>674</v>
      </c>
      <c r="C148" s="8" t="s">
        <v>535</v>
      </c>
      <c r="D148" s="39">
        <v>5</v>
      </c>
      <c r="E148" s="39">
        <v>5</v>
      </c>
      <c r="F148" s="39">
        <v>4</v>
      </c>
      <c r="G148" s="39">
        <v>5</v>
      </c>
      <c r="H148" s="39">
        <v>5</v>
      </c>
      <c r="I148" s="39">
        <f t="shared" si="9"/>
        <v>5</v>
      </c>
      <c r="J148" s="39">
        <f t="shared" si="10"/>
        <v>0.19999999999999998</v>
      </c>
      <c r="K148" s="39">
        <f t="shared" si="11"/>
        <v>4.8</v>
      </c>
      <c r="L148" s="39"/>
      <c r="M148" s="39">
        <v>5</v>
      </c>
      <c r="N148" s="39" t="s">
        <v>505</v>
      </c>
    </row>
    <row r="149" spans="1:14" ht="30">
      <c r="A149" s="40" t="s">
        <v>702</v>
      </c>
      <c r="B149" s="8" t="s">
        <v>674</v>
      </c>
      <c r="C149" s="8" t="s">
        <v>535</v>
      </c>
      <c r="D149" s="39">
        <v>5</v>
      </c>
      <c r="E149" s="39">
        <v>5</v>
      </c>
      <c r="F149" s="39">
        <v>5</v>
      </c>
      <c r="G149" s="39">
        <v>5</v>
      </c>
      <c r="H149" s="39">
        <v>5</v>
      </c>
      <c r="I149" s="39">
        <f t="shared" si="9"/>
        <v>5</v>
      </c>
      <c r="J149" s="39">
        <f t="shared" si="10"/>
        <v>0</v>
      </c>
      <c r="K149" s="39">
        <f t="shared" si="11"/>
        <v>5</v>
      </c>
      <c r="L149" s="39"/>
      <c r="M149" s="39">
        <v>5</v>
      </c>
      <c r="N149" s="39" t="s">
        <v>506</v>
      </c>
    </row>
    <row r="150" spans="1:14" ht="30">
      <c r="A150" s="40" t="s">
        <v>719</v>
      </c>
      <c r="B150" s="8" t="s">
        <v>668</v>
      </c>
      <c r="C150" s="8" t="s">
        <v>535</v>
      </c>
      <c r="D150" s="14">
        <v>4</v>
      </c>
      <c r="E150" s="14">
        <v>4</v>
      </c>
      <c r="F150" s="14">
        <v>4</v>
      </c>
      <c r="G150" s="14">
        <v>5</v>
      </c>
      <c r="H150" s="14">
        <v>5</v>
      </c>
      <c r="I150" s="39">
        <f t="shared" si="9"/>
        <v>4</v>
      </c>
      <c r="J150" s="39">
        <f t="shared" si="10"/>
        <v>0.30000000000000071</v>
      </c>
      <c r="K150" s="39">
        <f t="shared" si="11"/>
        <v>4.4000000000000004</v>
      </c>
      <c r="L150" s="14"/>
      <c r="M150" s="14">
        <v>5</v>
      </c>
      <c r="N150" s="14" t="s">
        <v>136</v>
      </c>
    </row>
    <row r="151" spans="1:14" ht="30">
      <c r="A151" s="40" t="s">
        <v>720</v>
      </c>
      <c r="B151" s="8" t="s">
        <v>668</v>
      </c>
      <c r="C151" s="8" t="s">
        <v>535</v>
      </c>
      <c r="D151" s="14">
        <v>3</v>
      </c>
      <c r="E151" s="14">
        <v>3</v>
      </c>
      <c r="F151" s="14">
        <v>4</v>
      </c>
      <c r="G151" s="14">
        <v>5</v>
      </c>
      <c r="H151" s="14">
        <v>5</v>
      </c>
      <c r="I151" s="39">
        <f t="shared" si="9"/>
        <v>4</v>
      </c>
      <c r="J151" s="39">
        <f t="shared" si="10"/>
        <v>1</v>
      </c>
      <c r="K151" s="39">
        <f t="shared" si="11"/>
        <v>4</v>
      </c>
      <c r="L151" s="14"/>
      <c r="M151" s="14">
        <v>5</v>
      </c>
      <c r="N151" s="14" t="s">
        <v>138</v>
      </c>
    </row>
    <row r="152" spans="1:14" ht="30">
      <c r="A152" s="40" t="s">
        <v>721</v>
      </c>
      <c r="B152" s="8" t="s">
        <v>668</v>
      </c>
      <c r="C152" s="8" t="s">
        <v>535</v>
      </c>
      <c r="D152" s="14">
        <v>3</v>
      </c>
      <c r="E152" s="14">
        <v>4</v>
      </c>
      <c r="F152" s="14">
        <v>3</v>
      </c>
      <c r="G152" s="14">
        <v>4</v>
      </c>
      <c r="H152" s="14">
        <v>5</v>
      </c>
      <c r="I152" s="39">
        <f t="shared" si="9"/>
        <v>4</v>
      </c>
      <c r="J152" s="39">
        <f t="shared" si="10"/>
        <v>0.69999999999999929</v>
      </c>
      <c r="K152" s="39">
        <f t="shared" si="11"/>
        <v>3.8</v>
      </c>
      <c r="L152" s="14"/>
      <c r="M152" s="14">
        <v>5</v>
      </c>
      <c r="N152" s="14" t="s">
        <v>138</v>
      </c>
    </row>
    <row r="153" spans="1:14" ht="63.75">
      <c r="A153" s="40" t="s">
        <v>719</v>
      </c>
      <c r="B153" s="8" t="s">
        <v>669</v>
      </c>
      <c r="C153" s="8" t="s">
        <v>535</v>
      </c>
      <c r="D153" s="18">
        <v>3</v>
      </c>
      <c r="E153" s="14">
        <v>4</v>
      </c>
      <c r="F153" s="14">
        <v>2</v>
      </c>
      <c r="G153" s="14">
        <v>5</v>
      </c>
      <c r="H153" s="14">
        <v>4</v>
      </c>
      <c r="I153" s="39">
        <f t="shared" si="9"/>
        <v>4</v>
      </c>
      <c r="J153" s="39">
        <f t="shared" si="10"/>
        <v>1.3000000000000007</v>
      </c>
      <c r="K153" s="39">
        <f t="shared" si="11"/>
        <v>3.6</v>
      </c>
      <c r="L153" s="14"/>
      <c r="M153" s="14">
        <v>5</v>
      </c>
      <c r="N153" s="14" t="s">
        <v>153</v>
      </c>
    </row>
    <row r="154" spans="1:14" ht="38.25">
      <c r="A154" s="40" t="s">
        <v>720</v>
      </c>
      <c r="B154" s="8" t="s">
        <v>669</v>
      </c>
      <c r="C154" s="8" t="s">
        <v>535</v>
      </c>
      <c r="D154" s="14">
        <v>4</v>
      </c>
      <c r="E154" s="14">
        <v>2</v>
      </c>
      <c r="F154" s="14">
        <v>3</v>
      </c>
      <c r="G154" s="14">
        <v>5</v>
      </c>
      <c r="H154" s="14">
        <v>5</v>
      </c>
      <c r="I154" s="39">
        <f t="shared" si="9"/>
        <v>4</v>
      </c>
      <c r="J154" s="39">
        <f t="shared" si="10"/>
        <v>1.6999999999999993</v>
      </c>
      <c r="K154" s="39">
        <f t="shared" si="11"/>
        <v>3.8</v>
      </c>
      <c r="L154" s="14"/>
      <c r="M154" s="14">
        <v>5</v>
      </c>
      <c r="N154" s="14" t="s">
        <v>154</v>
      </c>
    </row>
    <row r="155" spans="1:14" ht="30">
      <c r="A155" s="40" t="s">
        <v>721</v>
      </c>
      <c r="B155" s="8" t="s">
        <v>669</v>
      </c>
      <c r="C155" s="8" t="s">
        <v>535</v>
      </c>
      <c r="D155" s="14">
        <v>4</v>
      </c>
      <c r="E155" s="14">
        <v>4</v>
      </c>
      <c r="F155" s="14">
        <v>4</v>
      </c>
      <c r="G155" s="14">
        <v>5</v>
      </c>
      <c r="H155" s="14">
        <v>5</v>
      </c>
      <c r="I155" s="39">
        <f t="shared" si="9"/>
        <v>4</v>
      </c>
      <c r="J155" s="39">
        <f t="shared" si="10"/>
        <v>0.30000000000000071</v>
      </c>
      <c r="K155" s="39">
        <f t="shared" si="11"/>
        <v>4.4000000000000004</v>
      </c>
      <c r="L155" s="14"/>
      <c r="M155" s="14">
        <v>5</v>
      </c>
      <c r="N155" s="14" t="s">
        <v>155</v>
      </c>
    </row>
    <row r="156" spans="1:14" ht="51">
      <c r="A156" s="40" t="s">
        <v>719</v>
      </c>
      <c r="B156" s="8" t="s">
        <v>670</v>
      </c>
      <c r="C156" s="8" t="s">
        <v>535</v>
      </c>
      <c r="D156" s="14">
        <v>4</v>
      </c>
      <c r="E156" s="14">
        <v>4</v>
      </c>
      <c r="F156" s="14">
        <v>2</v>
      </c>
      <c r="G156" s="14">
        <v>4</v>
      </c>
      <c r="H156" s="14">
        <v>2</v>
      </c>
      <c r="I156" s="39">
        <f t="shared" si="9"/>
        <v>4</v>
      </c>
      <c r="J156" s="39">
        <f t="shared" si="10"/>
        <v>1.1999999999999993</v>
      </c>
      <c r="K156" s="39">
        <f t="shared" si="11"/>
        <v>3.2</v>
      </c>
      <c r="L156" s="14"/>
      <c r="M156" s="14">
        <v>4</v>
      </c>
      <c r="N156" s="14" t="s">
        <v>189</v>
      </c>
    </row>
    <row r="157" spans="1:14" ht="51">
      <c r="A157" s="40" t="s">
        <v>720</v>
      </c>
      <c r="B157" s="8" t="s">
        <v>670</v>
      </c>
      <c r="C157" s="8" t="s">
        <v>535</v>
      </c>
      <c r="D157" s="14">
        <v>4</v>
      </c>
      <c r="E157" s="14">
        <v>3</v>
      </c>
      <c r="F157" s="14">
        <v>2</v>
      </c>
      <c r="G157" s="14">
        <v>2</v>
      </c>
      <c r="H157" s="14">
        <v>2</v>
      </c>
      <c r="I157" s="39">
        <f t="shared" si="9"/>
        <v>2</v>
      </c>
      <c r="J157" s="39">
        <f t="shared" si="10"/>
        <v>0.80000000000000071</v>
      </c>
      <c r="K157" s="39">
        <f t="shared" si="11"/>
        <v>2.6</v>
      </c>
      <c r="L157" s="14"/>
      <c r="M157" s="14">
        <v>2</v>
      </c>
      <c r="N157" s="14" t="s">
        <v>190</v>
      </c>
    </row>
    <row r="158" spans="1:14" ht="30">
      <c r="A158" s="40" t="s">
        <v>721</v>
      </c>
      <c r="B158" s="8" t="s">
        <v>670</v>
      </c>
      <c r="C158" s="8" t="s">
        <v>535</v>
      </c>
      <c r="D158" s="14">
        <v>4</v>
      </c>
      <c r="E158" s="14">
        <v>4</v>
      </c>
      <c r="F158" s="14">
        <v>2</v>
      </c>
      <c r="G158" s="14">
        <v>4</v>
      </c>
      <c r="H158" s="14">
        <v>2</v>
      </c>
      <c r="I158" s="39">
        <f t="shared" si="9"/>
        <v>4</v>
      </c>
      <c r="J158" s="39">
        <f t="shared" si="10"/>
        <v>1.1999999999999993</v>
      </c>
      <c r="K158" s="39">
        <f t="shared" si="11"/>
        <v>3.2</v>
      </c>
      <c r="L158" s="14"/>
      <c r="M158" s="14">
        <v>4</v>
      </c>
      <c r="N158" s="14" t="s">
        <v>191</v>
      </c>
    </row>
    <row r="159" spans="1:14" ht="30">
      <c r="A159" s="40" t="s">
        <v>719</v>
      </c>
      <c r="B159" s="8" t="s">
        <v>671</v>
      </c>
      <c r="C159" s="8" t="s">
        <v>535</v>
      </c>
      <c r="D159" s="14">
        <v>5</v>
      </c>
      <c r="E159" s="14">
        <v>5</v>
      </c>
      <c r="F159" s="14">
        <v>2</v>
      </c>
      <c r="G159" s="14">
        <v>5</v>
      </c>
      <c r="H159" s="14">
        <v>5</v>
      </c>
      <c r="I159" s="39">
        <f t="shared" si="9"/>
        <v>5</v>
      </c>
      <c r="J159" s="39">
        <f t="shared" si="10"/>
        <v>1.8000000000000007</v>
      </c>
      <c r="K159" s="39">
        <f t="shared" si="11"/>
        <v>4.4000000000000004</v>
      </c>
      <c r="L159" s="14"/>
      <c r="M159" s="14">
        <v>5</v>
      </c>
      <c r="N159" s="14" t="s">
        <v>207</v>
      </c>
    </row>
    <row r="160" spans="1:14" ht="30">
      <c r="A160" s="40" t="s">
        <v>720</v>
      </c>
      <c r="B160" s="8" t="s">
        <v>671</v>
      </c>
      <c r="C160" s="8" t="s">
        <v>535</v>
      </c>
      <c r="D160" s="14">
        <v>2</v>
      </c>
      <c r="E160" s="14">
        <v>4</v>
      </c>
      <c r="F160" s="14">
        <v>4</v>
      </c>
      <c r="G160" s="14">
        <v>5</v>
      </c>
      <c r="H160" s="14">
        <v>5</v>
      </c>
      <c r="I160" s="39">
        <f t="shared" si="9"/>
        <v>4</v>
      </c>
      <c r="J160" s="39">
        <f t="shared" si="10"/>
        <v>1.5</v>
      </c>
      <c r="K160" s="39">
        <f t="shared" si="11"/>
        <v>4</v>
      </c>
      <c r="L160" s="14"/>
      <c r="M160" s="14">
        <v>5</v>
      </c>
      <c r="N160" s="14" t="s">
        <v>208</v>
      </c>
    </row>
    <row r="161" spans="1:14" ht="30">
      <c r="A161" s="40" t="s">
        <v>721</v>
      </c>
      <c r="B161" s="8" t="s">
        <v>671</v>
      </c>
      <c r="C161" s="8" t="s">
        <v>535</v>
      </c>
      <c r="D161" s="14">
        <v>5</v>
      </c>
      <c r="E161" s="14">
        <v>5</v>
      </c>
      <c r="F161" s="14">
        <v>5</v>
      </c>
      <c r="G161" s="14">
        <v>5</v>
      </c>
      <c r="H161" s="14">
        <v>5</v>
      </c>
      <c r="I161" s="39">
        <f t="shared" si="9"/>
        <v>5</v>
      </c>
      <c r="J161" s="39">
        <f t="shared" si="10"/>
        <v>0</v>
      </c>
      <c r="K161" s="39">
        <f t="shared" si="11"/>
        <v>5</v>
      </c>
      <c r="L161" s="14"/>
      <c r="M161" s="14">
        <v>5</v>
      </c>
      <c r="N161" s="14" t="s">
        <v>209</v>
      </c>
    </row>
    <row r="162" spans="1:14" ht="30">
      <c r="A162" s="40" t="s">
        <v>738</v>
      </c>
      <c r="B162" s="8" t="s">
        <v>672</v>
      </c>
      <c r="C162" s="8" t="s">
        <v>535</v>
      </c>
      <c r="D162" s="14">
        <v>4</v>
      </c>
      <c r="E162" s="14">
        <v>5</v>
      </c>
      <c r="F162" s="14">
        <v>4</v>
      </c>
      <c r="G162" s="14">
        <v>5</v>
      </c>
      <c r="H162" s="14">
        <v>5</v>
      </c>
      <c r="I162" s="39">
        <f t="shared" si="9"/>
        <v>5</v>
      </c>
      <c r="J162" s="39">
        <f t="shared" si="10"/>
        <v>0.30000000000000071</v>
      </c>
      <c r="K162" s="39">
        <f t="shared" si="11"/>
        <v>4.5999999999999996</v>
      </c>
      <c r="L162" s="14"/>
      <c r="M162" s="14">
        <v>5</v>
      </c>
      <c r="N162" s="14" t="s">
        <v>233</v>
      </c>
    </row>
    <row r="163" spans="1:14" ht="30">
      <c r="A163" s="40" t="s">
        <v>739</v>
      </c>
      <c r="B163" s="8" t="s">
        <v>672</v>
      </c>
      <c r="C163" s="8" t="s">
        <v>535</v>
      </c>
      <c r="D163" s="14">
        <v>5</v>
      </c>
      <c r="E163" s="14">
        <v>5</v>
      </c>
      <c r="F163" s="14">
        <v>4</v>
      </c>
      <c r="G163" s="14">
        <v>5</v>
      </c>
      <c r="H163" s="14">
        <v>5</v>
      </c>
      <c r="I163" s="39">
        <f t="shared" si="9"/>
        <v>5</v>
      </c>
      <c r="J163" s="39">
        <f t="shared" si="10"/>
        <v>0.19999999999999998</v>
      </c>
      <c r="K163" s="39">
        <f t="shared" si="11"/>
        <v>4.8</v>
      </c>
      <c r="L163" s="14"/>
      <c r="M163" s="14">
        <v>5</v>
      </c>
      <c r="N163" s="14" t="s">
        <v>234</v>
      </c>
    </row>
    <row r="164" spans="1:14" ht="30">
      <c r="A164" s="40" t="s">
        <v>740</v>
      </c>
      <c r="B164" s="8" t="s">
        <v>672</v>
      </c>
      <c r="C164" s="8" t="s">
        <v>535</v>
      </c>
      <c r="D164" s="14">
        <v>5</v>
      </c>
      <c r="E164" s="14">
        <v>5</v>
      </c>
      <c r="F164" s="14">
        <v>5</v>
      </c>
      <c r="G164" s="14">
        <v>5</v>
      </c>
      <c r="H164" s="14">
        <v>4</v>
      </c>
      <c r="I164" s="39">
        <f t="shared" si="9"/>
        <v>5</v>
      </c>
      <c r="J164" s="39">
        <f t="shared" si="10"/>
        <v>0.19999999999999998</v>
      </c>
      <c r="K164" s="39">
        <f t="shared" si="11"/>
        <v>4.8</v>
      </c>
      <c r="L164" s="14"/>
      <c r="M164" s="14">
        <v>5</v>
      </c>
    </row>
    <row r="165" spans="1:14" ht="63.75">
      <c r="A165" s="40" t="s">
        <v>738</v>
      </c>
      <c r="B165" s="8" t="s">
        <v>673</v>
      </c>
      <c r="C165" s="8" t="s">
        <v>535</v>
      </c>
      <c r="D165" s="14">
        <v>4</v>
      </c>
      <c r="E165" s="14">
        <v>4</v>
      </c>
      <c r="F165" s="14">
        <v>4</v>
      </c>
      <c r="G165" s="14">
        <v>3</v>
      </c>
      <c r="H165" s="14">
        <v>4</v>
      </c>
      <c r="I165" s="39">
        <f t="shared" si="9"/>
        <v>4</v>
      </c>
      <c r="J165" s="39">
        <f t="shared" si="10"/>
        <v>0.19999999999999929</v>
      </c>
      <c r="K165" s="39">
        <f t="shared" si="11"/>
        <v>3.8</v>
      </c>
      <c r="L165" s="14"/>
      <c r="M165" s="14">
        <v>5</v>
      </c>
      <c r="N165" s="14" t="s">
        <v>250</v>
      </c>
    </row>
    <row r="166" spans="1:14" ht="30">
      <c r="A166" s="40" t="s">
        <v>739</v>
      </c>
      <c r="B166" s="8" t="s">
        <v>673</v>
      </c>
      <c r="C166" s="8" t="s">
        <v>535</v>
      </c>
      <c r="D166" s="14">
        <v>5</v>
      </c>
      <c r="E166" s="14">
        <v>4</v>
      </c>
      <c r="F166" s="14">
        <v>4</v>
      </c>
      <c r="G166" s="14">
        <v>3</v>
      </c>
      <c r="H166" s="14">
        <v>4</v>
      </c>
      <c r="I166" s="39">
        <f t="shared" si="9"/>
        <v>4</v>
      </c>
      <c r="J166" s="39">
        <f t="shared" si="10"/>
        <v>0.5</v>
      </c>
      <c r="K166" s="39">
        <f t="shared" si="11"/>
        <v>4</v>
      </c>
      <c r="L166" s="14"/>
      <c r="M166" s="14">
        <v>5</v>
      </c>
      <c r="N166" s="14" t="s">
        <v>251</v>
      </c>
    </row>
    <row r="167" spans="1:14" ht="30">
      <c r="A167" s="40" t="s">
        <v>740</v>
      </c>
      <c r="B167" s="8" t="s">
        <v>673</v>
      </c>
      <c r="C167" s="8" t="s">
        <v>535</v>
      </c>
      <c r="D167" s="14">
        <v>5</v>
      </c>
      <c r="E167" s="14">
        <v>4</v>
      </c>
      <c r="F167" s="14">
        <v>4</v>
      </c>
      <c r="G167" s="14">
        <v>5</v>
      </c>
      <c r="H167" s="14">
        <v>5</v>
      </c>
      <c r="I167" s="39">
        <f t="shared" si="9"/>
        <v>5</v>
      </c>
      <c r="J167" s="39">
        <f t="shared" si="10"/>
        <v>0.30000000000000071</v>
      </c>
      <c r="K167" s="39">
        <f t="shared" si="11"/>
        <v>4.5999999999999996</v>
      </c>
      <c r="L167" s="14"/>
      <c r="M167" s="14">
        <v>5</v>
      </c>
      <c r="N167" s="14" t="s">
        <v>252</v>
      </c>
    </row>
    <row r="168" spans="1:14">
      <c r="A168" s="41" t="s">
        <v>759</v>
      </c>
      <c r="B168" s="8" t="s">
        <v>675</v>
      </c>
      <c r="C168" s="8" t="s">
        <v>535</v>
      </c>
      <c r="D168" s="1">
        <v>4</v>
      </c>
      <c r="E168" s="1">
        <v>4</v>
      </c>
      <c r="F168" s="1">
        <v>3</v>
      </c>
      <c r="G168" s="1">
        <v>3</v>
      </c>
      <c r="H168" s="1">
        <v>4</v>
      </c>
      <c r="I168" s="39">
        <f t="shared" si="9"/>
        <v>4</v>
      </c>
      <c r="J168" s="39">
        <f t="shared" si="10"/>
        <v>0.30000000000000071</v>
      </c>
      <c r="K168" s="39">
        <f t="shared" si="11"/>
        <v>3.6</v>
      </c>
      <c r="L168" s="1"/>
      <c r="M168" s="1">
        <v>4</v>
      </c>
      <c r="N168" s="1" t="s">
        <v>295</v>
      </c>
    </row>
    <row r="169" spans="1:14">
      <c r="A169" s="41" t="s">
        <v>760</v>
      </c>
      <c r="B169" s="8" t="s">
        <v>675</v>
      </c>
      <c r="C169" s="8" t="s">
        <v>535</v>
      </c>
      <c r="D169" s="1">
        <v>4</v>
      </c>
      <c r="E169" s="1">
        <v>5</v>
      </c>
      <c r="F169" s="1">
        <v>4</v>
      </c>
      <c r="G169" s="1">
        <v>5</v>
      </c>
      <c r="H169" s="1">
        <v>4</v>
      </c>
      <c r="I169" s="39">
        <f t="shared" si="9"/>
        <v>4</v>
      </c>
      <c r="J169" s="39">
        <f t="shared" si="10"/>
        <v>0.30000000000000071</v>
      </c>
      <c r="K169" s="39">
        <f t="shared" si="11"/>
        <v>4.4000000000000004</v>
      </c>
      <c r="L169" s="1"/>
      <c r="M169" s="1">
        <v>5</v>
      </c>
      <c r="N169" s="1" t="s">
        <v>296</v>
      </c>
    </row>
    <row r="170" spans="1:14">
      <c r="A170" s="41" t="s">
        <v>761</v>
      </c>
      <c r="B170" s="8" t="s">
        <v>675</v>
      </c>
      <c r="C170" s="8" t="s">
        <v>535</v>
      </c>
      <c r="D170" s="1">
        <v>3</v>
      </c>
      <c r="E170" s="1">
        <v>4</v>
      </c>
      <c r="F170" s="1">
        <v>4</v>
      </c>
      <c r="G170" s="1">
        <v>5</v>
      </c>
      <c r="H170" s="1">
        <v>4</v>
      </c>
      <c r="I170" s="39">
        <f t="shared" si="9"/>
        <v>4</v>
      </c>
      <c r="J170" s="39">
        <f t="shared" si="10"/>
        <v>0.5</v>
      </c>
      <c r="K170" s="39">
        <f t="shared" si="11"/>
        <v>4</v>
      </c>
      <c r="L170" s="1"/>
      <c r="M170" s="1">
        <v>5</v>
      </c>
      <c r="N170" s="1" t="s">
        <v>297</v>
      </c>
    </row>
    <row r="171" spans="1:14">
      <c r="A171" s="41" t="s">
        <v>759</v>
      </c>
      <c r="B171" s="8" t="s">
        <v>676</v>
      </c>
      <c r="C171" s="8" t="s">
        <v>535</v>
      </c>
      <c r="D171" s="1">
        <v>5</v>
      </c>
      <c r="E171" s="1">
        <v>5</v>
      </c>
      <c r="F171" s="1">
        <v>4</v>
      </c>
      <c r="G171" s="1">
        <v>5</v>
      </c>
      <c r="H171" s="1">
        <v>4</v>
      </c>
      <c r="I171" s="39">
        <f t="shared" si="9"/>
        <v>5</v>
      </c>
      <c r="J171" s="39">
        <f t="shared" si="10"/>
        <v>0.30000000000000071</v>
      </c>
      <c r="K171" s="39">
        <f t="shared" si="11"/>
        <v>4.5999999999999996</v>
      </c>
      <c r="L171" s="1"/>
      <c r="M171" s="1">
        <v>5</v>
      </c>
      <c r="N171"/>
    </row>
    <row r="172" spans="1:14">
      <c r="A172" s="41" t="s">
        <v>760</v>
      </c>
      <c r="B172" s="8" t="s">
        <v>676</v>
      </c>
      <c r="C172" s="8" t="s">
        <v>535</v>
      </c>
      <c r="D172" s="1">
        <v>5</v>
      </c>
      <c r="E172" s="1">
        <v>4</v>
      </c>
      <c r="F172" s="1">
        <v>4</v>
      </c>
      <c r="G172" s="1">
        <v>5</v>
      </c>
      <c r="H172" s="1">
        <v>5</v>
      </c>
      <c r="I172" s="39">
        <f t="shared" si="9"/>
        <v>5</v>
      </c>
      <c r="J172" s="39">
        <f t="shared" si="10"/>
        <v>0.30000000000000071</v>
      </c>
      <c r="K172" s="39">
        <f t="shared" si="11"/>
        <v>4.5999999999999996</v>
      </c>
      <c r="L172" s="1"/>
      <c r="M172" s="1">
        <v>5</v>
      </c>
      <c r="N172"/>
    </row>
    <row r="173" spans="1:14">
      <c r="A173" s="41" t="s">
        <v>761</v>
      </c>
      <c r="B173" s="8" t="s">
        <v>676</v>
      </c>
      <c r="C173" s="8" t="s">
        <v>535</v>
      </c>
      <c r="D173" s="1">
        <v>4</v>
      </c>
      <c r="E173" s="1">
        <v>4</v>
      </c>
      <c r="F173" s="1">
        <v>2</v>
      </c>
      <c r="G173" s="1">
        <v>4</v>
      </c>
      <c r="H173" s="1">
        <v>3</v>
      </c>
      <c r="I173" s="39">
        <f t="shared" si="9"/>
        <v>4</v>
      </c>
      <c r="J173" s="39">
        <f t="shared" si="10"/>
        <v>0.80000000000000071</v>
      </c>
      <c r="K173" s="39">
        <f t="shared" si="11"/>
        <v>3.4</v>
      </c>
      <c r="L173" s="1"/>
      <c r="M173" s="1">
        <v>4</v>
      </c>
      <c r="N173"/>
    </row>
    <row r="174" spans="1:14">
      <c r="A174" s="41" t="s">
        <v>779</v>
      </c>
      <c r="B174" s="8" t="s">
        <v>677</v>
      </c>
      <c r="C174" s="8" t="s">
        <v>535</v>
      </c>
      <c r="D174" s="1">
        <v>3</v>
      </c>
      <c r="E174" s="1">
        <v>4</v>
      </c>
      <c r="F174" s="1">
        <v>3</v>
      </c>
      <c r="G174" s="1">
        <v>3</v>
      </c>
      <c r="H174" s="1">
        <v>3</v>
      </c>
      <c r="I174" s="39">
        <f t="shared" si="9"/>
        <v>3</v>
      </c>
      <c r="J174" s="39">
        <f t="shared" si="10"/>
        <v>0.19999999999999929</v>
      </c>
      <c r="K174" s="39">
        <f t="shared" si="11"/>
        <v>3.2</v>
      </c>
      <c r="L174" s="1"/>
      <c r="M174" s="1">
        <v>4</v>
      </c>
      <c r="N174"/>
    </row>
    <row r="175" spans="1:14">
      <c r="A175" s="41" t="s">
        <v>780</v>
      </c>
      <c r="B175" s="8" t="s">
        <v>677</v>
      </c>
      <c r="C175" s="8" t="s">
        <v>535</v>
      </c>
      <c r="D175" s="1">
        <v>3</v>
      </c>
      <c r="E175" s="1">
        <v>4</v>
      </c>
      <c r="F175" s="1">
        <v>2</v>
      </c>
      <c r="G175" s="1">
        <v>4</v>
      </c>
      <c r="H175" s="1">
        <v>2</v>
      </c>
      <c r="I175" s="39">
        <f t="shared" si="9"/>
        <v>3</v>
      </c>
      <c r="J175" s="39">
        <f t="shared" si="10"/>
        <v>1</v>
      </c>
      <c r="K175" s="39">
        <f t="shared" si="11"/>
        <v>3</v>
      </c>
      <c r="L175" s="1"/>
      <c r="M175" s="1">
        <v>3</v>
      </c>
      <c r="N175"/>
    </row>
    <row r="176" spans="1:14">
      <c r="A176" s="41" t="s">
        <v>781</v>
      </c>
      <c r="B176" s="8" t="s">
        <v>677</v>
      </c>
      <c r="C176" s="8" t="s">
        <v>535</v>
      </c>
      <c r="D176" s="1">
        <v>4</v>
      </c>
      <c r="E176" s="1">
        <v>4</v>
      </c>
      <c r="F176" s="1">
        <v>4</v>
      </c>
      <c r="G176" s="1">
        <v>4</v>
      </c>
      <c r="H176" s="1">
        <v>3</v>
      </c>
      <c r="I176" s="39">
        <f t="shared" si="9"/>
        <v>4</v>
      </c>
      <c r="J176" s="39">
        <f t="shared" si="10"/>
        <v>0.19999999999999929</v>
      </c>
      <c r="K176" s="39">
        <f t="shared" si="11"/>
        <v>3.8</v>
      </c>
      <c r="L176" s="1"/>
      <c r="M176" s="1">
        <v>4</v>
      </c>
      <c r="N176"/>
    </row>
    <row r="177" spans="1:14">
      <c r="A177" s="41" t="s">
        <v>779</v>
      </c>
      <c r="B177" s="8" t="s">
        <v>678</v>
      </c>
      <c r="C177" s="8" t="s">
        <v>535</v>
      </c>
      <c r="D177" s="1">
        <v>5</v>
      </c>
      <c r="E177" s="1">
        <v>4</v>
      </c>
      <c r="F177" s="1">
        <v>5</v>
      </c>
      <c r="G177" s="1">
        <v>5</v>
      </c>
      <c r="H177" s="1">
        <v>5</v>
      </c>
      <c r="I177" s="39">
        <f t="shared" si="9"/>
        <v>5</v>
      </c>
      <c r="J177" s="39">
        <f t="shared" si="10"/>
        <v>0.19999999999999996</v>
      </c>
      <c r="K177" s="39">
        <f t="shared" si="11"/>
        <v>4.8</v>
      </c>
      <c r="L177" s="1"/>
      <c r="M177" s="1">
        <v>5</v>
      </c>
      <c r="N177" s="1" t="s">
        <v>379</v>
      </c>
    </row>
    <row r="178" spans="1:14">
      <c r="A178" s="41" t="s">
        <v>780</v>
      </c>
      <c r="B178" s="8" t="s">
        <v>678</v>
      </c>
      <c r="C178" s="8" t="s">
        <v>535</v>
      </c>
      <c r="D178" s="1">
        <v>4</v>
      </c>
      <c r="E178" s="1">
        <v>5</v>
      </c>
      <c r="F178" s="1">
        <v>5</v>
      </c>
      <c r="G178" s="1">
        <v>5</v>
      </c>
      <c r="H178" s="1">
        <v>5</v>
      </c>
      <c r="I178" s="39">
        <f t="shared" si="9"/>
        <v>5</v>
      </c>
      <c r="J178" s="39">
        <f t="shared" si="10"/>
        <v>0.19999999999999996</v>
      </c>
      <c r="K178" s="39">
        <f t="shared" si="11"/>
        <v>4.8</v>
      </c>
      <c r="L178" s="1"/>
      <c r="M178" s="1">
        <v>5</v>
      </c>
      <c r="N178" s="1" t="s">
        <v>380</v>
      </c>
    </row>
    <row r="179" spans="1:14">
      <c r="A179" s="41" t="s">
        <v>781</v>
      </c>
      <c r="B179" s="8" t="s">
        <v>678</v>
      </c>
      <c r="C179" s="8" t="s">
        <v>535</v>
      </c>
      <c r="D179" s="1">
        <v>5</v>
      </c>
      <c r="E179" s="1">
        <v>5</v>
      </c>
      <c r="F179" s="1">
        <v>5</v>
      </c>
      <c r="G179" s="1">
        <v>5</v>
      </c>
      <c r="H179" s="1">
        <v>5</v>
      </c>
      <c r="I179" s="39">
        <f t="shared" si="9"/>
        <v>5</v>
      </c>
      <c r="J179" s="39">
        <f t="shared" si="10"/>
        <v>0</v>
      </c>
      <c r="K179" s="39">
        <f t="shared" si="11"/>
        <v>5</v>
      </c>
      <c r="L179" s="1"/>
      <c r="M179" s="1">
        <v>5</v>
      </c>
      <c r="N179" s="1" t="s">
        <v>381</v>
      </c>
    </row>
    <row r="180" spans="1:14" ht="30">
      <c r="A180" s="40" t="s">
        <v>703</v>
      </c>
      <c r="B180" s="8" t="s">
        <v>674</v>
      </c>
      <c r="C180" s="8" t="s">
        <v>698</v>
      </c>
      <c r="D180" s="39">
        <v>5</v>
      </c>
      <c r="E180" s="39">
        <v>2</v>
      </c>
      <c r="F180" s="39">
        <v>5</v>
      </c>
      <c r="G180" s="39">
        <v>5</v>
      </c>
      <c r="H180" s="39">
        <v>5</v>
      </c>
      <c r="I180" s="39">
        <f t="shared" si="9"/>
        <v>5</v>
      </c>
      <c r="J180" s="39">
        <f t="shared" si="10"/>
        <v>1.8000000000000007</v>
      </c>
      <c r="K180" s="39">
        <f t="shared" si="11"/>
        <v>4.4000000000000004</v>
      </c>
      <c r="L180" s="39"/>
      <c r="M180" s="39">
        <v>5</v>
      </c>
      <c r="N180" s="39" t="s">
        <v>509</v>
      </c>
    </row>
    <row r="181" spans="1:14" ht="30">
      <c r="A181" s="40" t="s">
        <v>704</v>
      </c>
      <c r="B181" s="8" t="s">
        <v>674</v>
      </c>
      <c r="C181" s="8" t="s">
        <v>698</v>
      </c>
      <c r="D181" s="39">
        <v>5</v>
      </c>
      <c r="E181" s="39">
        <v>5</v>
      </c>
      <c r="F181" s="39">
        <v>5</v>
      </c>
      <c r="G181" s="39">
        <v>5</v>
      </c>
      <c r="H181" s="39">
        <v>5</v>
      </c>
      <c r="I181" s="39">
        <f t="shared" si="9"/>
        <v>5</v>
      </c>
      <c r="J181" s="39">
        <f t="shared" si="10"/>
        <v>0</v>
      </c>
      <c r="K181" s="39">
        <f t="shared" si="11"/>
        <v>5</v>
      </c>
      <c r="L181" s="39"/>
      <c r="M181" s="39">
        <v>5</v>
      </c>
      <c r="N181" s="39" t="s">
        <v>508</v>
      </c>
    </row>
    <row r="182" spans="1:14" ht="30">
      <c r="A182" s="40" t="s">
        <v>705</v>
      </c>
      <c r="B182" s="8" t="s">
        <v>674</v>
      </c>
      <c r="C182" s="8" t="s">
        <v>698</v>
      </c>
      <c r="D182" s="39">
        <v>5</v>
      </c>
      <c r="E182" s="39">
        <v>2</v>
      </c>
      <c r="F182" s="39">
        <v>4</v>
      </c>
      <c r="G182" s="39">
        <v>4</v>
      </c>
      <c r="H182" s="39">
        <v>4</v>
      </c>
      <c r="I182" s="39">
        <f t="shared" si="9"/>
        <v>4</v>
      </c>
      <c r="J182" s="39">
        <f t="shared" si="10"/>
        <v>1.1999999999999993</v>
      </c>
      <c r="K182" s="39">
        <f t="shared" si="11"/>
        <v>3.8</v>
      </c>
      <c r="L182" s="39"/>
      <c r="M182" s="39">
        <v>5</v>
      </c>
      <c r="N182" s="39" t="s">
        <v>510</v>
      </c>
    </row>
    <row r="183" spans="1:14" ht="30">
      <c r="A183" s="40" t="s">
        <v>722</v>
      </c>
      <c r="B183" s="8" t="s">
        <v>668</v>
      </c>
      <c r="C183" s="8" t="s">
        <v>698</v>
      </c>
      <c r="D183" s="14">
        <v>3</v>
      </c>
      <c r="E183" s="14">
        <v>3</v>
      </c>
      <c r="F183" s="14">
        <v>3</v>
      </c>
      <c r="G183" s="14">
        <v>4</v>
      </c>
      <c r="H183" s="14">
        <v>3</v>
      </c>
      <c r="I183" s="39">
        <f t="shared" si="9"/>
        <v>3</v>
      </c>
      <c r="J183" s="39">
        <f t="shared" si="10"/>
        <v>0.19999999999999929</v>
      </c>
      <c r="K183" s="39">
        <f t="shared" si="11"/>
        <v>3.2</v>
      </c>
      <c r="L183" s="14"/>
      <c r="M183" s="14">
        <v>4</v>
      </c>
      <c r="N183" s="14" t="s">
        <v>138</v>
      </c>
    </row>
    <row r="184" spans="1:14" ht="30">
      <c r="A184" s="40" t="s">
        <v>723</v>
      </c>
      <c r="B184" s="8" t="s">
        <v>668</v>
      </c>
      <c r="C184" s="8" t="s">
        <v>698</v>
      </c>
      <c r="D184" s="14">
        <v>2</v>
      </c>
      <c r="E184" s="14">
        <v>3</v>
      </c>
      <c r="F184" s="14">
        <v>3</v>
      </c>
      <c r="G184" s="14">
        <v>2</v>
      </c>
      <c r="H184" s="14">
        <v>2</v>
      </c>
      <c r="I184" s="39">
        <f t="shared" si="9"/>
        <v>2</v>
      </c>
      <c r="J184" s="39">
        <f t="shared" si="10"/>
        <v>0.29999999999999982</v>
      </c>
      <c r="K184" s="39">
        <f t="shared" si="11"/>
        <v>2.4</v>
      </c>
      <c r="L184" s="14"/>
      <c r="M184" s="14">
        <v>3</v>
      </c>
      <c r="N184" s="14" t="s">
        <v>138</v>
      </c>
    </row>
    <row r="185" spans="1:14" ht="30">
      <c r="A185" s="40" t="s">
        <v>724</v>
      </c>
      <c r="B185" s="8" t="s">
        <v>668</v>
      </c>
      <c r="C185" s="8" t="s">
        <v>698</v>
      </c>
      <c r="D185" s="14">
        <v>3</v>
      </c>
      <c r="E185" s="14">
        <v>4</v>
      </c>
      <c r="F185" s="14">
        <v>4</v>
      </c>
      <c r="G185" s="14">
        <v>5</v>
      </c>
      <c r="H185" s="14">
        <v>5</v>
      </c>
      <c r="I185" s="39">
        <f t="shared" si="9"/>
        <v>4</v>
      </c>
      <c r="J185" s="39">
        <f t="shared" si="10"/>
        <v>0.69999999999999929</v>
      </c>
      <c r="K185" s="39">
        <f t="shared" si="11"/>
        <v>4.2</v>
      </c>
      <c r="L185" s="14"/>
      <c r="M185" s="14">
        <v>5</v>
      </c>
      <c r="N185" s="14" t="s">
        <v>138</v>
      </c>
    </row>
    <row r="186" spans="1:14" ht="30">
      <c r="A186" s="40" t="s">
        <v>722</v>
      </c>
      <c r="B186" s="8" t="s">
        <v>669</v>
      </c>
      <c r="C186" s="8" t="s">
        <v>698</v>
      </c>
      <c r="D186" s="14">
        <v>2</v>
      </c>
      <c r="E186" s="14">
        <v>3</v>
      </c>
      <c r="F186" s="14">
        <v>2</v>
      </c>
      <c r="G186" s="14">
        <v>5</v>
      </c>
      <c r="H186" s="14">
        <v>5</v>
      </c>
      <c r="I186" s="39">
        <f t="shared" si="9"/>
        <v>3</v>
      </c>
      <c r="J186" s="39">
        <f t="shared" si="10"/>
        <v>2.3000000000000007</v>
      </c>
      <c r="K186" s="39">
        <f t="shared" si="11"/>
        <v>3.4</v>
      </c>
      <c r="L186" s="14"/>
      <c r="M186" s="14">
        <v>5</v>
      </c>
      <c r="N186" s="14" t="s">
        <v>161</v>
      </c>
    </row>
    <row r="187" spans="1:14" ht="30">
      <c r="A187" s="40" t="s">
        <v>723</v>
      </c>
      <c r="B187" s="8" t="s">
        <v>669</v>
      </c>
      <c r="C187" s="8" t="s">
        <v>698</v>
      </c>
      <c r="D187" s="14">
        <v>5</v>
      </c>
      <c r="E187" s="14">
        <v>5</v>
      </c>
      <c r="F187" s="14">
        <v>5</v>
      </c>
      <c r="G187" s="14">
        <v>5</v>
      </c>
      <c r="H187" s="14">
        <v>5</v>
      </c>
      <c r="I187" s="39">
        <f t="shared" si="9"/>
        <v>5</v>
      </c>
      <c r="J187" s="39">
        <f t="shared" si="10"/>
        <v>0</v>
      </c>
      <c r="K187" s="39">
        <f t="shared" si="11"/>
        <v>5</v>
      </c>
      <c r="L187" s="14"/>
      <c r="M187" s="14">
        <v>5</v>
      </c>
      <c r="N187" s="14" t="s">
        <v>162</v>
      </c>
    </row>
    <row r="188" spans="1:14" ht="30">
      <c r="A188" s="40" t="s">
        <v>724</v>
      </c>
      <c r="B188" s="8" t="s">
        <v>669</v>
      </c>
      <c r="C188" s="8" t="s">
        <v>698</v>
      </c>
      <c r="D188" s="14">
        <v>4</v>
      </c>
      <c r="E188" s="14">
        <v>4</v>
      </c>
      <c r="F188" s="14">
        <v>3</v>
      </c>
      <c r="G188" s="14">
        <v>5</v>
      </c>
      <c r="H188" s="14">
        <v>3</v>
      </c>
      <c r="I188" s="39">
        <f t="shared" si="9"/>
        <v>4</v>
      </c>
      <c r="J188" s="39">
        <f t="shared" si="10"/>
        <v>0.69999999999999929</v>
      </c>
      <c r="K188" s="39">
        <f t="shared" si="11"/>
        <v>3.8</v>
      </c>
      <c r="L188" s="14"/>
      <c r="M188" s="14">
        <v>5</v>
      </c>
      <c r="N188" s="14" t="s">
        <v>163</v>
      </c>
    </row>
    <row r="189" spans="1:14" ht="30">
      <c r="A189" s="40" t="s">
        <v>722</v>
      </c>
      <c r="B189" s="8" t="s">
        <v>670</v>
      </c>
      <c r="C189" s="8" t="s">
        <v>698</v>
      </c>
      <c r="D189" s="14">
        <v>3</v>
      </c>
      <c r="E189" s="14">
        <v>4</v>
      </c>
      <c r="F189" s="14">
        <v>2</v>
      </c>
      <c r="G189" s="14">
        <v>4</v>
      </c>
      <c r="H189" s="14">
        <v>2</v>
      </c>
      <c r="I189" s="39">
        <f t="shared" si="9"/>
        <v>3</v>
      </c>
      <c r="J189" s="39">
        <f t="shared" si="10"/>
        <v>1</v>
      </c>
      <c r="K189" s="39">
        <f t="shared" si="11"/>
        <v>3</v>
      </c>
      <c r="L189" s="14"/>
      <c r="M189" s="14">
        <v>4</v>
      </c>
      <c r="N189" s="14" t="s">
        <v>194</v>
      </c>
    </row>
    <row r="190" spans="1:14" ht="30">
      <c r="A190" s="40" t="s">
        <v>723</v>
      </c>
      <c r="B190" s="8" t="s">
        <v>670</v>
      </c>
      <c r="C190" s="8" t="s">
        <v>698</v>
      </c>
      <c r="D190" s="14">
        <v>4</v>
      </c>
      <c r="E190" s="14">
        <v>2</v>
      </c>
      <c r="F190" s="14">
        <v>2</v>
      </c>
      <c r="G190" s="14">
        <v>3</v>
      </c>
      <c r="H190" s="14">
        <v>2</v>
      </c>
      <c r="I190" s="39">
        <f t="shared" si="9"/>
        <v>2</v>
      </c>
      <c r="J190" s="39">
        <f t="shared" si="10"/>
        <v>0.80000000000000071</v>
      </c>
      <c r="K190" s="39">
        <f t="shared" si="11"/>
        <v>2.6</v>
      </c>
      <c r="L190" s="14"/>
      <c r="M190" s="14">
        <v>3</v>
      </c>
      <c r="N190" s="14" t="s">
        <v>195</v>
      </c>
    </row>
    <row r="191" spans="1:14" ht="30">
      <c r="A191" s="40" t="s">
        <v>724</v>
      </c>
      <c r="B191" s="8" t="s">
        <v>670</v>
      </c>
      <c r="C191" s="8" t="s">
        <v>698</v>
      </c>
      <c r="D191" s="14">
        <v>4</v>
      </c>
      <c r="E191" s="14">
        <v>4</v>
      </c>
      <c r="F191" s="14">
        <v>2</v>
      </c>
      <c r="G191" s="14">
        <v>3</v>
      </c>
      <c r="H191" s="14">
        <v>2</v>
      </c>
      <c r="I191" s="39">
        <f t="shared" ref="I191:I210" si="12">MEDIAN(D191:H191)</f>
        <v>3</v>
      </c>
      <c r="J191" s="39">
        <f t="shared" ref="J191:J210" si="13">_xlfn.VAR.S(D191:H191)</f>
        <v>1</v>
      </c>
      <c r="K191" s="39">
        <f t="shared" ref="K191:K210" si="14">AVERAGE(D191:H191)</f>
        <v>3</v>
      </c>
      <c r="L191" s="14"/>
      <c r="M191" s="14">
        <v>4</v>
      </c>
      <c r="N191" s="14" t="s">
        <v>194</v>
      </c>
    </row>
    <row r="192" spans="1:14" ht="30">
      <c r="A192" s="40" t="s">
        <v>722</v>
      </c>
      <c r="B192" s="8" t="s">
        <v>671</v>
      </c>
      <c r="C192" s="8" t="s">
        <v>698</v>
      </c>
      <c r="D192" s="14">
        <v>4</v>
      </c>
      <c r="E192" s="14">
        <v>4</v>
      </c>
      <c r="F192" s="14">
        <v>4</v>
      </c>
      <c r="G192" s="14">
        <v>5</v>
      </c>
      <c r="H192" s="14">
        <v>5</v>
      </c>
      <c r="I192" s="39">
        <f t="shared" si="12"/>
        <v>4</v>
      </c>
      <c r="J192" s="39">
        <f t="shared" si="13"/>
        <v>0.30000000000000071</v>
      </c>
      <c r="K192" s="39">
        <f t="shared" si="14"/>
        <v>4.4000000000000004</v>
      </c>
      <c r="L192" s="14"/>
      <c r="M192" s="14">
        <v>5</v>
      </c>
      <c r="N192" s="14" t="s">
        <v>212</v>
      </c>
    </row>
    <row r="193" spans="1:14" ht="30">
      <c r="A193" s="40" t="s">
        <v>723</v>
      </c>
      <c r="B193" s="8" t="s">
        <v>671</v>
      </c>
      <c r="C193" s="8" t="s">
        <v>698</v>
      </c>
      <c r="D193" s="14">
        <v>5</v>
      </c>
      <c r="E193" s="14">
        <v>5</v>
      </c>
      <c r="F193" s="14">
        <v>5</v>
      </c>
      <c r="G193" s="14">
        <v>5</v>
      </c>
      <c r="H193" s="14">
        <v>5</v>
      </c>
      <c r="I193" s="39">
        <f t="shared" si="12"/>
        <v>5</v>
      </c>
      <c r="J193" s="39">
        <f t="shared" si="13"/>
        <v>0</v>
      </c>
      <c r="K193" s="39">
        <f t="shared" si="14"/>
        <v>5</v>
      </c>
      <c r="L193" s="14"/>
      <c r="M193" s="14">
        <v>5</v>
      </c>
    </row>
    <row r="194" spans="1:14" ht="30">
      <c r="A194" s="40" t="s">
        <v>724</v>
      </c>
      <c r="B194" s="8" t="s">
        <v>671</v>
      </c>
      <c r="C194" s="8" t="s">
        <v>698</v>
      </c>
      <c r="D194" s="14">
        <v>5</v>
      </c>
      <c r="E194" s="14">
        <v>4</v>
      </c>
      <c r="F194" s="14">
        <v>5</v>
      </c>
      <c r="G194" s="14">
        <v>5</v>
      </c>
      <c r="H194" s="14">
        <v>5</v>
      </c>
      <c r="I194" s="39">
        <f t="shared" si="12"/>
        <v>5</v>
      </c>
      <c r="J194" s="39">
        <f t="shared" si="13"/>
        <v>0.19999999999999996</v>
      </c>
      <c r="K194" s="39">
        <f t="shared" si="14"/>
        <v>4.8</v>
      </c>
      <c r="L194" s="14"/>
      <c r="M194" s="14">
        <v>5</v>
      </c>
      <c r="N194" s="14" t="s">
        <v>213</v>
      </c>
    </row>
    <row r="195" spans="1:14" ht="30">
      <c r="A195" s="40" t="s">
        <v>741</v>
      </c>
      <c r="B195" s="8" t="s">
        <v>672</v>
      </c>
      <c r="C195" s="8" t="s">
        <v>698</v>
      </c>
      <c r="D195" s="14">
        <v>5</v>
      </c>
      <c r="E195" s="14">
        <v>4</v>
      </c>
      <c r="F195" s="14">
        <v>5</v>
      </c>
      <c r="G195" s="14">
        <v>4</v>
      </c>
      <c r="H195" s="14">
        <v>5</v>
      </c>
      <c r="I195" s="39">
        <f t="shared" si="12"/>
        <v>5</v>
      </c>
      <c r="J195" s="39">
        <f t="shared" si="13"/>
        <v>0.30000000000000071</v>
      </c>
      <c r="K195" s="39">
        <f t="shared" si="14"/>
        <v>4.5999999999999996</v>
      </c>
      <c r="L195" s="14"/>
      <c r="M195" s="14">
        <v>5</v>
      </c>
      <c r="N195" s="14" t="s">
        <v>237</v>
      </c>
    </row>
    <row r="196" spans="1:14" ht="30">
      <c r="A196" s="40" t="s">
        <v>742</v>
      </c>
      <c r="B196" s="8" t="s">
        <v>672</v>
      </c>
      <c r="C196" s="8" t="s">
        <v>698</v>
      </c>
      <c r="D196" s="14">
        <v>5</v>
      </c>
      <c r="E196" s="14">
        <v>5</v>
      </c>
      <c r="F196" s="14">
        <v>5</v>
      </c>
      <c r="G196" s="14">
        <v>5</v>
      </c>
      <c r="H196" s="14">
        <v>5</v>
      </c>
      <c r="I196" s="39">
        <f t="shared" si="12"/>
        <v>5</v>
      </c>
      <c r="J196" s="39">
        <f t="shared" si="13"/>
        <v>0</v>
      </c>
      <c r="K196" s="39">
        <f t="shared" si="14"/>
        <v>5</v>
      </c>
      <c r="L196" s="14"/>
      <c r="M196" s="14">
        <v>5</v>
      </c>
    </row>
    <row r="197" spans="1:14" ht="30">
      <c r="A197" s="40" t="s">
        <v>743</v>
      </c>
      <c r="B197" s="8" t="s">
        <v>672</v>
      </c>
      <c r="C197" s="8" t="s">
        <v>698</v>
      </c>
      <c r="D197" s="14">
        <v>4</v>
      </c>
      <c r="E197" s="14">
        <v>5</v>
      </c>
      <c r="F197" s="14">
        <v>4</v>
      </c>
      <c r="G197" s="14">
        <v>5</v>
      </c>
      <c r="H197" s="14">
        <v>4</v>
      </c>
      <c r="I197" s="39">
        <f t="shared" si="12"/>
        <v>4</v>
      </c>
      <c r="J197" s="39">
        <f t="shared" si="13"/>
        <v>0.30000000000000071</v>
      </c>
      <c r="K197" s="39">
        <f t="shared" si="14"/>
        <v>4.4000000000000004</v>
      </c>
      <c r="L197" s="14"/>
      <c r="M197" s="14">
        <v>5</v>
      </c>
    </row>
    <row r="198" spans="1:14" ht="38.25">
      <c r="A198" s="40" t="s">
        <v>741</v>
      </c>
      <c r="B198" s="8" t="s">
        <v>673</v>
      </c>
      <c r="C198" s="8" t="s">
        <v>698</v>
      </c>
      <c r="D198" s="14">
        <v>4</v>
      </c>
      <c r="E198" s="14">
        <v>3</v>
      </c>
      <c r="F198" s="14">
        <v>4</v>
      </c>
      <c r="G198" s="14">
        <v>4</v>
      </c>
      <c r="H198" s="14">
        <v>4</v>
      </c>
      <c r="I198" s="39">
        <f t="shared" si="12"/>
        <v>4</v>
      </c>
      <c r="J198" s="39">
        <f t="shared" si="13"/>
        <v>0.19999999999999929</v>
      </c>
      <c r="K198" s="39">
        <f t="shared" si="14"/>
        <v>3.8</v>
      </c>
      <c r="L198" s="14"/>
      <c r="M198" s="14">
        <v>5</v>
      </c>
      <c r="N198" s="14" t="s">
        <v>255</v>
      </c>
    </row>
    <row r="199" spans="1:14" ht="30">
      <c r="A199" s="40" t="s">
        <v>742</v>
      </c>
      <c r="B199" s="8" t="s">
        <v>673</v>
      </c>
      <c r="C199" s="8" t="s">
        <v>698</v>
      </c>
      <c r="D199" s="14">
        <v>4</v>
      </c>
      <c r="E199" s="14">
        <v>3</v>
      </c>
      <c r="F199" s="14">
        <v>4</v>
      </c>
      <c r="G199" s="14">
        <v>3</v>
      </c>
      <c r="H199" s="14">
        <v>3</v>
      </c>
      <c r="I199" s="39">
        <f t="shared" si="12"/>
        <v>3</v>
      </c>
      <c r="J199" s="39">
        <f t="shared" si="13"/>
        <v>0.30000000000000071</v>
      </c>
      <c r="K199" s="39">
        <f t="shared" si="14"/>
        <v>3.4</v>
      </c>
      <c r="L199" s="14"/>
      <c r="M199" s="14">
        <v>4</v>
      </c>
      <c r="N199" s="14" t="s">
        <v>256</v>
      </c>
    </row>
    <row r="200" spans="1:14" ht="51">
      <c r="A200" s="40" t="s">
        <v>743</v>
      </c>
      <c r="B200" s="8" t="s">
        <v>673</v>
      </c>
      <c r="C200" s="8" t="s">
        <v>698</v>
      </c>
      <c r="D200" s="14">
        <v>3</v>
      </c>
      <c r="E200" s="14">
        <v>2</v>
      </c>
      <c r="F200" s="14">
        <v>3</v>
      </c>
      <c r="G200" s="14">
        <v>3</v>
      </c>
      <c r="H200" s="14">
        <v>3</v>
      </c>
      <c r="I200" s="39">
        <f t="shared" si="12"/>
        <v>3</v>
      </c>
      <c r="J200" s="39">
        <f t="shared" si="13"/>
        <v>0.19999999999999929</v>
      </c>
      <c r="K200" s="39">
        <f t="shared" si="14"/>
        <v>2.8</v>
      </c>
      <c r="L200" s="14"/>
      <c r="M200" s="14">
        <v>4</v>
      </c>
      <c r="N200" s="14" t="s">
        <v>257</v>
      </c>
    </row>
    <row r="201" spans="1:14">
      <c r="A201" s="41" t="s">
        <v>762</v>
      </c>
      <c r="B201" s="8" t="s">
        <v>675</v>
      </c>
      <c r="C201" s="8" t="s">
        <v>698</v>
      </c>
      <c r="D201" s="1">
        <v>4</v>
      </c>
      <c r="E201" s="1">
        <v>5</v>
      </c>
      <c r="F201" s="1">
        <v>4</v>
      </c>
      <c r="G201" s="1">
        <v>5</v>
      </c>
      <c r="H201" s="1">
        <v>5</v>
      </c>
      <c r="I201" s="39">
        <f t="shared" si="12"/>
        <v>5</v>
      </c>
      <c r="J201" s="39">
        <f t="shared" si="13"/>
        <v>0.30000000000000071</v>
      </c>
      <c r="K201" s="39">
        <f t="shared" si="14"/>
        <v>4.5999999999999996</v>
      </c>
      <c r="L201" s="1"/>
      <c r="M201" s="1">
        <v>5</v>
      </c>
      <c r="N201" s="1" t="s">
        <v>300</v>
      </c>
    </row>
    <row r="202" spans="1:14">
      <c r="A202" s="41" t="s">
        <v>763</v>
      </c>
      <c r="B202" s="8" t="s">
        <v>675</v>
      </c>
      <c r="C202" s="8" t="s">
        <v>698</v>
      </c>
      <c r="D202" s="1">
        <v>4</v>
      </c>
      <c r="E202" s="1">
        <v>5</v>
      </c>
      <c r="F202" s="1">
        <v>5</v>
      </c>
      <c r="G202" s="1">
        <v>5</v>
      </c>
      <c r="H202" s="1">
        <v>5</v>
      </c>
      <c r="I202" s="39">
        <f t="shared" si="12"/>
        <v>5</v>
      </c>
      <c r="J202" s="39">
        <f t="shared" si="13"/>
        <v>0.19999999999999996</v>
      </c>
      <c r="K202" s="39">
        <f t="shared" si="14"/>
        <v>4.8</v>
      </c>
      <c r="L202" s="1"/>
      <c r="M202" s="1">
        <v>5</v>
      </c>
      <c r="N202" s="1" t="s">
        <v>301</v>
      </c>
    </row>
    <row r="203" spans="1:14">
      <c r="A203" s="41" t="s">
        <v>743</v>
      </c>
      <c r="B203" s="8" t="s">
        <v>675</v>
      </c>
      <c r="C203" s="8" t="s">
        <v>698</v>
      </c>
      <c r="D203" s="1">
        <v>4</v>
      </c>
      <c r="E203" s="1">
        <v>4</v>
      </c>
      <c r="F203" s="1">
        <v>4</v>
      </c>
      <c r="G203" s="1">
        <v>5</v>
      </c>
      <c r="H203" s="1">
        <v>5</v>
      </c>
      <c r="I203" s="39">
        <f t="shared" si="12"/>
        <v>4</v>
      </c>
      <c r="J203" s="39">
        <f t="shared" si="13"/>
        <v>0.30000000000000071</v>
      </c>
      <c r="K203" s="39">
        <f t="shared" si="14"/>
        <v>4.4000000000000004</v>
      </c>
      <c r="L203" s="1"/>
      <c r="M203" s="1">
        <v>5</v>
      </c>
      <c r="N203" s="1" t="s">
        <v>302</v>
      </c>
    </row>
    <row r="204" spans="1:14">
      <c r="A204" s="41" t="s">
        <v>762</v>
      </c>
      <c r="B204" s="8" t="s">
        <v>676</v>
      </c>
      <c r="C204" s="8" t="s">
        <v>698</v>
      </c>
      <c r="D204" s="1">
        <v>4</v>
      </c>
      <c r="E204" s="1">
        <v>2</v>
      </c>
      <c r="F204" s="1">
        <v>3</v>
      </c>
      <c r="G204" s="1">
        <v>2</v>
      </c>
      <c r="H204" s="1">
        <v>3</v>
      </c>
      <c r="I204" s="39">
        <f t="shared" si="12"/>
        <v>3</v>
      </c>
      <c r="J204" s="39">
        <f t="shared" si="13"/>
        <v>0.69999999999999929</v>
      </c>
      <c r="K204" s="39">
        <f t="shared" si="14"/>
        <v>2.8</v>
      </c>
      <c r="L204" s="1"/>
      <c r="M204" s="1">
        <v>3</v>
      </c>
      <c r="N204" s="1" t="s">
        <v>360</v>
      </c>
    </row>
    <row r="205" spans="1:14">
      <c r="A205" s="41" t="s">
        <v>763</v>
      </c>
      <c r="B205" s="8" t="s">
        <v>676</v>
      </c>
      <c r="C205" s="8" t="s">
        <v>698</v>
      </c>
      <c r="D205" s="1">
        <v>5</v>
      </c>
      <c r="E205" s="1">
        <v>5</v>
      </c>
      <c r="F205" s="1">
        <v>4</v>
      </c>
      <c r="G205" s="1">
        <v>5</v>
      </c>
      <c r="H205" s="1">
        <v>4</v>
      </c>
      <c r="I205" s="39">
        <f t="shared" si="12"/>
        <v>5</v>
      </c>
      <c r="J205" s="39">
        <f t="shared" si="13"/>
        <v>0.30000000000000071</v>
      </c>
      <c r="K205" s="39">
        <f t="shared" si="14"/>
        <v>4.5999999999999996</v>
      </c>
      <c r="L205" s="1"/>
      <c r="M205" s="1">
        <v>5</v>
      </c>
      <c r="N205"/>
    </row>
    <row r="206" spans="1:14">
      <c r="A206" s="41" t="s">
        <v>743</v>
      </c>
      <c r="B206" s="8" t="s">
        <v>676</v>
      </c>
      <c r="C206" s="8" t="s">
        <v>698</v>
      </c>
      <c r="D206" s="1">
        <v>2</v>
      </c>
      <c r="E206" s="1">
        <v>1</v>
      </c>
      <c r="F206" s="1">
        <v>2</v>
      </c>
      <c r="G206" s="1">
        <v>2</v>
      </c>
      <c r="H206" s="1">
        <v>3</v>
      </c>
      <c r="I206" s="39">
        <f t="shared" si="12"/>
        <v>2</v>
      </c>
      <c r="J206" s="39">
        <f t="shared" si="13"/>
        <v>0.5</v>
      </c>
      <c r="K206" s="39">
        <f t="shared" si="14"/>
        <v>2</v>
      </c>
      <c r="L206" s="1"/>
      <c r="M206" s="1">
        <v>2</v>
      </c>
      <c r="N206"/>
    </row>
    <row r="207" spans="1:14">
      <c r="A207" s="41" t="s">
        <v>782</v>
      </c>
      <c r="B207" s="8" t="s">
        <v>677</v>
      </c>
      <c r="C207" s="8" t="s">
        <v>698</v>
      </c>
      <c r="D207" s="1">
        <v>3</v>
      </c>
      <c r="E207" s="1">
        <v>3</v>
      </c>
      <c r="F207" s="1">
        <v>3</v>
      </c>
      <c r="G207" s="1">
        <v>3</v>
      </c>
      <c r="H207" s="1">
        <v>3</v>
      </c>
      <c r="I207" s="39">
        <f t="shared" si="12"/>
        <v>3</v>
      </c>
      <c r="J207" s="39">
        <f t="shared" si="13"/>
        <v>0</v>
      </c>
      <c r="K207" s="39">
        <f t="shared" si="14"/>
        <v>3</v>
      </c>
      <c r="L207" s="1"/>
      <c r="M207" s="1">
        <v>2</v>
      </c>
      <c r="N207"/>
    </row>
    <row r="208" spans="1:14">
      <c r="A208" s="41" t="s">
        <v>783</v>
      </c>
      <c r="B208" s="8" t="s">
        <v>677</v>
      </c>
      <c r="C208" s="8" t="s">
        <v>698</v>
      </c>
      <c r="D208" s="1">
        <v>2</v>
      </c>
      <c r="E208" s="1">
        <v>1</v>
      </c>
      <c r="F208" s="1">
        <v>2</v>
      </c>
      <c r="G208" s="1">
        <v>1</v>
      </c>
      <c r="H208" s="1">
        <v>1</v>
      </c>
      <c r="I208" s="39">
        <f t="shared" si="12"/>
        <v>1</v>
      </c>
      <c r="J208" s="39">
        <f t="shared" si="13"/>
        <v>0.29999999999999982</v>
      </c>
      <c r="K208" s="39">
        <f t="shared" si="14"/>
        <v>1.4</v>
      </c>
      <c r="L208" s="1"/>
      <c r="M208" s="1">
        <v>2</v>
      </c>
      <c r="N208"/>
    </row>
    <row r="209" spans="1:14">
      <c r="A209" s="41" t="s">
        <v>782</v>
      </c>
      <c r="B209" s="8" t="s">
        <v>678</v>
      </c>
      <c r="C209" s="8" t="s">
        <v>698</v>
      </c>
      <c r="D209" s="1">
        <v>5</v>
      </c>
      <c r="E209" s="1">
        <v>5</v>
      </c>
      <c r="F209" s="1">
        <v>5</v>
      </c>
      <c r="G209" s="1">
        <v>5</v>
      </c>
      <c r="H209" s="1">
        <v>5</v>
      </c>
      <c r="I209" s="39">
        <f t="shared" si="12"/>
        <v>5</v>
      </c>
      <c r="J209" s="39">
        <f t="shared" si="13"/>
        <v>0</v>
      </c>
      <c r="K209" s="39">
        <f t="shared" si="14"/>
        <v>5</v>
      </c>
      <c r="L209" s="1"/>
      <c r="M209" s="1">
        <v>5</v>
      </c>
      <c r="N209" s="1" t="s">
        <v>384</v>
      </c>
    </row>
    <row r="210" spans="1:14">
      <c r="A210" s="41" t="s">
        <v>783</v>
      </c>
      <c r="B210" s="8" t="s">
        <v>678</v>
      </c>
      <c r="C210" s="8" t="s">
        <v>698</v>
      </c>
      <c r="D210" s="1">
        <v>5</v>
      </c>
      <c r="E210" s="1">
        <v>4</v>
      </c>
      <c r="F210" s="1">
        <v>5</v>
      </c>
      <c r="G210" s="1">
        <v>5</v>
      </c>
      <c r="H210" s="1">
        <v>5</v>
      </c>
      <c r="I210" s="39">
        <f t="shared" si="12"/>
        <v>5</v>
      </c>
      <c r="J210" s="39">
        <f t="shared" si="13"/>
        <v>0.19999999999999996</v>
      </c>
      <c r="K210" s="39">
        <f t="shared" si="14"/>
        <v>4.8</v>
      </c>
      <c r="L210" s="1"/>
      <c r="M210" s="1">
        <v>5</v>
      </c>
      <c r="N210" s="1" t="s">
        <v>385</v>
      </c>
    </row>
    <row r="212" spans="1:14" ht="105">
      <c r="C212" s="180" t="s">
        <v>4853</v>
      </c>
    </row>
    <row r="213" spans="1:14" ht="30">
      <c r="C213" s="8" t="s">
        <v>4715</v>
      </c>
      <c r="D213" s="8" t="s">
        <v>4854</v>
      </c>
      <c r="E213" s="8" t="s">
        <v>4855</v>
      </c>
      <c r="F213" s="8" t="s">
        <v>4856</v>
      </c>
      <c r="G213" s="8" t="s">
        <v>4857</v>
      </c>
      <c r="H213" s="8" t="s">
        <v>4858</v>
      </c>
      <c r="I213" s="8" t="s">
        <v>4897</v>
      </c>
      <c r="J213" s="8" t="s">
        <v>4898</v>
      </c>
    </row>
    <row r="214" spans="1:14">
      <c r="A214" s="8" t="s">
        <v>700</v>
      </c>
      <c r="C214" s="8" t="s">
        <v>4895</v>
      </c>
      <c r="D214" s="8">
        <f>COUNTIF(D2:D34,5)</f>
        <v>19</v>
      </c>
      <c r="E214" s="8">
        <f>COUNTIF(E2:E34,5)</f>
        <v>8</v>
      </c>
      <c r="F214" s="8">
        <f>COUNTIF(F2:F34,5)</f>
        <v>13</v>
      </c>
      <c r="G214" s="8">
        <f>COUNTIF(G2:G34,5)</f>
        <v>14</v>
      </c>
      <c r="H214" s="8">
        <f>COUNTIF(H2:H34,5)</f>
        <v>14</v>
      </c>
      <c r="I214" s="8">
        <f>AVERAGE(D214:H214)</f>
        <v>13.6</v>
      </c>
      <c r="J214" s="8">
        <f>COUNTIF(M2:M34,5)</f>
        <v>18</v>
      </c>
    </row>
    <row r="215" spans="1:14">
      <c r="C215" s="8">
        <v>4</v>
      </c>
      <c r="D215" s="8">
        <f>COUNTIF(D2:D34,4)</f>
        <v>8</v>
      </c>
      <c r="E215" s="8">
        <f>COUNTIF(E2:E34,4)</f>
        <v>13</v>
      </c>
      <c r="F215" s="8">
        <f>COUNTIF(F2:F34,4)</f>
        <v>9</v>
      </c>
      <c r="G215" s="8">
        <f>COUNTIF(G2:G34,4)</f>
        <v>11</v>
      </c>
      <c r="H215" s="8">
        <f>COUNTIF(H2:H34,4)</f>
        <v>7</v>
      </c>
      <c r="I215" s="8">
        <f t="shared" ref="I215:I242" si="15">AVERAGE(D215:H215)</f>
        <v>9.6</v>
      </c>
      <c r="J215" s="8">
        <f>COUNTIF(M2:M34,4)</f>
        <v>10</v>
      </c>
    </row>
    <row r="216" spans="1:14">
      <c r="C216" s="8">
        <v>3</v>
      </c>
      <c r="D216" s="8">
        <f>COUNTIF(D2:D34,3)</f>
        <v>6</v>
      </c>
      <c r="E216" s="8">
        <f>COUNTIF(E2:E34,3)</f>
        <v>5</v>
      </c>
      <c r="F216" s="8">
        <f>COUNTIF(F2:F34,3)</f>
        <v>8</v>
      </c>
      <c r="G216" s="8">
        <f>COUNTIF(G2:G34,3)</f>
        <v>2</v>
      </c>
      <c r="H216" s="8">
        <f>COUNTIF(H2:H34,3)</f>
        <v>7</v>
      </c>
      <c r="I216" s="8">
        <f t="shared" si="15"/>
        <v>5.6</v>
      </c>
      <c r="J216" s="8">
        <f>COUNTIF(M2:M34,3)</f>
        <v>2</v>
      </c>
    </row>
    <row r="217" spans="1:14">
      <c r="C217" s="8">
        <v>2</v>
      </c>
      <c r="D217" s="8">
        <f>COUNTIF(D2:D34,2)</f>
        <v>0</v>
      </c>
      <c r="E217" s="8">
        <f>COUNTIF(E2:E34,2)</f>
        <v>6</v>
      </c>
      <c r="F217" s="8">
        <f>COUNTIF(F2:F34,2)</f>
        <v>3</v>
      </c>
      <c r="G217" s="8">
        <f>COUNTIF(G2:G34,2)</f>
        <v>6</v>
      </c>
      <c r="H217" s="8">
        <f>COUNTIF(H2:H34,2)</f>
        <v>5</v>
      </c>
      <c r="I217" s="8">
        <f t="shared" si="15"/>
        <v>4</v>
      </c>
      <c r="J217" s="8">
        <f>COUNTIF(M2:M34,2)</f>
        <v>3</v>
      </c>
    </row>
    <row r="218" spans="1:14">
      <c r="C218" s="8">
        <v>1</v>
      </c>
      <c r="D218" s="8">
        <f>COUNTIF(D2:D34,1)</f>
        <v>0</v>
      </c>
      <c r="E218" s="8">
        <f>COUNTIF(E2:E34,1)</f>
        <v>1</v>
      </c>
      <c r="F218" s="8">
        <f>COUNTIF(F2:F34,1)</f>
        <v>0</v>
      </c>
      <c r="G218" s="8">
        <f>COUNTIF(G2:G34,1)</f>
        <v>0</v>
      </c>
      <c r="H218" s="8">
        <f>COUNTIF(H2:H34,1)</f>
        <v>0</v>
      </c>
      <c r="I218" s="8">
        <f t="shared" si="15"/>
        <v>0.2</v>
      </c>
      <c r="J218" s="8">
        <f>COUNTIF(M3:M34,1)</f>
        <v>0</v>
      </c>
    </row>
    <row r="220" spans="1:14">
      <c r="C220" s="8" t="s">
        <v>699</v>
      </c>
      <c r="D220" s="8">
        <f>COUNTIF(D35:D146,5)</f>
        <v>36</v>
      </c>
      <c r="E220" s="8">
        <f>COUNTIF(E35:E146,5)</f>
        <v>21</v>
      </c>
      <c r="F220" s="8">
        <f>COUNTIF(F35:F146,5)</f>
        <v>22</v>
      </c>
      <c r="G220" s="8">
        <f>COUNTIF(G35:G146,5)</f>
        <v>43</v>
      </c>
      <c r="H220" s="8">
        <f>COUNTIF(H35:H146,5)</f>
        <v>31</v>
      </c>
      <c r="I220" s="8">
        <f t="shared" si="15"/>
        <v>30.6</v>
      </c>
      <c r="J220" s="8">
        <f>COUNTIF(M35:M146,5)</f>
        <v>52</v>
      </c>
    </row>
    <row r="221" spans="1:14">
      <c r="D221" s="8">
        <f>COUNTIF(D35:D146,4)</f>
        <v>45</v>
      </c>
      <c r="E221" s="8">
        <f>COUNTIF(E35:E146,4)</f>
        <v>31</v>
      </c>
      <c r="F221" s="8">
        <f>COUNTIF(F35:F146,4)</f>
        <v>32</v>
      </c>
      <c r="G221" s="8">
        <f>COUNTIF(G35:G146,4)</f>
        <v>31</v>
      </c>
      <c r="H221" s="8">
        <f>COUNTIF(G35:G146,4)</f>
        <v>31</v>
      </c>
      <c r="I221" s="8">
        <f t="shared" si="15"/>
        <v>34</v>
      </c>
      <c r="J221" s="8">
        <f>COUNTIF(M35:M146,4)</f>
        <v>30</v>
      </c>
    </row>
    <row r="222" spans="1:14">
      <c r="D222" s="8">
        <f>COUNTIF(D35:D146,3)</f>
        <v>14</v>
      </c>
      <c r="E222" s="8">
        <f>COUNTIF(E35:E146,3)</f>
        <v>28</v>
      </c>
      <c r="F222" s="8">
        <f>COUNTIF(F35:F146,3)</f>
        <v>29</v>
      </c>
      <c r="G222" s="8">
        <f>COUNTIF(G35:G146,3)</f>
        <v>18</v>
      </c>
      <c r="H222" s="8">
        <f>COUNTIF(G35:G146,3)</f>
        <v>18</v>
      </c>
      <c r="I222" s="8">
        <f t="shared" si="15"/>
        <v>21.4</v>
      </c>
      <c r="J222" s="8">
        <f>COUNTIF(M35:M146,3)</f>
        <v>19</v>
      </c>
    </row>
    <row r="223" spans="1:14">
      <c r="D223" s="8">
        <f>COUNTIF(D35:D146,2)</f>
        <v>15</v>
      </c>
      <c r="E223" s="8">
        <f>COUNTIF(E35:E146,2)</f>
        <v>31</v>
      </c>
      <c r="F223" s="8">
        <f>COUNTIF(F35:F146,2)</f>
        <v>29</v>
      </c>
      <c r="G223" s="8">
        <f>COUNTIF(G35:G146,2)</f>
        <v>18</v>
      </c>
      <c r="H223" s="8">
        <f>COUNTIF(G35:G146,2)</f>
        <v>18</v>
      </c>
      <c r="I223" s="8">
        <f t="shared" si="15"/>
        <v>22.2</v>
      </c>
      <c r="J223" s="8">
        <f>COUNTIF(M35:M146,2)</f>
        <v>11</v>
      </c>
    </row>
    <row r="224" spans="1:14">
      <c r="D224" s="8">
        <f>COUNTIF(D35:D146,1)</f>
        <v>2</v>
      </c>
      <c r="E224" s="8">
        <f>COUNTIF(E35:E146,1)</f>
        <v>1</v>
      </c>
      <c r="F224" s="8">
        <f>COUNTIF(F35:F146,1)</f>
        <v>0</v>
      </c>
      <c r="G224" s="8">
        <f>COUNTIF(G35:G146,1)</f>
        <v>2</v>
      </c>
      <c r="H224" s="8">
        <f>COUNTIF(G35:G146,1)</f>
        <v>2</v>
      </c>
      <c r="I224" s="8">
        <f t="shared" si="15"/>
        <v>1.4</v>
      </c>
      <c r="J224" s="8">
        <f>COUNTIF(M35:M146,1)</f>
        <v>0</v>
      </c>
    </row>
    <row r="226" spans="3:10">
      <c r="C226" s="8" t="s">
        <v>535</v>
      </c>
      <c r="D226" s="8">
        <f>COUNTIF(D147:D179,5)</f>
        <v>12</v>
      </c>
      <c r="E226" s="8">
        <f>COUNTIF(E147:E179,5)</f>
        <v>11</v>
      </c>
      <c r="F226" s="8">
        <f>COUNTIF(F147:F179,5)</f>
        <v>6</v>
      </c>
      <c r="G226" s="8">
        <f>COUNTIF(G147:G179,5)</f>
        <v>22</v>
      </c>
      <c r="H226" s="8">
        <f>COUNTIF(H147:H179,5)</f>
        <v>18</v>
      </c>
      <c r="I226" s="8">
        <f t="shared" si="15"/>
        <v>13.8</v>
      </c>
      <c r="J226" s="8">
        <f>COUNTIF(M147:M179,5)</f>
        <v>25</v>
      </c>
    </row>
    <row r="227" spans="3:10">
      <c r="D227" s="8">
        <f>COUNTIF(D147:D179,4)</f>
        <v>14</v>
      </c>
      <c r="E227" s="8">
        <f>COUNTIF(E147:E179,4)</f>
        <v>19</v>
      </c>
      <c r="F227" s="8">
        <f>COUNTIF(E147:E179,4)</f>
        <v>19</v>
      </c>
      <c r="G227" s="8">
        <f>COUNTIF(G147:G179,4)</f>
        <v>6</v>
      </c>
      <c r="H227" s="8">
        <f>COUNTIF(H147:H179,4)</f>
        <v>8</v>
      </c>
      <c r="I227" s="8">
        <f t="shared" si="15"/>
        <v>13.2</v>
      </c>
      <c r="J227" s="8">
        <f>COUNTIF(M147:M179,4)</f>
        <v>6</v>
      </c>
    </row>
    <row r="228" spans="3:10">
      <c r="D228" s="8">
        <f>COUNTIF(D147:D179,3)</f>
        <v>6</v>
      </c>
      <c r="E228" s="8">
        <f>COUNTIF(E147:E179,3)</f>
        <v>2</v>
      </c>
      <c r="F228" s="8">
        <f>COUNTIF(E147:E179,3)</f>
        <v>2</v>
      </c>
      <c r="G228" s="8">
        <f>COUNTIF(G147:G179,3)</f>
        <v>4</v>
      </c>
      <c r="H228" s="8">
        <f>COUNTIF(H147:H179,3)</f>
        <v>3</v>
      </c>
      <c r="I228" s="8">
        <f t="shared" si="15"/>
        <v>3.4</v>
      </c>
      <c r="J228" s="8">
        <f>COUNTIF(M147:M179,3)</f>
        <v>1</v>
      </c>
    </row>
    <row r="229" spans="3:10">
      <c r="D229" s="8">
        <f>COUNTIF(D147:D179,2)</f>
        <v>1</v>
      </c>
      <c r="E229" s="8">
        <f>COUNTIF(E147:E179,2)</f>
        <v>1</v>
      </c>
      <c r="F229" s="8">
        <f>COUNTIF(E147:E179,2)</f>
        <v>1</v>
      </c>
      <c r="G229" s="8">
        <f>COUNTIF(G147:G179,2)</f>
        <v>1</v>
      </c>
      <c r="H229" s="8">
        <f>COUNTIF(H147:H179,2)</f>
        <v>4</v>
      </c>
      <c r="I229" s="8">
        <f t="shared" si="15"/>
        <v>1.6</v>
      </c>
      <c r="J229" s="8">
        <f>COUNTIF(M147:M179,2)</f>
        <v>1</v>
      </c>
    </row>
    <row r="230" spans="3:10">
      <c r="D230" s="8">
        <f>COUNTIF(D147:D179,1)</f>
        <v>0</v>
      </c>
      <c r="E230" s="8">
        <f>COUNTIF(E147:E179,1)</f>
        <v>0</v>
      </c>
      <c r="F230" s="8">
        <f>COUNTIF(E147:E179,1)</f>
        <v>0</v>
      </c>
      <c r="G230" s="8">
        <f>COUNTIF(G147:G179,1)</f>
        <v>0</v>
      </c>
      <c r="H230" s="8">
        <f>COUNTIF(H147:H179,1)</f>
        <v>0</v>
      </c>
      <c r="I230" s="8">
        <f t="shared" si="15"/>
        <v>0</v>
      </c>
      <c r="J230" s="8">
        <f>COUNTIF(M147:M179,1)</f>
        <v>0</v>
      </c>
    </row>
    <row r="232" spans="3:10">
      <c r="C232" s="8" t="s">
        <v>698</v>
      </c>
      <c r="D232" s="8">
        <f>COUNTIF(D180:D210,5)</f>
        <v>11</v>
      </c>
      <c r="E232" s="8">
        <f>COUNTIF(E180:E210,5)</f>
        <v>9</v>
      </c>
      <c r="F232" s="8">
        <f>COUNTIF(F180:F210,5)</f>
        <v>10</v>
      </c>
      <c r="G232" s="8">
        <f>COUNTIF(G180:G210,5)</f>
        <v>17</v>
      </c>
      <c r="H232" s="8">
        <f>COUNTIF(H180:H210,5)</f>
        <v>15</v>
      </c>
      <c r="I232" s="8">
        <f t="shared" si="15"/>
        <v>12.4</v>
      </c>
      <c r="J232" s="8">
        <f>COUNTIF(M180:M210,5)</f>
        <v>20</v>
      </c>
    </row>
    <row r="233" spans="3:10">
      <c r="D233" s="8">
        <f>COUNTIF(D180:D210,4)</f>
        <v>11</v>
      </c>
      <c r="E233" s="8">
        <f>COUNTIF(D180:D210,4)</f>
        <v>11</v>
      </c>
      <c r="F233" s="8">
        <f>COUNTIF(F180:F210,4)</f>
        <v>9</v>
      </c>
      <c r="G233" s="8">
        <f>COUNTIF(G180:G210,4)</f>
        <v>5</v>
      </c>
      <c r="H233" s="8">
        <f>COUNTIF(H180:H210,4)</f>
        <v>4</v>
      </c>
      <c r="I233" s="8">
        <f t="shared" si="15"/>
        <v>8</v>
      </c>
      <c r="J233" s="8">
        <f>COUNTIF(M180:M210,4)</f>
        <v>5</v>
      </c>
    </row>
    <row r="234" spans="3:10">
      <c r="D234" s="8">
        <f>COUNTIF(D180:D210,3)</f>
        <v>5</v>
      </c>
      <c r="E234" s="8">
        <f>COUNTIF(D180:D210,3)</f>
        <v>5</v>
      </c>
      <c r="F234" s="8">
        <f>COUNTIF(F180:F210,3)</f>
        <v>6</v>
      </c>
      <c r="G234" s="8">
        <f>COUNTIF(G180:G210,3)</f>
        <v>5</v>
      </c>
      <c r="H234" s="8">
        <f>COUNTIF(H180:H210,3)</f>
        <v>7</v>
      </c>
      <c r="I234" s="8">
        <f t="shared" si="15"/>
        <v>5.6</v>
      </c>
      <c r="J234" s="8">
        <f>COUNTIF(M180:M210,3)</f>
        <v>3</v>
      </c>
    </row>
    <row r="235" spans="3:10">
      <c r="D235" s="8">
        <f>COUNTIF(D180:D210,2)</f>
        <v>4</v>
      </c>
      <c r="E235" s="8">
        <f>COUNTIF(D180:D210,2)</f>
        <v>4</v>
      </c>
      <c r="F235" s="8">
        <f>COUNTIF(F180:F210,2)</f>
        <v>6</v>
      </c>
      <c r="G235" s="8">
        <f>COUNTIF(G180:G210,2)</f>
        <v>3</v>
      </c>
      <c r="H235" s="8">
        <f>COUNTIF(H180:H210,2)</f>
        <v>4</v>
      </c>
      <c r="I235" s="8">
        <f t="shared" si="15"/>
        <v>4.2</v>
      </c>
      <c r="J235" s="8">
        <f>COUNTIF(M180:M210,2)</f>
        <v>3</v>
      </c>
    </row>
    <row r="236" spans="3:10">
      <c r="D236" s="8">
        <f>COUNTIF(D180:D210,1)</f>
        <v>0</v>
      </c>
      <c r="E236" s="8">
        <f>COUNTIF(D180:D210,1)</f>
        <v>0</v>
      </c>
      <c r="F236" s="8">
        <f>COUNTIF(F180:F210,1)</f>
        <v>0</v>
      </c>
      <c r="G236" s="8">
        <f>COUNTIF(G180:G210,1)</f>
        <v>1</v>
      </c>
      <c r="H236" s="8">
        <f>COUNTIF(H180:H210,1)</f>
        <v>1</v>
      </c>
      <c r="I236" s="8">
        <f t="shared" si="15"/>
        <v>0.4</v>
      </c>
      <c r="J236" s="8">
        <f>COUNTIF(M180:M210,1)</f>
        <v>0</v>
      </c>
    </row>
    <row r="238" spans="3:10">
      <c r="C238" s="8" t="s">
        <v>4896</v>
      </c>
      <c r="D238" s="8">
        <f>D214+D220+D226+D232</f>
        <v>78</v>
      </c>
      <c r="E238" s="8">
        <f t="shared" ref="E238:H242" si="16">E214+E220+E226+E232</f>
        <v>49</v>
      </c>
      <c r="F238" s="8">
        <f t="shared" si="16"/>
        <v>51</v>
      </c>
      <c r="G238" s="8">
        <f t="shared" si="16"/>
        <v>96</v>
      </c>
      <c r="H238" s="8">
        <f t="shared" si="16"/>
        <v>78</v>
      </c>
      <c r="I238" s="8">
        <f t="shared" si="15"/>
        <v>70.400000000000006</v>
      </c>
      <c r="J238" s="8">
        <f>J214+J220+J226+J232</f>
        <v>115</v>
      </c>
    </row>
    <row r="239" spans="3:10">
      <c r="C239" s="219">
        <v>4</v>
      </c>
      <c r="D239" s="8">
        <f>D215+D221+D227+D233</f>
        <v>78</v>
      </c>
      <c r="E239" s="8">
        <f t="shared" si="16"/>
        <v>74</v>
      </c>
      <c r="F239" s="8">
        <f t="shared" si="16"/>
        <v>69</v>
      </c>
      <c r="G239" s="8">
        <f t="shared" si="16"/>
        <v>53</v>
      </c>
      <c r="H239" s="8">
        <f t="shared" si="16"/>
        <v>50</v>
      </c>
      <c r="I239" s="8">
        <f t="shared" si="15"/>
        <v>64.8</v>
      </c>
      <c r="J239" s="8">
        <f>J215+J221+J227+J233</f>
        <v>51</v>
      </c>
    </row>
    <row r="240" spans="3:10">
      <c r="C240" s="219">
        <v>3</v>
      </c>
      <c r="D240" s="8">
        <f>D216+D222+D228+D234</f>
        <v>31</v>
      </c>
      <c r="E240" s="8">
        <f t="shared" si="16"/>
        <v>40</v>
      </c>
      <c r="F240" s="8">
        <f t="shared" si="16"/>
        <v>45</v>
      </c>
      <c r="G240" s="8">
        <f t="shared" si="16"/>
        <v>29</v>
      </c>
      <c r="H240" s="8">
        <f t="shared" si="16"/>
        <v>35</v>
      </c>
      <c r="I240" s="8">
        <f t="shared" si="15"/>
        <v>36</v>
      </c>
      <c r="J240" s="8">
        <f>J216+J222+J228+J234</f>
        <v>25</v>
      </c>
    </row>
    <row r="241" spans="3:10">
      <c r="C241" s="219">
        <v>2</v>
      </c>
      <c r="D241" s="8">
        <f>D217+D223+D229+D235</f>
        <v>20</v>
      </c>
      <c r="E241" s="8">
        <f t="shared" si="16"/>
        <v>42</v>
      </c>
      <c r="F241" s="8">
        <f t="shared" si="16"/>
        <v>39</v>
      </c>
      <c r="G241" s="8">
        <f t="shared" si="16"/>
        <v>28</v>
      </c>
      <c r="H241" s="8">
        <f t="shared" si="16"/>
        <v>31</v>
      </c>
      <c r="I241" s="8">
        <f t="shared" si="15"/>
        <v>32</v>
      </c>
      <c r="J241" s="8">
        <f>J217+J223+J229+J235</f>
        <v>18</v>
      </c>
    </row>
    <row r="242" spans="3:10">
      <c r="C242" s="219">
        <v>1</v>
      </c>
      <c r="D242" s="8">
        <f>D218+D224+D230+D236</f>
        <v>2</v>
      </c>
      <c r="E242" s="8">
        <f t="shared" si="16"/>
        <v>2</v>
      </c>
      <c r="F242" s="8">
        <f t="shared" si="16"/>
        <v>0</v>
      </c>
      <c r="G242" s="8">
        <f t="shared" si="16"/>
        <v>3</v>
      </c>
      <c r="H242" s="8">
        <f t="shared" si="16"/>
        <v>3</v>
      </c>
      <c r="I242" s="8">
        <f t="shared" si="15"/>
        <v>2</v>
      </c>
      <c r="J242" s="8">
        <f>J218+J224+J230+J236</f>
        <v>0</v>
      </c>
    </row>
  </sheetData>
  <hyperlinks>
    <hyperlink ref="A147" r:id="rId1" display="https://ab2022mohammedengineer.on.drv.tw/Narratives website/DerivativeNarrativeWebPage-Trial2_1.html"/>
    <hyperlink ref="A148" r:id="rId2" display="https://ab2022mohammedengineer.on.drv.tw/Narratives website/DerivativeNarrativeWebPage-Trial2_2.html"/>
    <hyperlink ref="A149" r:id="rId3" display="https://ab2022mohammedengineer.on.drv.tw/Narratives website/DerivativeNarrativeWebPage-Trial2_3.html"/>
    <hyperlink ref="A180" r:id="rId4" display="https://ab2022mohammedengineer.on.drv.tw/Narratives website/SuperOrdinateNarrativeWebPage-Trail-1.html"/>
    <hyperlink ref="A181" r:id="rId5" display="https://ab2022mohammedengineer.on.drv.tw/Narratives website/SuperOrdinateNarrativeWebPage-Trail-2.html"/>
    <hyperlink ref="A182" r:id="rId6" display="https://ab2022mohammedengineer.on.drv.tw/Narratives website/SuperOrdinateNarrativeWebPage-Trail-3.html"/>
    <hyperlink ref="A35" r:id="rId7" display="https://ab2022mohammedengineer.on.drv.tw/Narratives website/CorrelativeNarrativeWebPage-Trial1.html"/>
    <hyperlink ref="A36" r:id="rId8" display="https://ab2022mohammedengineer.on.drv.tw/Narratives website/CorrelativeNarrativeWebPage-Trial4.html"/>
    <hyperlink ref="A37" r:id="rId9" display="https://ab2022mohammedengineer.on.drv.tw/Narratives website/CorrelativeNarrativeWebPage-Trial5.html"/>
    <hyperlink ref="A38" r:id="rId10" display="https://ab2022mohammedengineer.on.drv.tw/Narratives website/CorrelativeNarrativeWebPage-Trial40.html"/>
    <hyperlink ref="A39" r:id="rId11" display="https://ab2022mohammedengineer.on.drv.tw/Narratives website/CorrelativeNarrativeWebPage-Trial41.html"/>
    <hyperlink ref="A40" r:id="rId12" display="https://ab2022mohammedengineer.on.drv.tw/Narratives website/CorrelativeNarrativeWebPage-Trial42.html"/>
    <hyperlink ref="A41" r:id="rId13" display="https://ab2022mohammedengineer.on.drv.tw/Narratives website/CorrelativeNarrativeWebPage-Trial44.html"/>
    <hyperlink ref="A42" r:id="rId14" display="https://ab2022mohammedengineer.on.drv.tw/Narratives website/CorrelativeNarrativeWebPage-Trial45.html"/>
    <hyperlink ref="A43" r:id="rId15" display="https://ab2022mohammedengineer.on.drv.tw/Narratives website/CorrelativeNarrativeWebPage-Trial46.html"/>
    <hyperlink ref="A44" r:id="rId16" display="https://ab2022mohammedengineer.on.drv.tw/Narratives website/CorrelativeNarrativeWebPage-Trial47.html"/>
    <hyperlink ref="A2" r:id="rId17" display="https://ab2022mohammedengineer.on.drv.tw/Narratives website/CombinationalNarrativeWebPage1.html"/>
    <hyperlink ref="A3" r:id="rId18" display="https://ab2022mohammedengineer.on.drv.tw/Narratives website/CombinationalNarrativeWebPage2.html"/>
    <hyperlink ref="A4" r:id="rId19" display="https://ab2022mohammedengineer.on.drv.tw/Narratives website/CombinationalNarrativeWebPage3.html"/>
    <hyperlink ref="A150" r:id="rId20" display="https://ab2022mohammedengineer.on.drv.tw/Narratives website/DerivativeNarrativeWebPage-Trial2_4.html"/>
    <hyperlink ref="A151" r:id="rId21" display="https://ab2022mohammedengineer.on.drv.tw/Narratives website/DerivativeNarrativeWebPage-Trial2_5.html"/>
    <hyperlink ref="A152" r:id="rId22" display="https://ab2022mohammedengineer.on.drv.tw/Narratives website/DerivativeNarrativeWebPage-Trial2_6.html"/>
    <hyperlink ref="A183" r:id="rId23" display="https://ab2022mohammedengineer.on.drv.tw/Narratives website/SuperOrdinateNarrativeWebPage-Trail-4.html"/>
    <hyperlink ref="A184" r:id="rId24" display="https://ab2022mohammedengineer.on.drv.tw/Narratives website/SuperOrdinateNarrativeWebPage-Trail-5.html"/>
    <hyperlink ref="A185" r:id="rId25" display="https://ab2022mohammedengineer.on.drv.tw/Narratives website/SuperOrdinateNarrativeWebPage-Trail-6.html"/>
    <hyperlink ref="A45" r:id="rId26" display="https://ab2022mohammedengineer.on.drv.tw/Narratives website/CorrelativeNarrativeWebPage-Trial2.html"/>
    <hyperlink ref="A46" r:id="rId27" display="https://ab2022mohammedengineer.on.drv.tw/Narratives website/CorrelativeNarrativeWebPage-Trial3.html"/>
    <hyperlink ref="A47" r:id="rId28" display="https://ab2022mohammedengineer.on.drv.tw/Narratives website/CorrelativeNarrativeWebPage-Trial6.html"/>
    <hyperlink ref="A48" r:id="rId29" display="https://ab2022mohammedengineer.on.drv.tw/Narratives website/CorrelativeNarrativeWebPage-Trial7.html"/>
    <hyperlink ref="A49" r:id="rId30" display="https://ab2022mohammedengineer.on.drv.tw/Narratives website/CorrelativeNarrativeWebPage-Trial8.html"/>
    <hyperlink ref="A50" r:id="rId31" display="https://ab2022mohammedengineer.on.drv.tw/Narratives website/CorrelativeNarrativeWebPage-Trial10.html"/>
    <hyperlink ref="A51" r:id="rId32" display="https://ab2022mohammedengineer.on.drv.tw/Narratives website/CorrelativeNarrativeWebPage-Trial13.html"/>
    <hyperlink ref="A52" r:id="rId33" display="https://ab2022mohammedengineer.on.drv.tw/Narratives website/CorrelativeNarrativeWebPage-Trial14.html"/>
    <hyperlink ref="A53" r:id="rId34" display="https://ab2022mohammedengineer.on.drv.tw/Narratives website/CorrelativeNarrativeWebPage-Trial15.html"/>
    <hyperlink ref="A54" r:id="rId35" display="https://ab2022mohammedengineer.on.drv.tw/Narratives website/CorrelativeNarrativeWebPage-Trial16.html"/>
    <hyperlink ref="A5" r:id="rId36" display="https://ab2022mohammedengineer.on.drv.tw/Narratives website/CombinationalNarrativeWebPage4.html"/>
    <hyperlink ref="A6" r:id="rId37" display="https://ab2022mohammedengineer.on.drv.tw/Narratives website/CombinationalNarrativeWebPage5.html"/>
    <hyperlink ref="A7" r:id="rId38" display="https://ab2022mohammedengineer.on.drv.tw/Narratives website/CombinationalNarrativeWebPage6.html"/>
    <hyperlink ref="A153" r:id="rId39" display="https://ab2022mohammedengineer.on.drv.tw/Narratives website/DerivativeNarrativeWebPage-Trial2_4.html"/>
    <hyperlink ref="A154" r:id="rId40" display="https://ab2022mohammedengineer.on.drv.tw/Narratives website/DerivativeNarrativeWebPage-Trial2_5.html"/>
    <hyperlink ref="A155" r:id="rId41" display="https://ab2022mohammedengineer.on.drv.tw/Narratives website/DerivativeNarrativeWebPage-Trial2_6.html"/>
    <hyperlink ref="A186" r:id="rId42" display="https://ab2022mohammedengineer.on.drv.tw/Narratives website/SuperOrdinateNarrativeWebPage-Trail-4.html"/>
    <hyperlink ref="A187" r:id="rId43" display="https://ab2022mohammedengineer.on.drv.tw/Narratives website/SuperOrdinateNarrativeWebPage-Trail-5.html"/>
    <hyperlink ref="A188" r:id="rId44" display="https://ab2022mohammedengineer.on.drv.tw/Narratives website/SuperOrdinateNarrativeWebPage-Trail-6.html"/>
    <hyperlink ref="A55" r:id="rId45" display="https://ab2022mohammedengineer.on.drv.tw/Narratives website/CorrelativeNarrativeWebPage-Trial2.html"/>
    <hyperlink ref="A56" r:id="rId46" display="https://ab2022mohammedengineer.on.drv.tw/Narratives website/CorrelativeNarrativeWebPage-Trial3.html"/>
    <hyperlink ref="A57" r:id="rId47" display="https://ab2022mohammedengineer.on.drv.tw/Narratives website/CorrelativeNarrativeWebPage-Trial6.html"/>
    <hyperlink ref="A58" r:id="rId48" display="https://ab2022mohammedengineer.on.drv.tw/Narratives website/CorrelativeNarrativeWebPage-Trial7.html"/>
    <hyperlink ref="A59" r:id="rId49" display="https://ab2022mohammedengineer.on.drv.tw/Narratives website/CorrelativeNarrativeWebPage-Trial8.html"/>
    <hyperlink ref="A60" r:id="rId50" display="https://ab2022mohammedengineer.on.drv.tw/Narratives website/CorrelativeNarrativeWebPage-Trial10.html"/>
    <hyperlink ref="A61" r:id="rId51" display="https://ab2022mohammedengineer.on.drv.tw/Narratives website/CorrelativeNarrativeWebPage-Trial13.html"/>
    <hyperlink ref="A62" r:id="rId52" display="https://ab2022mohammedengineer.on.drv.tw/Narratives website/CorrelativeNarrativeWebPage-Trial14.html"/>
    <hyperlink ref="A63" r:id="rId53" display="https://ab2022mohammedengineer.on.drv.tw/Narratives website/CorrelativeNarrativeWebPage-Trial15.html"/>
    <hyperlink ref="A64" r:id="rId54" display="https://ab2022mohammedengineer.on.drv.tw/Narratives website/CorrelativeNarrativeWebPage-Trial16.html"/>
    <hyperlink ref="A8" r:id="rId55" display="https://ab2022mohammedengineer.on.drv.tw/Narratives website/CombinationalNarrativeWebPage4.html"/>
    <hyperlink ref="A9" r:id="rId56" display="https://ab2022mohammedengineer.on.drv.tw/Narratives website/CombinationalNarrativeWebPage5.html"/>
    <hyperlink ref="A10" r:id="rId57" display="https://ab2022mohammedengineer.on.drv.tw/Narratives website/CombinationalNarrativeWebPage6.html"/>
    <hyperlink ref="A156" r:id="rId58" display="https://ab2022mohammedengineer.on.drv.tw/Narratives website/DerivativeNarrativeWebPage-Trial2_4.html"/>
    <hyperlink ref="A157" r:id="rId59" display="https://ab2022mohammedengineer.on.drv.tw/Narratives website/DerivativeNarrativeWebPage-Trial2_5.html"/>
    <hyperlink ref="A158" r:id="rId60" display="https://ab2022mohammedengineer.on.drv.tw/Narratives website/DerivativeNarrativeWebPage-Trial2_6.html"/>
    <hyperlink ref="A189" r:id="rId61" display="https://ab2022mohammedengineer.on.drv.tw/Narratives website/SuperOrdinateNarrativeWebPage-Trail-4.html"/>
    <hyperlink ref="A190" r:id="rId62" display="https://ab2022mohammedengineer.on.drv.tw/Narratives website/SuperOrdinateNarrativeWebPage-Trail-5.html"/>
    <hyperlink ref="A191" r:id="rId63" display="https://ab2022mohammedengineer.on.drv.tw/Narratives website/SuperOrdinateNarrativeWebPage-Trail-6.html"/>
    <hyperlink ref="A65" r:id="rId64" display="https://ab2022mohammedengineer.on.drv.tw/Narratives website/CorrelativeNarrativeWebPage-Trial2.html"/>
    <hyperlink ref="A66" r:id="rId65" display="https://ab2022mohammedengineer.on.drv.tw/Narratives website/CorrelativeNarrativeWebPage-Trial3.html"/>
    <hyperlink ref="A67" r:id="rId66" display="https://ab2022mohammedengineer.on.drv.tw/Narratives website/CorrelativeNarrativeWebPage-Trial6.html"/>
    <hyperlink ref="A68" r:id="rId67" display="https://ab2022mohammedengineer.on.drv.tw/Narratives website/CorrelativeNarrativeWebPage-Trial7.html"/>
    <hyperlink ref="A69" r:id="rId68" display="https://ab2022mohammedengineer.on.drv.tw/Narratives website/CorrelativeNarrativeWebPage-Trial8.html"/>
    <hyperlink ref="A70" r:id="rId69" display="https://ab2022mohammedengineer.on.drv.tw/Narratives website/CorrelativeNarrativeWebPage-Trial10.html"/>
    <hyperlink ref="A71" r:id="rId70" display="https://ab2022mohammedengineer.on.drv.tw/Narratives website/CorrelativeNarrativeWebPage-Trial13.html"/>
    <hyperlink ref="A72" r:id="rId71" display="https://ab2022mohammedengineer.on.drv.tw/Narratives website/CorrelativeNarrativeWebPage-Trial14.html"/>
    <hyperlink ref="A73" r:id="rId72" display="https://ab2022mohammedengineer.on.drv.tw/Narratives website/CorrelativeNarrativeWebPage-Trial15.html"/>
    <hyperlink ref="A74" r:id="rId73" display="https://ab2022mohammedengineer.on.drv.tw/Narratives website/CorrelativeNarrativeWebPage-Trial16.html"/>
    <hyperlink ref="A11" r:id="rId74" display="https://ab2022mohammedengineer.on.drv.tw/Narratives website/CombinationalNarrativeWebPage4.html"/>
    <hyperlink ref="A12" r:id="rId75" display="https://ab2022mohammedengineer.on.drv.tw/Narratives website/CombinationalNarrativeWebPage5.html"/>
    <hyperlink ref="A13" r:id="rId76" display="https://ab2022mohammedengineer.on.drv.tw/Narratives website/CombinationalNarrativeWebPage6.html"/>
    <hyperlink ref="A159" r:id="rId77" display="https://ab2022mohammedengineer.on.drv.tw/Narratives website/DerivativeNarrativeWebPage-Trial2_4.html"/>
    <hyperlink ref="A160" r:id="rId78" display="https://ab2022mohammedengineer.on.drv.tw/Narratives website/DerivativeNarrativeWebPage-Trial2_5.html"/>
    <hyperlink ref="A161" r:id="rId79" display="https://ab2022mohammedengineer.on.drv.tw/Narratives website/DerivativeNarrativeWebPage-Trial2_6.html"/>
    <hyperlink ref="A192" r:id="rId80" display="https://ab2022mohammedengineer.on.drv.tw/Narratives website/SuperOrdinateNarrativeWebPage-Trail-4.html"/>
    <hyperlink ref="A193" r:id="rId81" display="https://ab2022mohammedengineer.on.drv.tw/Narratives website/SuperOrdinateNarrativeWebPage-Trail-5.html"/>
    <hyperlink ref="A194" r:id="rId82" display="https://ab2022mohammedengineer.on.drv.tw/Narratives website/SuperOrdinateNarrativeWebPage-Trail-6.html"/>
    <hyperlink ref="A75" r:id="rId83" display="https://ab2022mohammedengineer.on.drv.tw/Narratives website/CorrelativeNarrativeWebPage-Trial2.html"/>
    <hyperlink ref="A76" r:id="rId84" display="https://ab2022mohammedengineer.on.drv.tw/Narratives website/CorrelativeNarrativeWebPage-Trial3.html"/>
    <hyperlink ref="A77" r:id="rId85" display="https://ab2022mohammedengineer.on.drv.tw/Narratives website/CorrelativeNarrativeWebPage-Trial6.html"/>
    <hyperlink ref="A78" r:id="rId86" display="https://ab2022mohammedengineer.on.drv.tw/Narratives website/CorrelativeNarrativeWebPage-Trial7.html"/>
    <hyperlink ref="A79" r:id="rId87" display="https://ab2022mohammedengineer.on.drv.tw/Narratives website/CorrelativeNarrativeWebPage-Trial8.html"/>
    <hyperlink ref="A80" r:id="rId88" display="https://ab2022mohammedengineer.on.drv.tw/Narratives website/CorrelativeNarrativeWebPage-Trial10.html"/>
    <hyperlink ref="A81" r:id="rId89" display="https://ab2022mohammedengineer.on.drv.tw/Narratives website/CorrelativeNarrativeWebPage-Trial13.html"/>
    <hyperlink ref="A82" r:id="rId90" display="https://ab2022mohammedengineer.on.drv.tw/Narratives website/CorrelativeNarrativeWebPage-Trial14.html"/>
    <hyperlink ref="A83" r:id="rId91" display="https://ab2022mohammedengineer.on.drv.tw/Narratives website/CorrelativeNarrativeWebPage-Trial15.html"/>
    <hyperlink ref="A84" r:id="rId92" display="https://ab2022mohammedengineer.on.drv.tw/Narratives website/CorrelativeNarrativeWebPage-Trial16.html"/>
    <hyperlink ref="A14" r:id="rId93" display="https://ab2022mohammedengineer.on.drv.tw/Narratives website/CombinationalNarrativeWebPage4.html"/>
    <hyperlink ref="A15" r:id="rId94" display="https://ab2022mohammedengineer.on.drv.tw/Narratives website/CombinationalNarrativeWebPage5.html"/>
    <hyperlink ref="A16" r:id="rId95" display="https://ab2022mohammedengineer.on.drv.tw/Narratives website/CombinationalNarrativeWebPage6.html"/>
    <hyperlink ref="A162" r:id="rId96" display="https://ab2022mohammedengineer.on.drv.tw/Narratives website/DerivativeNarrativeWebPage-Trial2_7.html"/>
    <hyperlink ref="A163" r:id="rId97" display="https://ab2022mohammedengineer.on.drv.tw/Narratives website/DerivativeNarrativeWebPage-Trial2_8.html"/>
    <hyperlink ref="A164" r:id="rId98" display="https://ab2022mohammedengineer.on.drv.tw/Narratives website/DerivativeNarrativeWebPage-Trial2_9.html"/>
    <hyperlink ref="A195" r:id="rId99" display="https://ab2022mohammedengineer.on.drv.tw/Narratives website/SuperOrdinateNarrativeWebPage-Trail-7.html"/>
    <hyperlink ref="A196" r:id="rId100" display="https://ab2022mohammedengineer.on.drv.tw/Narratives website/SuperOrdinateNarrativeWebPage-Trail-8.html"/>
    <hyperlink ref="A197" r:id="rId101" display="https://ab2022mohammedengineer.on.drv.tw/Narratives website/SuperOrdinateNarrativeWebPage-Trail-11.html"/>
    <hyperlink ref="A85" r:id="rId102" display="https://ab2022mohammedengineer.on.drv.tw/Narratives website/CorrelativeNarrativeWebPage-Trial9.html"/>
    <hyperlink ref="A86" r:id="rId103" display="https://ab2022mohammedengineer.on.drv.tw/Narratives website/CorrelativeNarrativeWebPage-Trial11.html"/>
    <hyperlink ref="A87" r:id="rId104" display="https://ab2022mohammedengineer.on.drv.tw/Narratives website/CorrelativeNarrativeWebPage-Trial12.html"/>
    <hyperlink ref="A88" r:id="rId105" display="https://ab2022mohammedengineer.on.drv.tw/Narratives website/CorrelativeNarrativeWebPage-Trial21.html"/>
    <hyperlink ref="A89" r:id="rId106" display="https://ab2022mohammedengineer.on.drv.tw/Narratives website/CorrelativeNarrativeWebPage-Trial17.html"/>
    <hyperlink ref="A90" r:id="rId107" display="https://ab2022mohammedengineer.on.drv.tw/Narratives website/CorrelativeNarrativeWebPage-Trial18.html"/>
    <hyperlink ref="A91" r:id="rId108" display="https://ab2022mohammedengineer.on.drv.tw/Narratives website/CorrelativeNarrativeWebPage-Trial24.html"/>
    <hyperlink ref="A92" r:id="rId109" display="https://ab2022mohammedengineer.on.drv.tw/Narratives website/CorrelativeNarrativeWebPage-Trial25.html"/>
    <hyperlink ref="A93" r:id="rId110" display="https://ab2022mohammedengineer.on.drv.tw/Narratives website/CorrelativeNarrativeWebPage-Trial28.html"/>
    <hyperlink ref="A94" r:id="rId111" display="https://ab2022mohammedengineer.on.drv.tw/Narratives website/CorrelativeNarrativeWebPage-Trial29.html"/>
    <hyperlink ref="A17" r:id="rId112" display="https://ab2022mohammedengineer.on.drv.tw/Narratives website/CombinationalNarrativeWebPage1.html"/>
    <hyperlink ref="A18" r:id="rId113" display="https://ab2022mohammedengineer.on.drv.tw/Narratives website/CombinationalNarrativeWebPage2.html"/>
    <hyperlink ref="A19" r:id="rId114" display="https://ab2022mohammedengineer.on.drv.tw/Narratives website/CombinationalNarrativeWebPage3.html"/>
    <hyperlink ref="A165" r:id="rId115" display="https://ab2022mohammedengineer.on.drv.tw/Narratives website/DerivativeNarrativeWebPage-Trial2_7.html"/>
    <hyperlink ref="A166" r:id="rId116" display="https://ab2022mohammedengineer.on.drv.tw/Narratives website/DerivativeNarrativeWebPage-Trial2_8.html"/>
    <hyperlink ref="A167" r:id="rId117" display="https://ab2022mohammedengineer.on.drv.tw/Narratives website/DerivativeNarrativeWebPage-Trial2_9.html"/>
    <hyperlink ref="A198" r:id="rId118" display="https://ab2022mohammedengineer.on.drv.tw/Narratives website/SuperOrdinateNarrativeWebPage-Trail-7.html"/>
    <hyperlink ref="A199" r:id="rId119" display="https://ab2022mohammedengineer.on.drv.tw/Narratives website/SuperOrdinateNarrativeWebPage-Trail-8.html"/>
    <hyperlink ref="A200" r:id="rId120" display="https://ab2022mohammedengineer.on.drv.tw/Narratives website/SuperOrdinateNarrativeWebPage-Trail-11.html"/>
    <hyperlink ref="A95" r:id="rId121" display="https://ab2022mohammedengineer.on.drv.tw/Narratives website/CorrelativeNarrativeWebPage-Trial9.html"/>
    <hyperlink ref="A96" r:id="rId122" display="https://ab2022mohammedengineer.on.drv.tw/Narratives website/CorrelativeNarrativeWebPage-Trial11.html"/>
    <hyperlink ref="A97" r:id="rId123" display="https://ab2022mohammedengineer.on.drv.tw/Narratives website/CorrelativeNarrativeWebPage-Trial12.html"/>
    <hyperlink ref="A98" r:id="rId124" display="https://ab2022mohammedengineer.on.drv.tw/Narratives website/CorrelativeNarrativeWebPage-Trial21.html"/>
    <hyperlink ref="A99" r:id="rId125" display="https://ab2022mohammedengineer.on.drv.tw/Narratives website/CorrelativeNarrativeWebPage-Trial17.html"/>
    <hyperlink ref="A100" r:id="rId126" display="https://ab2022mohammedengineer.on.drv.tw/Narratives website/CorrelativeNarrativeWebPage-Trial18.html"/>
    <hyperlink ref="A101" r:id="rId127" display="https://ab2022mohammedengineer.on.drv.tw/Narratives website/CorrelativeNarrativeWebPage-Trial24.html"/>
    <hyperlink ref="A102" r:id="rId128" display="https://ab2022mohammedengineer.on.drv.tw/Narratives website/CorrelativeNarrativeWebPage-Trial25.html"/>
    <hyperlink ref="A103" r:id="rId129" display="https://ab2022mohammedengineer.on.drv.tw/Narratives website/CorrelativeNarrativeWebPage-Trial28.html"/>
    <hyperlink ref="A104" r:id="rId130" display="https://ab2022mohammedengineer.on.drv.tw/Narratives website/CorrelativeNarrativeWebPage-Trial29.html"/>
    <hyperlink ref="A20" r:id="rId131" display="https://ab2022mohammedengineer.on.drv.tw/Narratives website/CombinationalNarrativeWebPage1.html"/>
    <hyperlink ref="A21" r:id="rId132" display="https://ab2022mohammedengineer.on.drv.tw/Narratives website/CombinationalNarrativeWebPage2.html"/>
    <hyperlink ref="A22" r:id="rId133" display="https://ab2022mohammedengineer.on.drv.tw/Narratives website/CombinationalNarrativeWebPage3.html"/>
    <hyperlink ref="A168" r:id="rId134" display="https://ab2022mohammedengineer.on.drv.tw/Narratives website/DerivativeNarrativeWebPage-Trial2_10.html"/>
    <hyperlink ref="A169" r:id="rId135" display="https://ab2022mohammedengineer.on.drv.tw/Narratives website/DerivativeNarrativeWebPage-Trial2_11.html"/>
    <hyperlink ref="A170" r:id="rId136" display="https://ab2022mohammedengineer.on.drv.tw/Narratives website/DerivativeNarrativeWebPage-Trial2_12.html"/>
    <hyperlink ref="A201" r:id="rId137" display="https://ab2022mohammedengineer.on.drv.tw/Narratives website/SuperOrdinateNarrativeWebPage-Trail-9.html"/>
    <hyperlink ref="A202" r:id="rId138" display="https://ab2022mohammedengineer.on.drv.tw/Narratives website/SuperOrdinateNarrativeWebPage-Trail-10.html"/>
    <hyperlink ref="A203" r:id="rId139" display="https://ab2022mohammedengineer.on.drv.tw/Narratives website/SuperOrdinateNarrativeWebPage-Trail-11.html"/>
    <hyperlink ref="A105" r:id="rId140" display="https://ab2022mohammedengineer.on.drv.tw/Narratives website/CorrelativeNarrativeWebPage-Trial19.html"/>
    <hyperlink ref="A106" r:id="rId141" display="https://ab2022mohammedengineer.on.drv.tw/Narratives website/CorrelativeNarrativeWebPage-Trial20.html"/>
    <hyperlink ref="A107" r:id="rId142" display="https://ab2022mohammedengineer.on.drv.tw/Narratives website/CorrelativeNarrativeWebPage-Trial22.html"/>
    <hyperlink ref="A108" r:id="rId143" display="https://ab2022mohammedengineer.on.drv.tw/Narratives website/CorrelativeNarrativeWebPage-Trial23.html"/>
    <hyperlink ref="A109" r:id="rId144" display="https://ab2022mohammedengineer.on.drv.tw/Narratives website/CorrelativeNarrativeWebPage-Trial26.html"/>
    <hyperlink ref="A110" r:id="rId145" display="https://ab2022mohammedengineer.on.drv.tw/Narratives website/CorrelativeNarrativeWebPage-Trial27.html"/>
    <hyperlink ref="A111" r:id="rId146" display="https://ab2022mohammedengineer.on.drv.tw/Narratives website/CorrelativeNarrativeWebPage-Trial30.html"/>
    <hyperlink ref="A112" r:id="rId147" display="https://ab2022mohammedengineer.on.drv.tw/Narratives website/CorrelativeNarrativeWebPage-Trial31.html"/>
    <hyperlink ref="A113" r:id="rId148" display="https://ab2022mohammedengineer.on.drv.tw/Narratives website/CorrelativeNarrativeWebPage-Trial32.html"/>
    <hyperlink ref="A114" r:id="rId149" display="https://ab2022mohammedengineer.on.drv.tw/Narratives website/CorrelativeNarrativeWebPage-Trial33.html"/>
    <hyperlink ref="A115" r:id="rId150" display="https://ab2022mohammedengineer.on.drv.tw/Narratives website/CorrelativeNarrativeWebPage-Trial34.html"/>
    <hyperlink ref="A116" r:id="rId151" display="https://ab2022mohammedengineer.on.drv.tw/Narratives website/CorrelativeNarrativeWebPage-Trial35.html"/>
    <hyperlink ref="A117" r:id="rId152" display="https://ab2022mohammedengineer.on.drv.tw/Narratives website/CorrelativeNarrativeWebPage-Trial36.html"/>
    <hyperlink ref="A23" r:id="rId153" display="https://ab2022mohammedengineer.on.drv.tw/Narratives website/CombinationalNarrativeWebPage4.html"/>
    <hyperlink ref="A24" r:id="rId154" display="https://ab2022mohammedengineer.on.drv.tw/Narratives website/CombinationalNarrativeWebPage5.html"/>
    <hyperlink ref="A25" r:id="rId155" display="https://ab2022mohammedengineer.on.drv.tw/Narratives website/CombinationalNarrativeWebPage6.html"/>
    <hyperlink ref="A171" r:id="rId156" display="https://ab2022mohammedengineer.on.drv.tw/Narratives website/DerivativeNarrativeWebPage-Trial2_10.html"/>
    <hyperlink ref="A172" r:id="rId157" display="https://ab2022mohammedengineer.on.drv.tw/Narratives website/DerivativeNarrativeWebPage-Trial2_11.html"/>
    <hyperlink ref="A173" r:id="rId158" display="https://ab2022mohammedengineer.on.drv.tw/Narratives website/DerivativeNarrativeWebPage-Trial2_12.html"/>
    <hyperlink ref="A204" r:id="rId159" display="https://ab2022mohammedengineer.on.drv.tw/Narratives website/SuperOrdinateNarrativeWebPage-Trail-9.html"/>
    <hyperlink ref="A205" r:id="rId160" display="https://ab2022mohammedengineer.on.drv.tw/Narratives website/SuperOrdinateNarrativeWebPage-Trail-10.html"/>
    <hyperlink ref="A206" r:id="rId161" display="https://ab2022mohammedengineer.on.drv.tw/Narratives website/SuperOrdinateNarrativeWebPage-Trail-11.html"/>
    <hyperlink ref="A118" r:id="rId162" display="https://ab2022mohammedengineer.on.drv.tw/Narratives website/CorrelativeNarrativeWebPage-Trial19.html"/>
    <hyperlink ref="A119" r:id="rId163" display="https://ab2022mohammedengineer.on.drv.tw/Narratives website/CorrelativeNarrativeWebPage-Trial20.html"/>
    <hyperlink ref="A120" r:id="rId164" display="https://ab2022mohammedengineer.on.drv.tw/Narratives website/CorrelativeNarrativeWebPage-Trial22.html"/>
    <hyperlink ref="A121" r:id="rId165" display="https://ab2022mohammedengineer.on.drv.tw/Narratives website/CorrelativeNarrativeWebPage-Trial23.html"/>
    <hyperlink ref="A122" r:id="rId166" display="https://ab2022mohammedengineer.on.drv.tw/Narratives website/CorrelativeNarrativeWebPage-Trial26.html"/>
    <hyperlink ref="A123" r:id="rId167" display="https://ab2022mohammedengineer.on.drv.tw/Narratives website/CorrelativeNarrativeWebPage-Trial27.html"/>
    <hyperlink ref="A124" r:id="rId168" display="https://ab2022mohammedengineer.on.drv.tw/Narratives website/CorrelativeNarrativeWebPage-Trial30.html"/>
    <hyperlink ref="A125" r:id="rId169" display="https://ab2022mohammedengineer.on.drv.tw/Narratives website/CorrelativeNarrativeWebPage-Trial31.html"/>
    <hyperlink ref="A126" r:id="rId170" display="https://ab2022mohammedengineer.on.drv.tw/Narratives website/CorrelativeNarrativeWebPage-Trial32.html"/>
    <hyperlink ref="A127" r:id="rId171" display="https://ab2022mohammedengineer.on.drv.tw/Narratives website/CorrelativeNarrativeWebPage-Trial33.html"/>
    <hyperlink ref="A128" r:id="rId172" display="https://ab2022mohammedengineer.on.drv.tw/Narratives website/CorrelativeNarrativeWebPage-Trial34.html"/>
    <hyperlink ref="A129" r:id="rId173" display="https://ab2022mohammedengineer.on.drv.tw/Narratives website/CorrelativeNarrativeWebPage-Trial35.html"/>
    <hyperlink ref="A130" r:id="rId174" display="https://ab2022mohammedengineer.on.drv.tw/Narratives website/CorrelativeNarrativeWebPage-Trial36.html"/>
    <hyperlink ref="A26" r:id="rId175" display="https://ab2022mohammedengineer.on.drv.tw/Narratives website/CombinationalNarrativeWebPage4.html"/>
    <hyperlink ref="A27" r:id="rId176" display="https://ab2022mohammedengineer.on.drv.tw/Narratives website/CombinationalNarrativeWebPage5.html"/>
    <hyperlink ref="A28" r:id="rId177" display="https://ab2022mohammedengineer.on.drv.tw/Narratives website/CombinationalNarrativeWebPage6.html"/>
    <hyperlink ref="A174" r:id="rId178" display="https://ab2022mohammedengineer.on.drv.tw/Narratives website/DerivativeNarrativeWebPage-Trial2_13.html"/>
    <hyperlink ref="A175" r:id="rId179" display="https://ab2022mohammedengineer.on.drv.tw/Narratives website/DerivativeNarrativeWebPage-Trial2_14.html"/>
    <hyperlink ref="A176" r:id="rId180" display="https://ab2022mohammedengineer.on.drv.tw/Narratives website/DerivativeNarrativeWebPage-Trial2_15.html"/>
    <hyperlink ref="A207" r:id="rId181" display="https://ab2022mohammedengineer.on.drv.tw/Narratives website/SuperOrdinateNarrativeWebPage-Trail-12.html"/>
    <hyperlink ref="A208" r:id="rId182" display="https://ab2022mohammedengineer.on.drv.tw/Narratives website/SuperOrdinateNarrativeWebPage-Trail-13.html"/>
    <hyperlink ref="A131" r:id="rId183" display="https://ab2022mohammedengineer.on.drv.tw/Narratives website/CorrelativeNarrativeWebPage-Trial37.html"/>
    <hyperlink ref="A132" r:id="rId184" display="https://ab2022mohammedengineer.on.drv.tw/Narratives website/CorrelativeNarrativeWebPage-Trial38.html"/>
    <hyperlink ref="A133" r:id="rId185" display="https://ab2022mohammedengineer.on.drv.tw/Narratives website/CorrelativeNarrativeWebPage-Trial39.html"/>
    <hyperlink ref="A134" r:id="rId186" display="https://ab2022mohammedengineer.on.drv.tw/Narratives website/CorrelativeNarrativeWebPage-Trial43.html"/>
    <hyperlink ref="A135" r:id="rId187" display="https://ab2022mohammedengineer.on.drv.tw/Narratives website/CorrelativeNarrativeWebPage-Trial48.html"/>
    <hyperlink ref="A136" r:id="rId188" display="https://ab2022mohammedengineer.on.drv.tw/Narratives website/CorrelativeNarrativeWebPage-Trial49.html"/>
    <hyperlink ref="A137" r:id="rId189" display="https://ab2022mohammedengineer.on.drv.tw/Narratives website/CorrelativeNarrativeWebPage-Trial50.html"/>
    <hyperlink ref="A138" r:id="rId190" display="https://ab2022mohammedengineer.on.drv.tw/Narratives website/CorrelativeNarrativeWebPage-Trial51.html"/>
    <hyperlink ref="A29" r:id="rId191" display="https://ab2022mohammedengineer.on.drv.tw/Narratives website/CombinationalNarrativeWebPage1.html"/>
    <hyperlink ref="A30" r:id="rId192" display="https://ab2022mohammedengineer.on.drv.tw/Narratives website/CombinationalNarrativeWebPage2.html"/>
    <hyperlink ref="A31" r:id="rId193" display="https://ab2022mohammedengineer.on.drv.tw/Narratives website/CombinationalNarrativeWebPage3.html"/>
    <hyperlink ref="A177" r:id="rId194" display="https://ab2022mohammedengineer.on.drv.tw/Narratives website/DerivativeNarrativeWebPage-Trial2_13.html"/>
    <hyperlink ref="A178" r:id="rId195" display="https://ab2022mohammedengineer.on.drv.tw/Narratives website/DerivativeNarrativeWebPage-Trial2_14.html"/>
    <hyperlink ref="A179" r:id="rId196" display="https://ab2022mohammedengineer.on.drv.tw/Narratives website/DerivativeNarrativeWebPage-Trial2_15.html"/>
    <hyperlink ref="A209" r:id="rId197" display="https://ab2022mohammedengineer.on.drv.tw/Narratives website/SuperOrdinateNarrativeWebPage-Trail-12.html"/>
    <hyperlink ref="A210" r:id="rId198" display="https://ab2022mohammedengineer.on.drv.tw/Narratives website/SuperOrdinateNarrativeWebPage-Trail-13.html"/>
    <hyperlink ref="A139" r:id="rId199" display="https://ab2022mohammedengineer.on.drv.tw/Narratives website/CorrelativeNarrativeWebPage-Trial37.html"/>
    <hyperlink ref="A140" r:id="rId200" display="https://ab2022mohammedengineer.on.drv.tw/Narratives website/CorrelativeNarrativeWebPage-Trial38.html"/>
    <hyperlink ref="A141" r:id="rId201" display="https://ab2022mohammedengineer.on.drv.tw/Narratives website/CorrelativeNarrativeWebPage-Trial39.html"/>
    <hyperlink ref="A142" r:id="rId202" display="https://ab2022mohammedengineer.on.drv.tw/Narratives website/CorrelativeNarrativeWebPage-Trial43.html"/>
    <hyperlink ref="A143" r:id="rId203" display="https://ab2022mohammedengineer.on.drv.tw/Narratives website/CorrelativeNarrativeWebPage-Trial48.html"/>
    <hyperlink ref="A144" r:id="rId204" display="https://ab2022mohammedengineer.on.drv.tw/Narratives website/CorrelativeNarrativeWebPage-Trial49.html"/>
    <hyperlink ref="A145" r:id="rId205" display="https://ab2022mohammedengineer.on.drv.tw/Narratives website/CorrelativeNarrativeWebPage-Trial50.html"/>
    <hyperlink ref="A146" r:id="rId206" display="https://ab2022mohammedengineer.on.drv.tw/Narratives website/CorrelativeNarrativeWebPage-Trial51.html"/>
    <hyperlink ref="A32" r:id="rId207" display="https://ab2022mohammedengineer.on.drv.tw/Narratives website/CombinationalNarrativeWebPage1.html"/>
    <hyperlink ref="A33" r:id="rId208" display="https://ab2022mohammedengineer.on.drv.tw/Narratives website/CombinationalNarrativeWebPage2.html"/>
    <hyperlink ref="A34" r:id="rId209" display="https://ab2022mohammedengineer.on.drv.tw/Narratives website/CombinationalNarrativeWebPage3.html"/>
  </hyperlinks>
  <pageMargins left="0.7" right="0.7" top="0.75" bottom="0.75" header="0.3" footer="0.3"/>
  <drawing r:id="rId2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3"/>
  <sheetViews>
    <sheetView workbookViewId="0">
      <pane ySplit="1" topLeftCell="A41" activePane="bottomLeft" state="frozen"/>
      <selection pane="bottomLeft" activeCell="J287" sqref="J287"/>
    </sheetView>
  </sheetViews>
  <sheetFormatPr defaultColWidth="9.140625" defaultRowHeight="15"/>
  <cols>
    <col min="1" max="1" width="34.140625" style="8" customWidth="1"/>
    <col min="2" max="2" width="22.28515625" style="8" customWidth="1"/>
    <col min="3" max="3" width="15.42578125" style="8" bestFit="1" customWidth="1"/>
    <col min="4" max="4" width="19.28515625" style="8" bestFit="1" customWidth="1"/>
    <col min="5" max="5" width="18.42578125" style="8" bestFit="1" customWidth="1"/>
    <col min="6" max="6" width="17.42578125" style="8" bestFit="1" customWidth="1"/>
    <col min="7" max="7" width="17" style="8" bestFit="1" customWidth="1"/>
    <col min="8" max="8" width="19.85546875" style="8" bestFit="1" customWidth="1"/>
    <col min="9" max="9" width="17" style="8" bestFit="1" customWidth="1"/>
    <col min="10" max="11" width="15.5703125" style="59" customWidth="1"/>
    <col min="12" max="13" width="15.5703125" style="94" customWidth="1"/>
    <col min="14" max="14" width="232.85546875" style="8" bestFit="1" customWidth="1"/>
    <col min="15" max="16384" width="9.140625" style="8"/>
  </cols>
  <sheetData>
    <row r="1" spans="1:14" ht="82.5" customHeight="1">
      <c r="A1" s="8" t="s">
        <v>688</v>
      </c>
      <c r="B1" s="8" t="s">
        <v>687</v>
      </c>
      <c r="C1" s="8" t="s">
        <v>696</v>
      </c>
      <c r="D1" s="8" t="s">
        <v>689</v>
      </c>
      <c r="E1" s="8" t="s">
        <v>690</v>
      </c>
      <c r="F1" s="8" t="s">
        <v>691</v>
      </c>
      <c r="G1" s="8" t="s">
        <v>692</v>
      </c>
      <c r="H1" s="8" t="s">
        <v>693</v>
      </c>
      <c r="I1" s="8" t="s">
        <v>694</v>
      </c>
      <c r="J1" s="59" t="s">
        <v>4833</v>
      </c>
      <c r="K1" s="59" t="s">
        <v>4832</v>
      </c>
      <c r="L1" s="94" t="s">
        <v>4834</v>
      </c>
      <c r="M1" s="94" t="s">
        <v>4835</v>
      </c>
      <c r="N1" s="8" t="s">
        <v>697</v>
      </c>
    </row>
    <row r="2" spans="1:14" s="116" customFormat="1" ht="45">
      <c r="A2" s="115" t="s">
        <v>716</v>
      </c>
      <c r="B2" s="116" t="s">
        <v>681</v>
      </c>
      <c r="C2" s="116" t="s">
        <v>700</v>
      </c>
      <c r="D2" s="117">
        <v>5</v>
      </c>
      <c r="E2" s="117">
        <v>5</v>
      </c>
      <c r="F2" s="117">
        <v>5</v>
      </c>
      <c r="G2" s="117">
        <v>5</v>
      </c>
      <c r="H2" s="117">
        <v>5</v>
      </c>
      <c r="I2" s="117">
        <v>5</v>
      </c>
      <c r="J2" s="126">
        <f>AVERAGE(D2:I2)</f>
        <v>5</v>
      </c>
      <c r="K2" s="126">
        <f>STDEV(D2:I2)</f>
        <v>0</v>
      </c>
      <c r="L2" s="127">
        <f>AVERAGE(D2:H2)</f>
        <v>5</v>
      </c>
      <c r="M2" s="127">
        <f>STDEV(D2:H2)</f>
        <v>0</v>
      </c>
      <c r="N2" s="158" t="s">
        <v>498</v>
      </c>
    </row>
    <row r="3" spans="1:14" s="116" customFormat="1" ht="45">
      <c r="A3" s="115" t="s">
        <v>717</v>
      </c>
      <c r="B3" s="116" t="s">
        <v>681</v>
      </c>
      <c r="C3" s="116" t="s">
        <v>700</v>
      </c>
      <c r="D3" s="117">
        <v>5</v>
      </c>
      <c r="E3" s="117">
        <v>5</v>
      </c>
      <c r="F3" s="117">
        <v>5</v>
      </c>
      <c r="G3" s="117">
        <v>5</v>
      </c>
      <c r="H3" s="117">
        <v>5</v>
      </c>
      <c r="I3" s="117">
        <v>4</v>
      </c>
      <c r="J3" s="126">
        <f t="shared" ref="J3:J66" si="0">AVERAGE(D3:I3)</f>
        <v>4.833333333333333</v>
      </c>
      <c r="K3" s="126">
        <f t="shared" ref="K3:K66" si="1">STDEV(D3:I3)</f>
        <v>0.40824829046386302</v>
      </c>
      <c r="L3" s="127">
        <f t="shared" ref="L3:L46" si="2">AVERAGE(D3:H3)</f>
        <v>5</v>
      </c>
      <c r="M3" s="127">
        <f t="shared" ref="M3:M66" si="3">STDEV(D3:H3)</f>
        <v>0</v>
      </c>
      <c r="N3" s="117" t="s">
        <v>499</v>
      </c>
    </row>
    <row r="4" spans="1:14" s="116" customFormat="1" ht="30">
      <c r="A4" s="115" t="s">
        <v>718</v>
      </c>
      <c r="B4" s="116" t="s">
        <v>681</v>
      </c>
      <c r="C4" s="116" t="s">
        <v>700</v>
      </c>
      <c r="D4" s="117">
        <v>5</v>
      </c>
      <c r="E4" s="117">
        <v>2</v>
      </c>
      <c r="F4" s="117">
        <v>2</v>
      </c>
      <c r="G4" s="117">
        <v>2</v>
      </c>
      <c r="H4" s="117">
        <v>2</v>
      </c>
      <c r="I4" s="117">
        <v>2</v>
      </c>
      <c r="J4" s="126">
        <f t="shared" si="0"/>
        <v>2.5</v>
      </c>
      <c r="K4" s="126">
        <f t="shared" si="1"/>
        <v>1.2247448713915889</v>
      </c>
      <c r="L4" s="127">
        <f t="shared" si="2"/>
        <v>2.6</v>
      </c>
      <c r="M4" s="127">
        <f t="shared" si="3"/>
        <v>1.3416407864998741</v>
      </c>
      <c r="N4" s="158" t="s">
        <v>664</v>
      </c>
    </row>
    <row r="5" spans="1:14" s="116" customFormat="1" ht="45">
      <c r="A5" s="115" t="s">
        <v>716</v>
      </c>
      <c r="B5" s="116" t="s">
        <v>674</v>
      </c>
      <c r="C5" s="116" t="s">
        <v>700</v>
      </c>
      <c r="D5" s="117">
        <v>5</v>
      </c>
      <c r="E5" s="117">
        <v>2</v>
      </c>
      <c r="F5" s="117">
        <v>4</v>
      </c>
      <c r="G5" s="117">
        <v>4</v>
      </c>
      <c r="H5" s="117">
        <v>4</v>
      </c>
      <c r="I5" s="117">
        <v>4</v>
      </c>
      <c r="J5" s="126">
        <f t="shared" si="0"/>
        <v>3.8333333333333335</v>
      </c>
      <c r="K5" s="126">
        <f t="shared" si="1"/>
        <v>0.98319208025017457</v>
      </c>
      <c r="L5" s="127">
        <f t="shared" si="2"/>
        <v>3.8</v>
      </c>
      <c r="M5" s="127">
        <f t="shared" si="3"/>
        <v>1.0954451150103319</v>
      </c>
      <c r="N5" s="158" t="s">
        <v>518</v>
      </c>
    </row>
    <row r="6" spans="1:14" s="116" customFormat="1" ht="45">
      <c r="A6" s="115" t="s">
        <v>717</v>
      </c>
      <c r="B6" s="116" t="s">
        <v>674</v>
      </c>
      <c r="C6" s="116" t="s">
        <v>700</v>
      </c>
      <c r="D6" s="117">
        <v>5</v>
      </c>
      <c r="E6" s="117">
        <v>5</v>
      </c>
      <c r="F6" s="117">
        <v>5</v>
      </c>
      <c r="G6" s="117">
        <v>5</v>
      </c>
      <c r="H6" s="117">
        <v>5</v>
      </c>
      <c r="I6" s="117">
        <v>5</v>
      </c>
      <c r="J6" s="126">
        <f t="shared" si="0"/>
        <v>5</v>
      </c>
      <c r="K6" s="126">
        <f t="shared" si="1"/>
        <v>0</v>
      </c>
      <c r="L6" s="127">
        <f t="shared" si="2"/>
        <v>5</v>
      </c>
      <c r="M6" s="127">
        <f t="shared" si="3"/>
        <v>0</v>
      </c>
      <c r="N6" s="117" t="s">
        <v>508</v>
      </c>
    </row>
    <row r="7" spans="1:14" s="116" customFormat="1" ht="30">
      <c r="A7" s="115" t="s">
        <v>718</v>
      </c>
      <c r="B7" s="116" t="s">
        <v>674</v>
      </c>
      <c r="C7" s="116" t="s">
        <v>700</v>
      </c>
      <c r="D7" s="117">
        <v>5</v>
      </c>
      <c r="E7" s="117">
        <v>2</v>
      </c>
      <c r="F7" s="117">
        <v>4</v>
      </c>
      <c r="G7" s="117">
        <v>4</v>
      </c>
      <c r="H7" s="117">
        <v>4</v>
      </c>
      <c r="I7" s="117">
        <v>4</v>
      </c>
      <c r="J7" s="126">
        <f t="shared" si="0"/>
        <v>3.8333333333333335</v>
      </c>
      <c r="K7" s="126">
        <f t="shared" si="1"/>
        <v>0.98319208025017457</v>
      </c>
      <c r="L7" s="127">
        <f t="shared" si="2"/>
        <v>3.8</v>
      </c>
      <c r="M7" s="127">
        <f t="shared" si="3"/>
        <v>1.0954451150103319</v>
      </c>
      <c r="N7" s="158" t="s">
        <v>519</v>
      </c>
    </row>
    <row r="8" spans="1:14" s="116" customFormat="1" ht="30">
      <c r="A8" s="115" t="s">
        <v>735</v>
      </c>
      <c r="B8" s="116" t="s">
        <v>668</v>
      </c>
      <c r="C8" s="116" t="s">
        <v>700</v>
      </c>
      <c r="D8" s="118">
        <v>3</v>
      </c>
      <c r="E8" s="118">
        <v>3</v>
      </c>
      <c r="F8" s="118">
        <v>3</v>
      </c>
      <c r="G8" s="118">
        <v>2</v>
      </c>
      <c r="H8" s="118">
        <v>2</v>
      </c>
      <c r="I8" s="118">
        <v>2</v>
      </c>
      <c r="J8" s="126">
        <f t="shared" si="0"/>
        <v>2.5</v>
      </c>
      <c r="K8" s="126">
        <f t="shared" si="1"/>
        <v>0.54772255750516607</v>
      </c>
      <c r="L8" s="127">
        <f t="shared" si="2"/>
        <v>2.6</v>
      </c>
      <c r="M8" s="127">
        <f t="shared" si="3"/>
        <v>0.54772255750516674</v>
      </c>
      <c r="N8" s="118" t="s">
        <v>138</v>
      </c>
    </row>
    <row r="9" spans="1:14" s="116" customFormat="1" ht="45">
      <c r="A9" s="115" t="s">
        <v>736</v>
      </c>
      <c r="B9" s="116" t="s">
        <v>668</v>
      </c>
      <c r="C9" s="116" t="s">
        <v>700</v>
      </c>
      <c r="D9" s="118">
        <v>3</v>
      </c>
      <c r="E9" s="118">
        <v>3</v>
      </c>
      <c r="F9" s="118">
        <v>3</v>
      </c>
      <c r="G9" s="118">
        <v>2</v>
      </c>
      <c r="H9" s="118">
        <v>2</v>
      </c>
      <c r="I9" s="118">
        <v>2</v>
      </c>
      <c r="J9" s="126">
        <f t="shared" si="0"/>
        <v>2.5</v>
      </c>
      <c r="K9" s="126">
        <f t="shared" si="1"/>
        <v>0.54772255750516607</v>
      </c>
      <c r="L9" s="127">
        <f t="shared" si="2"/>
        <v>2.6</v>
      </c>
      <c r="M9" s="127">
        <f t="shared" si="3"/>
        <v>0.54772255750516674</v>
      </c>
      <c r="N9" s="118" t="s">
        <v>138</v>
      </c>
    </row>
    <row r="10" spans="1:14" s="116" customFormat="1" ht="30">
      <c r="A10" s="115" t="s">
        <v>737</v>
      </c>
      <c r="B10" s="116" t="s">
        <v>668</v>
      </c>
      <c r="C10" s="116" t="s">
        <v>700</v>
      </c>
      <c r="D10" s="118">
        <v>3</v>
      </c>
      <c r="E10" s="118">
        <v>3</v>
      </c>
      <c r="F10" s="118">
        <v>4</v>
      </c>
      <c r="G10" s="118">
        <v>5</v>
      </c>
      <c r="H10" s="118">
        <v>5</v>
      </c>
      <c r="I10" s="118">
        <v>5</v>
      </c>
      <c r="J10" s="126">
        <f t="shared" si="0"/>
        <v>4.166666666666667</v>
      </c>
      <c r="K10" s="126">
        <f t="shared" si="1"/>
        <v>0.98319208025017457</v>
      </c>
      <c r="L10" s="127">
        <f t="shared" si="2"/>
        <v>4</v>
      </c>
      <c r="M10" s="127">
        <f t="shared" si="3"/>
        <v>1</v>
      </c>
      <c r="N10" s="118" t="s">
        <v>138</v>
      </c>
    </row>
    <row r="11" spans="1:14" s="116" customFormat="1" ht="30">
      <c r="A11" s="115" t="s">
        <v>735</v>
      </c>
      <c r="B11" s="116" t="s">
        <v>669</v>
      </c>
      <c r="C11" s="116" t="s">
        <v>700</v>
      </c>
      <c r="D11" s="118">
        <v>5</v>
      </c>
      <c r="E11" s="118">
        <v>2</v>
      </c>
      <c r="F11" s="118">
        <v>3</v>
      </c>
      <c r="G11" s="118">
        <v>3</v>
      </c>
      <c r="H11" s="118">
        <v>3</v>
      </c>
      <c r="I11" s="118">
        <v>5</v>
      </c>
      <c r="J11" s="126">
        <f t="shared" si="0"/>
        <v>3.5</v>
      </c>
      <c r="K11" s="126">
        <f t="shared" si="1"/>
        <v>1.2247448713915889</v>
      </c>
      <c r="L11" s="127">
        <f t="shared" si="2"/>
        <v>3.2</v>
      </c>
      <c r="M11" s="127">
        <f t="shared" si="3"/>
        <v>1.0954451150103319</v>
      </c>
      <c r="N11" s="118" t="s">
        <v>180</v>
      </c>
    </row>
    <row r="12" spans="1:14" s="116" customFormat="1" ht="45">
      <c r="A12" s="115" t="s">
        <v>736</v>
      </c>
      <c r="B12" s="116" t="s">
        <v>669</v>
      </c>
      <c r="C12" s="116" t="s">
        <v>700</v>
      </c>
      <c r="D12" s="118">
        <v>5</v>
      </c>
      <c r="E12" s="118">
        <v>4</v>
      </c>
      <c r="F12" s="118">
        <v>5</v>
      </c>
      <c r="G12" s="118">
        <v>5</v>
      </c>
      <c r="H12" s="118">
        <v>4</v>
      </c>
      <c r="I12" s="118">
        <v>5</v>
      </c>
      <c r="J12" s="126">
        <f t="shared" si="0"/>
        <v>4.666666666666667</v>
      </c>
      <c r="K12" s="126">
        <f t="shared" si="1"/>
        <v>0.51639777949432408</v>
      </c>
      <c r="L12" s="127">
        <f t="shared" si="2"/>
        <v>4.5999999999999996</v>
      </c>
      <c r="M12" s="127">
        <f t="shared" si="3"/>
        <v>0.54772255750516674</v>
      </c>
      <c r="N12" s="118" t="s">
        <v>181</v>
      </c>
    </row>
    <row r="13" spans="1:14" s="116" customFormat="1" ht="30">
      <c r="A13" s="115" t="s">
        <v>737</v>
      </c>
      <c r="B13" s="116" t="s">
        <v>669</v>
      </c>
      <c r="C13" s="116" t="s">
        <v>700</v>
      </c>
      <c r="D13" s="118">
        <v>5</v>
      </c>
      <c r="E13" s="118">
        <v>3</v>
      </c>
      <c r="F13" s="118">
        <v>4</v>
      </c>
      <c r="G13" s="118">
        <v>5</v>
      </c>
      <c r="H13" s="118">
        <v>5</v>
      </c>
      <c r="I13" s="118">
        <v>5</v>
      </c>
      <c r="J13" s="126">
        <f t="shared" si="0"/>
        <v>4.5</v>
      </c>
      <c r="K13" s="126">
        <f t="shared" si="1"/>
        <v>0.83666002653407556</v>
      </c>
      <c r="L13" s="127">
        <f t="shared" si="2"/>
        <v>4.4000000000000004</v>
      </c>
      <c r="M13" s="127">
        <f t="shared" si="3"/>
        <v>0.8944271909999163</v>
      </c>
      <c r="N13" s="118" t="s">
        <v>182</v>
      </c>
    </row>
    <row r="14" spans="1:14" s="116" customFormat="1" ht="30">
      <c r="A14" s="115" t="s">
        <v>735</v>
      </c>
      <c r="B14" s="116" t="s">
        <v>670</v>
      </c>
      <c r="C14" s="116" t="s">
        <v>700</v>
      </c>
      <c r="D14" s="118">
        <v>4</v>
      </c>
      <c r="E14" s="118">
        <v>2</v>
      </c>
      <c r="F14" s="118">
        <v>4</v>
      </c>
      <c r="G14" s="118">
        <v>4</v>
      </c>
      <c r="H14" s="118">
        <v>2</v>
      </c>
      <c r="I14" s="118">
        <v>4</v>
      </c>
      <c r="J14" s="126">
        <f t="shared" si="0"/>
        <v>3.3333333333333335</v>
      </c>
      <c r="K14" s="126">
        <f t="shared" si="1"/>
        <v>1.0327955589886442</v>
      </c>
      <c r="L14" s="127">
        <f t="shared" si="2"/>
        <v>3.2</v>
      </c>
      <c r="M14" s="127">
        <f t="shared" si="3"/>
        <v>1.0954451150103319</v>
      </c>
    </row>
    <row r="15" spans="1:14" s="116" customFormat="1" ht="45">
      <c r="A15" s="115" t="s">
        <v>736</v>
      </c>
      <c r="B15" s="116" t="s">
        <v>670</v>
      </c>
      <c r="C15" s="116" t="s">
        <v>700</v>
      </c>
      <c r="D15" s="118">
        <v>4</v>
      </c>
      <c r="E15" s="118">
        <v>4</v>
      </c>
      <c r="F15" s="118">
        <v>2</v>
      </c>
      <c r="G15" s="118">
        <v>4</v>
      </c>
      <c r="H15" s="118">
        <v>2</v>
      </c>
      <c r="I15" s="118">
        <v>4</v>
      </c>
      <c r="J15" s="126">
        <f t="shared" si="0"/>
        <v>3.3333333333333335</v>
      </c>
      <c r="K15" s="126">
        <f t="shared" si="1"/>
        <v>1.0327955589886442</v>
      </c>
      <c r="L15" s="127">
        <f t="shared" si="2"/>
        <v>3.2</v>
      </c>
      <c r="M15" s="127">
        <f t="shared" si="3"/>
        <v>1.0954451150103319</v>
      </c>
    </row>
    <row r="16" spans="1:14" s="116" customFormat="1" ht="30">
      <c r="A16" s="115" t="s">
        <v>737</v>
      </c>
      <c r="B16" s="116" t="s">
        <v>670</v>
      </c>
      <c r="C16" s="116" t="s">
        <v>700</v>
      </c>
      <c r="D16" s="118">
        <v>4</v>
      </c>
      <c r="E16" s="118">
        <v>4</v>
      </c>
      <c r="F16" s="118">
        <v>2</v>
      </c>
      <c r="G16" s="118">
        <v>4</v>
      </c>
      <c r="H16" s="118">
        <v>2</v>
      </c>
      <c r="I16" s="118">
        <v>4</v>
      </c>
      <c r="J16" s="126">
        <f t="shared" si="0"/>
        <v>3.3333333333333335</v>
      </c>
      <c r="K16" s="126">
        <f t="shared" si="1"/>
        <v>1.0327955589886442</v>
      </c>
      <c r="L16" s="127">
        <f t="shared" si="2"/>
        <v>3.2</v>
      </c>
      <c r="M16" s="127">
        <f t="shared" si="3"/>
        <v>1.0954451150103319</v>
      </c>
    </row>
    <row r="17" spans="1:14" s="116" customFormat="1" ht="30">
      <c r="A17" s="115" t="s">
        <v>735</v>
      </c>
      <c r="B17" s="116" t="s">
        <v>671</v>
      </c>
      <c r="C17" s="116" t="s">
        <v>700</v>
      </c>
      <c r="D17" s="118">
        <v>4</v>
      </c>
      <c r="E17" s="118">
        <v>1</v>
      </c>
      <c r="F17" s="118">
        <v>2</v>
      </c>
      <c r="G17" s="118">
        <v>4</v>
      </c>
      <c r="H17" s="118">
        <v>3</v>
      </c>
      <c r="I17" s="118">
        <v>3</v>
      </c>
      <c r="J17" s="126">
        <f t="shared" si="0"/>
        <v>2.8333333333333335</v>
      </c>
      <c r="K17" s="126">
        <f t="shared" si="1"/>
        <v>1.1690451944500124</v>
      </c>
      <c r="L17" s="127">
        <f t="shared" si="2"/>
        <v>2.8</v>
      </c>
      <c r="M17" s="127">
        <f t="shared" si="3"/>
        <v>1.3038404810405295</v>
      </c>
      <c r="N17" s="118" t="s">
        <v>226</v>
      </c>
    </row>
    <row r="18" spans="1:14" s="116" customFormat="1" ht="45">
      <c r="A18" s="115" t="s">
        <v>736</v>
      </c>
      <c r="B18" s="116" t="s">
        <v>671</v>
      </c>
      <c r="C18" s="116" t="s">
        <v>700</v>
      </c>
      <c r="D18" s="118">
        <v>5</v>
      </c>
      <c r="E18" s="118">
        <v>5</v>
      </c>
      <c r="F18" s="118">
        <v>5</v>
      </c>
      <c r="G18" s="118">
        <v>5</v>
      </c>
      <c r="H18" s="118">
        <v>5</v>
      </c>
      <c r="I18" s="118">
        <v>5</v>
      </c>
      <c r="J18" s="126">
        <f t="shared" si="0"/>
        <v>5</v>
      </c>
      <c r="K18" s="126">
        <f t="shared" si="1"/>
        <v>0</v>
      </c>
      <c r="L18" s="127">
        <f t="shared" si="2"/>
        <v>5</v>
      </c>
      <c r="M18" s="127">
        <f t="shared" si="3"/>
        <v>0</v>
      </c>
    </row>
    <row r="19" spans="1:14" s="116" customFormat="1" ht="30">
      <c r="A19" s="115" t="s">
        <v>737</v>
      </c>
      <c r="B19" s="116" t="s">
        <v>671</v>
      </c>
      <c r="C19" s="116" t="s">
        <v>700</v>
      </c>
      <c r="D19" s="118">
        <v>5</v>
      </c>
      <c r="E19" s="118">
        <v>5</v>
      </c>
      <c r="F19" s="118">
        <v>5</v>
      </c>
      <c r="G19" s="118">
        <v>5</v>
      </c>
      <c r="H19" s="118">
        <v>5</v>
      </c>
      <c r="I19" s="118">
        <v>5</v>
      </c>
      <c r="J19" s="126">
        <f t="shared" si="0"/>
        <v>5</v>
      </c>
      <c r="K19" s="126">
        <f t="shared" si="1"/>
        <v>0</v>
      </c>
      <c r="L19" s="127">
        <f t="shared" si="2"/>
        <v>5</v>
      </c>
      <c r="M19" s="127">
        <f t="shared" si="3"/>
        <v>0</v>
      </c>
    </row>
    <row r="20" spans="1:14" s="116" customFormat="1" ht="45">
      <c r="A20" s="115" t="s">
        <v>754</v>
      </c>
      <c r="B20" s="116" t="s">
        <v>672</v>
      </c>
      <c r="C20" s="116" t="s">
        <v>700</v>
      </c>
      <c r="D20" s="118">
        <v>5</v>
      </c>
      <c r="E20" s="118">
        <v>5</v>
      </c>
      <c r="F20" s="118">
        <v>5</v>
      </c>
      <c r="G20" s="118">
        <v>5</v>
      </c>
      <c r="H20" s="118">
        <v>5</v>
      </c>
      <c r="I20" s="118">
        <v>5</v>
      </c>
      <c r="J20" s="126">
        <f t="shared" si="0"/>
        <v>5</v>
      </c>
      <c r="K20" s="126">
        <f t="shared" si="1"/>
        <v>0</v>
      </c>
      <c r="L20" s="127">
        <f t="shared" si="2"/>
        <v>5</v>
      </c>
      <c r="M20" s="127">
        <f t="shared" si="3"/>
        <v>0</v>
      </c>
    </row>
    <row r="21" spans="1:14" s="116" customFormat="1" ht="45">
      <c r="A21" s="115" t="s">
        <v>755</v>
      </c>
      <c r="B21" s="116" t="s">
        <v>672</v>
      </c>
      <c r="C21" s="116" t="s">
        <v>700</v>
      </c>
      <c r="D21" s="118">
        <v>5</v>
      </c>
      <c r="E21" s="118">
        <v>5</v>
      </c>
      <c r="F21" s="118">
        <v>5</v>
      </c>
      <c r="G21" s="118">
        <v>5</v>
      </c>
      <c r="H21" s="118">
        <v>5</v>
      </c>
      <c r="I21" s="118">
        <v>5</v>
      </c>
      <c r="J21" s="126">
        <f t="shared" si="0"/>
        <v>5</v>
      </c>
      <c r="K21" s="126">
        <f t="shared" si="1"/>
        <v>0</v>
      </c>
      <c r="L21" s="127">
        <f t="shared" si="2"/>
        <v>5</v>
      </c>
      <c r="M21" s="127">
        <f t="shared" si="3"/>
        <v>0</v>
      </c>
    </row>
    <row r="22" spans="1:14" s="116" customFormat="1" ht="30">
      <c r="A22" s="115" t="s">
        <v>756</v>
      </c>
      <c r="B22" s="116" t="s">
        <v>672</v>
      </c>
      <c r="C22" s="116" t="s">
        <v>700</v>
      </c>
      <c r="D22" s="118">
        <v>5</v>
      </c>
      <c r="E22" s="118">
        <v>4</v>
      </c>
      <c r="F22" s="118">
        <v>5</v>
      </c>
      <c r="G22" s="118">
        <v>5</v>
      </c>
      <c r="H22" s="118">
        <v>4</v>
      </c>
      <c r="I22" s="118">
        <v>5</v>
      </c>
      <c r="J22" s="126">
        <f t="shared" si="0"/>
        <v>4.666666666666667</v>
      </c>
      <c r="K22" s="126">
        <f t="shared" si="1"/>
        <v>0.51639777949432408</v>
      </c>
      <c r="L22" s="127">
        <f t="shared" si="2"/>
        <v>4.5999999999999996</v>
      </c>
      <c r="M22" s="127">
        <f t="shared" si="3"/>
        <v>0.54772255750516674</v>
      </c>
    </row>
    <row r="23" spans="1:14" s="116" customFormat="1" ht="45">
      <c r="A23" s="115" t="s">
        <v>754</v>
      </c>
      <c r="B23" s="116" t="s">
        <v>673</v>
      </c>
      <c r="C23" s="116" t="s">
        <v>700</v>
      </c>
      <c r="D23" s="118">
        <v>5</v>
      </c>
      <c r="E23" s="118">
        <v>4</v>
      </c>
      <c r="F23" s="118">
        <v>4</v>
      </c>
      <c r="G23" s="118">
        <v>4</v>
      </c>
      <c r="H23" s="118">
        <v>5</v>
      </c>
      <c r="I23" s="118">
        <v>5</v>
      </c>
      <c r="J23" s="126">
        <f t="shared" si="0"/>
        <v>4.5</v>
      </c>
      <c r="K23" s="126">
        <f t="shared" si="1"/>
        <v>0.54772255750516607</v>
      </c>
      <c r="L23" s="127">
        <f t="shared" si="2"/>
        <v>4.4000000000000004</v>
      </c>
      <c r="M23" s="127">
        <f t="shared" si="3"/>
        <v>0.54772255750516674</v>
      </c>
    </row>
    <row r="24" spans="1:14" s="116" customFormat="1" ht="45">
      <c r="A24" s="115" t="s">
        <v>755</v>
      </c>
      <c r="B24" s="116" t="s">
        <v>673</v>
      </c>
      <c r="C24" s="116" t="s">
        <v>700</v>
      </c>
      <c r="D24" s="118">
        <v>5</v>
      </c>
      <c r="E24" s="118">
        <v>4</v>
      </c>
      <c r="F24" s="118">
        <v>5</v>
      </c>
      <c r="G24" s="118">
        <v>5</v>
      </c>
      <c r="H24" s="118">
        <v>5</v>
      </c>
      <c r="I24" s="118">
        <v>5</v>
      </c>
      <c r="J24" s="126">
        <f t="shared" si="0"/>
        <v>4.833333333333333</v>
      </c>
      <c r="K24" s="126">
        <f t="shared" si="1"/>
        <v>0.40824829046386302</v>
      </c>
      <c r="L24" s="127">
        <f t="shared" si="2"/>
        <v>4.8</v>
      </c>
      <c r="M24" s="127">
        <f t="shared" si="3"/>
        <v>0.44721359549995787</v>
      </c>
    </row>
    <row r="25" spans="1:14" s="116" customFormat="1" ht="30">
      <c r="A25" s="115" t="s">
        <v>756</v>
      </c>
      <c r="B25" s="116" t="s">
        <v>673</v>
      </c>
      <c r="C25" s="116" t="s">
        <v>700</v>
      </c>
      <c r="D25" s="118">
        <v>3</v>
      </c>
      <c r="E25" s="118">
        <v>2</v>
      </c>
      <c r="F25" s="118">
        <v>3</v>
      </c>
      <c r="G25" s="118">
        <v>4</v>
      </c>
      <c r="H25" s="118">
        <v>3</v>
      </c>
      <c r="I25" s="118">
        <v>4</v>
      </c>
      <c r="J25" s="126">
        <f t="shared" si="0"/>
        <v>3.1666666666666665</v>
      </c>
      <c r="K25" s="126">
        <f t="shared" si="1"/>
        <v>0.75277265270908122</v>
      </c>
      <c r="L25" s="127">
        <f t="shared" si="2"/>
        <v>3</v>
      </c>
      <c r="M25" s="127">
        <f t="shared" si="3"/>
        <v>0.70710678118654757</v>
      </c>
    </row>
    <row r="26" spans="1:14" s="116" customFormat="1" ht="45">
      <c r="A26" s="115" t="s">
        <v>754</v>
      </c>
      <c r="B26" s="116" t="s">
        <v>680</v>
      </c>
      <c r="C26" s="116" t="s">
        <v>700</v>
      </c>
      <c r="D26" s="118">
        <v>5</v>
      </c>
      <c r="E26" s="118">
        <v>5</v>
      </c>
      <c r="F26" s="118">
        <v>5</v>
      </c>
      <c r="G26" s="118">
        <v>5</v>
      </c>
      <c r="H26" s="118">
        <v>5</v>
      </c>
      <c r="I26" s="118">
        <v>5</v>
      </c>
      <c r="J26" s="126">
        <f t="shared" si="0"/>
        <v>5</v>
      </c>
      <c r="K26" s="126">
        <f t="shared" si="1"/>
        <v>0</v>
      </c>
      <c r="L26" s="127">
        <f t="shared" si="2"/>
        <v>5</v>
      </c>
      <c r="M26" s="127">
        <f t="shared" si="3"/>
        <v>0</v>
      </c>
    </row>
    <row r="27" spans="1:14" s="116" customFormat="1" ht="45">
      <c r="A27" s="115" t="s">
        <v>755</v>
      </c>
      <c r="B27" s="116" t="s">
        <v>680</v>
      </c>
      <c r="C27" s="116" t="s">
        <v>700</v>
      </c>
      <c r="D27" s="118">
        <v>5</v>
      </c>
      <c r="E27" s="118">
        <v>5</v>
      </c>
      <c r="F27" s="118">
        <v>5</v>
      </c>
      <c r="G27" s="118">
        <v>5</v>
      </c>
      <c r="H27" s="118">
        <v>5</v>
      </c>
      <c r="I27" s="118">
        <v>5</v>
      </c>
      <c r="J27" s="126">
        <f t="shared" si="0"/>
        <v>5</v>
      </c>
      <c r="K27" s="126">
        <f t="shared" si="1"/>
        <v>0</v>
      </c>
      <c r="L27" s="127">
        <f t="shared" si="2"/>
        <v>5</v>
      </c>
      <c r="M27" s="127">
        <f t="shared" si="3"/>
        <v>0</v>
      </c>
    </row>
    <row r="28" spans="1:14" s="116" customFormat="1" ht="30">
      <c r="A28" s="115" t="s">
        <v>756</v>
      </c>
      <c r="B28" s="116" t="s">
        <v>680</v>
      </c>
      <c r="C28" s="116" t="s">
        <v>700</v>
      </c>
      <c r="D28" s="118">
        <v>4</v>
      </c>
      <c r="E28" s="118">
        <v>3</v>
      </c>
      <c r="F28" s="118">
        <v>3</v>
      </c>
      <c r="G28" s="118">
        <v>3</v>
      </c>
      <c r="H28" s="118">
        <v>3</v>
      </c>
      <c r="I28" s="118">
        <v>2</v>
      </c>
      <c r="J28" s="126">
        <f t="shared" si="0"/>
        <v>3</v>
      </c>
      <c r="K28" s="126">
        <f t="shared" si="1"/>
        <v>0.63245553203367588</v>
      </c>
      <c r="L28" s="127">
        <f t="shared" si="2"/>
        <v>3.2</v>
      </c>
      <c r="M28" s="127">
        <f t="shared" si="3"/>
        <v>0.44721359549995715</v>
      </c>
      <c r="N28" s="118" t="s">
        <v>290</v>
      </c>
    </row>
    <row r="29" spans="1:14" s="116" customFormat="1">
      <c r="A29" s="119" t="s">
        <v>777</v>
      </c>
      <c r="B29" s="116" t="s">
        <v>675</v>
      </c>
      <c r="C29" s="116" t="s">
        <v>700</v>
      </c>
      <c r="D29" s="31">
        <v>4</v>
      </c>
      <c r="E29" s="31">
        <v>4</v>
      </c>
      <c r="F29" s="31">
        <v>4</v>
      </c>
      <c r="G29" s="31">
        <v>2</v>
      </c>
      <c r="H29" s="31">
        <v>4</v>
      </c>
      <c r="I29" s="31">
        <v>4</v>
      </c>
      <c r="J29" s="126">
        <f t="shared" si="0"/>
        <v>3.6666666666666665</v>
      </c>
      <c r="K29" s="126">
        <f t="shared" si="1"/>
        <v>0.81649658092772548</v>
      </c>
      <c r="L29" s="127">
        <f t="shared" si="2"/>
        <v>3.6</v>
      </c>
      <c r="M29" s="127">
        <f t="shared" si="3"/>
        <v>0.8944271909999163</v>
      </c>
      <c r="N29" s="31" t="s">
        <v>320</v>
      </c>
    </row>
    <row r="30" spans="1:14" s="116" customFormat="1">
      <c r="A30" s="119" t="s">
        <v>778</v>
      </c>
      <c r="B30" s="116" t="s">
        <v>675</v>
      </c>
      <c r="C30" s="116" t="s">
        <v>700</v>
      </c>
      <c r="D30" s="31">
        <v>4</v>
      </c>
      <c r="E30" s="31">
        <v>4</v>
      </c>
      <c r="F30" s="31">
        <v>4</v>
      </c>
      <c r="G30" s="31">
        <v>4</v>
      </c>
      <c r="H30" s="31">
        <v>4</v>
      </c>
      <c r="I30" s="31">
        <v>4</v>
      </c>
      <c r="J30" s="126">
        <f t="shared" si="0"/>
        <v>4</v>
      </c>
      <c r="K30" s="126">
        <f t="shared" si="1"/>
        <v>0</v>
      </c>
      <c r="L30" s="127">
        <f t="shared" si="2"/>
        <v>4</v>
      </c>
      <c r="M30" s="127">
        <f t="shared" si="3"/>
        <v>0</v>
      </c>
      <c r="N30" s="31" t="s">
        <v>321</v>
      </c>
    </row>
    <row r="31" spans="1:14" s="116" customFormat="1">
      <c r="A31" s="119" t="s">
        <v>737</v>
      </c>
      <c r="B31" s="116" t="s">
        <v>675</v>
      </c>
      <c r="C31" s="116" t="s">
        <v>700</v>
      </c>
      <c r="D31" s="31">
        <v>5</v>
      </c>
      <c r="E31" s="31">
        <v>5</v>
      </c>
      <c r="F31" s="31">
        <v>5</v>
      </c>
      <c r="G31" s="31">
        <v>5</v>
      </c>
      <c r="H31" s="31">
        <v>5</v>
      </c>
      <c r="I31" s="31">
        <v>5</v>
      </c>
      <c r="J31" s="126">
        <f t="shared" si="0"/>
        <v>5</v>
      </c>
      <c r="K31" s="126">
        <f t="shared" si="1"/>
        <v>0</v>
      </c>
      <c r="L31" s="127">
        <f t="shared" si="2"/>
        <v>5</v>
      </c>
      <c r="M31" s="127">
        <f t="shared" si="3"/>
        <v>0</v>
      </c>
      <c r="N31" s="120"/>
    </row>
    <row r="32" spans="1:14" s="116" customFormat="1">
      <c r="A32" s="119" t="s">
        <v>777</v>
      </c>
      <c r="B32" s="116" t="s">
        <v>679</v>
      </c>
      <c r="C32" s="116" t="s">
        <v>700</v>
      </c>
      <c r="D32" s="31">
        <v>5</v>
      </c>
      <c r="E32" s="31">
        <v>5</v>
      </c>
      <c r="F32" s="31">
        <v>5</v>
      </c>
      <c r="G32" s="31">
        <v>4</v>
      </c>
      <c r="H32" s="31">
        <v>5</v>
      </c>
      <c r="I32" s="31">
        <v>5</v>
      </c>
      <c r="J32" s="126">
        <f t="shared" si="0"/>
        <v>4.833333333333333</v>
      </c>
      <c r="K32" s="126">
        <f t="shared" si="1"/>
        <v>0.40824829046386302</v>
      </c>
      <c r="L32" s="127">
        <f t="shared" si="2"/>
        <v>4.8</v>
      </c>
      <c r="M32" s="127">
        <f t="shared" si="3"/>
        <v>0.44721359549995793</v>
      </c>
      <c r="N32" s="31" t="s">
        <v>352</v>
      </c>
    </row>
    <row r="33" spans="1:14" s="116" customFormat="1">
      <c r="A33" s="119" t="s">
        <v>778</v>
      </c>
      <c r="B33" s="116" t="s">
        <v>679</v>
      </c>
      <c r="C33" s="116" t="s">
        <v>700</v>
      </c>
      <c r="D33" s="31">
        <v>5</v>
      </c>
      <c r="E33" s="31">
        <v>5</v>
      </c>
      <c r="F33" s="31">
        <v>5</v>
      </c>
      <c r="G33" s="31">
        <v>5</v>
      </c>
      <c r="H33" s="31">
        <v>5</v>
      </c>
      <c r="I33" s="31">
        <v>5</v>
      </c>
      <c r="J33" s="126">
        <f t="shared" si="0"/>
        <v>5</v>
      </c>
      <c r="K33" s="126">
        <f t="shared" si="1"/>
        <v>0</v>
      </c>
      <c r="L33" s="127">
        <f t="shared" si="2"/>
        <v>5</v>
      </c>
      <c r="M33" s="127">
        <f t="shared" si="3"/>
        <v>0</v>
      </c>
      <c r="N33" s="31" t="s">
        <v>353</v>
      </c>
    </row>
    <row r="34" spans="1:14" s="116" customFormat="1">
      <c r="A34" s="119" t="s">
        <v>737</v>
      </c>
      <c r="B34" s="116" t="s">
        <v>679</v>
      </c>
      <c r="C34" s="116" t="s">
        <v>700</v>
      </c>
      <c r="D34" s="31">
        <v>5</v>
      </c>
      <c r="E34" s="31">
        <v>5</v>
      </c>
      <c r="F34" s="31">
        <v>5</v>
      </c>
      <c r="G34" s="31">
        <v>5</v>
      </c>
      <c r="H34" s="31">
        <v>5</v>
      </c>
      <c r="I34" s="31">
        <v>5</v>
      </c>
      <c r="J34" s="126">
        <f t="shared" si="0"/>
        <v>5</v>
      </c>
      <c r="K34" s="126">
        <f t="shared" si="1"/>
        <v>0</v>
      </c>
      <c r="L34" s="127">
        <f t="shared" si="2"/>
        <v>5</v>
      </c>
      <c r="M34" s="127">
        <f t="shared" si="3"/>
        <v>0</v>
      </c>
      <c r="N34" s="31" t="s">
        <v>354</v>
      </c>
    </row>
    <row r="35" spans="1:14" s="116" customFormat="1">
      <c r="A35" s="119" t="s">
        <v>777</v>
      </c>
      <c r="B35" s="116" t="s">
        <v>676</v>
      </c>
      <c r="C35" s="116" t="s">
        <v>700</v>
      </c>
      <c r="D35" s="31">
        <v>5</v>
      </c>
      <c r="E35" s="31">
        <v>4</v>
      </c>
      <c r="F35" s="31">
        <v>4</v>
      </c>
      <c r="G35" s="31">
        <v>2</v>
      </c>
      <c r="H35" s="31">
        <v>4</v>
      </c>
      <c r="I35" s="31">
        <v>4</v>
      </c>
      <c r="J35" s="126">
        <f t="shared" si="0"/>
        <v>3.8333333333333335</v>
      </c>
      <c r="K35" s="126">
        <f t="shared" si="1"/>
        <v>0.98319208025017457</v>
      </c>
      <c r="L35" s="127">
        <f t="shared" si="2"/>
        <v>3.8</v>
      </c>
      <c r="M35" s="127">
        <f t="shared" si="3"/>
        <v>1.0954451150103319</v>
      </c>
      <c r="N35" s="120"/>
    </row>
    <row r="36" spans="1:14" s="116" customFormat="1">
      <c r="A36" s="119" t="s">
        <v>778</v>
      </c>
      <c r="B36" s="116" t="s">
        <v>676</v>
      </c>
      <c r="C36" s="116" t="s">
        <v>700</v>
      </c>
      <c r="D36" s="31">
        <v>4</v>
      </c>
      <c r="E36" s="31">
        <v>4</v>
      </c>
      <c r="F36" s="31">
        <v>5</v>
      </c>
      <c r="G36" s="31">
        <v>4</v>
      </c>
      <c r="H36" s="31">
        <v>5</v>
      </c>
      <c r="I36" s="31">
        <v>5</v>
      </c>
      <c r="J36" s="126">
        <f t="shared" si="0"/>
        <v>4.5</v>
      </c>
      <c r="K36" s="126">
        <f t="shared" si="1"/>
        <v>0.54772255750516607</v>
      </c>
      <c r="L36" s="127">
        <f t="shared" si="2"/>
        <v>4.4000000000000004</v>
      </c>
      <c r="M36" s="127">
        <f t="shared" si="3"/>
        <v>0.54772255750516674</v>
      </c>
      <c r="N36" s="120"/>
    </row>
    <row r="37" spans="1:14" s="116" customFormat="1">
      <c r="A37" s="119" t="s">
        <v>737</v>
      </c>
      <c r="B37" s="116" t="s">
        <v>676</v>
      </c>
      <c r="C37" s="116" t="s">
        <v>700</v>
      </c>
      <c r="D37" s="31">
        <v>5</v>
      </c>
      <c r="E37" s="31">
        <v>5</v>
      </c>
      <c r="F37" s="31">
        <v>5</v>
      </c>
      <c r="G37" s="31">
        <v>5</v>
      </c>
      <c r="H37" s="31">
        <v>5</v>
      </c>
      <c r="I37" s="31">
        <v>5</v>
      </c>
      <c r="J37" s="126">
        <f t="shared" si="0"/>
        <v>5</v>
      </c>
      <c r="K37" s="126">
        <f t="shared" si="1"/>
        <v>0</v>
      </c>
      <c r="L37" s="127">
        <f t="shared" si="2"/>
        <v>5</v>
      </c>
      <c r="M37" s="127">
        <f t="shared" si="3"/>
        <v>0</v>
      </c>
      <c r="N37" s="120"/>
    </row>
    <row r="38" spans="1:14" s="116" customFormat="1">
      <c r="A38" s="119" t="s">
        <v>754</v>
      </c>
      <c r="B38" s="116" t="s">
        <v>677</v>
      </c>
      <c r="C38" s="116" t="s">
        <v>700</v>
      </c>
      <c r="D38" s="31">
        <v>4</v>
      </c>
      <c r="E38" s="31">
        <v>4</v>
      </c>
      <c r="F38" s="31">
        <v>3</v>
      </c>
      <c r="G38" s="31">
        <v>4</v>
      </c>
      <c r="H38" s="31">
        <v>3</v>
      </c>
      <c r="I38" s="31">
        <v>4</v>
      </c>
      <c r="J38" s="126">
        <f t="shared" si="0"/>
        <v>3.6666666666666665</v>
      </c>
      <c r="K38" s="126">
        <f t="shared" si="1"/>
        <v>0.51639777949432131</v>
      </c>
      <c r="L38" s="127">
        <f t="shared" si="2"/>
        <v>3.6</v>
      </c>
      <c r="M38" s="127">
        <f t="shared" si="3"/>
        <v>0.54772255750516674</v>
      </c>
      <c r="N38" s="120"/>
    </row>
    <row r="39" spans="1:14" s="116" customFormat="1">
      <c r="A39" s="119" t="s">
        <v>755</v>
      </c>
      <c r="B39" s="116" t="s">
        <v>677</v>
      </c>
      <c r="C39" s="116" t="s">
        <v>700</v>
      </c>
      <c r="D39" s="31">
        <v>3</v>
      </c>
      <c r="E39" s="31">
        <v>2</v>
      </c>
      <c r="F39" s="31">
        <v>3</v>
      </c>
      <c r="G39" s="31">
        <v>2</v>
      </c>
      <c r="H39" s="31">
        <v>3</v>
      </c>
      <c r="I39" s="31">
        <v>2</v>
      </c>
      <c r="J39" s="126">
        <f t="shared" si="0"/>
        <v>2.5</v>
      </c>
      <c r="K39" s="126">
        <f t="shared" si="1"/>
        <v>0.54772255750516607</v>
      </c>
      <c r="L39" s="127">
        <f t="shared" si="2"/>
        <v>2.6</v>
      </c>
      <c r="M39" s="127">
        <f t="shared" si="3"/>
        <v>0.54772255750516674</v>
      </c>
      <c r="N39" s="120"/>
    </row>
    <row r="40" spans="1:14" s="116" customFormat="1">
      <c r="A40" s="119" t="s">
        <v>718</v>
      </c>
      <c r="B40" s="116" t="s">
        <v>677</v>
      </c>
      <c r="C40" s="116" t="s">
        <v>700</v>
      </c>
      <c r="D40" s="31">
        <v>3</v>
      </c>
      <c r="E40" s="31">
        <v>4</v>
      </c>
      <c r="F40" s="31">
        <v>3</v>
      </c>
      <c r="G40" s="31">
        <v>2</v>
      </c>
      <c r="H40" s="31">
        <v>3</v>
      </c>
      <c r="I40" s="31">
        <v>3</v>
      </c>
      <c r="J40" s="126">
        <f t="shared" si="0"/>
        <v>3</v>
      </c>
      <c r="K40" s="126">
        <f t="shared" si="1"/>
        <v>0.63245553203367588</v>
      </c>
      <c r="L40" s="127">
        <f t="shared" si="2"/>
        <v>3</v>
      </c>
      <c r="M40" s="127">
        <f t="shared" si="3"/>
        <v>0.70710678118654757</v>
      </c>
      <c r="N40" s="120"/>
    </row>
    <row r="41" spans="1:14" s="116" customFormat="1">
      <c r="A41" s="119" t="s">
        <v>754</v>
      </c>
      <c r="B41" s="116" t="s">
        <v>678</v>
      </c>
      <c r="C41" s="116" t="s">
        <v>700</v>
      </c>
      <c r="D41" s="31">
        <v>5</v>
      </c>
      <c r="E41" s="31">
        <v>4</v>
      </c>
      <c r="F41" s="31">
        <v>5</v>
      </c>
      <c r="G41" s="31">
        <v>5</v>
      </c>
      <c r="H41" s="31">
        <v>5</v>
      </c>
      <c r="I41" s="31">
        <v>5</v>
      </c>
      <c r="J41" s="126">
        <f t="shared" si="0"/>
        <v>4.833333333333333</v>
      </c>
      <c r="K41" s="126">
        <f t="shared" si="1"/>
        <v>0.40824829046386302</v>
      </c>
      <c r="L41" s="127">
        <f t="shared" si="2"/>
        <v>4.8</v>
      </c>
      <c r="M41" s="127">
        <f t="shared" si="3"/>
        <v>0.44721359549995787</v>
      </c>
      <c r="N41" s="31" t="s">
        <v>397</v>
      </c>
    </row>
    <row r="42" spans="1:14" s="116" customFormat="1">
      <c r="A42" s="119" t="s">
        <v>755</v>
      </c>
      <c r="B42" s="116" t="s">
        <v>678</v>
      </c>
      <c r="C42" s="116" t="s">
        <v>700</v>
      </c>
      <c r="D42" s="31">
        <v>5</v>
      </c>
      <c r="E42" s="31">
        <v>5</v>
      </c>
      <c r="F42" s="31">
        <v>5</v>
      </c>
      <c r="G42" s="31">
        <v>5</v>
      </c>
      <c r="H42" s="31">
        <v>5</v>
      </c>
      <c r="I42" s="31">
        <v>5</v>
      </c>
      <c r="J42" s="126">
        <f t="shared" si="0"/>
        <v>5</v>
      </c>
      <c r="K42" s="126">
        <f t="shared" si="1"/>
        <v>0</v>
      </c>
      <c r="L42" s="127">
        <f t="shared" si="2"/>
        <v>5</v>
      </c>
      <c r="M42" s="127">
        <f t="shared" si="3"/>
        <v>0</v>
      </c>
      <c r="N42" s="31" t="s">
        <v>398</v>
      </c>
    </row>
    <row r="43" spans="1:14" s="116" customFormat="1">
      <c r="A43" s="119" t="s">
        <v>718</v>
      </c>
      <c r="B43" s="116" t="s">
        <v>678</v>
      </c>
      <c r="C43" s="116" t="s">
        <v>700</v>
      </c>
      <c r="D43" s="31">
        <v>5</v>
      </c>
      <c r="E43" s="31">
        <v>3</v>
      </c>
      <c r="F43" s="31">
        <v>3</v>
      </c>
      <c r="G43" s="31">
        <v>3</v>
      </c>
      <c r="H43" s="31">
        <v>3</v>
      </c>
      <c r="I43" s="31">
        <v>5</v>
      </c>
      <c r="J43" s="126">
        <f t="shared" si="0"/>
        <v>3.6666666666666665</v>
      </c>
      <c r="K43" s="126">
        <f t="shared" si="1"/>
        <v>1.0327955589886442</v>
      </c>
      <c r="L43" s="127">
        <f t="shared" si="2"/>
        <v>3.4</v>
      </c>
      <c r="M43" s="127">
        <f t="shared" si="3"/>
        <v>0.8944271909999163</v>
      </c>
      <c r="N43" s="31" t="s">
        <v>399</v>
      </c>
    </row>
    <row r="44" spans="1:14" s="116" customFormat="1">
      <c r="A44" s="119" t="s">
        <v>754</v>
      </c>
      <c r="B44" s="116" t="s">
        <v>758</v>
      </c>
      <c r="C44" s="116" t="s">
        <v>700</v>
      </c>
      <c r="D44" s="31">
        <v>5</v>
      </c>
      <c r="E44" s="31">
        <v>4</v>
      </c>
      <c r="F44" s="31">
        <v>4</v>
      </c>
      <c r="G44" s="31">
        <v>4</v>
      </c>
      <c r="H44" s="31">
        <v>4</v>
      </c>
      <c r="I44" s="31">
        <v>4</v>
      </c>
      <c r="J44" s="126">
        <f t="shared" si="0"/>
        <v>4.166666666666667</v>
      </c>
      <c r="K44" s="126">
        <f t="shared" si="1"/>
        <v>0.40824829046386302</v>
      </c>
      <c r="L44" s="127">
        <f t="shared" si="2"/>
        <v>4.2</v>
      </c>
      <c r="M44" s="127">
        <f t="shared" si="3"/>
        <v>0.44721359549995787</v>
      </c>
      <c r="N44" s="120"/>
    </row>
    <row r="45" spans="1:14" s="116" customFormat="1">
      <c r="A45" s="119" t="s">
        <v>755</v>
      </c>
      <c r="B45" s="116" t="s">
        <v>758</v>
      </c>
      <c r="C45" s="116" t="s">
        <v>700</v>
      </c>
      <c r="D45" s="31">
        <v>4</v>
      </c>
      <c r="E45" s="31">
        <v>4</v>
      </c>
      <c r="F45" s="31">
        <v>4</v>
      </c>
      <c r="G45" s="31">
        <v>4</v>
      </c>
      <c r="H45" s="31">
        <v>4</v>
      </c>
      <c r="I45" s="31">
        <v>4</v>
      </c>
      <c r="J45" s="126">
        <f t="shared" si="0"/>
        <v>4</v>
      </c>
      <c r="K45" s="126">
        <f t="shared" si="1"/>
        <v>0</v>
      </c>
      <c r="L45" s="127">
        <f t="shared" si="2"/>
        <v>4</v>
      </c>
      <c r="M45" s="127">
        <f t="shared" si="3"/>
        <v>0</v>
      </c>
      <c r="N45" s="120"/>
    </row>
    <row r="46" spans="1:14" s="116" customFormat="1">
      <c r="A46" s="119" t="s">
        <v>718</v>
      </c>
      <c r="B46" s="116" t="s">
        <v>758</v>
      </c>
      <c r="C46" s="116" t="s">
        <v>700</v>
      </c>
      <c r="D46" s="31">
        <v>4</v>
      </c>
      <c r="E46" s="31">
        <v>3</v>
      </c>
      <c r="F46" s="31">
        <v>3</v>
      </c>
      <c r="G46" s="31">
        <v>3</v>
      </c>
      <c r="H46" s="31">
        <v>4</v>
      </c>
      <c r="I46" s="31">
        <v>3</v>
      </c>
      <c r="J46" s="126">
        <f t="shared" si="0"/>
        <v>3.3333333333333335</v>
      </c>
      <c r="K46" s="126">
        <f t="shared" si="1"/>
        <v>0.51639777949432131</v>
      </c>
      <c r="L46" s="127">
        <f t="shared" si="2"/>
        <v>3.4</v>
      </c>
      <c r="M46" s="127">
        <f t="shared" si="3"/>
        <v>0.54772255750516674</v>
      </c>
      <c r="N46" s="120"/>
    </row>
    <row r="47" spans="1:14" s="100" customFormat="1" ht="45">
      <c r="A47" s="99" t="s">
        <v>706</v>
      </c>
      <c r="B47" s="100" t="s">
        <v>681</v>
      </c>
      <c r="C47" s="100" t="s">
        <v>699</v>
      </c>
      <c r="D47" s="101">
        <v>5</v>
      </c>
      <c r="E47" s="101">
        <v>4</v>
      </c>
      <c r="F47" s="101">
        <v>5</v>
      </c>
      <c r="G47" s="101">
        <v>4</v>
      </c>
      <c r="H47" s="101">
        <v>4</v>
      </c>
      <c r="I47" s="101">
        <v>4</v>
      </c>
      <c r="J47" s="128">
        <f t="shared" si="0"/>
        <v>4.333333333333333</v>
      </c>
      <c r="K47" s="128">
        <f t="shared" si="1"/>
        <v>0.51639777949432131</v>
      </c>
      <c r="L47" s="104">
        <f>AVERAGE(D47:H47)</f>
        <v>4.4000000000000004</v>
      </c>
      <c r="M47" s="104">
        <f t="shared" si="3"/>
        <v>0.54772255750516674</v>
      </c>
      <c r="N47" s="101" t="s">
        <v>657</v>
      </c>
    </row>
    <row r="48" spans="1:14" s="100" customFormat="1" ht="30">
      <c r="A48" s="99" t="s">
        <v>707</v>
      </c>
      <c r="B48" s="100" t="s">
        <v>681</v>
      </c>
      <c r="C48" s="100" t="s">
        <v>699</v>
      </c>
      <c r="D48" s="101">
        <v>5</v>
      </c>
      <c r="E48" s="101">
        <v>4</v>
      </c>
      <c r="F48" s="101">
        <v>4</v>
      </c>
      <c r="G48" s="101">
        <v>4</v>
      </c>
      <c r="H48" s="101">
        <v>4</v>
      </c>
      <c r="I48" s="101">
        <v>4</v>
      </c>
      <c r="J48" s="128">
        <f t="shared" si="0"/>
        <v>4.166666666666667</v>
      </c>
      <c r="K48" s="128">
        <f t="shared" si="1"/>
        <v>0.40824829046386302</v>
      </c>
      <c r="L48" s="104">
        <f t="shared" ref="L48:L111" si="4">AVERAGE(D48:H48)</f>
        <v>4.2</v>
      </c>
      <c r="M48" s="104">
        <f t="shared" si="3"/>
        <v>0.44721359549995787</v>
      </c>
      <c r="N48" s="101" t="s">
        <v>658</v>
      </c>
    </row>
    <row r="49" spans="1:14" s="100" customFormat="1" ht="45">
      <c r="A49" s="99" t="s">
        <v>708</v>
      </c>
      <c r="B49" s="100" t="s">
        <v>681</v>
      </c>
      <c r="C49" s="100" t="s">
        <v>699</v>
      </c>
      <c r="D49" s="101">
        <v>5</v>
      </c>
      <c r="E49" s="101">
        <v>4</v>
      </c>
      <c r="F49" s="101">
        <v>5</v>
      </c>
      <c r="G49" s="101">
        <v>4</v>
      </c>
      <c r="H49" s="101">
        <v>5</v>
      </c>
      <c r="I49" s="101">
        <v>4</v>
      </c>
      <c r="J49" s="128">
        <f t="shared" si="0"/>
        <v>4.5</v>
      </c>
      <c r="K49" s="128">
        <f t="shared" si="1"/>
        <v>0.54772255750516607</v>
      </c>
      <c r="L49" s="104">
        <f t="shared" si="4"/>
        <v>4.5999999999999996</v>
      </c>
      <c r="M49" s="104">
        <f t="shared" si="3"/>
        <v>0.54772255750516674</v>
      </c>
      <c r="N49" s="101" t="s">
        <v>488</v>
      </c>
    </row>
    <row r="50" spans="1:14" s="100" customFormat="1" ht="30">
      <c r="A50" s="99" t="s">
        <v>709</v>
      </c>
      <c r="B50" s="100" t="s">
        <v>681</v>
      </c>
      <c r="C50" s="100" t="s">
        <v>699</v>
      </c>
      <c r="D50" s="101">
        <v>5</v>
      </c>
      <c r="E50" s="101">
        <v>5</v>
      </c>
      <c r="F50" s="101">
        <v>5</v>
      </c>
      <c r="G50" s="101">
        <v>4</v>
      </c>
      <c r="H50" s="101">
        <v>5</v>
      </c>
      <c r="I50" s="101">
        <v>4</v>
      </c>
      <c r="J50" s="128">
        <f t="shared" si="0"/>
        <v>4.666666666666667</v>
      </c>
      <c r="K50" s="128">
        <f t="shared" si="1"/>
        <v>0.51639777949432408</v>
      </c>
      <c r="L50" s="104">
        <f t="shared" si="4"/>
        <v>4.8</v>
      </c>
      <c r="M50" s="104">
        <f t="shared" si="3"/>
        <v>0.44721359549995793</v>
      </c>
      <c r="N50" s="101" t="s">
        <v>489</v>
      </c>
    </row>
    <row r="51" spans="1:14" s="100" customFormat="1" ht="30">
      <c r="A51" s="99" t="s">
        <v>710</v>
      </c>
      <c r="B51" s="100" t="s">
        <v>681</v>
      </c>
      <c r="C51" s="100" t="s">
        <v>699</v>
      </c>
      <c r="D51" s="101">
        <v>5</v>
      </c>
      <c r="E51" s="101">
        <v>3</v>
      </c>
      <c r="F51" s="101">
        <v>3</v>
      </c>
      <c r="G51" s="101">
        <v>3</v>
      </c>
      <c r="H51" s="101">
        <v>5</v>
      </c>
      <c r="I51" s="101">
        <v>3</v>
      </c>
      <c r="J51" s="128">
        <f t="shared" si="0"/>
        <v>3.6666666666666665</v>
      </c>
      <c r="K51" s="128">
        <f t="shared" si="1"/>
        <v>1.0327955589886442</v>
      </c>
      <c r="L51" s="104">
        <f t="shared" si="4"/>
        <v>3.8</v>
      </c>
      <c r="M51" s="104">
        <f t="shared" si="3"/>
        <v>1.0954451150103319</v>
      </c>
      <c r="N51" s="101" t="s">
        <v>490</v>
      </c>
    </row>
    <row r="52" spans="1:14" s="100" customFormat="1" ht="45">
      <c r="A52" s="99" t="s">
        <v>711</v>
      </c>
      <c r="B52" s="100" t="s">
        <v>681</v>
      </c>
      <c r="C52" s="100" t="s">
        <v>699</v>
      </c>
      <c r="D52" s="101">
        <v>5</v>
      </c>
      <c r="E52" s="101">
        <v>3</v>
      </c>
      <c r="F52" s="101">
        <v>4</v>
      </c>
      <c r="G52" s="101">
        <v>3</v>
      </c>
      <c r="H52" s="101">
        <v>4</v>
      </c>
      <c r="I52" s="101">
        <v>3</v>
      </c>
      <c r="J52" s="128">
        <f t="shared" si="0"/>
        <v>3.6666666666666665</v>
      </c>
      <c r="K52" s="128">
        <f t="shared" si="1"/>
        <v>0.81649658092772548</v>
      </c>
      <c r="L52" s="104">
        <f t="shared" si="4"/>
        <v>3.8</v>
      </c>
      <c r="M52" s="104">
        <f t="shared" si="3"/>
        <v>0.83666002653407512</v>
      </c>
      <c r="N52" s="101" t="s">
        <v>491</v>
      </c>
    </row>
    <row r="53" spans="1:14" s="100" customFormat="1" ht="30">
      <c r="A53" s="99" t="s">
        <v>712</v>
      </c>
      <c r="B53" s="100" t="s">
        <v>681</v>
      </c>
      <c r="C53" s="100" t="s">
        <v>699</v>
      </c>
      <c r="D53" s="101">
        <v>5</v>
      </c>
      <c r="E53" s="101">
        <v>3</v>
      </c>
      <c r="F53" s="101">
        <v>3</v>
      </c>
      <c r="G53" s="101">
        <v>3</v>
      </c>
      <c r="H53" s="101">
        <v>3</v>
      </c>
      <c r="I53" s="101">
        <v>3</v>
      </c>
      <c r="J53" s="128">
        <f t="shared" si="0"/>
        <v>3.3333333333333335</v>
      </c>
      <c r="K53" s="128">
        <f t="shared" si="1"/>
        <v>0.81649658092772548</v>
      </c>
      <c r="L53" s="104">
        <f t="shared" si="4"/>
        <v>3.4</v>
      </c>
      <c r="M53" s="104">
        <f t="shared" si="3"/>
        <v>0.8944271909999163</v>
      </c>
      <c r="N53" s="101" t="s">
        <v>659</v>
      </c>
    </row>
    <row r="54" spans="1:14" s="100" customFormat="1" ht="45">
      <c r="A54" s="99" t="s">
        <v>713</v>
      </c>
      <c r="B54" s="100" t="s">
        <v>681</v>
      </c>
      <c r="C54" s="100" t="s">
        <v>699</v>
      </c>
      <c r="D54" s="101">
        <v>5</v>
      </c>
      <c r="E54" s="101">
        <v>4</v>
      </c>
      <c r="F54" s="101">
        <v>4</v>
      </c>
      <c r="G54" s="101">
        <v>4</v>
      </c>
      <c r="H54" s="101">
        <v>4</v>
      </c>
      <c r="I54" s="101">
        <v>4</v>
      </c>
      <c r="J54" s="128">
        <f t="shared" si="0"/>
        <v>4.166666666666667</v>
      </c>
      <c r="K54" s="128">
        <f t="shared" si="1"/>
        <v>0.40824829046386302</v>
      </c>
      <c r="L54" s="104">
        <f t="shared" si="4"/>
        <v>4.2</v>
      </c>
      <c r="M54" s="104">
        <f t="shared" si="3"/>
        <v>0.44721359549995787</v>
      </c>
      <c r="N54" s="101" t="s">
        <v>660</v>
      </c>
    </row>
    <row r="55" spans="1:14" s="100" customFormat="1" ht="45">
      <c r="A55" s="99" t="s">
        <v>714</v>
      </c>
      <c r="B55" s="100" t="s">
        <v>681</v>
      </c>
      <c r="C55" s="100" t="s">
        <v>699</v>
      </c>
      <c r="D55" s="101">
        <v>5</v>
      </c>
      <c r="E55" s="101">
        <v>5</v>
      </c>
      <c r="F55" s="101">
        <v>5</v>
      </c>
      <c r="G55" s="101">
        <v>5</v>
      </c>
      <c r="H55" s="101">
        <v>5</v>
      </c>
      <c r="I55" s="101">
        <v>5</v>
      </c>
      <c r="J55" s="128">
        <f t="shared" si="0"/>
        <v>5</v>
      </c>
      <c r="K55" s="128">
        <f t="shared" si="1"/>
        <v>0</v>
      </c>
      <c r="L55" s="104">
        <f t="shared" si="4"/>
        <v>5</v>
      </c>
      <c r="M55" s="104">
        <f t="shared" si="3"/>
        <v>0</v>
      </c>
      <c r="N55" s="101" t="s">
        <v>494</v>
      </c>
    </row>
    <row r="56" spans="1:14" s="100" customFormat="1" ht="30">
      <c r="A56" s="99" t="s">
        <v>715</v>
      </c>
      <c r="B56" s="100" t="s">
        <v>681</v>
      </c>
      <c r="C56" s="100" t="s">
        <v>699</v>
      </c>
      <c r="D56" s="101">
        <v>5</v>
      </c>
      <c r="E56" s="101">
        <v>3</v>
      </c>
      <c r="F56" s="101">
        <v>3</v>
      </c>
      <c r="G56" s="101">
        <v>3</v>
      </c>
      <c r="H56" s="101">
        <v>5</v>
      </c>
      <c r="I56" s="101">
        <v>3</v>
      </c>
      <c r="J56" s="128">
        <f t="shared" si="0"/>
        <v>3.6666666666666665</v>
      </c>
      <c r="K56" s="128">
        <f t="shared" si="1"/>
        <v>1.0327955589886442</v>
      </c>
      <c r="L56" s="104">
        <f t="shared" si="4"/>
        <v>3.8</v>
      </c>
      <c r="M56" s="104">
        <f t="shared" si="3"/>
        <v>1.0954451150103319</v>
      </c>
      <c r="N56" s="101" t="s">
        <v>661</v>
      </c>
    </row>
    <row r="57" spans="1:14" s="100" customFormat="1" ht="45">
      <c r="A57" s="99" t="s">
        <v>706</v>
      </c>
      <c r="B57" s="100" t="s">
        <v>674</v>
      </c>
      <c r="C57" s="100" t="s">
        <v>699</v>
      </c>
      <c r="D57" s="101">
        <v>5</v>
      </c>
      <c r="E57" s="101">
        <v>2</v>
      </c>
      <c r="F57" s="101">
        <v>3</v>
      </c>
      <c r="G57" s="101">
        <v>5</v>
      </c>
      <c r="H57" s="101">
        <v>5</v>
      </c>
      <c r="I57" s="101">
        <v>5</v>
      </c>
      <c r="J57" s="128">
        <f t="shared" si="0"/>
        <v>4.166666666666667</v>
      </c>
      <c r="K57" s="128">
        <f t="shared" si="1"/>
        <v>1.3291601358251253</v>
      </c>
      <c r="L57" s="104">
        <f t="shared" si="4"/>
        <v>4</v>
      </c>
      <c r="M57" s="104">
        <f t="shared" si="3"/>
        <v>1.4142135623730951</v>
      </c>
      <c r="N57" s="101" t="s">
        <v>513</v>
      </c>
    </row>
    <row r="58" spans="1:14" s="100" customFormat="1" ht="30">
      <c r="A58" s="99" t="s">
        <v>707</v>
      </c>
      <c r="B58" s="100" t="s">
        <v>674</v>
      </c>
      <c r="C58" s="100" t="s">
        <v>699</v>
      </c>
      <c r="D58" s="101">
        <v>5</v>
      </c>
      <c r="E58" s="101">
        <v>5</v>
      </c>
      <c r="F58" s="101">
        <v>5</v>
      </c>
      <c r="G58" s="101">
        <v>5</v>
      </c>
      <c r="H58" s="101">
        <v>5</v>
      </c>
      <c r="I58" s="101">
        <v>5</v>
      </c>
      <c r="J58" s="128">
        <f t="shared" si="0"/>
        <v>5</v>
      </c>
      <c r="K58" s="128">
        <f t="shared" si="1"/>
        <v>0</v>
      </c>
      <c r="L58" s="104">
        <f t="shared" si="4"/>
        <v>5</v>
      </c>
      <c r="M58" s="104">
        <f t="shared" si="3"/>
        <v>0</v>
      </c>
      <c r="N58" s="101" t="s">
        <v>508</v>
      </c>
    </row>
    <row r="59" spans="1:14" s="100" customFormat="1" ht="45">
      <c r="A59" s="99" t="s">
        <v>708</v>
      </c>
      <c r="B59" s="100" t="s">
        <v>674</v>
      </c>
      <c r="C59" s="100" t="s">
        <v>699</v>
      </c>
      <c r="D59" s="101">
        <v>5</v>
      </c>
      <c r="E59" s="101">
        <v>5</v>
      </c>
      <c r="F59" s="101">
        <v>5</v>
      </c>
      <c r="G59" s="101">
        <v>5</v>
      </c>
      <c r="H59" s="101">
        <v>5</v>
      </c>
      <c r="I59" s="101">
        <v>5</v>
      </c>
      <c r="J59" s="128">
        <f t="shared" si="0"/>
        <v>5</v>
      </c>
      <c r="K59" s="128">
        <f t="shared" si="1"/>
        <v>0</v>
      </c>
      <c r="L59" s="104">
        <f t="shared" si="4"/>
        <v>5</v>
      </c>
      <c r="M59" s="104">
        <f t="shared" si="3"/>
        <v>0</v>
      </c>
      <c r="N59" s="101" t="s">
        <v>508</v>
      </c>
    </row>
    <row r="60" spans="1:14" s="100" customFormat="1" ht="30">
      <c r="A60" s="99" t="s">
        <v>709</v>
      </c>
      <c r="B60" s="100" t="s">
        <v>674</v>
      </c>
      <c r="C60" s="100" t="s">
        <v>699</v>
      </c>
      <c r="D60" s="101">
        <v>5</v>
      </c>
      <c r="E60" s="101">
        <v>3</v>
      </c>
      <c r="F60" s="101">
        <v>5</v>
      </c>
      <c r="G60" s="101">
        <v>5</v>
      </c>
      <c r="H60" s="101">
        <v>5</v>
      </c>
      <c r="I60" s="101">
        <v>5</v>
      </c>
      <c r="J60" s="128">
        <f t="shared" si="0"/>
        <v>4.666666666666667</v>
      </c>
      <c r="K60" s="128">
        <f t="shared" si="1"/>
        <v>0.81649658092772714</v>
      </c>
      <c r="L60" s="104">
        <f t="shared" si="4"/>
        <v>4.5999999999999996</v>
      </c>
      <c r="M60" s="104">
        <f t="shared" si="3"/>
        <v>0.8944271909999163</v>
      </c>
      <c r="N60" s="101" t="s">
        <v>514</v>
      </c>
    </row>
    <row r="61" spans="1:14" s="100" customFormat="1" ht="30">
      <c r="A61" s="99" t="s">
        <v>710</v>
      </c>
      <c r="B61" s="100" t="s">
        <v>674</v>
      </c>
      <c r="C61" s="100" t="s">
        <v>699</v>
      </c>
      <c r="D61" s="101">
        <v>5</v>
      </c>
      <c r="E61" s="101">
        <v>5</v>
      </c>
      <c r="F61" s="101">
        <v>5</v>
      </c>
      <c r="G61" s="101">
        <v>5</v>
      </c>
      <c r="H61" s="101">
        <v>5</v>
      </c>
      <c r="I61" s="101">
        <v>5</v>
      </c>
      <c r="J61" s="128">
        <f t="shared" si="0"/>
        <v>5</v>
      </c>
      <c r="K61" s="128">
        <f t="shared" si="1"/>
        <v>0</v>
      </c>
      <c r="L61" s="104">
        <f t="shared" si="4"/>
        <v>5</v>
      </c>
      <c r="M61" s="104">
        <f t="shared" si="3"/>
        <v>0</v>
      </c>
      <c r="N61" s="101" t="s">
        <v>508</v>
      </c>
    </row>
    <row r="62" spans="1:14" s="100" customFormat="1" ht="45">
      <c r="A62" s="99" t="s">
        <v>711</v>
      </c>
      <c r="B62" s="100" t="s">
        <v>674</v>
      </c>
      <c r="C62" s="100" t="s">
        <v>699</v>
      </c>
      <c r="D62" s="101">
        <v>5</v>
      </c>
      <c r="E62" s="101">
        <v>5</v>
      </c>
      <c r="F62" s="101">
        <v>5</v>
      </c>
      <c r="G62" s="101">
        <v>5</v>
      </c>
      <c r="H62" s="101">
        <v>5</v>
      </c>
      <c r="I62" s="101">
        <v>5</v>
      </c>
      <c r="J62" s="128">
        <f t="shared" si="0"/>
        <v>5</v>
      </c>
      <c r="K62" s="128">
        <f t="shared" si="1"/>
        <v>0</v>
      </c>
      <c r="L62" s="104">
        <f t="shared" si="4"/>
        <v>5</v>
      </c>
      <c r="M62" s="104">
        <f t="shared" si="3"/>
        <v>0</v>
      </c>
      <c r="N62" s="101" t="s">
        <v>508</v>
      </c>
    </row>
    <row r="63" spans="1:14" s="100" customFormat="1" ht="30">
      <c r="A63" s="99" t="s">
        <v>712</v>
      </c>
      <c r="B63" s="100" t="s">
        <v>674</v>
      </c>
      <c r="C63" s="100" t="s">
        <v>699</v>
      </c>
      <c r="D63" s="101">
        <v>5</v>
      </c>
      <c r="E63" s="101">
        <v>5</v>
      </c>
      <c r="F63" s="101">
        <v>5</v>
      </c>
      <c r="G63" s="101">
        <v>5</v>
      </c>
      <c r="H63" s="101">
        <v>5</v>
      </c>
      <c r="I63" s="101">
        <v>5</v>
      </c>
      <c r="J63" s="128">
        <f t="shared" si="0"/>
        <v>5</v>
      </c>
      <c r="K63" s="128">
        <f t="shared" si="1"/>
        <v>0</v>
      </c>
      <c r="L63" s="104">
        <f t="shared" si="4"/>
        <v>5</v>
      </c>
      <c r="M63" s="104">
        <f t="shared" si="3"/>
        <v>0</v>
      </c>
      <c r="N63" s="101" t="s">
        <v>508</v>
      </c>
    </row>
    <row r="64" spans="1:14" s="100" customFormat="1" ht="45">
      <c r="A64" s="99" t="s">
        <v>713</v>
      </c>
      <c r="B64" s="100" t="s">
        <v>674</v>
      </c>
      <c r="C64" s="100" t="s">
        <v>699</v>
      </c>
      <c r="D64" s="101">
        <v>5</v>
      </c>
      <c r="E64" s="101">
        <v>2</v>
      </c>
      <c r="F64" s="101">
        <v>3</v>
      </c>
      <c r="G64" s="101">
        <v>2</v>
      </c>
      <c r="H64" s="101">
        <v>4</v>
      </c>
      <c r="I64" s="101">
        <v>4</v>
      </c>
      <c r="J64" s="128">
        <f t="shared" si="0"/>
        <v>3.3333333333333335</v>
      </c>
      <c r="K64" s="128">
        <f t="shared" si="1"/>
        <v>1.2110601416389963</v>
      </c>
      <c r="L64" s="104">
        <f t="shared" si="4"/>
        <v>3.2</v>
      </c>
      <c r="M64" s="104">
        <f t="shared" si="3"/>
        <v>1.3038404810405295</v>
      </c>
      <c r="N64" s="101" t="s">
        <v>515</v>
      </c>
    </row>
    <row r="65" spans="1:14" s="100" customFormat="1" ht="45">
      <c r="A65" s="99" t="s">
        <v>714</v>
      </c>
      <c r="B65" s="100" t="s">
        <v>674</v>
      </c>
      <c r="C65" s="100" t="s">
        <v>699</v>
      </c>
      <c r="D65" s="101">
        <v>5</v>
      </c>
      <c r="E65" s="101">
        <v>5</v>
      </c>
      <c r="F65" s="101">
        <v>5</v>
      </c>
      <c r="G65" s="101">
        <v>5</v>
      </c>
      <c r="H65" s="101">
        <v>5</v>
      </c>
      <c r="I65" s="101">
        <v>5</v>
      </c>
      <c r="J65" s="128">
        <f t="shared" si="0"/>
        <v>5</v>
      </c>
      <c r="K65" s="128">
        <f t="shared" si="1"/>
        <v>0</v>
      </c>
      <c r="L65" s="104">
        <f t="shared" si="4"/>
        <v>5</v>
      </c>
      <c r="M65" s="104">
        <f t="shared" si="3"/>
        <v>0</v>
      </c>
      <c r="N65" s="101" t="s">
        <v>508</v>
      </c>
    </row>
    <row r="66" spans="1:14" s="100" customFormat="1" ht="30">
      <c r="A66" s="99" t="s">
        <v>715</v>
      </c>
      <c r="B66" s="100" t="s">
        <v>674</v>
      </c>
      <c r="C66" s="100" t="s">
        <v>699</v>
      </c>
      <c r="D66" s="101">
        <v>5</v>
      </c>
      <c r="E66" s="101">
        <v>5</v>
      </c>
      <c r="F66" s="101">
        <v>5</v>
      </c>
      <c r="G66" s="101">
        <v>5</v>
      </c>
      <c r="H66" s="101">
        <v>5</v>
      </c>
      <c r="I66" s="101">
        <v>5</v>
      </c>
      <c r="J66" s="128">
        <f t="shared" si="0"/>
        <v>5</v>
      </c>
      <c r="K66" s="128">
        <f t="shared" si="1"/>
        <v>0</v>
      </c>
      <c r="L66" s="104">
        <f t="shared" si="4"/>
        <v>5</v>
      </c>
      <c r="M66" s="104">
        <f t="shared" si="3"/>
        <v>0</v>
      </c>
      <c r="N66" s="101" t="s">
        <v>508</v>
      </c>
    </row>
    <row r="67" spans="1:14" s="100" customFormat="1" ht="45">
      <c r="A67" s="99" t="s">
        <v>725</v>
      </c>
      <c r="B67" s="100" t="s">
        <v>668</v>
      </c>
      <c r="C67" s="100" t="s">
        <v>699</v>
      </c>
      <c r="D67" s="17">
        <v>3</v>
      </c>
      <c r="E67" s="17">
        <v>3</v>
      </c>
      <c r="F67" s="17">
        <v>3</v>
      </c>
      <c r="G67" s="17">
        <v>4</v>
      </c>
      <c r="H67" s="17">
        <v>4</v>
      </c>
      <c r="I67" s="17">
        <v>4</v>
      </c>
      <c r="J67" s="128">
        <f t="shared" ref="J67:J130" si="5">AVERAGE(D67:I67)</f>
        <v>3.5</v>
      </c>
      <c r="K67" s="128">
        <f t="shared" ref="K67:K130" si="6">STDEV(D67:I67)</f>
        <v>0.54772255750516607</v>
      </c>
      <c r="L67" s="104">
        <f t="shared" si="4"/>
        <v>3.4</v>
      </c>
      <c r="M67" s="104">
        <f t="shared" ref="M67:M130" si="7">STDEV(D67:H67)</f>
        <v>0.54772255750516674</v>
      </c>
      <c r="N67" s="17" t="s">
        <v>146</v>
      </c>
    </row>
    <row r="68" spans="1:14" s="100" customFormat="1" ht="45">
      <c r="A68" s="99" t="s">
        <v>726</v>
      </c>
      <c r="B68" s="100" t="s">
        <v>668</v>
      </c>
      <c r="C68" s="100" t="s">
        <v>699</v>
      </c>
      <c r="D68" s="17">
        <v>4</v>
      </c>
      <c r="E68" s="17">
        <v>4</v>
      </c>
      <c r="F68" s="17">
        <v>4</v>
      </c>
      <c r="G68" s="17">
        <v>4</v>
      </c>
      <c r="H68" s="17">
        <v>4</v>
      </c>
      <c r="I68" s="17">
        <v>4</v>
      </c>
      <c r="J68" s="128">
        <f t="shared" si="5"/>
        <v>4</v>
      </c>
      <c r="K68" s="128">
        <f t="shared" si="6"/>
        <v>0</v>
      </c>
      <c r="L68" s="104">
        <f t="shared" si="4"/>
        <v>4</v>
      </c>
      <c r="M68" s="104">
        <f t="shared" si="7"/>
        <v>0</v>
      </c>
      <c r="N68" s="17" t="s">
        <v>138</v>
      </c>
    </row>
    <row r="69" spans="1:14" s="100" customFormat="1" ht="45">
      <c r="A69" s="99" t="s">
        <v>727</v>
      </c>
      <c r="B69" s="100" t="s">
        <v>668</v>
      </c>
      <c r="C69" s="100" t="s">
        <v>699</v>
      </c>
      <c r="D69" s="17">
        <v>3</v>
      </c>
      <c r="E69" s="17">
        <v>3</v>
      </c>
      <c r="F69" s="17">
        <v>3</v>
      </c>
      <c r="G69" s="17">
        <v>4</v>
      </c>
      <c r="H69" s="17">
        <v>4</v>
      </c>
      <c r="I69" s="17">
        <v>4</v>
      </c>
      <c r="J69" s="128">
        <f t="shared" si="5"/>
        <v>3.5</v>
      </c>
      <c r="K69" s="128">
        <f t="shared" si="6"/>
        <v>0.54772255750516607</v>
      </c>
      <c r="L69" s="104">
        <f t="shared" si="4"/>
        <v>3.4</v>
      </c>
      <c r="M69" s="104">
        <f t="shared" si="7"/>
        <v>0.54772255750516674</v>
      </c>
      <c r="N69" s="17" t="s">
        <v>138</v>
      </c>
    </row>
    <row r="70" spans="1:14" s="100" customFormat="1" ht="45">
      <c r="A70" s="99" t="s">
        <v>728</v>
      </c>
      <c r="B70" s="100" t="s">
        <v>668</v>
      </c>
      <c r="C70" s="100" t="s">
        <v>699</v>
      </c>
      <c r="D70" s="17">
        <v>3</v>
      </c>
      <c r="E70" s="17">
        <v>3</v>
      </c>
      <c r="F70" s="17">
        <v>3</v>
      </c>
      <c r="G70" s="17">
        <v>2</v>
      </c>
      <c r="H70" s="17">
        <v>3</v>
      </c>
      <c r="I70" s="17">
        <v>3</v>
      </c>
      <c r="J70" s="128">
        <f t="shared" si="5"/>
        <v>2.8333333333333335</v>
      </c>
      <c r="K70" s="128">
        <f t="shared" si="6"/>
        <v>0.40824829046386357</v>
      </c>
      <c r="L70" s="104">
        <f t="shared" si="4"/>
        <v>2.8</v>
      </c>
      <c r="M70" s="104">
        <f t="shared" si="7"/>
        <v>0.44721359549995715</v>
      </c>
      <c r="N70" s="17" t="s">
        <v>138</v>
      </c>
    </row>
    <row r="71" spans="1:14" s="100" customFormat="1" ht="45">
      <c r="A71" s="99" t="s">
        <v>729</v>
      </c>
      <c r="B71" s="100" t="s">
        <v>668</v>
      </c>
      <c r="C71" s="100" t="s">
        <v>699</v>
      </c>
      <c r="D71" s="17">
        <v>3</v>
      </c>
      <c r="E71" s="17">
        <v>3</v>
      </c>
      <c r="F71" s="17">
        <v>3</v>
      </c>
      <c r="G71" s="17">
        <v>2</v>
      </c>
      <c r="H71" s="17">
        <v>2</v>
      </c>
      <c r="I71" s="17">
        <v>3</v>
      </c>
      <c r="J71" s="128">
        <f t="shared" si="5"/>
        <v>2.6666666666666665</v>
      </c>
      <c r="K71" s="128">
        <f t="shared" si="6"/>
        <v>0.51639777949432275</v>
      </c>
      <c r="L71" s="104">
        <f t="shared" si="4"/>
        <v>2.6</v>
      </c>
      <c r="M71" s="104">
        <f t="shared" si="7"/>
        <v>0.54772255750516674</v>
      </c>
      <c r="N71" s="17" t="s">
        <v>138</v>
      </c>
    </row>
    <row r="72" spans="1:14" s="100" customFormat="1" ht="45">
      <c r="A72" s="99" t="s">
        <v>730</v>
      </c>
      <c r="B72" s="100" t="s">
        <v>668</v>
      </c>
      <c r="C72" s="100" t="s">
        <v>699</v>
      </c>
      <c r="D72" s="17">
        <v>3</v>
      </c>
      <c r="E72" s="17">
        <v>3</v>
      </c>
      <c r="F72" s="17">
        <v>3</v>
      </c>
      <c r="G72" s="17">
        <v>3</v>
      </c>
      <c r="H72" s="17">
        <v>3</v>
      </c>
      <c r="I72" s="17">
        <v>3</v>
      </c>
      <c r="J72" s="128">
        <f t="shared" si="5"/>
        <v>3</v>
      </c>
      <c r="K72" s="128">
        <f t="shared" si="6"/>
        <v>0</v>
      </c>
      <c r="L72" s="104">
        <f t="shared" si="4"/>
        <v>3</v>
      </c>
      <c r="M72" s="104">
        <f t="shared" si="7"/>
        <v>0</v>
      </c>
      <c r="N72" s="17" t="s">
        <v>138</v>
      </c>
    </row>
    <row r="73" spans="1:14" s="100" customFormat="1" ht="45">
      <c r="A73" s="99" t="s">
        <v>731</v>
      </c>
      <c r="B73" s="100" t="s">
        <v>668</v>
      </c>
      <c r="C73" s="100" t="s">
        <v>699</v>
      </c>
      <c r="D73" s="17">
        <v>4</v>
      </c>
      <c r="E73" s="17">
        <v>4</v>
      </c>
      <c r="F73" s="17">
        <v>4</v>
      </c>
      <c r="G73" s="17">
        <v>5</v>
      </c>
      <c r="H73" s="17">
        <v>5</v>
      </c>
      <c r="I73" s="17">
        <v>5</v>
      </c>
      <c r="J73" s="128">
        <f t="shared" si="5"/>
        <v>4.5</v>
      </c>
      <c r="K73" s="128">
        <f t="shared" si="6"/>
        <v>0.54772255750516607</v>
      </c>
      <c r="L73" s="104">
        <f t="shared" si="4"/>
        <v>4.4000000000000004</v>
      </c>
      <c r="M73" s="104">
        <f t="shared" si="7"/>
        <v>0.54772255750516674</v>
      </c>
      <c r="N73" s="17" t="s">
        <v>138</v>
      </c>
    </row>
    <row r="74" spans="1:14" s="100" customFormat="1" ht="45">
      <c r="A74" s="99" t="s">
        <v>732</v>
      </c>
      <c r="B74" s="100" t="s">
        <v>668</v>
      </c>
      <c r="C74" s="100" t="s">
        <v>699</v>
      </c>
      <c r="D74" s="17">
        <v>2</v>
      </c>
      <c r="E74" s="17">
        <v>3</v>
      </c>
      <c r="F74" s="17">
        <v>3</v>
      </c>
      <c r="G74" s="17">
        <v>3</v>
      </c>
      <c r="H74" s="17">
        <v>3</v>
      </c>
      <c r="I74" s="17">
        <v>3</v>
      </c>
      <c r="J74" s="128">
        <f t="shared" si="5"/>
        <v>2.8333333333333335</v>
      </c>
      <c r="K74" s="128">
        <f t="shared" si="6"/>
        <v>0.40824829046386357</v>
      </c>
      <c r="L74" s="104">
        <f t="shared" si="4"/>
        <v>2.8</v>
      </c>
      <c r="M74" s="104">
        <f t="shared" si="7"/>
        <v>0.44721359549995715</v>
      </c>
      <c r="N74" s="17" t="s">
        <v>138</v>
      </c>
    </row>
    <row r="75" spans="1:14" s="100" customFormat="1" ht="45">
      <c r="A75" s="99" t="s">
        <v>733</v>
      </c>
      <c r="B75" s="100" t="s">
        <v>668</v>
      </c>
      <c r="C75" s="100" t="s">
        <v>699</v>
      </c>
      <c r="D75" s="17">
        <v>4</v>
      </c>
      <c r="E75" s="17">
        <v>4</v>
      </c>
      <c r="F75" s="17">
        <v>4</v>
      </c>
      <c r="G75" s="17">
        <v>5</v>
      </c>
      <c r="H75" s="17">
        <v>5</v>
      </c>
      <c r="I75" s="17">
        <v>5</v>
      </c>
      <c r="J75" s="128">
        <f t="shared" si="5"/>
        <v>4.5</v>
      </c>
      <c r="K75" s="128">
        <f t="shared" si="6"/>
        <v>0.54772255750516607</v>
      </c>
      <c r="L75" s="104">
        <f t="shared" si="4"/>
        <v>4.4000000000000004</v>
      </c>
      <c r="M75" s="104">
        <f t="shared" si="7"/>
        <v>0.54772255750516674</v>
      </c>
      <c r="N75" s="17" t="s">
        <v>138</v>
      </c>
    </row>
    <row r="76" spans="1:14" s="100" customFormat="1" ht="45">
      <c r="A76" s="99" t="s">
        <v>734</v>
      </c>
      <c r="B76" s="100" t="s">
        <v>668</v>
      </c>
      <c r="C76" s="100" t="s">
        <v>699</v>
      </c>
      <c r="D76" s="17">
        <v>3</v>
      </c>
      <c r="E76" s="17">
        <v>3</v>
      </c>
      <c r="F76" s="17">
        <v>3</v>
      </c>
      <c r="G76" s="17">
        <v>3</v>
      </c>
      <c r="H76" s="17">
        <v>2</v>
      </c>
      <c r="I76" s="17">
        <v>3</v>
      </c>
      <c r="J76" s="128">
        <f t="shared" si="5"/>
        <v>2.8333333333333335</v>
      </c>
      <c r="K76" s="128">
        <f t="shared" si="6"/>
        <v>0.40824829046386357</v>
      </c>
      <c r="L76" s="104">
        <f t="shared" si="4"/>
        <v>2.8</v>
      </c>
      <c r="M76" s="104">
        <f t="shared" si="7"/>
        <v>0.44721359549995715</v>
      </c>
      <c r="N76" s="17" t="s">
        <v>138</v>
      </c>
    </row>
    <row r="77" spans="1:14" s="100" customFormat="1" ht="51">
      <c r="A77" s="99" t="s">
        <v>725</v>
      </c>
      <c r="B77" s="100" t="s">
        <v>669</v>
      </c>
      <c r="C77" s="100" t="s">
        <v>699</v>
      </c>
      <c r="D77" s="102">
        <v>1</v>
      </c>
      <c r="E77" s="17">
        <v>4</v>
      </c>
      <c r="F77" s="17">
        <v>2</v>
      </c>
      <c r="G77" s="17">
        <v>5</v>
      </c>
      <c r="H77" s="17">
        <v>3</v>
      </c>
      <c r="I77" s="17">
        <v>5</v>
      </c>
      <c r="J77" s="128">
        <f t="shared" si="5"/>
        <v>3.3333333333333335</v>
      </c>
      <c r="K77" s="128">
        <f t="shared" si="6"/>
        <v>1.6329931618554518</v>
      </c>
      <c r="L77" s="104">
        <f t="shared" si="4"/>
        <v>3</v>
      </c>
      <c r="M77" s="104">
        <f t="shared" si="7"/>
        <v>1.5811388300841898</v>
      </c>
      <c r="N77" s="17" t="s">
        <v>167</v>
      </c>
    </row>
    <row r="78" spans="1:14" s="100" customFormat="1" ht="45">
      <c r="A78" s="99" t="s">
        <v>726</v>
      </c>
      <c r="B78" s="100" t="s">
        <v>669</v>
      </c>
      <c r="C78" s="100" t="s">
        <v>699</v>
      </c>
      <c r="D78" s="17">
        <v>2</v>
      </c>
      <c r="E78" s="17">
        <v>4</v>
      </c>
      <c r="F78" s="17">
        <v>3</v>
      </c>
      <c r="G78" s="17">
        <v>5</v>
      </c>
      <c r="H78" s="17">
        <v>5</v>
      </c>
      <c r="I78" s="17">
        <v>5</v>
      </c>
      <c r="J78" s="128">
        <f t="shared" si="5"/>
        <v>4</v>
      </c>
      <c r="K78" s="128">
        <f t="shared" si="6"/>
        <v>1.2649110640673518</v>
      </c>
      <c r="L78" s="104">
        <f t="shared" si="4"/>
        <v>3.8</v>
      </c>
      <c r="M78" s="104">
        <f t="shared" si="7"/>
        <v>1.3038404810405295</v>
      </c>
      <c r="N78" s="17" t="s">
        <v>168</v>
      </c>
    </row>
    <row r="79" spans="1:14" s="100" customFormat="1" ht="45">
      <c r="A79" s="99" t="s">
        <v>727</v>
      </c>
      <c r="B79" s="100" t="s">
        <v>669</v>
      </c>
      <c r="C79" s="100" t="s">
        <v>699</v>
      </c>
      <c r="D79" s="17">
        <v>2</v>
      </c>
      <c r="E79" s="17">
        <v>4</v>
      </c>
      <c r="F79" s="17">
        <v>4</v>
      </c>
      <c r="G79" s="17">
        <v>5</v>
      </c>
      <c r="H79" s="17">
        <v>3</v>
      </c>
      <c r="I79" s="17">
        <v>3</v>
      </c>
      <c r="J79" s="128">
        <f t="shared" si="5"/>
        <v>3.5</v>
      </c>
      <c r="K79" s="128">
        <f t="shared" si="6"/>
        <v>1.0488088481701516</v>
      </c>
      <c r="L79" s="104">
        <f t="shared" si="4"/>
        <v>3.6</v>
      </c>
      <c r="M79" s="104">
        <f t="shared" si="7"/>
        <v>1.1401754250991383</v>
      </c>
      <c r="N79" s="17" t="s">
        <v>169</v>
      </c>
    </row>
    <row r="80" spans="1:14" s="100" customFormat="1" ht="76.5">
      <c r="A80" s="99" t="s">
        <v>728</v>
      </c>
      <c r="B80" s="100" t="s">
        <v>669</v>
      </c>
      <c r="C80" s="100" t="s">
        <v>699</v>
      </c>
      <c r="D80" s="17">
        <v>2</v>
      </c>
      <c r="E80" s="17">
        <v>4</v>
      </c>
      <c r="F80" s="17">
        <v>3</v>
      </c>
      <c r="G80" s="17">
        <v>5</v>
      </c>
      <c r="H80" s="17">
        <v>4</v>
      </c>
      <c r="I80" s="17">
        <v>5</v>
      </c>
      <c r="J80" s="128">
        <f t="shared" si="5"/>
        <v>3.8333333333333335</v>
      </c>
      <c r="K80" s="128">
        <f t="shared" si="6"/>
        <v>1.1690451944500118</v>
      </c>
      <c r="L80" s="104">
        <f t="shared" si="4"/>
        <v>3.6</v>
      </c>
      <c r="M80" s="104">
        <f t="shared" si="7"/>
        <v>1.1401754250991383</v>
      </c>
      <c r="N80" s="17" t="s">
        <v>171</v>
      </c>
    </row>
    <row r="81" spans="1:14" s="100" customFormat="1" ht="45">
      <c r="A81" s="99" t="s">
        <v>729</v>
      </c>
      <c r="B81" s="100" t="s">
        <v>669</v>
      </c>
      <c r="C81" s="100" t="s">
        <v>699</v>
      </c>
      <c r="D81" s="17">
        <v>3</v>
      </c>
      <c r="E81" s="17">
        <v>2</v>
      </c>
      <c r="F81" s="17">
        <v>3</v>
      </c>
      <c r="G81" s="17">
        <v>5</v>
      </c>
      <c r="H81" s="17">
        <v>4</v>
      </c>
      <c r="I81" s="17">
        <v>5</v>
      </c>
      <c r="J81" s="128">
        <f t="shared" si="5"/>
        <v>3.6666666666666665</v>
      </c>
      <c r="K81" s="128">
        <f t="shared" si="6"/>
        <v>1.2110601416389963</v>
      </c>
      <c r="L81" s="104">
        <f t="shared" si="4"/>
        <v>3.4</v>
      </c>
      <c r="M81" s="104">
        <f t="shared" si="7"/>
        <v>1.1401754250991383</v>
      </c>
      <c r="N81" s="17" t="s">
        <v>172</v>
      </c>
    </row>
    <row r="82" spans="1:14" s="100" customFormat="1" ht="45">
      <c r="A82" s="99" t="s">
        <v>730</v>
      </c>
      <c r="B82" s="100" t="s">
        <v>669</v>
      </c>
      <c r="C82" s="100" t="s">
        <v>699</v>
      </c>
      <c r="D82" s="17">
        <v>3</v>
      </c>
      <c r="E82" s="17">
        <v>4</v>
      </c>
      <c r="F82" s="17">
        <v>4</v>
      </c>
      <c r="G82" s="17">
        <v>5</v>
      </c>
      <c r="H82" s="17">
        <v>4</v>
      </c>
      <c r="I82" s="17">
        <v>5</v>
      </c>
      <c r="J82" s="128">
        <f t="shared" si="5"/>
        <v>4.166666666666667</v>
      </c>
      <c r="K82" s="128">
        <f t="shared" si="6"/>
        <v>0.75277265270908045</v>
      </c>
      <c r="L82" s="104">
        <f t="shared" si="4"/>
        <v>4</v>
      </c>
      <c r="M82" s="104">
        <f t="shared" si="7"/>
        <v>0.70710678118654757</v>
      </c>
      <c r="N82" s="17" t="s">
        <v>173</v>
      </c>
    </row>
    <row r="83" spans="1:14" s="100" customFormat="1" ht="45">
      <c r="A83" s="99" t="s">
        <v>731</v>
      </c>
      <c r="B83" s="100" t="s">
        <v>669</v>
      </c>
      <c r="C83" s="100" t="s">
        <v>699</v>
      </c>
      <c r="D83" s="17">
        <v>4</v>
      </c>
      <c r="E83" s="17">
        <v>2</v>
      </c>
      <c r="F83" s="17">
        <v>3</v>
      </c>
      <c r="G83" s="17">
        <v>5</v>
      </c>
      <c r="H83" s="17">
        <v>4</v>
      </c>
      <c r="I83" s="17">
        <v>5</v>
      </c>
      <c r="J83" s="128">
        <f t="shared" si="5"/>
        <v>3.8333333333333335</v>
      </c>
      <c r="K83" s="128">
        <f t="shared" si="6"/>
        <v>1.1690451944500118</v>
      </c>
      <c r="L83" s="104">
        <f t="shared" si="4"/>
        <v>3.6</v>
      </c>
      <c r="M83" s="104">
        <f t="shared" si="7"/>
        <v>1.1401754250991383</v>
      </c>
      <c r="N83" s="17" t="s">
        <v>174</v>
      </c>
    </row>
    <row r="84" spans="1:14" s="100" customFormat="1" ht="45">
      <c r="A84" s="99" t="s">
        <v>732</v>
      </c>
      <c r="B84" s="100" t="s">
        <v>669</v>
      </c>
      <c r="C84" s="100" t="s">
        <v>699</v>
      </c>
      <c r="D84" s="17">
        <v>3</v>
      </c>
      <c r="E84" s="17">
        <v>2</v>
      </c>
      <c r="F84" s="17">
        <v>3</v>
      </c>
      <c r="G84" s="17">
        <v>5</v>
      </c>
      <c r="H84" s="17">
        <v>3</v>
      </c>
      <c r="I84" s="17">
        <v>5</v>
      </c>
      <c r="J84" s="128">
        <f t="shared" si="5"/>
        <v>3.5</v>
      </c>
      <c r="K84" s="128">
        <f t="shared" si="6"/>
        <v>1.2247448713915889</v>
      </c>
      <c r="L84" s="104">
        <f t="shared" si="4"/>
        <v>3.2</v>
      </c>
      <c r="M84" s="104">
        <f t="shared" si="7"/>
        <v>1.0954451150103319</v>
      </c>
      <c r="N84" s="17" t="s">
        <v>175</v>
      </c>
    </row>
    <row r="85" spans="1:14" s="100" customFormat="1" ht="45">
      <c r="A85" s="99" t="s">
        <v>733</v>
      </c>
      <c r="B85" s="100" t="s">
        <v>669</v>
      </c>
      <c r="C85" s="100" t="s">
        <v>699</v>
      </c>
      <c r="D85" s="17">
        <v>4</v>
      </c>
      <c r="E85" s="17">
        <v>4</v>
      </c>
      <c r="F85" s="17">
        <v>4</v>
      </c>
      <c r="G85" s="17">
        <v>5</v>
      </c>
      <c r="H85" s="17">
        <v>4</v>
      </c>
      <c r="I85" s="17">
        <v>5</v>
      </c>
      <c r="J85" s="128">
        <f t="shared" si="5"/>
        <v>4.333333333333333</v>
      </c>
      <c r="K85" s="128">
        <f t="shared" si="6"/>
        <v>0.51639777949432131</v>
      </c>
      <c r="L85" s="104">
        <f t="shared" si="4"/>
        <v>4.2</v>
      </c>
      <c r="M85" s="104">
        <f t="shared" si="7"/>
        <v>0.44721359549995793</v>
      </c>
      <c r="N85" s="17" t="s">
        <v>176</v>
      </c>
    </row>
    <row r="86" spans="1:14" s="100" customFormat="1" ht="45">
      <c r="A86" s="99" t="s">
        <v>734</v>
      </c>
      <c r="B86" s="100" t="s">
        <v>669</v>
      </c>
      <c r="C86" s="100" t="s">
        <v>699</v>
      </c>
      <c r="D86" s="17">
        <v>4</v>
      </c>
      <c r="E86" s="17">
        <v>5</v>
      </c>
      <c r="F86" s="17">
        <v>2</v>
      </c>
      <c r="G86" s="17">
        <v>5</v>
      </c>
      <c r="H86" s="17">
        <v>4</v>
      </c>
      <c r="I86" s="17">
        <v>5</v>
      </c>
      <c r="J86" s="128">
        <f t="shared" si="5"/>
        <v>4.166666666666667</v>
      </c>
      <c r="K86" s="128">
        <f t="shared" si="6"/>
        <v>1.1690451944500118</v>
      </c>
      <c r="L86" s="104">
        <f t="shared" si="4"/>
        <v>4</v>
      </c>
      <c r="M86" s="104">
        <f t="shared" si="7"/>
        <v>1.2247448713915889</v>
      </c>
      <c r="N86" s="17" t="s">
        <v>177</v>
      </c>
    </row>
    <row r="87" spans="1:14" s="100" customFormat="1" ht="45">
      <c r="A87" s="99" t="s">
        <v>725</v>
      </c>
      <c r="B87" s="100" t="s">
        <v>670</v>
      </c>
      <c r="C87" s="100" t="s">
        <v>699</v>
      </c>
      <c r="D87" s="17">
        <v>4</v>
      </c>
      <c r="E87" s="17">
        <v>4</v>
      </c>
      <c r="F87" s="17">
        <v>2</v>
      </c>
      <c r="G87" s="17">
        <v>4</v>
      </c>
      <c r="H87" s="17">
        <v>2</v>
      </c>
      <c r="I87" s="17">
        <v>4</v>
      </c>
      <c r="J87" s="128">
        <f t="shared" si="5"/>
        <v>3.3333333333333335</v>
      </c>
      <c r="K87" s="128">
        <f t="shared" si="6"/>
        <v>1.0327955589886442</v>
      </c>
      <c r="L87" s="104">
        <f t="shared" si="4"/>
        <v>3.2</v>
      </c>
      <c r="M87" s="104">
        <f t="shared" si="7"/>
        <v>1.0954451150103319</v>
      </c>
    </row>
    <row r="88" spans="1:14" s="100" customFormat="1" ht="45">
      <c r="A88" s="99" t="s">
        <v>726</v>
      </c>
      <c r="B88" s="100" t="s">
        <v>670</v>
      </c>
      <c r="C88" s="100" t="s">
        <v>699</v>
      </c>
      <c r="D88" s="17">
        <v>4</v>
      </c>
      <c r="E88" s="17">
        <v>5</v>
      </c>
      <c r="F88" s="17">
        <v>2</v>
      </c>
      <c r="G88" s="17">
        <v>5</v>
      </c>
      <c r="H88" s="17">
        <v>2</v>
      </c>
      <c r="I88" s="17">
        <v>5</v>
      </c>
      <c r="J88" s="128">
        <f t="shared" si="5"/>
        <v>3.8333333333333335</v>
      </c>
      <c r="K88" s="128">
        <f t="shared" si="6"/>
        <v>1.4719601443879742</v>
      </c>
      <c r="L88" s="104">
        <f t="shared" si="4"/>
        <v>3.6</v>
      </c>
      <c r="M88" s="104">
        <f t="shared" si="7"/>
        <v>1.5165750888103104</v>
      </c>
      <c r="N88" s="17" t="s">
        <v>198</v>
      </c>
    </row>
    <row r="89" spans="1:14" s="100" customFormat="1" ht="45">
      <c r="A89" s="99" t="s">
        <v>727</v>
      </c>
      <c r="B89" s="100" t="s">
        <v>670</v>
      </c>
      <c r="C89" s="100" t="s">
        <v>699</v>
      </c>
      <c r="D89" s="17">
        <v>4</v>
      </c>
      <c r="E89" s="17">
        <v>4</v>
      </c>
      <c r="F89" s="17">
        <v>2</v>
      </c>
      <c r="G89" s="17">
        <v>4</v>
      </c>
      <c r="H89" s="17">
        <v>2</v>
      </c>
      <c r="I89" s="17">
        <v>4</v>
      </c>
      <c r="J89" s="128">
        <f t="shared" si="5"/>
        <v>3.3333333333333335</v>
      </c>
      <c r="K89" s="128">
        <f t="shared" si="6"/>
        <v>1.0327955589886442</v>
      </c>
      <c r="L89" s="104">
        <f t="shared" si="4"/>
        <v>3.2</v>
      </c>
      <c r="M89" s="104">
        <f t="shared" si="7"/>
        <v>1.0954451150103319</v>
      </c>
    </row>
    <row r="90" spans="1:14" s="100" customFormat="1" ht="45">
      <c r="A90" s="99" t="s">
        <v>728</v>
      </c>
      <c r="B90" s="100" t="s">
        <v>670</v>
      </c>
      <c r="C90" s="100" t="s">
        <v>699</v>
      </c>
      <c r="D90" s="17">
        <v>4</v>
      </c>
      <c r="E90" s="17">
        <v>5</v>
      </c>
      <c r="F90" s="17">
        <v>2</v>
      </c>
      <c r="G90" s="17">
        <v>4</v>
      </c>
      <c r="H90" s="17">
        <v>2</v>
      </c>
      <c r="I90" s="17">
        <v>4</v>
      </c>
      <c r="J90" s="128">
        <f t="shared" si="5"/>
        <v>3.5</v>
      </c>
      <c r="K90" s="128">
        <f t="shared" si="6"/>
        <v>1.2247448713915889</v>
      </c>
      <c r="L90" s="104">
        <f t="shared" si="4"/>
        <v>3.4</v>
      </c>
      <c r="M90" s="104">
        <f t="shared" si="7"/>
        <v>1.3416407864998741</v>
      </c>
    </row>
    <row r="91" spans="1:14" s="100" customFormat="1" ht="45">
      <c r="A91" s="99" t="s">
        <v>729</v>
      </c>
      <c r="B91" s="100" t="s">
        <v>670</v>
      </c>
      <c r="C91" s="100" t="s">
        <v>699</v>
      </c>
      <c r="D91" s="17">
        <v>4</v>
      </c>
      <c r="E91" s="17">
        <v>4</v>
      </c>
      <c r="F91" s="17">
        <v>2</v>
      </c>
      <c r="G91" s="17">
        <v>4</v>
      </c>
      <c r="H91" s="17">
        <v>2</v>
      </c>
      <c r="I91" s="17">
        <v>4</v>
      </c>
      <c r="J91" s="128">
        <f t="shared" si="5"/>
        <v>3.3333333333333335</v>
      </c>
      <c r="K91" s="128">
        <f t="shared" si="6"/>
        <v>1.0327955589886442</v>
      </c>
      <c r="L91" s="104">
        <f t="shared" si="4"/>
        <v>3.2</v>
      </c>
      <c r="M91" s="104">
        <f t="shared" si="7"/>
        <v>1.0954451150103319</v>
      </c>
    </row>
    <row r="92" spans="1:14" s="100" customFormat="1" ht="45">
      <c r="A92" s="99" t="s">
        <v>730</v>
      </c>
      <c r="B92" s="100" t="s">
        <v>670</v>
      </c>
      <c r="C92" s="100" t="s">
        <v>699</v>
      </c>
      <c r="D92" s="17">
        <v>4</v>
      </c>
      <c r="E92" s="17">
        <v>4</v>
      </c>
      <c r="F92" s="17">
        <v>2</v>
      </c>
      <c r="G92" s="17">
        <v>4</v>
      </c>
      <c r="H92" s="17">
        <v>2</v>
      </c>
      <c r="I92" s="17">
        <v>4</v>
      </c>
      <c r="J92" s="128">
        <f t="shared" si="5"/>
        <v>3.3333333333333335</v>
      </c>
      <c r="K92" s="128">
        <f t="shared" si="6"/>
        <v>1.0327955589886442</v>
      </c>
      <c r="L92" s="104">
        <f t="shared" si="4"/>
        <v>3.2</v>
      </c>
      <c r="M92" s="104">
        <f t="shared" si="7"/>
        <v>1.0954451150103319</v>
      </c>
    </row>
    <row r="93" spans="1:14" s="100" customFormat="1" ht="45">
      <c r="A93" s="99" t="s">
        <v>731</v>
      </c>
      <c r="B93" s="100" t="s">
        <v>670</v>
      </c>
      <c r="C93" s="100" t="s">
        <v>699</v>
      </c>
      <c r="D93" s="17">
        <v>4</v>
      </c>
      <c r="E93" s="17">
        <v>4</v>
      </c>
      <c r="F93" s="17">
        <v>2</v>
      </c>
      <c r="G93" s="17">
        <v>4</v>
      </c>
      <c r="H93" s="17">
        <v>2</v>
      </c>
      <c r="I93" s="17">
        <v>4</v>
      </c>
      <c r="J93" s="128">
        <f t="shared" si="5"/>
        <v>3.3333333333333335</v>
      </c>
      <c r="K93" s="128">
        <f t="shared" si="6"/>
        <v>1.0327955589886442</v>
      </c>
      <c r="L93" s="104">
        <f t="shared" si="4"/>
        <v>3.2</v>
      </c>
      <c r="M93" s="104">
        <f t="shared" si="7"/>
        <v>1.0954451150103319</v>
      </c>
    </row>
    <row r="94" spans="1:14" s="100" customFormat="1" ht="45">
      <c r="A94" s="99" t="s">
        <v>732</v>
      </c>
      <c r="B94" s="100" t="s">
        <v>670</v>
      </c>
      <c r="C94" s="100" t="s">
        <v>699</v>
      </c>
      <c r="D94" s="17">
        <v>4</v>
      </c>
      <c r="E94" s="17">
        <v>4</v>
      </c>
      <c r="F94" s="17">
        <v>2</v>
      </c>
      <c r="G94" s="17">
        <v>4</v>
      </c>
      <c r="H94" s="17">
        <v>2</v>
      </c>
      <c r="I94" s="17">
        <v>4</v>
      </c>
      <c r="J94" s="128">
        <f t="shared" si="5"/>
        <v>3.3333333333333335</v>
      </c>
      <c r="K94" s="128">
        <f t="shared" si="6"/>
        <v>1.0327955589886442</v>
      </c>
      <c r="L94" s="104">
        <f t="shared" si="4"/>
        <v>3.2</v>
      </c>
      <c r="M94" s="104">
        <f t="shared" si="7"/>
        <v>1.0954451150103319</v>
      </c>
      <c r="N94" s="17" t="s">
        <v>199</v>
      </c>
    </row>
    <row r="95" spans="1:14" s="100" customFormat="1" ht="45">
      <c r="A95" s="99" t="s">
        <v>733</v>
      </c>
      <c r="B95" s="100" t="s">
        <v>670</v>
      </c>
      <c r="C95" s="100" t="s">
        <v>699</v>
      </c>
      <c r="D95" s="17">
        <v>4</v>
      </c>
      <c r="E95" s="17">
        <v>4</v>
      </c>
      <c r="F95" s="17">
        <v>2</v>
      </c>
      <c r="G95" s="17">
        <v>4</v>
      </c>
      <c r="H95" s="17">
        <v>2</v>
      </c>
      <c r="I95" s="17">
        <v>4</v>
      </c>
      <c r="J95" s="128">
        <f t="shared" si="5"/>
        <v>3.3333333333333335</v>
      </c>
      <c r="K95" s="128">
        <f t="shared" si="6"/>
        <v>1.0327955589886442</v>
      </c>
      <c r="L95" s="104">
        <f t="shared" si="4"/>
        <v>3.2</v>
      </c>
      <c r="M95" s="104">
        <f t="shared" si="7"/>
        <v>1.0954451150103319</v>
      </c>
    </row>
    <row r="96" spans="1:14" s="100" customFormat="1" ht="45">
      <c r="A96" s="99" t="s">
        <v>734</v>
      </c>
      <c r="B96" s="100" t="s">
        <v>670</v>
      </c>
      <c r="C96" s="100" t="s">
        <v>699</v>
      </c>
      <c r="D96" s="17">
        <v>4</v>
      </c>
      <c r="E96" s="17">
        <v>4</v>
      </c>
      <c r="F96" s="17">
        <v>2</v>
      </c>
      <c r="G96" s="17">
        <v>4</v>
      </c>
      <c r="H96" s="17">
        <v>2</v>
      </c>
      <c r="I96" s="17">
        <v>4</v>
      </c>
      <c r="J96" s="128">
        <f t="shared" si="5"/>
        <v>3.3333333333333335</v>
      </c>
      <c r="K96" s="128">
        <f t="shared" si="6"/>
        <v>1.0327955589886442</v>
      </c>
      <c r="L96" s="104">
        <f t="shared" si="4"/>
        <v>3.2</v>
      </c>
      <c r="M96" s="104">
        <f t="shared" si="7"/>
        <v>1.0954451150103319</v>
      </c>
    </row>
    <row r="97" spans="1:14" s="100" customFormat="1" ht="45">
      <c r="A97" s="99" t="s">
        <v>725</v>
      </c>
      <c r="B97" s="100" t="s">
        <v>671</v>
      </c>
      <c r="C97" s="100" t="s">
        <v>699</v>
      </c>
      <c r="D97" s="17">
        <v>3</v>
      </c>
      <c r="E97" s="17">
        <v>3</v>
      </c>
      <c r="F97" s="17">
        <v>3</v>
      </c>
      <c r="G97" s="17">
        <v>5</v>
      </c>
      <c r="H97" s="17">
        <v>5</v>
      </c>
      <c r="I97" s="17">
        <v>4</v>
      </c>
      <c r="J97" s="128">
        <f t="shared" si="5"/>
        <v>3.8333333333333335</v>
      </c>
      <c r="K97" s="128">
        <f t="shared" si="6"/>
        <v>0.98319208025017457</v>
      </c>
      <c r="L97" s="104">
        <f t="shared" si="4"/>
        <v>3.8</v>
      </c>
      <c r="M97" s="104">
        <f t="shared" si="7"/>
        <v>1.0954451150103319</v>
      </c>
      <c r="N97" s="17" t="s">
        <v>216</v>
      </c>
    </row>
    <row r="98" spans="1:14" s="100" customFormat="1" ht="45">
      <c r="A98" s="99" t="s">
        <v>726</v>
      </c>
      <c r="B98" s="100" t="s">
        <v>671</v>
      </c>
      <c r="C98" s="100" t="s">
        <v>699</v>
      </c>
      <c r="D98" s="17">
        <v>5</v>
      </c>
      <c r="E98" s="17">
        <v>4</v>
      </c>
      <c r="F98" s="17">
        <v>5</v>
      </c>
      <c r="G98" s="17">
        <v>5</v>
      </c>
      <c r="H98" s="17">
        <v>5</v>
      </c>
      <c r="I98" s="17">
        <v>5</v>
      </c>
      <c r="J98" s="128">
        <f t="shared" si="5"/>
        <v>4.833333333333333</v>
      </c>
      <c r="K98" s="128">
        <f t="shared" si="6"/>
        <v>0.40824829046386302</v>
      </c>
      <c r="L98" s="104">
        <f t="shared" si="4"/>
        <v>4.8</v>
      </c>
      <c r="M98" s="104">
        <f t="shared" si="7"/>
        <v>0.44721359549995787</v>
      </c>
      <c r="N98" s="17" t="s">
        <v>217</v>
      </c>
    </row>
    <row r="99" spans="1:14" s="100" customFormat="1" ht="45">
      <c r="A99" s="99" t="s">
        <v>727</v>
      </c>
      <c r="B99" s="100" t="s">
        <v>671</v>
      </c>
      <c r="C99" s="100" t="s">
        <v>699</v>
      </c>
      <c r="D99" s="17">
        <v>3</v>
      </c>
      <c r="E99" s="17">
        <v>2</v>
      </c>
      <c r="F99" s="17">
        <v>2</v>
      </c>
      <c r="G99" s="17">
        <v>5</v>
      </c>
      <c r="H99" s="17">
        <v>4</v>
      </c>
      <c r="I99" s="17">
        <v>5</v>
      </c>
      <c r="J99" s="128">
        <f t="shared" si="5"/>
        <v>3.5</v>
      </c>
      <c r="K99" s="128">
        <f t="shared" si="6"/>
        <v>1.3784048752090221</v>
      </c>
      <c r="L99" s="104">
        <f t="shared" si="4"/>
        <v>3.2</v>
      </c>
      <c r="M99" s="104">
        <f t="shared" si="7"/>
        <v>1.3038404810405295</v>
      </c>
      <c r="N99" s="17" t="s">
        <v>218</v>
      </c>
    </row>
    <row r="100" spans="1:14" s="100" customFormat="1" ht="45">
      <c r="A100" s="99" t="s">
        <v>728</v>
      </c>
      <c r="B100" s="100" t="s">
        <v>671</v>
      </c>
      <c r="C100" s="100" t="s">
        <v>699</v>
      </c>
      <c r="D100" s="17">
        <v>5</v>
      </c>
      <c r="E100" s="17">
        <v>4</v>
      </c>
      <c r="F100" s="17">
        <v>4</v>
      </c>
      <c r="G100" s="17">
        <v>5</v>
      </c>
      <c r="H100" s="17">
        <v>5</v>
      </c>
      <c r="I100" s="17">
        <v>5</v>
      </c>
      <c r="J100" s="128">
        <f t="shared" si="5"/>
        <v>4.666666666666667</v>
      </c>
      <c r="K100" s="128">
        <f t="shared" si="6"/>
        <v>0.51639777949432408</v>
      </c>
      <c r="L100" s="104">
        <f t="shared" si="4"/>
        <v>4.5999999999999996</v>
      </c>
      <c r="M100" s="104">
        <f t="shared" si="7"/>
        <v>0.54772255750516674</v>
      </c>
      <c r="N100" s="17" t="s">
        <v>219</v>
      </c>
    </row>
    <row r="101" spans="1:14" s="100" customFormat="1" ht="45">
      <c r="A101" s="99" t="s">
        <v>729</v>
      </c>
      <c r="B101" s="100" t="s">
        <v>671</v>
      </c>
      <c r="C101" s="100" t="s">
        <v>699</v>
      </c>
      <c r="D101" s="17">
        <v>2</v>
      </c>
      <c r="E101" s="17">
        <v>2</v>
      </c>
      <c r="F101" s="17">
        <v>2</v>
      </c>
      <c r="G101" s="17">
        <v>2</v>
      </c>
      <c r="H101" s="17">
        <v>2</v>
      </c>
      <c r="I101" s="17">
        <v>2</v>
      </c>
      <c r="J101" s="128">
        <f t="shared" si="5"/>
        <v>2</v>
      </c>
      <c r="K101" s="128">
        <f t="shared" si="6"/>
        <v>0</v>
      </c>
      <c r="L101" s="104">
        <f t="shared" si="4"/>
        <v>2</v>
      </c>
      <c r="M101" s="104">
        <f t="shared" si="7"/>
        <v>0</v>
      </c>
      <c r="N101" s="17" t="s">
        <v>220</v>
      </c>
    </row>
    <row r="102" spans="1:14" s="100" customFormat="1" ht="45">
      <c r="A102" s="99" t="s">
        <v>730</v>
      </c>
      <c r="B102" s="100" t="s">
        <v>671</v>
      </c>
      <c r="C102" s="100" t="s">
        <v>699</v>
      </c>
      <c r="D102" s="17">
        <v>4</v>
      </c>
      <c r="E102" s="17">
        <v>5</v>
      </c>
      <c r="F102" s="17">
        <v>4</v>
      </c>
      <c r="G102" s="17">
        <v>5</v>
      </c>
      <c r="H102" s="17">
        <v>5</v>
      </c>
      <c r="I102" s="17">
        <v>5</v>
      </c>
      <c r="J102" s="128">
        <f t="shared" si="5"/>
        <v>4.666666666666667</v>
      </c>
      <c r="K102" s="128">
        <f t="shared" si="6"/>
        <v>0.51639777949432408</v>
      </c>
      <c r="L102" s="104">
        <f t="shared" si="4"/>
        <v>4.5999999999999996</v>
      </c>
      <c r="M102" s="104">
        <f t="shared" si="7"/>
        <v>0.54772255750516674</v>
      </c>
      <c r="N102" s="17" t="s">
        <v>221</v>
      </c>
    </row>
    <row r="103" spans="1:14" s="100" customFormat="1" ht="45">
      <c r="A103" s="99" t="s">
        <v>731</v>
      </c>
      <c r="B103" s="100" t="s">
        <v>671</v>
      </c>
      <c r="C103" s="100" t="s">
        <v>699</v>
      </c>
      <c r="D103" s="17">
        <v>5</v>
      </c>
      <c r="E103" s="17">
        <v>5</v>
      </c>
      <c r="F103" s="17">
        <v>5</v>
      </c>
      <c r="G103" s="17">
        <v>5</v>
      </c>
      <c r="H103" s="17">
        <v>5</v>
      </c>
      <c r="I103" s="17">
        <v>5</v>
      </c>
      <c r="J103" s="128">
        <f t="shared" si="5"/>
        <v>5</v>
      </c>
      <c r="K103" s="128">
        <f t="shared" si="6"/>
        <v>0</v>
      </c>
      <c r="L103" s="104">
        <f t="shared" si="4"/>
        <v>5</v>
      </c>
      <c r="M103" s="104">
        <f t="shared" si="7"/>
        <v>0</v>
      </c>
    </row>
    <row r="104" spans="1:14" s="100" customFormat="1" ht="45">
      <c r="A104" s="99" t="s">
        <v>732</v>
      </c>
      <c r="B104" s="100" t="s">
        <v>671</v>
      </c>
      <c r="C104" s="100" t="s">
        <v>699</v>
      </c>
      <c r="D104" s="17">
        <v>5</v>
      </c>
      <c r="E104" s="17">
        <v>2</v>
      </c>
      <c r="F104" s="17">
        <v>2</v>
      </c>
      <c r="G104" s="17">
        <v>3</v>
      </c>
      <c r="H104" s="17">
        <v>3</v>
      </c>
      <c r="I104" s="17">
        <v>3</v>
      </c>
      <c r="J104" s="128">
        <f t="shared" si="5"/>
        <v>3</v>
      </c>
      <c r="K104" s="128">
        <f t="shared" si="6"/>
        <v>1.0954451150103321</v>
      </c>
      <c r="L104" s="104">
        <f t="shared" si="4"/>
        <v>3</v>
      </c>
      <c r="M104" s="104">
        <f t="shared" si="7"/>
        <v>1.2247448713915889</v>
      </c>
      <c r="N104" s="17" t="s">
        <v>222</v>
      </c>
    </row>
    <row r="105" spans="1:14" s="100" customFormat="1" ht="45">
      <c r="A105" s="99" t="s">
        <v>733</v>
      </c>
      <c r="B105" s="100" t="s">
        <v>671</v>
      </c>
      <c r="C105" s="100" t="s">
        <v>699</v>
      </c>
      <c r="D105" s="17">
        <v>5</v>
      </c>
      <c r="E105" s="17">
        <v>5</v>
      </c>
      <c r="F105" s="17">
        <v>5</v>
      </c>
      <c r="G105" s="17">
        <v>5</v>
      </c>
      <c r="H105" s="17">
        <v>5</v>
      </c>
      <c r="I105" s="17">
        <v>5</v>
      </c>
      <c r="J105" s="128">
        <f t="shared" si="5"/>
        <v>5</v>
      </c>
      <c r="K105" s="128">
        <f t="shared" si="6"/>
        <v>0</v>
      </c>
      <c r="L105" s="104">
        <f t="shared" si="4"/>
        <v>5</v>
      </c>
      <c r="M105" s="104">
        <f t="shared" si="7"/>
        <v>0</v>
      </c>
    </row>
    <row r="106" spans="1:14" s="100" customFormat="1" ht="45">
      <c r="A106" s="99" t="s">
        <v>734</v>
      </c>
      <c r="B106" s="100" t="s">
        <v>671</v>
      </c>
      <c r="C106" s="100" t="s">
        <v>699</v>
      </c>
      <c r="D106" s="17">
        <v>5</v>
      </c>
      <c r="E106" s="17">
        <v>5</v>
      </c>
      <c r="F106" s="17">
        <v>5</v>
      </c>
      <c r="G106" s="17">
        <v>5</v>
      </c>
      <c r="H106" s="17">
        <v>5</v>
      </c>
      <c r="I106" s="17">
        <v>5</v>
      </c>
      <c r="J106" s="128">
        <f t="shared" si="5"/>
        <v>5</v>
      </c>
      <c r="K106" s="128">
        <f t="shared" si="6"/>
        <v>0</v>
      </c>
      <c r="L106" s="104">
        <f t="shared" si="4"/>
        <v>5</v>
      </c>
      <c r="M106" s="104">
        <f t="shared" si="7"/>
        <v>0</v>
      </c>
    </row>
    <row r="107" spans="1:14" s="100" customFormat="1" ht="30">
      <c r="A107" s="99" t="s">
        <v>744</v>
      </c>
      <c r="B107" s="100" t="s">
        <v>672</v>
      </c>
      <c r="C107" s="100" t="s">
        <v>699</v>
      </c>
      <c r="D107" s="17">
        <v>4</v>
      </c>
      <c r="E107" s="17">
        <v>5</v>
      </c>
      <c r="F107" s="17">
        <v>5</v>
      </c>
      <c r="G107" s="17">
        <v>5</v>
      </c>
      <c r="H107" s="17">
        <v>4</v>
      </c>
      <c r="I107" s="17">
        <v>5</v>
      </c>
      <c r="J107" s="128">
        <f t="shared" si="5"/>
        <v>4.666666666666667</v>
      </c>
      <c r="K107" s="128">
        <f t="shared" si="6"/>
        <v>0.51639777949432408</v>
      </c>
      <c r="L107" s="104">
        <f t="shared" si="4"/>
        <v>4.5999999999999996</v>
      </c>
      <c r="M107" s="104">
        <f t="shared" si="7"/>
        <v>0.54772255750516674</v>
      </c>
    </row>
    <row r="108" spans="1:14" s="100" customFormat="1" ht="30">
      <c r="A108" s="99" t="s">
        <v>745</v>
      </c>
      <c r="B108" s="100" t="s">
        <v>672</v>
      </c>
      <c r="C108" s="100" t="s">
        <v>699</v>
      </c>
      <c r="D108" s="17">
        <v>5</v>
      </c>
      <c r="E108" s="17">
        <v>3</v>
      </c>
      <c r="F108" s="17">
        <v>5</v>
      </c>
      <c r="G108" s="17">
        <v>5</v>
      </c>
      <c r="H108" s="17">
        <v>5</v>
      </c>
      <c r="I108" s="17">
        <v>5</v>
      </c>
      <c r="J108" s="128">
        <f t="shared" si="5"/>
        <v>4.666666666666667</v>
      </c>
      <c r="K108" s="128">
        <f t="shared" si="6"/>
        <v>0.81649658092772714</v>
      </c>
      <c r="L108" s="104">
        <f t="shared" si="4"/>
        <v>4.5999999999999996</v>
      </c>
      <c r="M108" s="104">
        <f t="shared" si="7"/>
        <v>0.8944271909999163</v>
      </c>
      <c r="N108" s="17" t="s">
        <v>240</v>
      </c>
    </row>
    <row r="109" spans="1:14" s="100" customFormat="1" ht="45">
      <c r="A109" s="99" t="s">
        <v>746</v>
      </c>
      <c r="B109" s="100" t="s">
        <v>672</v>
      </c>
      <c r="C109" s="100" t="s">
        <v>699</v>
      </c>
      <c r="D109" s="17">
        <v>5</v>
      </c>
      <c r="E109" s="17">
        <v>1</v>
      </c>
      <c r="F109" s="17">
        <v>2</v>
      </c>
      <c r="G109" s="17">
        <v>1</v>
      </c>
      <c r="H109" s="17">
        <v>2</v>
      </c>
      <c r="I109" s="17">
        <v>3</v>
      </c>
      <c r="J109" s="128">
        <f t="shared" si="5"/>
        <v>2.3333333333333335</v>
      </c>
      <c r="K109" s="128">
        <f t="shared" si="6"/>
        <v>1.5055453054181622</v>
      </c>
      <c r="L109" s="104">
        <f t="shared" si="4"/>
        <v>2.2000000000000002</v>
      </c>
      <c r="M109" s="104">
        <f t="shared" si="7"/>
        <v>1.6431676725154984</v>
      </c>
      <c r="N109" s="17" t="s">
        <v>241</v>
      </c>
    </row>
    <row r="110" spans="1:14" s="100" customFormat="1" ht="30">
      <c r="A110" s="99" t="s">
        <v>747</v>
      </c>
      <c r="B110" s="100" t="s">
        <v>672</v>
      </c>
      <c r="C110" s="100" t="s">
        <v>699</v>
      </c>
      <c r="D110" s="17">
        <v>5</v>
      </c>
      <c r="E110" s="17">
        <v>2</v>
      </c>
      <c r="F110" s="17">
        <v>4</v>
      </c>
      <c r="G110" s="17">
        <v>4</v>
      </c>
      <c r="H110" s="17">
        <v>4</v>
      </c>
      <c r="I110" s="17">
        <v>4</v>
      </c>
      <c r="J110" s="128">
        <f t="shared" si="5"/>
        <v>3.8333333333333335</v>
      </c>
      <c r="K110" s="128">
        <f t="shared" si="6"/>
        <v>0.98319208025017457</v>
      </c>
      <c r="L110" s="104">
        <f t="shared" si="4"/>
        <v>3.8</v>
      </c>
      <c r="M110" s="104">
        <f t="shared" si="7"/>
        <v>1.0954451150103319</v>
      </c>
    </row>
    <row r="111" spans="1:14" s="100" customFormat="1" ht="30">
      <c r="A111" s="99" t="s">
        <v>748</v>
      </c>
      <c r="B111" s="100" t="s">
        <v>672</v>
      </c>
      <c r="C111" s="100" t="s">
        <v>699</v>
      </c>
      <c r="D111" s="17">
        <v>5</v>
      </c>
      <c r="E111" s="17">
        <v>2</v>
      </c>
      <c r="F111" s="17">
        <v>3</v>
      </c>
      <c r="G111" s="17">
        <v>2</v>
      </c>
      <c r="H111" s="17">
        <v>4</v>
      </c>
      <c r="I111" s="17">
        <v>3</v>
      </c>
      <c r="J111" s="128">
        <f t="shared" si="5"/>
        <v>3.1666666666666665</v>
      </c>
      <c r="K111" s="128">
        <f t="shared" si="6"/>
        <v>1.1690451944500124</v>
      </c>
      <c r="L111" s="104">
        <f t="shared" si="4"/>
        <v>3.2</v>
      </c>
      <c r="M111" s="104">
        <f t="shared" si="7"/>
        <v>1.3038404810405295</v>
      </c>
      <c r="N111" s="17" t="s">
        <v>242</v>
      </c>
    </row>
    <row r="112" spans="1:14" s="100" customFormat="1" ht="45">
      <c r="A112" s="99" t="s">
        <v>749</v>
      </c>
      <c r="B112" s="100" t="s">
        <v>672</v>
      </c>
      <c r="C112" s="100" t="s">
        <v>699</v>
      </c>
      <c r="D112" s="17">
        <v>2</v>
      </c>
      <c r="E112" s="17">
        <v>3</v>
      </c>
      <c r="F112" s="17">
        <v>3</v>
      </c>
      <c r="G112" s="17">
        <v>4</v>
      </c>
      <c r="H112" s="17">
        <v>3</v>
      </c>
      <c r="I112" s="17">
        <v>4</v>
      </c>
      <c r="J112" s="128">
        <f t="shared" si="5"/>
        <v>3.1666666666666665</v>
      </c>
      <c r="K112" s="128">
        <f t="shared" si="6"/>
        <v>0.75277265270908122</v>
      </c>
      <c r="L112" s="104">
        <f t="shared" ref="L112:L175" si="8">AVERAGE(D112:H112)</f>
        <v>3</v>
      </c>
      <c r="M112" s="104">
        <f t="shared" si="7"/>
        <v>0.70710678118654757</v>
      </c>
    </row>
    <row r="113" spans="1:14" s="100" customFormat="1" ht="30">
      <c r="A113" s="99" t="s">
        <v>750</v>
      </c>
      <c r="B113" s="100" t="s">
        <v>672</v>
      </c>
      <c r="C113" s="100" t="s">
        <v>699</v>
      </c>
      <c r="D113" s="17">
        <v>4</v>
      </c>
      <c r="E113" s="17">
        <v>3</v>
      </c>
      <c r="F113" s="17">
        <v>3</v>
      </c>
      <c r="G113" s="17">
        <v>3</v>
      </c>
      <c r="H113" s="17">
        <v>4</v>
      </c>
      <c r="I113" s="17">
        <v>3</v>
      </c>
      <c r="J113" s="128">
        <f t="shared" si="5"/>
        <v>3.3333333333333335</v>
      </c>
      <c r="K113" s="128">
        <f t="shared" si="6"/>
        <v>0.51639777949432131</v>
      </c>
      <c r="L113" s="104">
        <f t="shared" si="8"/>
        <v>3.4</v>
      </c>
      <c r="M113" s="104">
        <f t="shared" si="7"/>
        <v>0.54772255750516674</v>
      </c>
    </row>
    <row r="114" spans="1:14" s="100" customFormat="1" ht="45">
      <c r="A114" s="99" t="s">
        <v>751</v>
      </c>
      <c r="B114" s="100" t="s">
        <v>672</v>
      </c>
      <c r="C114" s="100" t="s">
        <v>699</v>
      </c>
      <c r="D114" s="17">
        <v>5</v>
      </c>
      <c r="E114" s="17">
        <v>4</v>
      </c>
      <c r="F114" s="17">
        <v>4</v>
      </c>
      <c r="G114" s="17">
        <v>5</v>
      </c>
      <c r="H114" s="17">
        <v>5</v>
      </c>
      <c r="I114" s="17">
        <v>5</v>
      </c>
      <c r="J114" s="128">
        <f t="shared" si="5"/>
        <v>4.666666666666667</v>
      </c>
      <c r="K114" s="128">
        <f t="shared" si="6"/>
        <v>0.51639777949432408</v>
      </c>
      <c r="L114" s="104">
        <f t="shared" si="8"/>
        <v>4.5999999999999996</v>
      </c>
      <c r="M114" s="104">
        <f t="shared" si="7"/>
        <v>0.54772255750516674</v>
      </c>
    </row>
    <row r="115" spans="1:14" s="100" customFormat="1" ht="30">
      <c r="A115" s="99" t="s">
        <v>752</v>
      </c>
      <c r="B115" s="100" t="s">
        <v>672</v>
      </c>
      <c r="C115" s="100" t="s">
        <v>699</v>
      </c>
      <c r="D115" s="17">
        <v>4</v>
      </c>
      <c r="E115" s="17">
        <v>3</v>
      </c>
      <c r="F115" s="17">
        <v>4</v>
      </c>
      <c r="G115" s="17">
        <v>5</v>
      </c>
      <c r="H115" s="17">
        <v>4</v>
      </c>
      <c r="I115" s="17">
        <v>4</v>
      </c>
      <c r="J115" s="128">
        <f t="shared" si="5"/>
        <v>4</v>
      </c>
      <c r="K115" s="128">
        <f t="shared" si="6"/>
        <v>0.63245553203367588</v>
      </c>
      <c r="L115" s="104">
        <f t="shared" si="8"/>
        <v>4</v>
      </c>
      <c r="M115" s="104">
        <f t="shared" si="7"/>
        <v>0.70710678118654757</v>
      </c>
    </row>
    <row r="116" spans="1:14" s="100" customFormat="1" ht="30">
      <c r="A116" s="99" t="s">
        <v>753</v>
      </c>
      <c r="B116" s="100" t="s">
        <v>672</v>
      </c>
      <c r="C116" s="100" t="s">
        <v>699</v>
      </c>
      <c r="D116" s="17">
        <v>4</v>
      </c>
      <c r="E116" s="17">
        <v>3</v>
      </c>
      <c r="F116" s="17">
        <v>4</v>
      </c>
      <c r="G116" s="17">
        <v>4</v>
      </c>
      <c r="H116" s="17">
        <v>4</v>
      </c>
      <c r="I116" s="17">
        <v>4</v>
      </c>
      <c r="J116" s="128">
        <f t="shared" si="5"/>
        <v>3.8333333333333335</v>
      </c>
      <c r="K116" s="128">
        <f t="shared" si="6"/>
        <v>0.40824829046386296</v>
      </c>
      <c r="L116" s="104">
        <f t="shared" si="8"/>
        <v>3.8</v>
      </c>
      <c r="M116" s="104">
        <f t="shared" si="7"/>
        <v>0.44721359549995715</v>
      </c>
    </row>
    <row r="117" spans="1:14" s="100" customFormat="1" ht="30">
      <c r="A117" s="99" t="s">
        <v>744</v>
      </c>
      <c r="B117" s="100" t="s">
        <v>673</v>
      </c>
      <c r="C117" s="100" t="s">
        <v>699</v>
      </c>
      <c r="D117" s="17">
        <v>4</v>
      </c>
      <c r="E117" s="17">
        <v>3</v>
      </c>
      <c r="F117" s="17">
        <v>4</v>
      </c>
      <c r="G117" s="17">
        <v>3</v>
      </c>
      <c r="H117" s="17">
        <v>4</v>
      </c>
      <c r="I117" s="17">
        <v>4</v>
      </c>
      <c r="J117" s="128">
        <f t="shared" si="5"/>
        <v>3.6666666666666665</v>
      </c>
      <c r="K117" s="128">
        <f t="shared" si="6"/>
        <v>0.51639777949432131</v>
      </c>
      <c r="L117" s="104">
        <f t="shared" si="8"/>
        <v>3.6</v>
      </c>
      <c r="M117" s="104">
        <f t="shared" si="7"/>
        <v>0.54772255750516674</v>
      </c>
    </row>
    <row r="118" spans="1:14" s="100" customFormat="1" ht="30">
      <c r="A118" s="99" t="s">
        <v>745</v>
      </c>
      <c r="B118" s="100" t="s">
        <v>673</v>
      </c>
      <c r="C118" s="100" t="s">
        <v>699</v>
      </c>
      <c r="D118" s="17">
        <v>5</v>
      </c>
      <c r="E118" s="17">
        <v>5</v>
      </c>
      <c r="F118" s="17">
        <v>4</v>
      </c>
      <c r="G118" s="17">
        <v>5</v>
      </c>
      <c r="H118" s="17">
        <v>5</v>
      </c>
      <c r="I118" s="17">
        <v>5</v>
      </c>
      <c r="J118" s="128">
        <f t="shared" si="5"/>
        <v>4.833333333333333</v>
      </c>
      <c r="K118" s="128">
        <f t="shared" si="6"/>
        <v>0.40824829046386302</v>
      </c>
      <c r="L118" s="104">
        <f t="shared" si="8"/>
        <v>4.8</v>
      </c>
      <c r="M118" s="104">
        <f t="shared" si="7"/>
        <v>0.44721359549995793</v>
      </c>
    </row>
    <row r="119" spans="1:14" s="100" customFormat="1" ht="45">
      <c r="A119" s="99" t="s">
        <v>746</v>
      </c>
      <c r="B119" s="100" t="s">
        <v>673</v>
      </c>
      <c r="C119" s="100" t="s">
        <v>699</v>
      </c>
      <c r="D119" s="17">
        <v>3</v>
      </c>
      <c r="E119" s="17">
        <v>2</v>
      </c>
      <c r="F119" s="17">
        <v>3</v>
      </c>
      <c r="G119" s="17">
        <v>3</v>
      </c>
      <c r="H119" s="17">
        <v>3</v>
      </c>
      <c r="I119" s="17">
        <v>4</v>
      </c>
      <c r="J119" s="128">
        <f t="shared" si="5"/>
        <v>3</v>
      </c>
      <c r="K119" s="128">
        <f t="shared" si="6"/>
        <v>0.63245553203367588</v>
      </c>
      <c r="L119" s="104">
        <f t="shared" si="8"/>
        <v>2.8</v>
      </c>
      <c r="M119" s="104">
        <f t="shared" si="7"/>
        <v>0.44721359549995715</v>
      </c>
      <c r="N119" s="17" t="s">
        <v>259</v>
      </c>
    </row>
    <row r="120" spans="1:14" s="100" customFormat="1" ht="30">
      <c r="A120" s="99" t="s">
        <v>747</v>
      </c>
      <c r="B120" s="100" t="s">
        <v>673</v>
      </c>
      <c r="C120" s="100" t="s">
        <v>699</v>
      </c>
      <c r="D120" s="17">
        <v>4</v>
      </c>
      <c r="E120" s="17">
        <v>3</v>
      </c>
      <c r="F120" s="17">
        <v>4</v>
      </c>
      <c r="G120" s="17">
        <v>4</v>
      </c>
      <c r="H120" s="17">
        <v>4</v>
      </c>
      <c r="I120" s="17">
        <v>5</v>
      </c>
      <c r="J120" s="128">
        <f t="shared" si="5"/>
        <v>4</v>
      </c>
      <c r="K120" s="128">
        <f t="shared" si="6"/>
        <v>0.63245553203367588</v>
      </c>
      <c r="L120" s="104">
        <f t="shared" si="8"/>
        <v>3.8</v>
      </c>
      <c r="M120" s="104">
        <f t="shared" si="7"/>
        <v>0.44721359549995715</v>
      </c>
      <c r="N120" s="17" t="s">
        <v>260</v>
      </c>
    </row>
    <row r="121" spans="1:14" s="100" customFormat="1" ht="38.25">
      <c r="A121" s="99" t="s">
        <v>748</v>
      </c>
      <c r="B121" s="100" t="s">
        <v>673</v>
      </c>
      <c r="C121" s="100" t="s">
        <v>699</v>
      </c>
      <c r="D121" s="17">
        <v>4</v>
      </c>
      <c r="E121" s="17">
        <v>3</v>
      </c>
      <c r="F121" s="17">
        <v>3</v>
      </c>
      <c r="G121" s="17">
        <v>4</v>
      </c>
      <c r="H121" s="17">
        <v>4</v>
      </c>
      <c r="I121" s="17">
        <v>4</v>
      </c>
      <c r="J121" s="128">
        <f t="shared" si="5"/>
        <v>3.6666666666666665</v>
      </c>
      <c r="K121" s="128">
        <f t="shared" si="6"/>
        <v>0.51639777949432131</v>
      </c>
      <c r="L121" s="104">
        <f t="shared" si="8"/>
        <v>3.6</v>
      </c>
      <c r="M121" s="104">
        <f t="shared" si="7"/>
        <v>0.54772255750516674</v>
      </c>
      <c r="N121" s="17" t="s">
        <v>261</v>
      </c>
    </row>
    <row r="122" spans="1:14" s="100" customFormat="1" ht="45">
      <c r="A122" s="99" t="s">
        <v>749</v>
      </c>
      <c r="B122" s="100" t="s">
        <v>673</v>
      </c>
      <c r="C122" s="100" t="s">
        <v>699</v>
      </c>
      <c r="D122" s="17">
        <v>4</v>
      </c>
      <c r="E122" s="17">
        <v>3</v>
      </c>
      <c r="F122" s="17">
        <v>4</v>
      </c>
      <c r="G122" s="17">
        <v>3</v>
      </c>
      <c r="H122" s="17">
        <v>4</v>
      </c>
      <c r="I122" s="17">
        <v>5</v>
      </c>
      <c r="J122" s="128">
        <f t="shared" si="5"/>
        <v>3.8333333333333335</v>
      </c>
      <c r="K122" s="128">
        <f t="shared" si="6"/>
        <v>0.75277265270908045</v>
      </c>
      <c r="L122" s="104">
        <f t="shared" si="8"/>
        <v>3.6</v>
      </c>
      <c r="M122" s="104">
        <f t="shared" si="7"/>
        <v>0.54772255750516674</v>
      </c>
      <c r="N122" s="17" t="s">
        <v>262</v>
      </c>
    </row>
    <row r="123" spans="1:14" s="100" customFormat="1" ht="30">
      <c r="A123" s="99" t="s">
        <v>750</v>
      </c>
      <c r="B123" s="100" t="s">
        <v>673</v>
      </c>
      <c r="C123" s="100" t="s">
        <v>699</v>
      </c>
      <c r="D123" s="17">
        <v>5</v>
      </c>
      <c r="E123" s="17">
        <v>5</v>
      </c>
      <c r="F123" s="17">
        <v>5</v>
      </c>
      <c r="G123" s="17">
        <v>4</v>
      </c>
      <c r="H123" s="17">
        <v>5</v>
      </c>
      <c r="I123" s="17">
        <v>5</v>
      </c>
      <c r="J123" s="128">
        <f t="shared" si="5"/>
        <v>4.833333333333333</v>
      </c>
      <c r="K123" s="128">
        <f t="shared" si="6"/>
        <v>0.40824829046386302</v>
      </c>
      <c r="L123" s="104">
        <f t="shared" si="8"/>
        <v>4.8</v>
      </c>
      <c r="M123" s="104">
        <f t="shared" si="7"/>
        <v>0.44721359549995793</v>
      </c>
      <c r="N123" s="17" t="s">
        <v>263</v>
      </c>
    </row>
    <row r="124" spans="1:14" s="100" customFormat="1" ht="45">
      <c r="A124" s="99" t="s">
        <v>751</v>
      </c>
      <c r="B124" s="100" t="s">
        <v>673</v>
      </c>
      <c r="C124" s="100" t="s">
        <v>699</v>
      </c>
      <c r="D124" s="17">
        <v>4</v>
      </c>
      <c r="E124" s="17">
        <v>3</v>
      </c>
      <c r="F124" s="17">
        <v>4</v>
      </c>
      <c r="G124" s="17">
        <v>3</v>
      </c>
      <c r="H124" s="17">
        <v>4</v>
      </c>
      <c r="I124" s="17">
        <v>5</v>
      </c>
      <c r="J124" s="128">
        <f t="shared" si="5"/>
        <v>3.8333333333333335</v>
      </c>
      <c r="K124" s="128">
        <f t="shared" si="6"/>
        <v>0.75277265270908045</v>
      </c>
      <c r="L124" s="104">
        <f t="shared" si="8"/>
        <v>3.6</v>
      </c>
      <c r="M124" s="104">
        <f t="shared" si="7"/>
        <v>0.54772255750516674</v>
      </c>
      <c r="N124" s="17" t="s">
        <v>264</v>
      </c>
    </row>
    <row r="125" spans="1:14" s="100" customFormat="1" ht="30">
      <c r="A125" s="99" t="s">
        <v>752</v>
      </c>
      <c r="B125" s="100" t="s">
        <v>673</v>
      </c>
      <c r="C125" s="100" t="s">
        <v>699</v>
      </c>
      <c r="D125" s="17">
        <v>4</v>
      </c>
      <c r="E125" s="17">
        <v>3</v>
      </c>
      <c r="F125" s="17">
        <v>4</v>
      </c>
      <c r="G125" s="17">
        <v>4</v>
      </c>
      <c r="H125" s="17">
        <v>4</v>
      </c>
      <c r="I125" s="17">
        <v>5</v>
      </c>
      <c r="J125" s="128">
        <f t="shared" si="5"/>
        <v>4</v>
      </c>
      <c r="K125" s="128">
        <f t="shared" si="6"/>
        <v>0.63245553203367588</v>
      </c>
      <c r="L125" s="104">
        <f t="shared" si="8"/>
        <v>3.8</v>
      </c>
      <c r="M125" s="104">
        <f t="shared" si="7"/>
        <v>0.44721359549995715</v>
      </c>
    </row>
    <row r="126" spans="1:14" s="100" customFormat="1" ht="30">
      <c r="A126" s="99" t="s">
        <v>753</v>
      </c>
      <c r="B126" s="100" t="s">
        <v>673</v>
      </c>
      <c r="C126" s="100" t="s">
        <v>699</v>
      </c>
      <c r="D126" s="17">
        <v>4</v>
      </c>
      <c r="E126" s="17">
        <v>3</v>
      </c>
      <c r="F126" s="17">
        <v>3</v>
      </c>
      <c r="G126" s="17">
        <v>3</v>
      </c>
      <c r="H126" s="17">
        <v>4</v>
      </c>
      <c r="I126" s="17">
        <v>4</v>
      </c>
      <c r="J126" s="128">
        <f t="shared" si="5"/>
        <v>3.5</v>
      </c>
      <c r="K126" s="128">
        <f t="shared" si="6"/>
        <v>0.54772255750516607</v>
      </c>
      <c r="L126" s="104">
        <f t="shared" si="8"/>
        <v>3.4</v>
      </c>
      <c r="M126" s="104">
        <f t="shared" si="7"/>
        <v>0.54772255750516674</v>
      </c>
    </row>
    <row r="127" spans="1:14" s="100" customFormat="1" ht="30">
      <c r="A127" s="99" t="s">
        <v>744</v>
      </c>
      <c r="B127" s="100" t="s">
        <v>680</v>
      </c>
      <c r="C127" s="100" t="s">
        <v>699</v>
      </c>
      <c r="D127" s="17">
        <v>5</v>
      </c>
      <c r="E127" s="17">
        <v>4</v>
      </c>
      <c r="F127" s="17">
        <v>4</v>
      </c>
      <c r="G127" s="17">
        <v>4</v>
      </c>
      <c r="H127" s="17">
        <v>4</v>
      </c>
      <c r="I127" s="17">
        <v>4</v>
      </c>
      <c r="J127" s="128">
        <f t="shared" si="5"/>
        <v>4.166666666666667</v>
      </c>
      <c r="K127" s="128">
        <f t="shared" si="6"/>
        <v>0.40824829046386302</v>
      </c>
      <c r="L127" s="104">
        <f t="shared" si="8"/>
        <v>4.2</v>
      </c>
      <c r="M127" s="104">
        <f t="shared" si="7"/>
        <v>0.44721359549995787</v>
      </c>
      <c r="N127" s="17" t="s">
        <v>279</v>
      </c>
    </row>
    <row r="128" spans="1:14" s="100" customFormat="1" ht="30">
      <c r="A128" s="99" t="s">
        <v>745</v>
      </c>
      <c r="B128" s="100" t="s">
        <v>680</v>
      </c>
      <c r="C128" s="100" t="s">
        <v>699</v>
      </c>
      <c r="D128" s="17">
        <v>4</v>
      </c>
      <c r="E128" s="17">
        <v>3</v>
      </c>
      <c r="F128" s="17">
        <v>3</v>
      </c>
      <c r="G128" s="17">
        <v>4</v>
      </c>
      <c r="H128" s="17">
        <v>4</v>
      </c>
      <c r="I128" s="17">
        <v>3</v>
      </c>
      <c r="J128" s="128">
        <f t="shared" si="5"/>
        <v>3.5</v>
      </c>
      <c r="K128" s="128">
        <f t="shared" si="6"/>
        <v>0.54772255750516607</v>
      </c>
      <c r="L128" s="104">
        <f t="shared" si="8"/>
        <v>3.6</v>
      </c>
      <c r="M128" s="104">
        <f t="shared" si="7"/>
        <v>0.54772255750516674</v>
      </c>
      <c r="N128" s="17" t="s">
        <v>280</v>
      </c>
    </row>
    <row r="129" spans="1:14" s="100" customFormat="1" ht="45">
      <c r="A129" s="99" t="s">
        <v>746</v>
      </c>
      <c r="B129" s="100" t="s">
        <v>680</v>
      </c>
      <c r="C129" s="100" t="s">
        <v>699</v>
      </c>
      <c r="D129" s="17">
        <v>4</v>
      </c>
      <c r="E129" s="17">
        <v>3</v>
      </c>
      <c r="F129" s="17">
        <v>3</v>
      </c>
      <c r="G129" s="17">
        <v>3</v>
      </c>
      <c r="H129" s="17">
        <v>3</v>
      </c>
      <c r="I129" s="17">
        <v>3</v>
      </c>
      <c r="J129" s="128">
        <f t="shared" si="5"/>
        <v>3.1666666666666665</v>
      </c>
      <c r="K129" s="128">
        <f t="shared" si="6"/>
        <v>0.40824829046386357</v>
      </c>
      <c r="L129" s="104">
        <f t="shared" si="8"/>
        <v>3.2</v>
      </c>
      <c r="M129" s="104">
        <f t="shared" si="7"/>
        <v>0.44721359549995715</v>
      </c>
      <c r="N129" s="17" t="s">
        <v>281</v>
      </c>
    </row>
    <row r="130" spans="1:14" s="100" customFormat="1" ht="30">
      <c r="A130" s="99" t="s">
        <v>747</v>
      </c>
      <c r="B130" s="100" t="s">
        <v>680</v>
      </c>
      <c r="C130" s="100" t="s">
        <v>699</v>
      </c>
      <c r="D130" s="17">
        <v>4</v>
      </c>
      <c r="E130" s="17">
        <v>3</v>
      </c>
      <c r="F130" s="17">
        <v>4</v>
      </c>
      <c r="G130" s="17">
        <v>3</v>
      </c>
      <c r="H130" s="17">
        <v>4</v>
      </c>
      <c r="I130" s="17">
        <v>3</v>
      </c>
      <c r="J130" s="128">
        <f t="shared" si="5"/>
        <v>3.5</v>
      </c>
      <c r="K130" s="128">
        <f t="shared" si="6"/>
        <v>0.54772255750516607</v>
      </c>
      <c r="L130" s="104">
        <f t="shared" si="8"/>
        <v>3.6</v>
      </c>
      <c r="M130" s="104">
        <f t="shared" si="7"/>
        <v>0.54772255750516674</v>
      </c>
      <c r="N130" s="17" t="s">
        <v>282</v>
      </c>
    </row>
    <row r="131" spans="1:14" s="100" customFormat="1" ht="30">
      <c r="A131" s="99" t="s">
        <v>748</v>
      </c>
      <c r="B131" s="100" t="s">
        <v>680</v>
      </c>
      <c r="C131" s="100" t="s">
        <v>699</v>
      </c>
      <c r="D131" s="17">
        <v>5</v>
      </c>
      <c r="E131" s="17">
        <v>4</v>
      </c>
      <c r="F131" s="17">
        <v>4</v>
      </c>
      <c r="G131" s="17">
        <v>3</v>
      </c>
      <c r="H131" s="17">
        <v>4</v>
      </c>
      <c r="I131" s="17">
        <v>3</v>
      </c>
      <c r="J131" s="128">
        <f t="shared" ref="J131:J194" si="9">AVERAGE(D131:I131)</f>
        <v>3.8333333333333335</v>
      </c>
      <c r="K131" s="128">
        <f t="shared" ref="K131:K194" si="10">STDEV(D131:I131)</f>
        <v>0.75277265270908045</v>
      </c>
      <c r="L131" s="104">
        <f t="shared" si="8"/>
        <v>4</v>
      </c>
      <c r="M131" s="104">
        <f t="shared" ref="M131:M194" si="11">STDEV(D131:H131)</f>
        <v>0.70710678118654757</v>
      </c>
      <c r="N131" s="17" t="s">
        <v>283</v>
      </c>
    </row>
    <row r="132" spans="1:14" s="100" customFormat="1" ht="45">
      <c r="A132" s="99" t="s">
        <v>749</v>
      </c>
      <c r="B132" s="100" t="s">
        <v>680</v>
      </c>
      <c r="C132" s="100" t="s">
        <v>699</v>
      </c>
      <c r="D132" s="17">
        <v>5</v>
      </c>
      <c r="E132" s="17">
        <v>4</v>
      </c>
      <c r="F132" s="17">
        <v>4</v>
      </c>
      <c r="G132" s="17">
        <v>4</v>
      </c>
      <c r="H132" s="17">
        <v>4</v>
      </c>
      <c r="I132" s="17">
        <v>4</v>
      </c>
      <c r="J132" s="128">
        <f t="shared" si="9"/>
        <v>4.166666666666667</v>
      </c>
      <c r="K132" s="128">
        <f t="shared" si="10"/>
        <v>0.40824829046386302</v>
      </c>
      <c r="L132" s="104">
        <f t="shared" si="8"/>
        <v>4.2</v>
      </c>
      <c r="M132" s="104">
        <f t="shared" si="11"/>
        <v>0.44721359549995787</v>
      </c>
      <c r="N132" s="17" t="s">
        <v>284</v>
      </c>
    </row>
    <row r="133" spans="1:14" s="100" customFormat="1" ht="30">
      <c r="A133" s="99" t="s">
        <v>750</v>
      </c>
      <c r="B133" s="100" t="s">
        <v>680</v>
      </c>
      <c r="C133" s="100" t="s">
        <v>699</v>
      </c>
      <c r="D133" s="17">
        <v>5</v>
      </c>
      <c r="E133" s="17">
        <v>4</v>
      </c>
      <c r="F133" s="17">
        <v>4</v>
      </c>
      <c r="G133" s="17">
        <v>4</v>
      </c>
      <c r="H133" s="17">
        <v>4</v>
      </c>
      <c r="I133" s="17">
        <v>4</v>
      </c>
      <c r="J133" s="128">
        <f t="shared" si="9"/>
        <v>4.166666666666667</v>
      </c>
      <c r="K133" s="128">
        <f t="shared" si="10"/>
        <v>0.40824829046386302</v>
      </c>
      <c r="L133" s="104">
        <f t="shared" si="8"/>
        <v>4.2</v>
      </c>
      <c r="M133" s="104">
        <f t="shared" si="11"/>
        <v>0.44721359549995787</v>
      </c>
      <c r="N133" s="17" t="s">
        <v>285</v>
      </c>
    </row>
    <row r="134" spans="1:14" s="100" customFormat="1" ht="45">
      <c r="A134" s="99" t="s">
        <v>751</v>
      </c>
      <c r="B134" s="100" t="s">
        <v>680</v>
      </c>
      <c r="C134" s="100" t="s">
        <v>699</v>
      </c>
      <c r="D134" s="17">
        <v>5</v>
      </c>
      <c r="E134" s="17">
        <v>5</v>
      </c>
      <c r="F134" s="17">
        <v>5</v>
      </c>
      <c r="G134" s="17">
        <v>5</v>
      </c>
      <c r="H134" s="17">
        <v>5</v>
      </c>
      <c r="I134" s="17">
        <v>5</v>
      </c>
      <c r="J134" s="128">
        <f t="shared" si="9"/>
        <v>5</v>
      </c>
      <c r="K134" s="128">
        <f t="shared" si="10"/>
        <v>0</v>
      </c>
      <c r="L134" s="104">
        <f t="shared" si="8"/>
        <v>5</v>
      </c>
      <c r="M134" s="104">
        <f t="shared" si="11"/>
        <v>0</v>
      </c>
      <c r="N134" s="17" t="s">
        <v>286</v>
      </c>
    </row>
    <row r="135" spans="1:14" s="100" customFormat="1" ht="30">
      <c r="A135" s="99" t="s">
        <v>752</v>
      </c>
      <c r="B135" s="100" t="s">
        <v>680</v>
      </c>
      <c r="C135" s="100" t="s">
        <v>699</v>
      </c>
      <c r="D135" s="17">
        <v>5</v>
      </c>
      <c r="E135" s="17">
        <v>3</v>
      </c>
      <c r="F135" s="17">
        <v>4</v>
      </c>
      <c r="G135" s="17">
        <v>4</v>
      </c>
      <c r="H135" s="17">
        <v>4</v>
      </c>
      <c r="I135" s="17">
        <v>3</v>
      </c>
      <c r="J135" s="128">
        <f t="shared" si="9"/>
        <v>3.8333333333333335</v>
      </c>
      <c r="K135" s="128">
        <f t="shared" si="10"/>
        <v>0.75277265270908045</v>
      </c>
      <c r="L135" s="104">
        <f t="shared" si="8"/>
        <v>4</v>
      </c>
      <c r="M135" s="104">
        <f t="shared" si="11"/>
        <v>0.70710678118654757</v>
      </c>
      <c r="N135" s="17" t="s">
        <v>287</v>
      </c>
    </row>
    <row r="136" spans="1:14" s="100" customFormat="1" ht="30">
      <c r="A136" s="99" t="s">
        <v>753</v>
      </c>
      <c r="B136" s="100" t="s">
        <v>680</v>
      </c>
      <c r="C136" s="100" t="s">
        <v>699</v>
      </c>
      <c r="D136" s="17">
        <v>3</v>
      </c>
      <c r="E136" s="17">
        <v>2</v>
      </c>
      <c r="F136" s="17">
        <v>2</v>
      </c>
      <c r="G136" s="17">
        <v>2</v>
      </c>
      <c r="H136" s="17">
        <v>2</v>
      </c>
      <c r="I136" s="17">
        <v>2</v>
      </c>
      <c r="J136" s="128">
        <f t="shared" si="9"/>
        <v>2.1666666666666665</v>
      </c>
      <c r="K136" s="128">
        <f t="shared" si="10"/>
        <v>0.40824829046386274</v>
      </c>
      <c r="L136" s="104">
        <f t="shared" si="8"/>
        <v>2.2000000000000002</v>
      </c>
      <c r="M136" s="104">
        <f t="shared" si="11"/>
        <v>0.44721359549995815</v>
      </c>
      <c r="N136" s="17" t="s">
        <v>288</v>
      </c>
    </row>
    <row r="137" spans="1:14" s="100" customFormat="1">
      <c r="A137" s="103" t="s">
        <v>764</v>
      </c>
      <c r="B137" s="100" t="s">
        <v>675</v>
      </c>
      <c r="C137" s="100" t="s">
        <v>699</v>
      </c>
      <c r="D137" s="7">
        <v>3</v>
      </c>
      <c r="E137" s="7">
        <v>2</v>
      </c>
      <c r="F137" s="7">
        <v>3</v>
      </c>
      <c r="G137" s="7">
        <v>2</v>
      </c>
      <c r="H137" s="7">
        <v>2</v>
      </c>
      <c r="I137" s="7">
        <v>3</v>
      </c>
      <c r="J137" s="128">
        <f t="shared" si="9"/>
        <v>2.5</v>
      </c>
      <c r="K137" s="128">
        <f t="shared" si="10"/>
        <v>0.54772255750516607</v>
      </c>
      <c r="L137" s="104">
        <f t="shared" si="8"/>
        <v>2.4</v>
      </c>
      <c r="M137" s="104">
        <f t="shared" si="11"/>
        <v>0.54772255750516596</v>
      </c>
      <c r="N137" s="7" t="s">
        <v>305</v>
      </c>
    </row>
    <row r="138" spans="1:14" s="100" customFormat="1">
      <c r="A138" s="103" t="s">
        <v>765</v>
      </c>
      <c r="B138" s="100" t="s">
        <v>675</v>
      </c>
      <c r="C138" s="100" t="s">
        <v>699</v>
      </c>
      <c r="D138" s="7">
        <v>4</v>
      </c>
      <c r="E138" s="7">
        <v>2</v>
      </c>
      <c r="F138" s="7">
        <v>4</v>
      </c>
      <c r="G138" s="7">
        <v>2</v>
      </c>
      <c r="H138" s="7">
        <v>4</v>
      </c>
      <c r="I138" s="7">
        <v>3</v>
      </c>
      <c r="J138" s="128">
        <f t="shared" si="9"/>
        <v>3.1666666666666665</v>
      </c>
      <c r="K138" s="128">
        <f t="shared" si="10"/>
        <v>0.98319208025017524</v>
      </c>
      <c r="L138" s="104">
        <f t="shared" si="8"/>
        <v>3.2</v>
      </c>
      <c r="M138" s="104">
        <f t="shared" si="11"/>
        <v>1.0954451150103319</v>
      </c>
      <c r="N138" s="7" t="s">
        <v>306</v>
      </c>
    </row>
    <row r="139" spans="1:14" s="100" customFormat="1">
      <c r="A139" s="103" t="s">
        <v>766</v>
      </c>
      <c r="B139" s="100" t="s">
        <v>675</v>
      </c>
      <c r="C139" s="100" t="s">
        <v>699</v>
      </c>
      <c r="D139" s="7">
        <v>4</v>
      </c>
      <c r="E139" s="7">
        <v>2</v>
      </c>
      <c r="F139" s="7">
        <v>4</v>
      </c>
      <c r="G139" s="7">
        <v>2</v>
      </c>
      <c r="H139" s="7">
        <v>4</v>
      </c>
      <c r="I139" s="7">
        <v>4</v>
      </c>
      <c r="J139" s="128">
        <f t="shared" si="9"/>
        <v>3.3333333333333335</v>
      </c>
      <c r="K139" s="128">
        <f t="shared" si="10"/>
        <v>1.0327955589886442</v>
      </c>
      <c r="L139" s="104">
        <f t="shared" si="8"/>
        <v>3.2</v>
      </c>
      <c r="M139" s="104">
        <f t="shared" si="11"/>
        <v>1.0954451150103319</v>
      </c>
      <c r="N139" s="7" t="s">
        <v>307</v>
      </c>
    </row>
    <row r="140" spans="1:14" s="100" customFormat="1">
      <c r="A140" s="103" t="s">
        <v>767</v>
      </c>
      <c r="B140" s="100" t="s">
        <v>675</v>
      </c>
      <c r="C140" s="100" t="s">
        <v>699</v>
      </c>
      <c r="D140" s="7">
        <v>4</v>
      </c>
      <c r="E140" s="7">
        <v>2</v>
      </c>
      <c r="F140" s="7">
        <v>4</v>
      </c>
      <c r="G140" s="7">
        <v>4</v>
      </c>
      <c r="H140" s="7">
        <v>4</v>
      </c>
      <c r="I140" s="7">
        <v>5</v>
      </c>
      <c r="J140" s="128">
        <f t="shared" si="9"/>
        <v>3.8333333333333335</v>
      </c>
      <c r="K140" s="128">
        <f t="shared" si="10"/>
        <v>0.98319208025017457</v>
      </c>
      <c r="L140" s="104">
        <f t="shared" si="8"/>
        <v>3.6</v>
      </c>
      <c r="M140" s="104">
        <f t="shared" si="11"/>
        <v>0.8944271909999163</v>
      </c>
      <c r="N140" s="7" t="s">
        <v>308</v>
      </c>
    </row>
    <row r="141" spans="1:14" s="100" customFormat="1">
      <c r="A141" s="103" t="s">
        <v>768</v>
      </c>
      <c r="B141" s="100" t="s">
        <v>675</v>
      </c>
      <c r="C141" s="100" t="s">
        <v>699</v>
      </c>
      <c r="D141" s="7">
        <v>4</v>
      </c>
      <c r="E141" s="7">
        <v>2</v>
      </c>
      <c r="F141" s="7">
        <v>2</v>
      </c>
      <c r="G141" s="7">
        <v>2</v>
      </c>
      <c r="H141" s="7">
        <v>4</v>
      </c>
      <c r="I141" s="7">
        <v>2</v>
      </c>
      <c r="J141" s="128">
        <f t="shared" si="9"/>
        <v>2.6666666666666665</v>
      </c>
      <c r="K141" s="128">
        <f t="shared" si="10"/>
        <v>1.0327955589886446</v>
      </c>
      <c r="L141" s="104">
        <f t="shared" si="8"/>
        <v>2.8</v>
      </c>
      <c r="M141" s="104">
        <f t="shared" si="11"/>
        <v>1.0954451150103319</v>
      </c>
      <c r="N141" s="7" t="s">
        <v>309</v>
      </c>
    </row>
    <row r="142" spans="1:14" s="100" customFormat="1">
      <c r="A142" s="103" t="s">
        <v>769</v>
      </c>
      <c r="B142" s="100" t="s">
        <v>675</v>
      </c>
      <c r="C142" s="100" t="s">
        <v>699</v>
      </c>
      <c r="D142" s="7">
        <v>2</v>
      </c>
      <c r="E142" s="7">
        <v>2</v>
      </c>
      <c r="F142" s="7">
        <v>2</v>
      </c>
      <c r="G142" s="7">
        <v>2</v>
      </c>
      <c r="H142" s="7">
        <v>3</v>
      </c>
      <c r="I142" s="7">
        <v>2</v>
      </c>
      <c r="J142" s="128">
        <f t="shared" si="9"/>
        <v>2.1666666666666665</v>
      </c>
      <c r="K142" s="128">
        <f t="shared" si="10"/>
        <v>0.40824829046386274</v>
      </c>
      <c r="L142" s="104">
        <f t="shared" si="8"/>
        <v>2.2000000000000002</v>
      </c>
      <c r="M142" s="104">
        <f t="shared" si="11"/>
        <v>0.44721359549995815</v>
      </c>
      <c r="N142" s="7" t="s">
        <v>310</v>
      </c>
    </row>
    <row r="143" spans="1:14" s="100" customFormat="1">
      <c r="A143" s="103" t="s">
        <v>770</v>
      </c>
      <c r="B143" s="100" t="s">
        <v>675</v>
      </c>
      <c r="C143" s="100" t="s">
        <v>699</v>
      </c>
      <c r="D143" s="7">
        <v>4</v>
      </c>
      <c r="E143" s="7">
        <v>4</v>
      </c>
      <c r="F143" s="7">
        <v>4</v>
      </c>
      <c r="G143" s="7">
        <v>4</v>
      </c>
      <c r="H143" s="7">
        <v>4</v>
      </c>
      <c r="I143" s="7">
        <v>4</v>
      </c>
      <c r="J143" s="128">
        <f t="shared" si="9"/>
        <v>4</v>
      </c>
      <c r="K143" s="128">
        <f t="shared" si="10"/>
        <v>0</v>
      </c>
      <c r="L143" s="104">
        <f t="shared" si="8"/>
        <v>4</v>
      </c>
      <c r="M143" s="104">
        <f t="shared" si="11"/>
        <v>0</v>
      </c>
      <c r="N143" s="7" t="s">
        <v>311</v>
      </c>
    </row>
    <row r="144" spans="1:14" s="100" customFormat="1">
      <c r="A144" s="103" t="s">
        <v>771</v>
      </c>
      <c r="B144" s="100" t="s">
        <v>675</v>
      </c>
      <c r="C144" s="100" t="s">
        <v>699</v>
      </c>
      <c r="D144" s="7">
        <v>2</v>
      </c>
      <c r="E144" s="7">
        <v>2</v>
      </c>
      <c r="F144" s="7">
        <v>2</v>
      </c>
      <c r="G144" s="7">
        <v>2</v>
      </c>
      <c r="H144" s="7">
        <v>2</v>
      </c>
      <c r="I144" s="7">
        <v>2</v>
      </c>
      <c r="J144" s="128">
        <f t="shared" si="9"/>
        <v>2</v>
      </c>
      <c r="K144" s="128">
        <f t="shared" si="10"/>
        <v>0</v>
      </c>
      <c r="L144" s="104">
        <f t="shared" si="8"/>
        <v>2</v>
      </c>
      <c r="M144" s="104">
        <f t="shared" si="11"/>
        <v>0</v>
      </c>
      <c r="N144" s="7" t="s">
        <v>312</v>
      </c>
    </row>
    <row r="145" spans="1:14" s="100" customFormat="1">
      <c r="A145" s="103" t="s">
        <v>772</v>
      </c>
      <c r="B145" s="100" t="s">
        <v>675</v>
      </c>
      <c r="C145" s="100" t="s">
        <v>699</v>
      </c>
      <c r="D145" s="7">
        <v>2</v>
      </c>
      <c r="E145" s="7">
        <v>2</v>
      </c>
      <c r="F145" s="7">
        <v>2</v>
      </c>
      <c r="G145" s="7">
        <v>2</v>
      </c>
      <c r="H145" s="7">
        <v>2</v>
      </c>
      <c r="I145" s="7">
        <v>2</v>
      </c>
      <c r="J145" s="128">
        <f t="shared" si="9"/>
        <v>2</v>
      </c>
      <c r="K145" s="128">
        <f t="shared" si="10"/>
        <v>0</v>
      </c>
      <c r="L145" s="104">
        <f t="shared" si="8"/>
        <v>2</v>
      </c>
      <c r="M145" s="104">
        <f t="shared" si="11"/>
        <v>0</v>
      </c>
      <c r="N145" s="7" t="s">
        <v>313</v>
      </c>
    </row>
    <row r="146" spans="1:14" s="100" customFormat="1">
      <c r="A146" s="103" t="s">
        <v>773</v>
      </c>
      <c r="B146" s="100" t="s">
        <v>675</v>
      </c>
      <c r="C146" s="100" t="s">
        <v>699</v>
      </c>
      <c r="D146" s="7">
        <v>2</v>
      </c>
      <c r="E146" s="7">
        <v>2</v>
      </c>
      <c r="F146" s="7">
        <v>2</v>
      </c>
      <c r="G146" s="7">
        <v>2</v>
      </c>
      <c r="H146" s="7">
        <v>2</v>
      </c>
      <c r="I146" s="7">
        <v>3</v>
      </c>
      <c r="J146" s="128">
        <f t="shared" si="9"/>
        <v>2.1666666666666665</v>
      </c>
      <c r="K146" s="128">
        <f t="shared" si="10"/>
        <v>0.40824829046386274</v>
      </c>
      <c r="L146" s="104">
        <f t="shared" si="8"/>
        <v>2</v>
      </c>
      <c r="M146" s="104">
        <f t="shared" si="11"/>
        <v>0</v>
      </c>
      <c r="N146" s="7" t="s">
        <v>314</v>
      </c>
    </row>
    <row r="147" spans="1:14" s="100" customFormat="1">
      <c r="A147" s="103" t="s">
        <v>774</v>
      </c>
      <c r="B147" s="100" t="s">
        <v>675</v>
      </c>
      <c r="C147" s="100" t="s">
        <v>699</v>
      </c>
      <c r="D147" s="7">
        <v>2</v>
      </c>
      <c r="E147" s="7">
        <v>2</v>
      </c>
      <c r="F147" s="7">
        <v>2</v>
      </c>
      <c r="G147" s="7">
        <v>2</v>
      </c>
      <c r="H147" s="7">
        <v>2</v>
      </c>
      <c r="I147" s="7">
        <v>2</v>
      </c>
      <c r="J147" s="128">
        <f t="shared" si="9"/>
        <v>2</v>
      </c>
      <c r="K147" s="128">
        <f t="shared" si="10"/>
        <v>0</v>
      </c>
      <c r="L147" s="104">
        <f t="shared" si="8"/>
        <v>2</v>
      </c>
      <c r="M147" s="104">
        <f t="shared" si="11"/>
        <v>0</v>
      </c>
      <c r="N147" s="7" t="s">
        <v>315</v>
      </c>
    </row>
    <row r="148" spans="1:14" s="100" customFormat="1">
      <c r="A148" s="103" t="s">
        <v>775</v>
      </c>
      <c r="B148" s="100" t="s">
        <v>675</v>
      </c>
      <c r="C148" s="100" t="s">
        <v>699</v>
      </c>
      <c r="D148" s="7">
        <v>4</v>
      </c>
      <c r="E148" s="7">
        <v>4</v>
      </c>
      <c r="F148" s="7">
        <v>4</v>
      </c>
      <c r="G148" s="7">
        <v>3</v>
      </c>
      <c r="H148" s="7">
        <v>4</v>
      </c>
      <c r="I148" s="7">
        <v>4</v>
      </c>
      <c r="J148" s="128">
        <f t="shared" si="9"/>
        <v>3.8333333333333335</v>
      </c>
      <c r="K148" s="128">
        <f t="shared" si="10"/>
        <v>0.40824829046386296</v>
      </c>
      <c r="L148" s="104">
        <f t="shared" si="8"/>
        <v>3.8</v>
      </c>
      <c r="M148" s="104">
        <f t="shared" si="11"/>
        <v>0.44721359549995715</v>
      </c>
      <c r="N148" s="7" t="s">
        <v>316</v>
      </c>
    </row>
    <row r="149" spans="1:14" s="100" customFormat="1">
      <c r="A149" s="103" t="s">
        <v>776</v>
      </c>
      <c r="B149" s="100" t="s">
        <v>675</v>
      </c>
      <c r="C149" s="100" t="s">
        <v>699</v>
      </c>
      <c r="D149" s="7">
        <v>4</v>
      </c>
      <c r="E149" s="7">
        <v>4</v>
      </c>
      <c r="F149" s="7">
        <v>4</v>
      </c>
      <c r="G149" s="7">
        <v>3</v>
      </c>
      <c r="H149" s="7">
        <v>4</v>
      </c>
      <c r="I149" s="7">
        <v>4</v>
      </c>
      <c r="J149" s="128">
        <f t="shared" si="9"/>
        <v>3.8333333333333335</v>
      </c>
      <c r="K149" s="128">
        <f t="shared" si="10"/>
        <v>0.40824829046386296</v>
      </c>
      <c r="L149" s="104">
        <f t="shared" si="8"/>
        <v>3.8</v>
      </c>
      <c r="M149" s="104">
        <f t="shared" si="11"/>
        <v>0.44721359549995715</v>
      </c>
      <c r="N149" s="7" t="s">
        <v>317</v>
      </c>
    </row>
    <row r="150" spans="1:14" s="100" customFormat="1">
      <c r="A150" s="103" t="s">
        <v>764</v>
      </c>
      <c r="B150" s="100" t="s">
        <v>679</v>
      </c>
      <c r="C150" s="100" t="s">
        <v>699</v>
      </c>
      <c r="D150" s="7">
        <v>5</v>
      </c>
      <c r="E150" s="7">
        <v>2</v>
      </c>
      <c r="F150" s="7">
        <v>3</v>
      </c>
      <c r="G150" s="7">
        <v>2</v>
      </c>
      <c r="H150" s="7">
        <v>3</v>
      </c>
      <c r="I150" s="7">
        <v>2</v>
      </c>
      <c r="J150" s="128">
        <f t="shared" si="9"/>
        <v>2.8333333333333335</v>
      </c>
      <c r="K150" s="128">
        <f t="shared" si="10"/>
        <v>1.1690451944500124</v>
      </c>
      <c r="L150" s="104">
        <f t="shared" si="8"/>
        <v>3</v>
      </c>
      <c r="M150" s="104">
        <f t="shared" si="11"/>
        <v>1.2247448713915889</v>
      </c>
      <c r="N150" s="7" t="s">
        <v>337</v>
      </c>
    </row>
    <row r="151" spans="1:14" s="100" customFormat="1">
      <c r="A151" s="103" t="s">
        <v>765</v>
      </c>
      <c r="B151" s="100" t="s">
        <v>679</v>
      </c>
      <c r="C151" s="100" t="s">
        <v>699</v>
      </c>
      <c r="D151" s="7">
        <v>5</v>
      </c>
      <c r="E151" s="7">
        <v>5</v>
      </c>
      <c r="F151" s="7">
        <v>5</v>
      </c>
      <c r="G151" s="7">
        <v>3</v>
      </c>
      <c r="H151" s="7">
        <v>5</v>
      </c>
      <c r="I151" s="7">
        <v>3</v>
      </c>
      <c r="J151" s="128">
        <f t="shared" si="9"/>
        <v>4.333333333333333</v>
      </c>
      <c r="K151" s="128">
        <f t="shared" si="10"/>
        <v>1.0327955589886442</v>
      </c>
      <c r="L151" s="104">
        <f t="shared" si="8"/>
        <v>4.5999999999999996</v>
      </c>
      <c r="M151" s="104">
        <f t="shared" si="11"/>
        <v>0.8944271909999163</v>
      </c>
      <c r="N151" s="7" t="s">
        <v>338</v>
      </c>
    </row>
    <row r="152" spans="1:14" s="100" customFormat="1">
      <c r="A152" s="103" t="s">
        <v>766</v>
      </c>
      <c r="B152" s="100" t="s">
        <v>679</v>
      </c>
      <c r="C152" s="100" t="s">
        <v>699</v>
      </c>
      <c r="D152" s="7">
        <v>5</v>
      </c>
      <c r="E152" s="7">
        <v>5</v>
      </c>
      <c r="F152" s="7">
        <v>5</v>
      </c>
      <c r="G152" s="7">
        <v>4</v>
      </c>
      <c r="H152" s="7">
        <v>5</v>
      </c>
      <c r="I152" s="7">
        <v>5</v>
      </c>
      <c r="J152" s="128">
        <f t="shared" si="9"/>
        <v>4.833333333333333</v>
      </c>
      <c r="K152" s="128">
        <f t="shared" si="10"/>
        <v>0.40824829046386302</v>
      </c>
      <c r="L152" s="104">
        <f t="shared" si="8"/>
        <v>4.8</v>
      </c>
      <c r="M152" s="104">
        <f t="shared" si="11"/>
        <v>0.44721359549995793</v>
      </c>
      <c r="N152" s="7" t="s">
        <v>339</v>
      </c>
    </row>
    <row r="153" spans="1:14" s="100" customFormat="1">
      <c r="A153" s="103" t="s">
        <v>767</v>
      </c>
      <c r="B153" s="100" t="s">
        <v>679</v>
      </c>
      <c r="C153" s="100" t="s">
        <v>699</v>
      </c>
      <c r="D153" s="7">
        <v>5</v>
      </c>
      <c r="E153" s="7">
        <v>5</v>
      </c>
      <c r="F153" s="7">
        <v>5</v>
      </c>
      <c r="G153" s="7">
        <v>4</v>
      </c>
      <c r="H153" s="7">
        <v>5</v>
      </c>
      <c r="I153" s="7">
        <v>4</v>
      </c>
      <c r="J153" s="128">
        <f t="shared" si="9"/>
        <v>4.666666666666667</v>
      </c>
      <c r="K153" s="128">
        <f t="shared" si="10"/>
        <v>0.51639777949432408</v>
      </c>
      <c r="L153" s="104">
        <f t="shared" si="8"/>
        <v>4.8</v>
      </c>
      <c r="M153" s="104">
        <f t="shared" si="11"/>
        <v>0.44721359549995793</v>
      </c>
      <c r="N153" s="7" t="s">
        <v>340</v>
      </c>
    </row>
    <row r="154" spans="1:14" s="100" customFormat="1">
      <c r="A154" s="103" t="s">
        <v>768</v>
      </c>
      <c r="B154" s="100" t="s">
        <v>679</v>
      </c>
      <c r="C154" s="100" t="s">
        <v>699</v>
      </c>
      <c r="D154" s="7">
        <v>5</v>
      </c>
      <c r="E154" s="7">
        <v>5</v>
      </c>
      <c r="F154" s="7">
        <v>5</v>
      </c>
      <c r="G154" s="7">
        <v>3</v>
      </c>
      <c r="H154" s="7">
        <v>5</v>
      </c>
      <c r="I154" s="7">
        <v>4</v>
      </c>
      <c r="J154" s="128">
        <f t="shared" si="9"/>
        <v>4.5</v>
      </c>
      <c r="K154" s="128">
        <f t="shared" si="10"/>
        <v>0.83666002653407556</v>
      </c>
      <c r="L154" s="104">
        <f t="shared" si="8"/>
        <v>4.5999999999999996</v>
      </c>
      <c r="M154" s="104">
        <f t="shared" si="11"/>
        <v>0.8944271909999163</v>
      </c>
      <c r="N154" s="7" t="s">
        <v>341</v>
      </c>
    </row>
    <row r="155" spans="1:14" s="100" customFormat="1">
      <c r="A155" s="103" t="s">
        <v>769</v>
      </c>
      <c r="B155" s="100" t="s">
        <v>679</v>
      </c>
      <c r="C155" s="100" t="s">
        <v>699</v>
      </c>
      <c r="D155" s="7">
        <v>5</v>
      </c>
      <c r="E155" s="7">
        <v>5</v>
      </c>
      <c r="F155" s="7">
        <v>5</v>
      </c>
      <c r="G155" s="7">
        <v>3</v>
      </c>
      <c r="H155" s="7">
        <v>5</v>
      </c>
      <c r="I155" s="7">
        <v>3</v>
      </c>
      <c r="J155" s="128">
        <f t="shared" si="9"/>
        <v>4.333333333333333</v>
      </c>
      <c r="K155" s="128">
        <f t="shared" si="10"/>
        <v>1.0327955589886442</v>
      </c>
      <c r="L155" s="104">
        <f t="shared" si="8"/>
        <v>4.5999999999999996</v>
      </c>
      <c r="M155" s="104">
        <f t="shared" si="11"/>
        <v>0.8944271909999163</v>
      </c>
      <c r="N155" s="7" t="s">
        <v>342</v>
      </c>
    </row>
    <row r="156" spans="1:14" s="100" customFormat="1">
      <c r="A156" s="103" t="s">
        <v>770</v>
      </c>
      <c r="B156" s="100" t="s">
        <v>679</v>
      </c>
      <c r="C156" s="100" t="s">
        <v>699</v>
      </c>
      <c r="D156" s="7">
        <v>5</v>
      </c>
      <c r="E156" s="7">
        <v>5</v>
      </c>
      <c r="F156" s="7">
        <v>5</v>
      </c>
      <c r="G156" s="7">
        <v>5</v>
      </c>
      <c r="H156" s="7">
        <v>5</v>
      </c>
      <c r="I156" s="7">
        <v>5</v>
      </c>
      <c r="J156" s="128">
        <f t="shared" si="9"/>
        <v>5</v>
      </c>
      <c r="K156" s="128">
        <f t="shared" si="10"/>
        <v>0</v>
      </c>
      <c r="L156" s="104">
        <f t="shared" si="8"/>
        <v>5</v>
      </c>
      <c r="M156" s="104">
        <f t="shared" si="11"/>
        <v>0</v>
      </c>
      <c r="N156" s="7" t="s">
        <v>343</v>
      </c>
    </row>
    <row r="157" spans="1:14" s="100" customFormat="1">
      <c r="A157" s="103" t="s">
        <v>771</v>
      </c>
      <c r="B157" s="100" t="s">
        <v>679</v>
      </c>
      <c r="C157" s="100" t="s">
        <v>699</v>
      </c>
      <c r="D157" s="7">
        <v>5</v>
      </c>
      <c r="E157" s="7">
        <v>5</v>
      </c>
      <c r="F157" s="7">
        <v>4</v>
      </c>
      <c r="G157" s="7">
        <v>3</v>
      </c>
      <c r="H157" s="7">
        <v>5</v>
      </c>
      <c r="I157" s="7">
        <v>3</v>
      </c>
      <c r="J157" s="128">
        <f t="shared" si="9"/>
        <v>4.166666666666667</v>
      </c>
      <c r="K157" s="128">
        <f t="shared" si="10"/>
        <v>0.98319208025017457</v>
      </c>
      <c r="L157" s="104">
        <f t="shared" si="8"/>
        <v>4.4000000000000004</v>
      </c>
      <c r="M157" s="104">
        <f t="shared" si="11"/>
        <v>0.8944271909999163</v>
      </c>
      <c r="N157" s="7" t="s">
        <v>344</v>
      </c>
    </row>
    <row r="158" spans="1:14" s="100" customFormat="1">
      <c r="A158" s="103" t="s">
        <v>772</v>
      </c>
      <c r="B158" s="100" t="s">
        <v>679</v>
      </c>
      <c r="C158" s="100" t="s">
        <v>699</v>
      </c>
      <c r="D158" s="7">
        <v>5</v>
      </c>
      <c r="E158" s="7">
        <v>5</v>
      </c>
      <c r="F158" s="7">
        <v>3</v>
      </c>
      <c r="G158" s="7">
        <v>3</v>
      </c>
      <c r="H158" s="7">
        <v>5</v>
      </c>
      <c r="I158" s="7">
        <v>3</v>
      </c>
      <c r="J158" s="128">
        <f t="shared" si="9"/>
        <v>4</v>
      </c>
      <c r="K158" s="128">
        <f t="shared" si="10"/>
        <v>1.0954451150103321</v>
      </c>
      <c r="L158" s="104">
        <f t="shared" si="8"/>
        <v>4.2</v>
      </c>
      <c r="M158" s="104">
        <f t="shared" si="11"/>
        <v>1.0954451150103319</v>
      </c>
      <c r="N158" s="7" t="s">
        <v>345</v>
      </c>
    </row>
    <row r="159" spans="1:14" s="100" customFormat="1">
      <c r="A159" s="103" t="s">
        <v>773</v>
      </c>
      <c r="B159" s="100" t="s">
        <v>679</v>
      </c>
      <c r="C159" s="100" t="s">
        <v>699</v>
      </c>
      <c r="D159" s="7">
        <v>5</v>
      </c>
      <c r="E159" s="7">
        <v>5</v>
      </c>
      <c r="F159" s="7">
        <v>3</v>
      </c>
      <c r="G159" s="7">
        <v>3</v>
      </c>
      <c r="H159" s="7">
        <v>5</v>
      </c>
      <c r="I159" s="7">
        <v>3</v>
      </c>
      <c r="J159" s="128">
        <f t="shared" si="9"/>
        <v>4</v>
      </c>
      <c r="K159" s="128">
        <f t="shared" si="10"/>
        <v>1.0954451150103321</v>
      </c>
      <c r="L159" s="104">
        <f t="shared" si="8"/>
        <v>4.2</v>
      </c>
      <c r="M159" s="104">
        <f t="shared" si="11"/>
        <v>1.0954451150103319</v>
      </c>
      <c r="N159" s="7" t="s">
        <v>346</v>
      </c>
    </row>
    <row r="160" spans="1:14" s="100" customFormat="1">
      <c r="A160" s="103" t="s">
        <v>774</v>
      </c>
      <c r="B160" s="100" t="s">
        <v>679</v>
      </c>
      <c r="C160" s="100" t="s">
        <v>699</v>
      </c>
      <c r="D160" s="7">
        <v>4</v>
      </c>
      <c r="E160" s="7">
        <v>3</v>
      </c>
      <c r="F160" s="7">
        <v>3</v>
      </c>
      <c r="G160" s="7">
        <v>3</v>
      </c>
      <c r="H160" s="7">
        <v>3</v>
      </c>
      <c r="I160" s="7">
        <v>2</v>
      </c>
      <c r="J160" s="128">
        <f t="shared" si="9"/>
        <v>3</v>
      </c>
      <c r="K160" s="128">
        <f t="shared" si="10"/>
        <v>0.63245553203367588</v>
      </c>
      <c r="L160" s="104">
        <f t="shared" si="8"/>
        <v>3.2</v>
      </c>
      <c r="M160" s="104">
        <f t="shared" si="11"/>
        <v>0.44721359549995715</v>
      </c>
      <c r="N160" s="7" t="s">
        <v>347</v>
      </c>
    </row>
    <row r="161" spans="1:14" s="100" customFormat="1">
      <c r="A161" s="103" t="s">
        <v>775</v>
      </c>
      <c r="B161" s="100" t="s">
        <v>679</v>
      </c>
      <c r="C161" s="100" t="s">
        <v>699</v>
      </c>
      <c r="D161" s="7">
        <v>5</v>
      </c>
      <c r="E161" s="7">
        <v>5</v>
      </c>
      <c r="F161" s="7">
        <v>5</v>
      </c>
      <c r="G161" s="7">
        <v>4</v>
      </c>
      <c r="H161" s="7">
        <v>5</v>
      </c>
      <c r="I161" s="7">
        <v>4</v>
      </c>
      <c r="J161" s="128">
        <f t="shared" si="9"/>
        <v>4.666666666666667</v>
      </c>
      <c r="K161" s="128">
        <f t="shared" si="10"/>
        <v>0.51639777949432408</v>
      </c>
      <c r="L161" s="104">
        <f t="shared" si="8"/>
        <v>4.8</v>
      </c>
      <c r="M161" s="104">
        <f t="shared" si="11"/>
        <v>0.44721359549995793</v>
      </c>
      <c r="N161" s="7" t="s">
        <v>348</v>
      </c>
    </row>
    <row r="162" spans="1:14" s="100" customFormat="1">
      <c r="A162" s="103" t="s">
        <v>776</v>
      </c>
      <c r="B162" s="100" t="s">
        <v>679</v>
      </c>
      <c r="C162" s="100" t="s">
        <v>699</v>
      </c>
      <c r="D162" s="7">
        <v>5</v>
      </c>
      <c r="E162" s="7">
        <v>5</v>
      </c>
      <c r="F162" s="7">
        <v>4</v>
      </c>
      <c r="G162" s="7">
        <v>3</v>
      </c>
      <c r="H162" s="7">
        <v>4</v>
      </c>
      <c r="I162" s="7">
        <v>3</v>
      </c>
      <c r="J162" s="128">
        <f t="shared" si="9"/>
        <v>4</v>
      </c>
      <c r="K162" s="128">
        <f t="shared" si="10"/>
        <v>0.89442719099991586</v>
      </c>
      <c r="L162" s="104">
        <f t="shared" si="8"/>
        <v>4.2</v>
      </c>
      <c r="M162" s="104">
        <f t="shared" si="11"/>
        <v>0.83666002653407512</v>
      </c>
      <c r="N162" s="7" t="s">
        <v>349</v>
      </c>
    </row>
    <row r="163" spans="1:14" s="100" customFormat="1">
      <c r="A163" s="103" t="s">
        <v>764</v>
      </c>
      <c r="B163" s="100" t="s">
        <v>676</v>
      </c>
      <c r="C163" s="100" t="s">
        <v>699</v>
      </c>
      <c r="D163" s="7">
        <v>3</v>
      </c>
      <c r="E163" s="7">
        <v>2</v>
      </c>
      <c r="F163" s="7">
        <v>3</v>
      </c>
      <c r="G163" s="7">
        <v>1</v>
      </c>
      <c r="H163" s="7">
        <v>3</v>
      </c>
      <c r="I163" s="7">
        <v>2</v>
      </c>
      <c r="J163" s="128">
        <f t="shared" si="9"/>
        <v>2.3333333333333335</v>
      </c>
      <c r="K163" s="128">
        <f t="shared" si="10"/>
        <v>0.81649658092772637</v>
      </c>
      <c r="L163" s="104">
        <f t="shared" si="8"/>
        <v>2.4</v>
      </c>
      <c r="M163" s="104">
        <f t="shared" si="11"/>
        <v>0.89442719099991574</v>
      </c>
      <c r="N163" s="6"/>
    </row>
    <row r="164" spans="1:14" s="100" customFormat="1">
      <c r="A164" s="103" t="s">
        <v>765</v>
      </c>
      <c r="B164" s="100" t="s">
        <v>676</v>
      </c>
      <c r="C164" s="100" t="s">
        <v>699</v>
      </c>
      <c r="D164" s="7">
        <v>2</v>
      </c>
      <c r="E164" s="7">
        <v>2</v>
      </c>
      <c r="F164" s="7">
        <v>3</v>
      </c>
      <c r="G164" s="7">
        <v>3</v>
      </c>
      <c r="H164" s="7">
        <v>3</v>
      </c>
      <c r="I164" s="7">
        <v>3</v>
      </c>
      <c r="J164" s="128">
        <f t="shared" si="9"/>
        <v>2.6666666666666665</v>
      </c>
      <c r="K164" s="128">
        <f t="shared" si="10"/>
        <v>0.51639777949432275</v>
      </c>
      <c r="L164" s="104">
        <f t="shared" si="8"/>
        <v>2.6</v>
      </c>
      <c r="M164" s="104">
        <f t="shared" si="11"/>
        <v>0.54772255750516674</v>
      </c>
      <c r="N164" s="6"/>
    </row>
    <row r="165" spans="1:14" s="100" customFormat="1">
      <c r="A165" s="103" t="s">
        <v>766</v>
      </c>
      <c r="B165" s="100" t="s">
        <v>676</v>
      </c>
      <c r="C165" s="100" t="s">
        <v>699</v>
      </c>
      <c r="D165" s="7">
        <v>5</v>
      </c>
      <c r="E165" s="7">
        <v>4</v>
      </c>
      <c r="F165" s="7">
        <v>4</v>
      </c>
      <c r="G165" s="7">
        <v>4</v>
      </c>
      <c r="H165" s="7">
        <v>5</v>
      </c>
      <c r="I165" s="7">
        <v>4</v>
      </c>
      <c r="J165" s="128">
        <f t="shared" si="9"/>
        <v>4.333333333333333</v>
      </c>
      <c r="K165" s="128">
        <f t="shared" si="10"/>
        <v>0.51639777949432131</v>
      </c>
      <c r="L165" s="104">
        <f t="shared" si="8"/>
        <v>4.4000000000000004</v>
      </c>
      <c r="M165" s="104">
        <f t="shared" si="11"/>
        <v>0.54772255750516674</v>
      </c>
      <c r="N165" s="6"/>
    </row>
    <row r="166" spans="1:14" s="100" customFormat="1">
      <c r="A166" s="103" t="s">
        <v>767</v>
      </c>
      <c r="B166" s="100" t="s">
        <v>676</v>
      </c>
      <c r="C166" s="100" t="s">
        <v>699</v>
      </c>
      <c r="D166" s="7">
        <v>5</v>
      </c>
      <c r="E166" s="7">
        <v>4</v>
      </c>
      <c r="F166" s="7">
        <v>4</v>
      </c>
      <c r="G166" s="7">
        <v>4</v>
      </c>
      <c r="H166" s="7">
        <v>5</v>
      </c>
      <c r="I166" s="7">
        <v>5</v>
      </c>
      <c r="J166" s="128">
        <f t="shared" si="9"/>
        <v>4.5</v>
      </c>
      <c r="K166" s="128">
        <f t="shared" si="10"/>
        <v>0.54772255750516607</v>
      </c>
      <c r="L166" s="104">
        <f t="shared" si="8"/>
        <v>4.4000000000000004</v>
      </c>
      <c r="M166" s="104">
        <f t="shared" si="11"/>
        <v>0.54772255750516674</v>
      </c>
      <c r="N166" s="6"/>
    </row>
    <row r="167" spans="1:14" s="100" customFormat="1">
      <c r="A167" s="103" t="s">
        <v>768</v>
      </c>
      <c r="B167" s="100" t="s">
        <v>676</v>
      </c>
      <c r="C167" s="100" t="s">
        <v>699</v>
      </c>
      <c r="D167" s="7">
        <v>4</v>
      </c>
      <c r="E167" s="7">
        <v>4</v>
      </c>
      <c r="F167" s="7">
        <v>5</v>
      </c>
      <c r="G167" s="7">
        <v>4</v>
      </c>
      <c r="H167" s="7">
        <v>4</v>
      </c>
      <c r="I167" s="7">
        <v>5</v>
      </c>
      <c r="J167" s="128">
        <f t="shared" si="9"/>
        <v>4.333333333333333</v>
      </c>
      <c r="K167" s="128">
        <f t="shared" si="10"/>
        <v>0.51639777949432131</v>
      </c>
      <c r="L167" s="104">
        <f t="shared" si="8"/>
        <v>4.2</v>
      </c>
      <c r="M167" s="104">
        <f t="shared" si="11"/>
        <v>0.44721359549995793</v>
      </c>
      <c r="N167" s="6"/>
    </row>
    <row r="168" spans="1:14" s="100" customFormat="1">
      <c r="A168" s="103" t="s">
        <v>769</v>
      </c>
      <c r="B168" s="100" t="s">
        <v>676</v>
      </c>
      <c r="C168" s="100" t="s">
        <v>699</v>
      </c>
      <c r="D168" s="7">
        <v>4</v>
      </c>
      <c r="E168" s="7">
        <v>3</v>
      </c>
      <c r="F168" s="7">
        <v>4</v>
      </c>
      <c r="G168" s="7">
        <v>4</v>
      </c>
      <c r="H168" s="7">
        <v>4</v>
      </c>
      <c r="I168" s="7">
        <v>3</v>
      </c>
      <c r="J168" s="128">
        <f t="shared" si="9"/>
        <v>3.6666666666666665</v>
      </c>
      <c r="K168" s="128">
        <f t="shared" si="10"/>
        <v>0.51639777949432131</v>
      </c>
      <c r="L168" s="104">
        <f t="shared" si="8"/>
        <v>3.8</v>
      </c>
      <c r="M168" s="104">
        <f t="shared" si="11"/>
        <v>0.44721359549995715</v>
      </c>
      <c r="N168" s="6"/>
    </row>
    <row r="169" spans="1:14" s="100" customFormat="1">
      <c r="A169" s="103" t="s">
        <v>770</v>
      </c>
      <c r="B169" s="100" t="s">
        <v>676</v>
      </c>
      <c r="C169" s="100" t="s">
        <v>699</v>
      </c>
      <c r="D169" s="7">
        <v>5</v>
      </c>
      <c r="E169" s="7">
        <v>5</v>
      </c>
      <c r="F169" s="7">
        <v>5</v>
      </c>
      <c r="G169" s="7">
        <v>4</v>
      </c>
      <c r="H169" s="7">
        <v>5</v>
      </c>
      <c r="I169" s="7">
        <v>4</v>
      </c>
      <c r="J169" s="128">
        <f t="shared" si="9"/>
        <v>4.666666666666667</v>
      </c>
      <c r="K169" s="128">
        <f t="shared" si="10"/>
        <v>0.51639777949432408</v>
      </c>
      <c r="L169" s="104">
        <f t="shared" si="8"/>
        <v>4.8</v>
      </c>
      <c r="M169" s="104">
        <f t="shared" si="11"/>
        <v>0.44721359549995793</v>
      </c>
      <c r="N169" s="6"/>
    </row>
    <row r="170" spans="1:14" s="100" customFormat="1">
      <c r="A170" s="103" t="s">
        <v>771</v>
      </c>
      <c r="B170" s="100" t="s">
        <v>676</v>
      </c>
      <c r="C170" s="100" t="s">
        <v>699</v>
      </c>
      <c r="D170" s="7">
        <v>4</v>
      </c>
      <c r="E170" s="7">
        <v>3</v>
      </c>
      <c r="F170" s="7">
        <v>3</v>
      </c>
      <c r="G170" s="7">
        <v>4</v>
      </c>
      <c r="H170" s="7">
        <v>3</v>
      </c>
      <c r="I170" s="7">
        <v>4</v>
      </c>
      <c r="J170" s="128">
        <f t="shared" si="9"/>
        <v>3.5</v>
      </c>
      <c r="K170" s="128">
        <f t="shared" si="10"/>
        <v>0.54772255750516607</v>
      </c>
      <c r="L170" s="104">
        <f t="shared" si="8"/>
        <v>3.4</v>
      </c>
      <c r="M170" s="104">
        <f t="shared" si="11"/>
        <v>0.54772255750516674</v>
      </c>
      <c r="N170" s="6"/>
    </row>
    <row r="171" spans="1:14" s="100" customFormat="1">
      <c r="A171" s="103" t="s">
        <v>772</v>
      </c>
      <c r="B171" s="100" t="s">
        <v>676</v>
      </c>
      <c r="C171" s="100" t="s">
        <v>699</v>
      </c>
      <c r="D171" s="7">
        <v>5</v>
      </c>
      <c r="E171" s="7">
        <v>4</v>
      </c>
      <c r="F171" s="7">
        <v>4</v>
      </c>
      <c r="G171" s="7">
        <v>4</v>
      </c>
      <c r="H171" s="7">
        <v>5</v>
      </c>
      <c r="I171" s="7">
        <v>5</v>
      </c>
      <c r="J171" s="128">
        <f t="shared" si="9"/>
        <v>4.5</v>
      </c>
      <c r="K171" s="128">
        <f t="shared" si="10"/>
        <v>0.54772255750516607</v>
      </c>
      <c r="L171" s="104">
        <f t="shared" si="8"/>
        <v>4.4000000000000004</v>
      </c>
      <c r="M171" s="104">
        <f t="shared" si="11"/>
        <v>0.54772255750516674</v>
      </c>
      <c r="N171" s="6"/>
    </row>
    <row r="172" spans="1:14" s="100" customFormat="1">
      <c r="A172" s="103" t="s">
        <v>773</v>
      </c>
      <c r="B172" s="100" t="s">
        <v>676</v>
      </c>
      <c r="C172" s="100" t="s">
        <v>699</v>
      </c>
      <c r="D172" s="7">
        <v>4</v>
      </c>
      <c r="E172" s="7">
        <v>4</v>
      </c>
      <c r="F172" s="7">
        <v>4</v>
      </c>
      <c r="G172" s="7">
        <v>4</v>
      </c>
      <c r="H172" s="7">
        <v>4</v>
      </c>
      <c r="I172" s="7">
        <v>5</v>
      </c>
      <c r="J172" s="128">
        <f t="shared" si="9"/>
        <v>4.166666666666667</v>
      </c>
      <c r="K172" s="128">
        <f t="shared" si="10"/>
        <v>0.40824829046386302</v>
      </c>
      <c r="L172" s="104">
        <f t="shared" si="8"/>
        <v>4</v>
      </c>
      <c r="M172" s="104">
        <f t="shared" si="11"/>
        <v>0</v>
      </c>
      <c r="N172" s="6"/>
    </row>
    <row r="173" spans="1:14" s="100" customFormat="1">
      <c r="A173" s="103" t="s">
        <v>774</v>
      </c>
      <c r="B173" s="100" t="s">
        <v>676</v>
      </c>
      <c r="C173" s="100" t="s">
        <v>699</v>
      </c>
      <c r="D173" s="7">
        <v>4</v>
      </c>
      <c r="E173" s="7">
        <v>4</v>
      </c>
      <c r="F173" s="7">
        <v>4</v>
      </c>
      <c r="G173" s="7">
        <v>4</v>
      </c>
      <c r="H173" s="7">
        <v>4</v>
      </c>
      <c r="I173" s="7">
        <v>5</v>
      </c>
      <c r="J173" s="128">
        <f t="shared" si="9"/>
        <v>4.166666666666667</v>
      </c>
      <c r="K173" s="128">
        <f t="shared" si="10"/>
        <v>0.40824829046386302</v>
      </c>
      <c r="L173" s="104">
        <f t="shared" si="8"/>
        <v>4</v>
      </c>
      <c r="M173" s="104">
        <f t="shared" si="11"/>
        <v>0</v>
      </c>
      <c r="N173" s="6"/>
    </row>
    <row r="174" spans="1:14" s="100" customFormat="1">
      <c r="A174" s="103" t="s">
        <v>775</v>
      </c>
      <c r="B174" s="100" t="s">
        <v>676</v>
      </c>
      <c r="C174" s="100" t="s">
        <v>699</v>
      </c>
      <c r="D174" s="7">
        <v>4</v>
      </c>
      <c r="E174" s="7">
        <v>3</v>
      </c>
      <c r="F174" s="7">
        <v>3</v>
      </c>
      <c r="G174" s="7">
        <v>2</v>
      </c>
      <c r="H174" s="7">
        <v>3</v>
      </c>
      <c r="I174" s="7">
        <v>4</v>
      </c>
      <c r="J174" s="128">
        <f t="shared" si="9"/>
        <v>3.1666666666666665</v>
      </c>
      <c r="K174" s="128">
        <f t="shared" si="10"/>
        <v>0.75277265270908122</v>
      </c>
      <c r="L174" s="104">
        <f t="shared" si="8"/>
        <v>3</v>
      </c>
      <c r="M174" s="104">
        <f t="shared" si="11"/>
        <v>0.70710678118654757</v>
      </c>
      <c r="N174" s="6"/>
    </row>
    <row r="175" spans="1:14" s="100" customFormat="1">
      <c r="A175" s="103" t="s">
        <v>776</v>
      </c>
      <c r="B175" s="100" t="s">
        <v>676</v>
      </c>
      <c r="C175" s="100" t="s">
        <v>699</v>
      </c>
      <c r="D175" s="7">
        <v>5</v>
      </c>
      <c r="E175" s="7">
        <v>4</v>
      </c>
      <c r="F175" s="7">
        <v>5</v>
      </c>
      <c r="G175" s="7">
        <v>4</v>
      </c>
      <c r="H175" s="7">
        <v>4</v>
      </c>
      <c r="I175" s="7">
        <v>5</v>
      </c>
      <c r="J175" s="128">
        <f t="shared" si="9"/>
        <v>4.5</v>
      </c>
      <c r="K175" s="128">
        <f t="shared" si="10"/>
        <v>0.54772255750516607</v>
      </c>
      <c r="L175" s="104">
        <f t="shared" si="8"/>
        <v>4.4000000000000004</v>
      </c>
      <c r="M175" s="104">
        <f t="shared" si="11"/>
        <v>0.54772255750516674</v>
      </c>
      <c r="N175" s="6"/>
    </row>
    <row r="176" spans="1:14" s="100" customFormat="1">
      <c r="A176" s="103" t="s">
        <v>784</v>
      </c>
      <c r="B176" s="100" t="s">
        <v>677</v>
      </c>
      <c r="C176" s="100" t="s">
        <v>699</v>
      </c>
      <c r="D176" s="7">
        <v>4</v>
      </c>
      <c r="E176" s="7">
        <v>2</v>
      </c>
      <c r="F176" s="7">
        <v>2</v>
      </c>
      <c r="G176" s="7">
        <v>3</v>
      </c>
      <c r="H176" s="7">
        <v>3</v>
      </c>
      <c r="I176" s="7">
        <v>3</v>
      </c>
      <c r="J176" s="128">
        <f t="shared" si="9"/>
        <v>2.8333333333333335</v>
      </c>
      <c r="K176" s="128">
        <f t="shared" si="10"/>
        <v>0.75277265270908122</v>
      </c>
      <c r="L176" s="104">
        <f t="shared" ref="L176:L199" si="12">AVERAGE(D176:H176)</f>
        <v>2.8</v>
      </c>
      <c r="M176" s="104">
        <f t="shared" si="11"/>
        <v>0.83666002653407512</v>
      </c>
      <c r="N176" s="6"/>
    </row>
    <row r="177" spans="1:14" s="100" customFormat="1">
      <c r="A177" s="103" t="s">
        <v>785</v>
      </c>
      <c r="B177" s="100" t="s">
        <v>677</v>
      </c>
      <c r="C177" s="100" t="s">
        <v>699</v>
      </c>
      <c r="D177" s="7">
        <v>2</v>
      </c>
      <c r="E177" s="7">
        <v>2</v>
      </c>
      <c r="F177" s="7">
        <v>2</v>
      </c>
      <c r="G177" s="7">
        <v>3</v>
      </c>
      <c r="H177" s="7">
        <v>3</v>
      </c>
      <c r="I177" s="7">
        <v>2</v>
      </c>
      <c r="J177" s="128">
        <f t="shared" si="9"/>
        <v>2.3333333333333335</v>
      </c>
      <c r="K177" s="128">
        <f t="shared" si="10"/>
        <v>0.51639777949432275</v>
      </c>
      <c r="L177" s="104">
        <f t="shared" si="12"/>
        <v>2.4</v>
      </c>
      <c r="M177" s="104">
        <f t="shared" si="11"/>
        <v>0.54772255750516596</v>
      </c>
      <c r="N177" s="6"/>
    </row>
    <row r="178" spans="1:14" s="100" customFormat="1">
      <c r="A178" s="103" t="s">
        <v>786</v>
      </c>
      <c r="B178" s="100" t="s">
        <v>677</v>
      </c>
      <c r="C178" s="100" t="s">
        <v>699</v>
      </c>
      <c r="D178" s="7">
        <v>1</v>
      </c>
      <c r="E178" s="7">
        <v>2</v>
      </c>
      <c r="F178" s="7">
        <v>2</v>
      </c>
      <c r="G178" s="7">
        <v>2</v>
      </c>
      <c r="H178" s="7">
        <v>2</v>
      </c>
      <c r="I178" s="7">
        <v>3</v>
      </c>
      <c r="J178" s="128">
        <f t="shared" si="9"/>
        <v>2</v>
      </c>
      <c r="K178" s="128">
        <f t="shared" si="10"/>
        <v>0.63245553203367588</v>
      </c>
      <c r="L178" s="104">
        <f t="shared" si="12"/>
        <v>1.8</v>
      </c>
      <c r="M178" s="104">
        <f t="shared" si="11"/>
        <v>0.44721359549995815</v>
      </c>
      <c r="N178" s="6"/>
    </row>
    <row r="179" spans="1:14" s="100" customFormat="1">
      <c r="A179" s="103" t="s">
        <v>787</v>
      </c>
      <c r="B179" s="100" t="s">
        <v>677</v>
      </c>
      <c r="C179" s="100" t="s">
        <v>699</v>
      </c>
      <c r="D179" s="7">
        <v>4</v>
      </c>
      <c r="E179" s="7">
        <v>2</v>
      </c>
      <c r="F179" s="7">
        <v>2</v>
      </c>
      <c r="G179" s="7">
        <v>2</v>
      </c>
      <c r="H179" s="7">
        <v>3</v>
      </c>
      <c r="I179" s="7">
        <v>3</v>
      </c>
      <c r="J179" s="128">
        <f t="shared" si="9"/>
        <v>2.6666666666666665</v>
      </c>
      <c r="K179" s="128">
        <f t="shared" si="10"/>
        <v>0.81649658092772637</v>
      </c>
      <c r="L179" s="104">
        <f t="shared" si="12"/>
        <v>2.6</v>
      </c>
      <c r="M179" s="104">
        <f t="shared" si="11"/>
        <v>0.8944271909999163</v>
      </c>
      <c r="N179" s="6"/>
    </row>
    <row r="180" spans="1:14" s="100" customFormat="1">
      <c r="A180" s="103" t="s">
        <v>788</v>
      </c>
      <c r="B180" s="100" t="s">
        <v>677</v>
      </c>
      <c r="C180" s="100" t="s">
        <v>699</v>
      </c>
      <c r="D180" s="7">
        <v>4</v>
      </c>
      <c r="E180" s="7">
        <v>3</v>
      </c>
      <c r="F180" s="7">
        <v>3</v>
      </c>
      <c r="G180" s="7">
        <v>3</v>
      </c>
      <c r="H180" s="7">
        <v>2</v>
      </c>
      <c r="I180" s="7">
        <v>2</v>
      </c>
      <c r="J180" s="128">
        <f t="shared" si="9"/>
        <v>2.8333333333333335</v>
      </c>
      <c r="K180" s="128">
        <f t="shared" si="10"/>
        <v>0.75277265270908122</v>
      </c>
      <c r="L180" s="104">
        <f t="shared" si="12"/>
        <v>3</v>
      </c>
      <c r="M180" s="104">
        <f t="shared" si="11"/>
        <v>0.70710678118654757</v>
      </c>
      <c r="N180" s="6"/>
    </row>
    <row r="181" spans="1:14" s="100" customFormat="1">
      <c r="A181" s="103" t="s">
        <v>789</v>
      </c>
      <c r="B181" s="100" t="s">
        <v>677</v>
      </c>
      <c r="C181" s="100" t="s">
        <v>699</v>
      </c>
      <c r="D181" s="7">
        <v>2</v>
      </c>
      <c r="E181" s="7">
        <v>2</v>
      </c>
      <c r="F181" s="7">
        <v>3</v>
      </c>
      <c r="G181" s="7">
        <v>2</v>
      </c>
      <c r="H181" s="7">
        <v>2</v>
      </c>
      <c r="I181" s="7">
        <v>3</v>
      </c>
      <c r="J181" s="128">
        <f t="shared" si="9"/>
        <v>2.3333333333333335</v>
      </c>
      <c r="K181" s="128">
        <f t="shared" si="10"/>
        <v>0.51639777949432275</v>
      </c>
      <c r="L181" s="104">
        <f t="shared" si="12"/>
        <v>2.2000000000000002</v>
      </c>
      <c r="M181" s="104">
        <f t="shared" si="11"/>
        <v>0.44721359549995815</v>
      </c>
      <c r="N181" s="6"/>
    </row>
    <row r="182" spans="1:14" s="100" customFormat="1">
      <c r="A182" s="103" t="s">
        <v>790</v>
      </c>
      <c r="B182" s="100" t="s">
        <v>677</v>
      </c>
      <c r="C182" s="100" t="s">
        <v>699</v>
      </c>
      <c r="D182" s="7">
        <v>2</v>
      </c>
      <c r="E182" s="7">
        <v>3</v>
      </c>
      <c r="F182" s="7">
        <v>2</v>
      </c>
      <c r="G182" s="7">
        <v>3</v>
      </c>
      <c r="H182" s="7">
        <v>2</v>
      </c>
      <c r="I182" s="7">
        <v>2</v>
      </c>
      <c r="J182" s="128">
        <f t="shared" si="9"/>
        <v>2.3333333333333335</v>
      </c>
      <c r="K182" s="128">
        <f t="shared" si="10"/>
        <v>0.51639777949432275</v>
      </c>
      <c r="L182" s="104">
        <f t="shared" si="12"/>
        <v>2.4</v>
      </c>
      <c r="M182" s="104">
        <f t="shared" si="11"/>
        <v>0.54772255750516596</v>
      </c>
      <c r="N182" s="6"/>
    </row>
    <row r="183" spans="1:14" s="100" customFormat="1">
      <c r="A183" s="103" t="s">
        <v>791</v>
      </c>
      <c r="B183" s="100" t="s">
        <v>677</v>
      </c>
      <c r="C183" s="100" t="s">
        <v>699</v>
      </c>
      <c r="D183" s="7">
        <v>4</v>
      </c>
      <c r="E183" s="7">
        <v>2</v>
      </c>
      <c r="F183" s="7">
        <v>4</v>
      </c>
      <c r="G183" s="7">
        <v>3</v>
      </c>
      <c r="H183" s="7">
        <v>3</v>
      </c>
      <c r="I183" s="7">
        <v>2</v>
      </c>
      <c r="J183" s="128">
        <f t="shared" si="9"/>
        <v>3</v>
      </c>
      <c r="K183" s="128">
        <f t="shared" si="10"/>
        <v>0.89442719099991586</v>
      </c>
      <c r="L183" s="104">
        <f t="shared" si="12"/>
        <v>3.2</v>
      </c>
      <c r="M183" s="104">
        <f t="shared" si="11"/>
        <v>0.83666002653407512</v>
      </c>
      <c r="N183" s="6"/>
    </row>
    <row r="184" spans="1:14" s="100" customFormat="1">
      <c r="A184" s="103" t="s">
        <v>784</v>
      </c>
      <c r="B184" s="100" t="s">
        <v>678</v>
      </c>
      <c r="C184" s="100" t="s">
        <v>699</v>
      </c>
      <c r="D184" s="7">
        <v>5</v>
      </c>
      <c r="E184" s="7">
        <v>5</v>
      </c>
      <c r="F184" s="7">
        <v>5</v>
      </c>
      <c r="G184" s="7">
        <v>5</v>
      </c>
      <c r="H184" s="7">
        <v>5</v>
      </c>
      <c r="I184" s="7">
        <v>5</v>
      </c>
      <c r="J184" s="128">
        <f t="shared" si="9"/>
        <v>5</v>
      </c>
      <c r="K184" s="128">
        <f t="shared" si="10"/>
        <v>0</v>
      </c>
      <c r="L184" s="104">
        <f t="shared" si="12"/>
        <v>5</v>
      </c>
      <c r="M184" s="104">
        <f t="shared" si="11"/>
        <v>0</v>
      </c>
      <c r="N184" s="7" t="s">
        <v>388</v>
      </c>
    </row>
    <row r="185" spans="1:14" s="100" customFormat="1">
      <c r="A185" s="103" t="s">
        <v>785</v>
      </c>
      <c r="B185" s="100" t="s">
        <v>678</v>
      </c>
      <c r="C185" s="100" t="s">
        <v>699</v>
      </c>
      <c r="D185" s="7">
        <v>5</v>
      </c>
      <c r="E185" s="7">
        <v>4</v>
      </c>
      <c r="F185" s="7">
        <v>5</v>
      </c>
      <c r="G185" s="7">
        <v>5</v>
      </c>
      <c r="H185" s="7">
        <v>5</v>
      </c>
      <c r="I185" s="7">
        <v>5</v>
      </c>
      <c r="J185" s="128">
        <f t="shared" si="9"/>
        <v>4.833333333333333</v>
      </c>
      <c r="K185" s="128">
        <f t="shared" si="10"/>
        <v>0.40824829046386302</v>
      </c>
      <c r="L185" s="104">
        <f t="shared" si="12"/>
        <v>4.8</v>
      </c>
      <c r="M185" s="104">
        <f t="shared" si="11"/>
        <v>0.44721359549995787</v>
      </c>
      <c r="N185" s="7" t="s">
        <v>389</v>
      </c>
    </row>
    <row r="186" spans="1:14" s="100" customFormat="1">
      <c r="A186" s="103" t="s">
        <v>786</v>
      </c>
      <c r="B186" s="100" t="s">
        <v>678</v>
      </c>
      <c r="C186" s="100" t="s">
        <v>699</v>
      </c>
      <c r="D186" s="7">
        <v>5</v>
      </c>
      <c r="E186" s="7">
        <v>5</v>
      </c>
      <c r="F186" s="7">
        <v>5</v>
      </c>
      <c r="G186" s="7">
        <v>5</v>
      </c>
      <c r="H186" s="7">
        <v>5</v>
      </c>
      <c r="I186" s="7">
        <v>5</v>
      </c>
      <c r="J186" s="128">
        <f t="shared" si="9"/>
        <v>5</v>
      </c>
      <c r="K186" s="128">
        <f t="shared" si="10"/>
        <v>0</v>
      </c>
      <c r="L186" s="104">
        <f t="shared" si="12"/>
        <v>5</v>
      </c>
      <c r="M186" s="104">
        <f t="shared" si="11"/>
        <v>0</v>
      </c>
      <c r="N186" s="7" t="s">
        <v>390</v>
      </c>
    </row>
    <row r="187" spans="1:14" s="100" customFormat="1">
      <c r="A187" s="103" t="s">
        <v>787</v>
      </c>
      <c r="B187" s="100" t="s">
        <v>678</v>
      </c>
      <c r="C187" s="100" t="s">
        <v>699</v>
      </c>
      <c r="D187" s="7">
        <v>5</v>
      </c>
      <c r="E187" s="7">
        <v>2</v>
      </c>
      <c r="F187" s="7">
        <v>2</v>
      </c>
      <c r="G187" s="7">
        <v>5</v>
      </c>
      <c r="H187" s="7">
        <v>2</v>
      </c>
      <c r="I187" s="7">
        <v>5</v>
      </c>
      <c r="J187" s="128">
        <f t="shared" si="9"/>
        <v>3.5</v>
      </c>
      <c r="K187" s="128">
        <f t="shared" si="10"/>
        <v>1.6431676725154984</v>
      </c>
      <c r="L187" s="104">
        <f t="shared" si="12"/>
        <v>3.2</v>
      </c>
      <c r="M187" s="104">
        <f t="shared" si="11"/>
        <v>1.6431676725154982</v>
      </c>
      <c r="N187" s="7" t="s">
        <v>391</v>
      </c>
    </row>
    <row r="188" spans="1:14" s="100" customFormat="1">
      <c r="A188" s="103" t="s">
        <v>788</v>
      </c>
      <c r="B188" s="100" t="s">
        <v>678</v>
      </c>
      <c r="C188" s="100" t="s">
        <v>699</v>
      </c>
      <c r="D188" s="7">
        <v>5</v>
      </c>
      <c r="E188" s="7">
        <v>3</v>
      </c>
      <c r="F188" s="7">
        <v>3</v>
      </c>
      <c r="G188" s="7">
        <v>5</v>
      </c>
      <c r="H188" s="7">
        <v>3</v>
      </c>
      <c r="I188" s="7">
        <v>5</v>
      </c>
      <c r="J188" s="128">
        <f t="shared" si="9"/>
        <v>4</v>
      </c>
      <c r="K188" s="128">
        <f t="shared" si="10"/>
        <v>1.0954451150103321</v>
      </c>
      <c r="L188" s="104">
        <f t="shared" si="12"/>
        <v>3.8</v>
      </c>
      <c r="M188" s="104">
        <f t="shared" si="11"/>
        <v>1.0954451150103319</v>
      </c>
      <c r="N188" s="7" t="s">
        <v>392</v>
      </c>
    </row>
    <row r="189" spans="1:14" s="100" customFormat="1">
      <c r="A189" s="103" t="s">
        <v>789</v>
      </c>
      <c r="B189" s="100" t="s">
        <v>678</v>
      </c>
      <c r="C189" s="100" t="s">
        <v>699</v>
      </c>
      <c r="D189" s="7">
        <v>5</v>
      </c>
      <c r="E189" s="7">
        <v>3</v>
      </c>
      <c r="F189" s="7">
        <v>4</v>
      </c>
      <c r="G189" s="7">
        <v>5</v>
      </c>
      <c r="H189" s="7">
        <v>4</v>
      </c>
      <c r="I189" s="7">
        <v>5</v>
      </c>
      <c r="J189" s="128">
        <f t="shared" si="9"/>
        <v>4.333333333333333</v>
      </c>
      <c r="K189" s="128">
        <f t="shared" si="10"/>
        <v>0.81649658092772548</v>
      </c>
      <c r="L189" s="104">
        <f t="shared" si="12"/>
        <v>4.2</v>
      </c>
      <c r="M189" s="104">
        <f t="shared" si="11"/>
        <v>0.83666002653407512</v>
      </c>
      <c r="N189" s="7" t="s">
        <v>392</v>
      </c>
    </row>
    <row r="190" spans="1:14" s="100" customFormat="1">
      <c r="A190" s="103" t="s">
        <v>790</v>
      </c>
      <c r="B190" s="100" t="s">
        <v>678</v>
      </c>
      <c r="C190" s="100" t="s">
        <v>699</v>
      </c>
      <c r="D190" s="7">
        <v>5</v>
      </c>
      <c r="E190" s="7">
        <v>2</v>
      </c>
      <c r="F190" s="7">
        <v>2</v>
      </c>
      <c r="G190" s="7">
        <v>5</v>
      </c>
      <c r="H190" s="7">
        <v>2</v>
      </c>
      <c r="I190" s="7">
        <v>5</v>
      </c>
      <c r="J190" s="128">
        <f t="shared" si="9"/>
        <v>3.5</v>
      </c>
      <c r="K190" s="128">
        <f t="shared" si="10"/>
        <v>1.6431676725154984</v>
      </c>
      <c r="L190" s="104">
        <f t="shared" si="12"/>
        <v>3.2</v>
      </c>
      <c r="M190" s="104">
        <f t="shared" si="11"/>
        <v>1.6431676725154982</v>
      </c>
      <c r="N190" s="7" t="s">
        <v>393</v>
      </c>
    </row>
    <row r="191" spans="1:14" s="100" customFormat="1">
      <c r="A191" s="103" t="s">
        <v>791</v>
      </c>
      <c r="B191" s="100" t="s">
        <v>678</v>
      </c>
      <c r="C191" s="100" t="s">
        <v>699</v>
      </c>
      <c r="D191" s="7">
        <v>5</v>
      </c>
      <c r="E191" s="7">
        <v>5</v>
      </c>
      <c r="F191" s="7">
        <v>5</v>
      </c>
      <c r="G191" s="7">
        <v>5</v>
      </c>
      <c r="H191" s="7">
        <v>5</v>
      </c>
      <c r="I191" s="7">
        <v>5</v>
      </c>
      <c r="J191" s="128">
        <f t="shared" si="9"/>
        <v>5</v>
      </c>
      <c r="K191" s="128">
        <f t="shared" si="10"/>
        <v>0</v>
      </c>
      <c r="L191" s="104">
        <f t="shared" si="12"/>
        <v>5</v>
      </c>
      <c r="M191" s="104">
        <f t="shared" si="11"/>
        <v>0</v>
      </c>
      <c r="N191" s="7" t="s">
        <v>394</v>
      </c>
    </row>
    <row r="192" spans="1:14" s="100" customFormat="1">
      <c r="A192" s="103" t="s">
        <v>784</v>
      </c>
      <c r="B192" s="100" t="s">
        <v>758</v>
      </c>
      <c r="C192" s="100" t="s">
        <v>699</v>
      </c>
      <c r="D192" s="7">
        <v>4</v>
      </c>
      <c r="E192" s="7">
        <v>4</v>
      </c>
      <c r="F192" s="7">
        <v>4</v>
      </c>
      <c r="G192" s="7">
        <v>4</v>
      </c>
      <c r="H192" s="7">
        <v>4</v>
      </c>
      <c r="I192" s="7">
        <v>3</v>
      </c>
      <c r="J192" s="128">
        <f t="shared" si="9"/>
        <v>3.8333333333333335</v>
      </c>
      <c r="K192" s="128">
        <f t="shared" si="10"/>
        <v>0.40824829046386302</v>
      </c>
      <c r="L192" s="104">
        <f t="shared" si="12"/>
        <v>4</v>
      </c>
      <c r="M192" s="104">
        <f t="shared" si="11"/>
        <v>0</v>
      </c>
      <c r="N192" s="7" t="s">
        <v>411</v>
      </c>
    </row>
    <row r="193" spans="1:14" s="100" customFormat="1">
      <c r="A193" s="103" t="s">
        <v>785</v>
      </c>
      <c r="B193" s="100" t="s">
        <v>758</v>
      </c>
      <c r="C193" s="100" t="s">
        <v>699</v>
      </c>
      <c r="D193" s="7">
        <v>4</v>
      </c>
      <c r="E193" s="7">
        <v>4</v>
      </c>
      <c r="F193" s="7">
        <v>4</v>
      </c>
      <c r="G193" s="7">
        <v>4</v>
      </c>
      <c r="H193" s="7">
        <v>4</v>
      </c>
      <c r="I193" s="7">
        <v>4</v>
      </c>
      <c r="J193" s="128">
        <f t="shared" si="9"/>
        <v>4</v>
      </c>
      <c r="K193" s="128">
        <f t="shared" si="10"/>
        <v>0</v>
      </c>
      <c r="L193" s="104">
        <f t="shared" si="12"/>
        <v>4</v>
      </c>
      <c r="M193" s="104">
        <f t="shared" si="11"/>
        <v>0</v>
      </c>
      <c r="N193" s="7" t="s">
        <v>406</v>
      </c>
    </row>
    <row r="194" spans="1:14" s="100" customFormat="1">
      <c r="A194" s="103" t="s">
        <v>786</v>
      </c>
      <c r="B194" s="100" t="s">
        <v>758</v>
      </c>
      <c r="C194" s="100" t="s">
        <v>699</v>
      </c>
      <c r="D194" s="7">
        <v>4</v>
      </c>
      <c r="E194" s="7">
        <v>4</v>
      </c>
      <c r="F194" s="7">
        <v>4</v>
      </c>
      <c r="G194" s="7">
        <v>4</v>
      </c>
      <c r="H194" s="7">
        <v>4</v>
      </c>
      <c r="I194" s="7">
        <v>4</v>
      </c>
      <c r="J194" s="128">
        <f t="shared" si="9"/>
        <v>4</v>
      </c>
      <c r="K194" s="128">
        <f t="shared" si="10"/>
        <v>0</v>
      </c>
      <c r="L194" s="104">
        <f t="shared" si="12"/>
        <v>4</v>
      </c>
      <c r="M194" s="104">
        <f t="shared" si="11"/>
        <v>0</v>
      </c>
      <c r="N194" s="7" t="s">
        <v>406</v>
      </c>
    </row>
    <row r="195" spans="1:14" s="100" customFormat="1">
      <c r="A195" s="103" t="s">
        <v>787</v>
      </c>
      <c r="B195" s="100" t="s">
        <v>758</v>
      </c>
      <c r="C195" s="100" t="s">
        <v>699</v>
      </c>
      <c r="D195" s="7">
        <v>4</v>
      </c>
      <c r="E195" s="7">
        <v>3</v>
      </c>
      <c r="F195" s="7">
        <v>4</v>
      </c>
      <c r="G195" s="7">
        <v>4</v>
      </c>
      <c r="H195" s="7">
        <v>4</v>
      </c>
      <c r="I195" s="7">
        <v>3</v>
      </c>
      <c r="J195" s="128">
        <f t="shared" ref="J195:J258" si="13">AVERAGE(D195:I195)</f>
        <v>3.6666666666666665</v>
      </c>
      <c r="K195" s="128">
        <f t="shared" ref="K195:K258" si="14">STDEV(D195:I195)</f>
        <v>0.51639777949432131</v>
      </c>
      <c r="L195" s="104">
        <f t="shared" si="12"/>
        <v>3.8</v>
      </c>
      <c r="M195" s="104">
        <f t="shared" ref="M195:M258" si="15">STDEV(D195:H195)</f>
        <v>0.44721359549995715</v>
      </c>
      <c r="N195" s="7" t="s">
        <v>412</v>
      </c>
    </row>
    <row r="196" spans="1:14" s="100" customFormat="1">
      <c r="A196" s="103" t="s">
        <v>788</v>
      </c>
      <c r="B196" s="100" t="s">
        <v>758</v>
      </c>
      <c r="C196" s="100" t="s">
        <v>699</v>
      </c>
      <c r="D196" s="7">
        <v>4</v>
      </c>
      <c r="E196" s="7">
        <v>3</v>
      </c>
      <c r="F196" s="7">
        <v>4</v>
      </c>
      <c r="G196" s="7">
        <v>4</v>
      </c>
      <c r="H196" s="7">
        <v>4</v>
      </c>
      <c r="I196" s="7">
        <v>4</v>
      </c>
      <c r="J196" s="128">
        <f t="shared" si="13"/>
        <v>3.8333333333333335</v>
      </c>
      <c r="K196" s="128">
        <f t="shared" si="14"/>
        <v>0.40824829046386296</v>
      </c>
      <c r="L196" s="104">
        <f t="shared" si="12"/>
        <v>3.8</v>
      </c>
      <c r="M196" s="104">
        <f t="shared" si="15"/>
        <v>0.44721359549995715</v>
      </c>
      <c r="N196" s="6"/>
    </row>
    <row r="197" spans="1:14" s="100" customFormat="1">
      <c r="A197" s="103" t="s">
        <v>789</v>
      </c>
      <c r="B197" s="100" t="s">
        <v>758</v>
      </c>
      <c r="C197" s="100" t="s">
        <v>699</v>
      </c>
      <c r="D197" s="7">
        <v>4</v>
      </c>
      <c r="E197" s="7">
        <v>3</v>
      </c>
      <c r="F197" s="7">
        <v>4</v>
      </c>
      <c r="G197" s="7">
        <v>4</v>
      </c>
      <c r="H197" s="7">
        <v>4</v>
      </c>
      <c r="I197" s="7">
        <v>3</v>
      </c>
      <c r="J197" s="128">
        <f t="shared" si="13"/>
        <v>3.6666666666666665</v>
      </c>
      <c r="K197" s="128">
        <f t="shared" si="14"/>
        <v>0.51639777949432131</v>
      </c>
      <c r="L197" s="104">
        <f t="shared" si="12"/>
        <v>3.8</v>
      </c>
      <c r="M197" s="104">
        <f t="shared" si="15"/>
        <v>0.44721359549995715</v>
      </c>
      <c r="N197" s="6"/>
    </row>
    <row r="198" spans="1:14" s="100" customFormat="1">
      <c r="A198" s="103" t="s">
        <v>790</v>
      </c>
      <c r="B198" s="100" t="s">
        <v>758</v>
      </c>
      <c r="C198" s="100" t="s">
        <v>699</v>
      </c>
      <c r="D198" s="7">
        <v>4</v>
      </c>
      <c r="E198" s="7">
        <v>3</v>
      </c>
      <c r="F198" s="7">
        <v>4</v>
      </c>
      <c r="G198" s="7">
        <v>3</v>
      </c>
      <c r="H198" s="7">
        <v>3</v>
      </c>
      <c r="I198" s="7">
        <v>3</v>
      </c>
      <c r="J198" s="128">
        <f t="shared" si="13"/>
        <v>3.3333333333333335</v>
      </c>
      <c r="K198" s="128">
        <f t="shared" si="14"/>
        <v>0.51639777949432131</v>
      </c>
      <c r="L198" s="104">
        <f t="shared" si="12"/>
        <v>3.4</v>
      </c>
      <c r="M198" s="104">
        <f t="shared" si="15"/>
        <v>0.54772255750516674</v>
      </c>
      <c r="N198" s="6"/>
    </row>
    <row r="199" spans="1:14" s="100" customFormat="1">
      <c r="A199" s="103" t="s">
        <v>791</v>
      </c>
      <c r="B199" s="100" t="s">
        <v>758</v>
      </c>
      <c r="C199" s="100" t="s">
        <v>699</v>
      </c>
      <c r="D199" s="7">
        <v>5</v>
      </c>
      <c r="E199" s="7">
        <v>5</v>
      </c>
      <c r="F199" s="7">
        <v>5</v>
      </c>
      <c r="G199" s="7">
        <v>5</v>
      </c>
      <c r="H199" s="7">
        <v>5</v>
      </c>
      <c r="I199" s="7">
        <v>5</v>
      </c>
      <c r="J199" s="128">
        <f t="shared" si="13"/>
        <v>5</v>
      </c>
      <c r="K199" s="128">
        <f t="shared" si="14"/>
        <v>0</v>
      </c>
      <c r="L199" s="104">
        <f t="shared" si="12"/>
        <v>5</v>
      </c>
      <c r="M199" s="104">
        <f t="shared" si="15"/>
        <v>0</v>
      </c>
      <c r="N199" s="6"/>
    </row>
    <row r="200" spans="1:14" s="67" customFormat="1" ht="30">
      <c r="A200" s="106" t="s">
        <v>695</v>
      </c>
      <c r="B200" s="67" t="s">
        <v>681</v>
      </c>
      <c r="C200" s="67" t="s">
        <v>535</v>
      </c>
      <c r="D200" s="70">
        <v>5</v>
      </c>
      <c r="E200" s="70">
        <v>5</v>
      </c>
      <c r="F200" s="70">
        <v>5</v>
      </c>
      <c r="G200" s="70">
        <v>5</v>
      </c>
      <c r="H200" s="70">
        <v>5</v>
      </c>
      <c r="I200" s="70">
        <v>5</v>
      </c>
      <c r="J200" s="129">
        <f t="shared" si="13"/>
        <v>5</v>
      </c>
      <c r="K200" s="129">
        <f t="shared" si="14"/>
        <v>0</v>
      </c>
      <c r="L200" s="68">
        <f>AVERAGE(D200:H200)</f>
        <v>5</v>
      </c>
      <c r="M200" s="68">
        <f t="shared" si="15"/>
        <v>0</v>
      </c>
      <c r="N200" s="70" t="s">
        <v>476</v>
      </c>
    </row>
    <row r="201" spans="1:14" s="67" customFormat="1" ht="30">
      <c r="A201" s="106" t="s">
        <v>701</v>
      </c>
      <c r="B201" s="67" t="s">
        <v>681</v>
      </c>
      <c r="C201" s="67" t="s">
        <v>535</v>
      </c>
      <c r="D201" s="70">
        <v>5</v>
      </c>
      <c r="E201" s="70">
        <v>5</v>
      </c>
      <c r="F201" s="70">
        <v>5</v>
      </c>
      <c r="G201" s="70">
        <v>5</v>
      </c>
      <c r="H201" s="70">
        <v>5</v>
      </c>
      <c r="I201" s="70">
        <v>5</v>
      </c>
      <c r="J201" s="129">
        <f t="shared" si="13"/>
        <v>5</v>
      </c>
      <c r="K201" s="129">
        <f t="shared" si="14"/>
        <v>0</v>
      </c>
      <c r="L201" s="68">
        <f t="shared" ref="L201:L244" si="16">AVERAGE(D201:H201)</f>
        <v>5</v>
      </c>
      <c r="M201" s="68">
        <f t="shared" si="15"/>
        <v>0</v>
      </c>
      <c r="N201" s="70" t="s">
        <v>653</v>
      </c>
    </row>
    <row r="202" spans="1:14" s="67" customFormat="1" ht="30">
      <c r="A202" s="106" t="s">
        <v>702</v>
      </c>
      <c r="B202" s="67" t="s">
        <v>681</v>
      </c>
      <c r="C202" s="67" t="s">
        <v>535</v>
      </c>
      <c r="D202" s="70">
        <v>5</v>
      </c>
      <c r="E202" s="70">
        <v>5</v>
      </c>
      <c r="F202" s="70">
        <v>5</v>
      </c>
      <c r="G202" s="70">
        <v>4</v>
      </c>
      <c r="H202" s="70">
        <v>5</v>
      </c>
      <c r="I202" s="70">
        <v>3</v>
      </c>
      <c r="J202" s="129">
        <f t="shared" si="13"/>
        <v>4.5</v>
      </c>
      <c r="K202" s="129">
        <f t="shared" si="14"/>
        <v>0.83666002653407556</v>
      </c>
      <c r="L202" s="68">
        <f t="shared" si="16"/>
        <v>4.8</v>
      </c>
      <c r="M202" s="68">
        <f t="shared" si="15"/>
        <v>0.44721359549995793</v>
      </c>
      <c r="N202" s="70" t="s">
        <v>654</v>
      </c>
    </row>
    <row r="203" spans="1:14" s="67" customFormat="1" ht="30">
      <c r="A203" s="106" t="s">
        <v>695</v>
      </c>
      <c r="B203" s="67" t="s">
        <v>674</v>
      </c>
      <c r="C203" s="67" t="s">
        <v>535</v>
      </c>
      <c r="D203" s="70">
        <v>4</v>
      </c>
      <c r="E203" s="70">
        <v>4</v>
      </c>
      <c r="F203" s="70">
        <v>4</v>
      </c>
      <c r="G203" s="70">
        <v>5</v>
      </c>
      <c r="H203" s="70">
        <v>5</v>
      </c>
      <c r="I203" s="70">
        <v>5</v>
      </c>
      <c r="J203" s="129">
        <f t="shared" si="13"/>
        <v>4.5</v>
      </c>
      <c r="K203" s="129">
        <f t="shared" si="14"/>
        <v>0.54772255750516607</v>
      </c>
      <c r="L203" s="68">
        <f t="shared" si="16"/>
        <v>4.4000000000000004</v>
      </c>
      <c r="M203" s="68">
        <f t="shared" si="15"/>
        <v>0.54772255750516674</v>
      </c>
      <c r="N203" s="70" t="s">
        <v>504</v>
      </c>
    </row>
    <row r="204" spans="1:14" s="67" customFormat="1" ht="30">
      <c r="A204" s="106" t="s">
        <v>701</v>
      </c>
      <c r="B204" s="67" t="s">
        <v>674</v>
      </c>
      <c r="C204" s="67" t="s">
        <v>535</v>
      </c>
      <c r="D204" s="70">
        <v>5</v>
      </c>
      <c r="E204" s="70">
        <v>5</v>
      </c>
      <c r="F204" s="70">
        <v>4</v>
      </c>
      <c r="G204" s="70">
        <v>5</v>
      </c>
      <c r="H204" s="70">
        <v>5</v>
      </c>
      <c r="I204" s="70">
        <v>5</v>
      </c>
      <c r="J204" s="129">
        <f t="shared" si="13"/>
        <v>4.833333333333333</v>
      </c>
      <c r="K204" s="129">
        <f t="shared" si="14"/>
        <v>0.40824829046386302</v>
      </c>
      <c r="L204" s="68">
        <f t="shared" si="16"/>
        <v>4.8</v>
      </c>
      <c r="M204" s="68">
        <f t="shared" si="15"/>
        <v>0.44721359549995793</v>
      </c>
      <c r="N204" s="70" t="s">
        <v>505</v>
      </c>
    </row>
    <row r="205" spans="1:14" s="67" customFormat="1" ht="30">
      <c r="A205" s="106" t="s">
        <v>702</v>
      </c>
      <c r="B205" s="67" t="s">
        <v>674</v>
      </c>
      <c r="C205" s="67" t="s">
        <v>535</v>
      </c>
      <c r="D205" s="70">
        <v>5</v>
      </c>
      <c r="E205" s="70">
        <v>5</v>
      </c>
      <c r="F205" s="70">
        <v>5</v>
      </c>
      <c r="G205" s="70">
        <v>5</v>
      </c>
      <c r="H205" s="70">
        <v>5</v>
      </c>
      <c r="I205" s="70">
        <v>5</v>
      </c>
      <c r="J205" s="129">
        <f t="shared" si="13"/>
        <v>5</v>
      </c>
      <c r="K205" s="129">
        <f t="shared" si="14"/>
        <v>0</v>
      </c>
      <c r="L205" s="68">
        <f t="shared" si="16"/>
        <v>5</v>
      </c>
      <c r="M205" s="68">
        <f t="shared" si="15"/>
        <v>0</v>
      </c>
      <c r="N205" s="70" t="s">
        <v>506</v>
      </c>
    </row>
    <row r="206" spans="1:14" s="67" customFormat="1" ht="30">
      <c r="A206" s="106" t="s">
        <v>719</v>
      </c>
      <c r="B206" s="67" t="s">
        <v>668</v>
      </c>
      <c r="C206" s="67" t="s">
        <v>535</v>
      </c>
      <c r="D206" s="69">
        <v>4</v>
      </c>
      <c r="E206" s="69">
        <v>4</v>
      </c>
      <c r="F206" s="69">
        <v>4</v>
      </c>
      <c r="G206" s="69">
        <v>5</v>
      </c>
      <c r="H206" s="69">
        <v>5</v>
      </c>
      <c r="I206" s="69">
        <v>5</v>
      </c>
      <c r="J206" s="129">
        <f t="shared" si="13"/>
        <v>4.5</v>
      </c>
      <c r="K206" s="129">
        <f t="shared" si="14"/>
        <v>0.54772255750516607</v>
      </c>
      <c r="L206" s="68">
        <f t="shared" si="16"/>
        <v>4.4000000000000004</v>
      </c>
      <c r="M206" s="68">
        <f t="shared" si="15"/>
        <v>0.54772255750516674</v>
      </c>
      <c r="N206" s="69" t="s">
        <v>136</v>
      </c>
    </row>
    <row r="207" spans="1:14" s="67" customFormat="1" ht="45">
      <c r="A207" s="106" t="s">
        <v>720</v>
      </c>
      <c r="B207" s="67" t="s">
        <v>668</v>
      </c>
      <c r="C207" s="67" t="s">
        <v>535</v>
      </c>
      <c r="D207" s="69">
        <v>3</v>
      </c>
      <c r="E207" s="69">
        <v>3</v>
      </c>
      <c r="F207" s="69">
        <v>4</v>
      </c>
      <c r="G207" s="69">
        <v>5</v>
      </c>
      <c r="H207" s="69">
        <v>5</v>
      </c>
      <c r="I207" s="69">
        <v>5</v>
      </c>
      <c r="J207" s="129">
        <f t="shared" si="13"/>
        <v>4.166666666666667</v>
      </c>
      <c r="K207" s="129">
        <f t="shared" si="14"/>
        <v>0.98319208025017457</v>
      </c>
      <c r="L207" s="68">
        <f t="shared" si="16"/>
        <v>4</v>
      </c>
      <c r="M207" s="68">
        <f t="shared" si="15"/>
        <v>1</v>
      </c>
      <c r="N207" s="69" t="s">
        <v>138</v>
      </c>
    </row>
    <row r="208" spans="1:14" s="67" customFormat="1" ht="30">
      <c r="A208" s="106" t="s">
        <v>721</v>
      </c>
      <c r="B208" s="67" t="s">
        <v>668</v>
      </c>
      <c r="C208" s="67" t="s">
        <v>535</v>
      </c>
      <c r="D208" s="69">
        <v>3</v>
      </c>
      <c r="E208" s="69">
        <v>4</v>
      </c>
      <c r="F208" s="69">
        <v>3</v>
      </c>
      <c r="G208" s="69">
        <v>4</v>
      </c>
      <c r="H208" s="69">
        <v>5</v>
      </c>
      <c r="I208" s="69">
        <v>5</v>
      </c>
      <c r="J208" s="129">
        <f t="shared" si="13"/>
        <v>4</v>
      </c>
      <c r="K208" s="129">
        <f t="shared" si="14"/>
        <v>0.89442719099991586</v>
      </c>
      <c r="L208" s="68">
        <f t="shared" si="16"/>
        <v>3.8</v>
      </c>
      <c r="M208" s="68">
        <f t="shared" si="15"/>
        <v>0.83666002653407512</v>
      </c>
      <c r="N208" s="69" t="s">
        <v>138</v>
      </c>
    </row>
    <row r="209" spans="1:14" s="67" customFormat="1" ht="63.75">
      <c r="A209" s="106" t="s">
        <v>719</v>
      </c>
      <c r="B209" s="67" t="s">
        <v>669</v>
      </c>
      <c r="C209" s="67" t="s">
        <v>535</v>
      </c>
      <c r="D209" s="107">
        <v>3</v>
      </c>
      <c r="E209" s="69">
        <v>4</v>
      </c>
      <c r="F209" s="69">
        <v>2</v>
      </c>
      <c r="G209" s="69">
        <v>5</v>
      </c>
      <c r="H209" s="69">
        <v>4</v>
      </c>
      <c r="I209" s="69">
        <v>5</v>
      </c>
      <c r="J209" s="129">
        <f t="shared" si="13"/>
        <v>3.8333333333333335</v>
      </c>
      <c r="K209" s="129">
        <f t="shared" si="14"/>
        <v>1.1690451944500118</v>
      </c>
      <c r="L209" s="68">
        <f t="shared" si="16"/>
        <v>3.6</v>
      </c>
      <c r="M209" s="68">
        <f t="shared" si="15"/>
        <v>1.1401754250991383</v>
      </c>
      <c r="N209" s="69" t="s">
        <v>153</v>
      </c>
    </row>
    <row r="210" spans="1:14" s="67" customFormat="1" ht="45">
      <c r="A210" s="106" t="s">
        <v>720</v>
      </c>
      <c r="B210" s="67" t="s">
        <v>669</v>
      </c>
      <c r="C210" s="67" t="s">
        <v>535</v>
      </c>
      <c r="D210" s="69">
        <v>4</v>
      </c>
      <c r="E210" s="69">
        <v>2</v>
      </c>
      <c r="F210" s="69">
        <v>3</v>
      </c>
      <c r="G210" s="69">
        <v>5</v>
      </c>
      <c r="H210" s="69">
        <v>5</v>
      </c>
      <c r="I210" s="69">
        <v>5</v>
      </c>
      <c r="J210" s="129">
        <f t="shared" si="13"/>
        <v>4</v>
      </c>
      <c r="K210" s="129">
        <f t="shared" si="14"/>
        <v>1.2649110640673518</v>
      </c>
      <c r="L210" s="68">
        <f t="shared" si="16"/>
        <v>3.8</v>
      </c>
      <c r="M210" s="68">
        <f t="shared" si="15"/>
        <v>1.3038404810405295</v>
      </c>
      <c r="N210" s="69" t="s">
        <v>154</v>
      </c>
    </row>
    <row r="211" spans="1:14" s="67" customFormat="1" ht="30">
      <c r="A211" s="106" t="s">
        <v>721</v>
      </c>
      <c r="B211" s="67" t="s">
        <v>669</v>
      </c>
      <c r="C211" s="67" t="s">
        <v>535</v>
      </c>
      <c r="D211" s="69">
        <v>4</v>
      </c>
      <c r="E211" s="69">
        <v>4</v>
      </c>
      <c r="F211" s="69">
        <v>4</v>
      </c>
      <c r="G211" s="69">
        <v>5</v>
      </c>
      <c r="H211" s="69">
        <v>5</v>
      </c>
      <c r="I211" s="69">
        <v>5</v>
      </c>
      <c r="J211" s="129">
        <f t="shared" si="13"/>
        <v>4.5</v>
      </c>
      <c r="K211" s="129">
        <f t="shared" si="14"/>
        <v>0.54772255750516607</v>
      </c>
      <c r="L211" s="68">
        <f t="shared" si="16"/>
        <v>4.4000000000000004</v>
      </c>
      <c r="M211" s="68">
        <f t="shared" si="15"/>
        <v>0.54772255750516674</v>
      </c>
      <c r="N211" s="69" t="s">
        <v>155</v>
      </c>
    </row>
    <row r="212" spans="1:14" s="67" customFormat="1" ht="51">
      <c r="A212" s="106" t="s">
        <v>719</v>
      </c>
      <c r="B212" s="67" t="s">
        <v>670</v>
      </c>
      <c r="C212" s="67" t="s">
        <v>535</v>
      </c>
      <c r="D212" s="69">
        <v>4</v>
      </c>
      <c r="E212" s="69">
        <v>4</v>
      </c>
      <c r="F212" s="69">
        <v>2</v>
      </c>
      <c r="G212" s="69">
        <v>4</v>
      </c>
      <c r="H212" s="69">
        <v>2</v>
      </c>
      <c r="I212" s="69">
        <v>4</v>
      </c>
      <c r="J212" s="129">
        <f t="shared" si="13"/>
        <v>3.3333333333333335</v>
      </c>
      <c r="K212" s="129">
        <f t="shared" si="14"/>
        <v>1.0327955589886442</v>
      </c>
      <c r="L212" s="68">
        <f t="shared" si="16"/>
        <v>3.2</v>
      </c>
      <c r="M212" s="68">
        <f t="shared" si="15"/>
        <v>1.0954451150103319</v>
      </c>
      <c r="N212" s="69" t="s">
        <v>189</v>
      </c>
    </row>
    <row r="213" spans="1:14" s="67" customFormat="1" ht="51">
      <c r="A213" s="106" t="s">
        <v>720</v>
      </c>
      <c r="B213" s="67" t="s">
        <v>670</v>
      </c>
      <c r="C213" s="67" t="s">
        <v>535</v>
      </c>
      <c r="D213" s="69">
        <v>4</v>
      </c>
      <c r="E213" s="69">
        <v>3</v>
      </c>
      <c r="F213" s="69">
        <v>2</v>
      </c>
      <c r="G213" s="69">
        <v>2</v>
      </c>
      <c r="H213" s="69">
        <v>2</v>
      </c>
      <c r="I213" s="69">
        <v>2</v>
      </c>
      <c r="J213" s="129">
        <f t="shared" si="13"/>
        <v>2.5</v>
      </c>
      <c r="K213" s="129">
        <f t="shared" si="14"/>
        <v>0.83666002653407556</v>
      </c>
      <c r="L213" s="68">
        <f t="shared" si="16"/>
        <v>2.6</v>
      </c>
      <c r="M213" s="68">
        <f t="shared" si="15"/>
        <v>0.8944271909999163</v>
      </c>
      <c r="N213" s="69" t="s">
        <v>190</v>
      </c>
    </row>
    <row r="214" spans="1:14" s="67" customFormat="1" ht="30">
      <c r="A214" s="106" t="s">
        <v>721</v>
      </c>
      <c r="B214" s="67" t="s">
        <v>670</v>
      </c>
      <c r="C214" s="67" t="s">
        <v>535</v>
      </c>
      <c r="D214" s="69">
        <v>4</v>
      </c>
      <c r="E214" s="69">
        <v>4</v>
      </c>
      <c r="F214" s="69">
        <v>2</v>
      </c>
      <c r="G214" s="69">
        <v>4</v>
      </c>
      <c r="H214" s="69">
        <v>2</v>
      </c>
      <c r="I214" s="69">
        <v>4</v>
      </c>
      <c r="J214" s="129">
        <f t="shared" si="13"/>
        <v>3.3333333333333335</v>
      </c>
      <c r="K214" s="129">
        <f t="shared" si="14"/>
        <v>1.0327955589886442</v>
      </c>
      <c r="L214" s="68">
        <f t="shared" si="16"/>
        <v>3.2</v>
      </c>
      <c r="M214" s="68">
        <f t="shared" si="15"/>
        <v>1.0954451150103319</v>
      </c>
      <c r="N214" s="69" t="s">
        <v>191</v>
      </c>
    </row>
    <row r="215" spans="1:14" s="67" customFormat="1" ht="30">
      <c r="A215" s="106" t="s">
        <v>719</v>
      </c>
      <c r="B215" s="67" t="s">
        <v>671</v>
      </c>
      <c r="C215" s="67" t="s">
        <v>535</v>
      </c>
      <c r="D215" s="69">
        <v>5</v>
      </c>
      <c r="E215" s="69">
        <v>5</v>
      </c>
      <c r="F215" s="69">
        <v>2</v>
      </c>
      <c r="G215" s="69">
        <v>5</v>
      </c>
      <c r="H215" s="69">
        <v>5</v>
      </c>
      <c r="I215" s="69">
        <v>5</v>
      </c>
      <c r="J215" s="129">
        <f t="shared" si="13"/>
        <v>4.5</v>
      </c>
      <c r="K215" s="129">
        <f t="shared" si="14"/>
        <v>1.2247448713915889</v>
      </c>
      <c r="L215" s="68">
        <f t="shared" si="16"/>
        <v>4.4000000000000004</v>
      </c>
      <c r="M215" s="68">
        <f t="shared" si="15"/>
        <v>1.3416407864998741</v>
      </c>
      <c r="N215" s="69" t="s">
        <v>207</v>
      </c>
    </row>
    <row r="216" spans="1:14" s="67" customFormat="1" ht="45">
      <c r="A216" s="106" t="s">
        <v>720</v>
      </c>
      <c r="B216" s="67" t="s">
        <v>671</v>
      </c>
      <c r="C216" s="67" t="s">
        <v>535</v>
      </c>
      <c r="D216" s="69">
        <v>2</v>
      </c>
      <c r="E216" s="69">
        <v>4</v>
      </c>
      <c r="F216" s="69">
        <v>4</v>
      </c>
      <c r="G216" s="69">
        <v>5</v>
      </c>
      <c r="H216" s="69">
        <v>5</v>
      </c>
      <c r="I216" s="69">
        <v>5</v>
      </c>
      <c r="J216" s="129">
        <f t="shared" si="13"/>
        <v>4.166666666666667</v>
      </c>
      <c r="K216" s="129">
        <f t="shared" si="14"/>
        <v>1.1690451944500118</v>
      </c>
      <c r="L216" s="68">
        <f t="shared" si="16"/>
        <v>4</v>
      </c>
      <c r="M216" s="68">
        <f t="shared" si="15"/>
        <v>1.2247448713915889</v>
      </c>
      <c r="N216" s="69" t="s">
        <v>208</v>
      </c>
    </row>
    <row r="217" spans="1:14" s="67" customFormat="1" ht="30">
      <c r="A217" s="106" t="s">
        <v>721</v>
      </c>
      <c r="B217" s="67" t="s">
        <v>671</v>
      </c>
      <c r="C217" s="67" t="s">
        <v>535</v>
      </c>
      <c r="D217" s="69">
        <v>5</v>
      </c>
      <c r="E217" s="69">
        <v>5</v>
      </c>
      <c r="F217" s="69">
        <v>5</v>
      </c>
      <c r="G217" s="69">
        <v>5</v>
      </c>
      <c r="H217" s="69">
        <v>5</v>
      </c>
      <c r="I217" s="69">
        <v>5</v>
      </c>
      <c r="J217" s="129">
        <f t="shared" si="13"/>
        <v>5</v>
      </c>
      <c r="K217" s="129">
        <f t="shared" si="14"/>
        <v>0</v>
      </c>
      <c r="L217" s="68">
        <f t="shared" si="16"/>
        <v>5</v>
      </c>
      <c r="M217" s="68">
        <f t="shared" si="15"/>
        <v>0</v>
      </c>
      <c r="N217" s="69" t="s">
        <v>209</v>
      </c>
    </row>
    <row r="218" spans="1:14" s="67" customFormat="1" ht="30">
      <c r="A218" s="106" t="s">
        <v>738</v>
      </c>
      <c r="B218" s="67" t="s">
        <v>672</v>
      </c>
      <c r="C218" s="67" t="s">
        <v>535</v>
      </c>
      <c r="D218" s="107">
        <v>4</v>
      </c>
      <c r="E218" s="69">
        <v>5</v>
      </c>
      <c r="F218" s="69">
        <v>4</v>
      </c>
      <c r="G218" s="69">
        <v>5</v>
      </c>
      <c r="H218" s="69">
        <v>5</v>
      </c>
      <c r="I218" s="69">
        <v>5</v>
      </c>
      <c r="J218" s="129">
        <f t="shared" si="13"/>
        <v>4.666666666666667</v>
      </c>
      <c r="K218" s="129">
        <f t="shared" si="14"/>
        <v>0.51639777949432408</v>
      </c>
      <c r="L218" s="68">
        <f t="shared" si="16"/>
        <v>4.5999999999999996</v>
      </c>
      <c r="M218" s="68">
        <f t="shared" si="15"/>
        <v>0.54772255750516674</v>
      </c>
      <c r="N218" s="69" t="s">
        <v>233</v>
      </c>
    </row>
    <row r="219" spans="1:14" s="67" customFormat="1" ht="30">
      <c r="A219" s="106" t="s">
        <v>739</v>
      </c>
      <c r="B219" s="67" t="s">
        <v>672</v>
      </c>
      <c r="C219" s="67" t="s">
        <v>535</v>
      </c>
      <c r="D219" s="69">
        <v>5</v>
      </c>
      <c r="E219" s="69">
        <v>5</v>
      </c>
      <c r="F219" s="69">
        <v>4</v>
      </c>
      <c r="G219" s="69">
        <v>5</v>
      </c>
      <c r="H219" s="69">
        <v>5</v>
      </c>
      <c r="I219" s="69">
        <v>5</v>
      </c>
      <c r="J219" s="129">
        <f t="shared" si="13"/>
        <v>4.833333333333333</v>
      </c>
      <c r="K219" s="129">
        <f t="shared" si="14"/>
        <v>0.40824829046386302</v>
      </c>
      <c r="L219" s="68">
        <f t="shared" si="16"/>
        <v>4.8</v>
      </c>
      <c r="M219" s="68">
        <f t="shared" si="15"/>
        <v>0.44721359549995793</v>
      </c>
      <c r="N219" s="69" t="s">
        <v>234</v>
      </c>
    </row>
    <row r="220" spans="1:14" s="67" customFormat="1" ht="30">
      <c r="A220" s="106" t="s">
        <v>740</v>
      </c>
      <c r="B220" s="67" t="s">
        <v>672</v>
      </c>
      <c r="C220" s="67" t="s">
        <v>535</v>
      </c>
      <c r="D220" s="69">
        <v>5</v>
      </c>
      <c r="E220" s="69">
        <v>5</v>
      </c>
      <c r="F220" s="69">
        <v>5</v>
      </c>
      <c r="G220" s="69">
        <v>5</v>
      </c>
      <c r="H220" s="69">
        <v>4</v>
      </c>
      <c r="I220" s="69">
        <v>5</v>
      </c>
      <c r="J220" s="129">
        <f t="shared" si="13"/>
        <v>4.833333333333333</v>
      </c>
      <c r="K220" s="129">
        <f t="shared" si="14"/>
        <v>0.40824829046386302</v>
      </c>
      <c r="L220" s="68">
        <f t="shared" si="16"/>
        <v>4.8</v>
      </c>
      <c r="M220" s="68">
        <f t="shared" si="15"/>
        <v>0.44721359549995793</v>
      </c>
    </row>
    <row r="221" spans="1:14" s="67" customFormat="1" ht="63.75">
      <c r="A221" s="106" t="s">
        <v>738</v>
      </c>
      <c r="B221" s="67" t="s">
        <v>673</v>
      </c>
      <c r="C221" s="67" t="s">
        <v>535</v>
      </c>
      <c r="D221" s="69">
        <v>4</v>
      </c>
      <c r="E221" s="69">
        <v>4</v>
      </c>
      <c r="F221" s="69">
        <v>4</v>
      </c>
      <c r="G221" s="69">
        <v>3</v>
      </c>
      <c r="H221" s="69">
        <v>4</v>
      </c>
      <c r="I221" s="69">
        <v>5</v>
      </c>
      <c r="J221" s="129">
        <f t="shared" si="13"/>
        <v>4</v>
      </c>
      <c r="K221" s="129">
        <f t="shared" si="14"/>
        <v>0.63245553203367588</v>
      </c>
      <c r="L221" s="68">
        <f t="shared" si="16"/>
        <v>3.8</v>
      </c>
      <c r="M221" s="68">
        <f t="shared" si="15"/>
        <v>0.44721359549995715</v>
      </c>
      <c r="N221" s="69" t="s">
        <v>250</v>
      </c>
    </row>
    <row r="222" spans="1:14" s="67" customFormat="1" ht="30">
      <c r="A222" s="106" t="s">
        <v>739</v>
      </c>
      <c r="B222" s="67" t="s">
        <v>673</v>
      </c>
      <c r="C222" s="67" t="s">
        <v>535</v>
      </c>
      <c r="D222" s="69">
        <v>5</v>
      </c>
      <c r="E222" s="69">
        <v>4</v>
      </c>
      <c r="F222" s="69">
        <v>4</v>
      </c>
      <c r="G222" s="69">
        <v>3</v>
      </c>
      <c r="H222" s="69">
        <v>4</v>
      </c>
      <c r="I222" s="69">
        <v>5</v>
      </c>
      <c r="J222" s="129">
        <f t="shared" si="13"/>
        <v>4.166666666666667</v>
      </c>
      <c r="K222" s="129">
        <f t="shared" si="14"/>
        <v>0.75277265270908045</v>
      </c>
      <c r="L222" s="68">
        <f t="shared" si="16"/>
        <v>4</v>
      </c>
      <c r="M222" s="68">
        <f t="shared" si="15"/>
        <v>0.70710678118654757</v>
      </c>
      <c r="N222" s="69" t="s">
        <v>251</v>
      </c>
    </row>
    <row r="223" spans="1:14" s="67" customFormat="1" ht="30">
      <c r="A223" s="106" t="s">
        <v>740</v>
      </c>
      <c r="B223" s="67" t="s">
        <v>673</v>
      </c>
      <c r="C223" s="67" t="s">
        <v>535</v>
      </c>
      <c r="D223" s="69">
        <v>5</v>
      </c>
      <c r="E223" s="69">
        <v>4</v>
      </c>
      <c r="F223" s="69">
        <v>4</v>
      </c>
      <c r="G223" s="69">
        <v>5</v>
      </c>
      <c r="H223" s="69">
        <v>5</v>
      </c>
      <c r="I223" s="69">
        <v>5</v>
      </c>
      <c r="J223" s="129">
        <f t="shared" si="13"/>
        <v>4.666666666666667</v>
      </c>
      <c r="K223" s="129">
        <f t="shared" si="14"/>
        <v>0.51639777949432408</v>
      </c>
      <c r="L223" s="68">
        <f t="shared" si="16"/>
        <v>4.5999999999999996</v>
      </c>
      <c r="M223" s="68">
        <f t="shared" si="15"/>
        <v>0.54772255750516674</v>
      </c>
      <c r="N223" s="69" t="s">
        <v>252</v>
      </c>
    </row>
    <row r="224" spans="1:14" s="67" customFormat="1" ht="30">
      <c r="A224" s="106" t="s">
        <v>738</v>
      </c>
      <c r="B224" s="67" t="s">
        <v>680</v>
      </c>
      <c r="C224" s="67" t="s">
        <v>535</v>
      </c>
      <c r="D224" s="69">
        <v>5</v>
      </c>
      <c r="E224" s="69">
        <v>4</v>
      </c>
      <c r="F224" s="69">
        <v>4</v>
      </c>
      <c r="G224" s="69">
        <v>5</v>
      </c>
      <c r="H224" s="69">
        <v>5</v>
      </c>
      <c r="I224" s="69">
        <v>4</v>
      </c>
      <c r="J224" s="129">
        <f t="shared" si="13"/>
        <v>4.5</v>
      </c>
      <c r="K224" s="129">
        <f t="shared" si="14"/>
        <v>0.54772255750516607</v>
      </c>
      <c r="L224" s="68">
        <f t="shared" si="16"/>
        <v>4.5999999999999996</v>
      </c>
      <c r="M224" s="68">
        <f t="shared" si="15"/>
        <v>0.54772255750516674</v>
      </c>
      <c r="N224" s="69" t="s">
        <v>269</v>
      </c>
    </row>
    <row r="225" spans="1:14" s="67" customFormat="1" ht="30">
      <c r="A225" s="106" t="s">
        <v>739</v>
      </c>
      <c r="B225" s="67" t="s">
        <v>680</v>
      </c>
      <c r="C225" s="67" t="s">
        <v>535</v>
      </c>
      <c r="D225" s="69">
        <v>5</v>
      </c>
      <c r="E225" s="69">
        <v>5</v>
      </c>
      <c r="F225" s="69">
        <v>4</v>
      </c>
      <c r="G225" s="69">
        <v>5</v>
      </c>
      <c r="H225" s="69">
        <v>5</v>
      </c>
      <c r="I225" s="69">
        <v>5</v>
      </c>
      <c r="J225" s="129">
        <f t="shared" si="13"/>
        <v>4.833333333333333</v>
      </c>
      <c r="K225" s="129">
        <f t="shared" si="14"/>
        <v>0.40824829046386302</v>
      </c>
      <c r="L225" s="68">
        <f t="shared" si="16"/>
        <v>4.8</v>
      </c>
      <c r="M225" s="68">
        <f t="shared" si="15"/>
        <v>0.44721359549995793</v>
      </c>
      <c r="N225" s="69" t="s">
        <v>270</v>
      </c>
    </row>
    <row r="226" spans="1:14" s="67" customFormat="1" ht="30">
      <c r="A226" s="106" t="s">
        <v>740</v>
      </c>
      <c r="B226" s="67" t="s">
        <v>680</v>
      </c>
      <c r="C226" s="67" t="s">
        <v>535</v>
      </c>
      <c r="D226" s="69">
        <v>5</v>
      </c>
      <c r="E226" s="69">
        <v>5</v>
      </c>
      <c r="F226" s="69">
        <v>5</v>
      </c>
      <c r="G226" s="69">
        <v>5</v>
      </c>
      <c r="H226" s="69">
        <v>5</v>
      </c>
      <c r="I226" s="69">
        <v>5</v>
      </c>
      <c r="J226" s="129">
        <f t="shared" si="13"/>
        <v>5</v>
      </c>
      <c r="K226" s="129">
        <f t="shared" si="14"/>
        <v>0</v>
      </c>
      <c r="L226" s="68">
        <f t="shared" si="16"/>
        <v>5</v>
      </c>
      <c r="M226" s="68">
        <f t="shared" si="15"/>
        <v>0</v>
      </c>
      <c r="N226" s="69" t="s">
        <v>271</v>
      </c>
    </row>
    <row r="227" spans="1:14" s="67" customFormat="1">
      <c r="A227" s="53" t="s">
        <v>759</v>
      </c>
      <c r="B227" s="67" t="s">
        <v>675</v>
      </c>
      <c r="C227" s="67" t="s">
        <v>535</v>
      </c>
      <c r="D227" s="33">
        <v>4</v>
      </c>
      <c r="E227" s="33">
        <v>4</v>
      </c>
      <c r="F227" s="33">
        <v>3</v>
      </c>
      <c r="G227" s="33">
        <v>3</v>
      </c>
      <c r="H227" s="33">
        <v>4</v>
      </c>
      <c r="I227" s="33">
        <v>4</v>
      </c>
      <c r="J227" s="129">
        <f t="shared" si="13"/>
        <v>3.6666666666666665</v>
      </c>
      <c r="K227" s="129">
        <f t="shared" si="14"/>
        <v>0.51639777949432131</v>
      </c>
      <c r="L227" s="68">
        <f t="shared" si="16"/>
        <v>3.6</v>
      </c>
      <c r="M227" s="68">
        <f t="shared" si="15"/>
        <v>0.54772255750516674</v>
      </c>
      <c r="N227" s="33" t="s">
        <v>295</v>
      </c>
    </row>
    <row r="228" spans="1:14" s="67" customFormat="1">
      <c r="A228" s="53" t="s">
        <v>760</v>
      </c>
      <c r="B228" s="67" t="s">
        <v>675</v>
      </c>
      <c r="C228" s="67" t="s">
        <v>535</v>
      </c>
      <c r="D228" s="33">
        <v>4</v>
      </c>
      <c r="E228" s="33">
        <v>5</v>
      </c>
      <c r="F228" s="33">
        <v>4</v>
      </c>
      <c r="G228" s="33">
        <v>5</v>
      </c>
      <c r="H228" s="33">
        <v>4</v>
      </c>
      <c r="I228" s="33">
        <v>5</v>
      </c>
      <c r="J228" s="129">
        <f t="shared" si="13"/>
        <v>4.5</v>
      </c>
      <c r="K228" s="129">
        <f t="shared" si="14"/>
        <v>0.54772255750516607</v>
      </c>
      <c r="L228" s="68">
        <f t="shared" si="16"/>
        <v>4.4000000000000004</v>
      </c>
      <c r="M228" s="68">
        <f t="shared" si="15"/>
        <v>0.54772255750516674</v>
      </c>
      <c r="N228" s="33" t="s">
        <v>296</v>
      </c>
    </row>
    <row r="229" spans="1:14" s="67" customFormat="1">
      <c r="A229" s="53" t="s">
        <v>761</v>
      </c>
      <c r="B229" s="67" t="s">
        <v>675</v>
      </c>
      <c r="C229" s="67" t="s">
        <v>535</v>
      </c>
      <c r="D229" s="33">
        <v>3</v>
      </c>
      <c r="E229" s="33">
        <v>4</v>
      </c>
      <c r="F229" s="33">
        <v>4</v>
      </c>
      <c r="G229" s="33">
        <v>5</v>
      </c>
      <c r="H229" s="33">
        <v>4</v>
      </c>
      <c r="I229" s="33">
        <v>5</v>
      </c>
      <c r="J229" s="129">
        <f t="shared" si="13"/>
        <v>4.166666666666667</v>
      </c>
      <c r="K229" s="129">
        <f t="shared" si="14"/>
        <v>0.75277265270908045</v>
      </c>
      <c r="L229" s="68">
        <f t="shared" si="16"/>
        <v>4</v>
      </c>
      <c r="M229" s="68">
        <f t="shared" si="15"/>
        <v>0.70710678118654757</v>
      </c>
      <c r="N229" s="33" t="s">
        <v>297</v>
      </c>
    </row>
    <row r="230" spans="1:14" s="67" customFormat="1">
      <c r="A230" s="53" t="s">
        <v>759</v>
      </c>
      <c r="B230" s="67" t="s">
        <v>679</v>
      </c>
      <c r="C230" s="67" t="s">
        <v>535</v>
      </c>
      <c r="D230" s="33">
        <v>5</v>
      </c>
      <c r="E230" s="33">
        <v>3</v>
      </c>
      <c r="F230" s="33">
        <v>3</v>
      </c>
      <c r="G230" s="33">
        <v>4</v>
      </c>
      <c r="H230" s="33">
        <v>5</v>
      </c>
      <c r="I230" s="33">
        <v>4</v>
      </c>
      <c r="J230" s="129">
        <f t="shared" si="13"/>
        <v>4</v>
      </c>
      <c r="K230" s="129">
        <f t="shared" si="14"/>
        <v>0.89442719099991586</v>
      </c>
      <c r="L230" s="68">
        <f t="shared" si="16"/>
        <v>4</v>
      </c>
      <c r="M230" s="68">
        <f t="shared" si="15"/>
        <v>1</v>
      </c>
      <c r="N230" s="33" t="s">
        <v>327</v>
      </c>
    </row>
    <row r="231" spans="1:14" s="67" customFormat="1">
      <c r="A231" s="53" t="s">
        <v>760</v>
      </c>
      <c r="B231" s="67" t="s">
        <v>679</v>
      </c>
      <c r="C231" s="67" t="s">
        <v>535</v>
      </c>
      <c r="D231" s="33">
        <v>5</v>
      </c>
      <c r="E231" s="33">
        <v>4</v>
      </c>
      <c r="F231" s="33">
        <v>4</v>
      </c>
      <c r="G231" s="33">
        <v>4</v>
      </c>
      <c r="H231" s="33">
        <v>5</v>
      </c>
      <c r="I231" s="33">
        <v>5</v>
      </c>
      <c r="J231" s="129">
        <f t="shared" si="13"/>
        <v>4.5</v>
      </c>
      <c r="K231" s="129">
        <f t="shared" si="14"/>
        <v>0.54772255750516607</v>
      </c>
      <c r="L231" s="68">
        <f t="shared" si="16"/>
        <v>4.4000000000000004</v>
      </c>
      <c r="M231" s="68">
        <f t="shared" si="15"/>
        <v>0.54772255750516674</v>
      </c>
      <c r="N231" s="33" t="s">
        <v>328</v>
      </c>
    </row>
    <row r="232" spans="1:14" s="67" customFormat="1">
      <c r="A232" s="53" t="s">
        <v>761</v>
      </c>
      <c r="B232" s="67" t="s">
        <v>679</v>
      </c>
      <c r="C232" s="67" t="s">
        <v>535</v>
      </c>
      <c r="D232" s="33">
        <v>5</v>
      </c>
      <c r="E232" s="33">
        <v>5</v>
      </c>
      <c r="F232" s="33">
        <v>5</v>
      </c>
      <c r="G232" s="33">
        <v>4</v>
      </c>
      <c r="H232" s="33">
        <v>5</v>
      </c>
      <c r="I232" s="33">
        <v>5</v>
      </c>
      <c r="J232" s="129">
        <f t="shared" si="13"/>
        <v>4.833333333333333</v>
      </c>
      <c r="K232" s="129">
        <f t="shared" si="14"/>
        <v>0.40824829046386302</v>
      </c>
      <c r="L232" s="68">
        <f t="shared" si="16"/>
        <v>4.8</v>
      </c>
      <c r="M232" s="68">
        <f t="shared" si="15"/>
        <v>0.44721359549995793</v>
      </c>
      <c r="N232" s="33" t="s">
        <v>329</v>
      </c>
    </row>
    <row r="233" spans="1:14" s="67" customFormat="1">
      <c r="A233" s="53" t="s">
        <v>759</v>
      </c>
      <c r="B233" s="67" t="s">
        <v>676</v>
      </c>
      <c r="C233" s="67" t="s">
        <v>535</v>
      </c>
      <c r="D233" s="33">
        <v>5</v>
      </c>
      <c r="E233" s="33">
        <v>5</v>
      </c>
      <c r="F233" s="33">
        <v>4</v>
      </c>
      <c r="G233" s="33">
        <v>5</v>
      </c>
      <c r="H233" s="33">
        <v>4</v>
      </c>
      <c r="I233" s="33">
        <v>5</v>
      </c>
      <c r="J233" s="129">
        <f t="shared" si="13"/>
        <v>4.666666666666667</v>
      </c>
      <c r="K233" s="129">
        <f t="shared" si="14"/>
        <v>0.51639777949432408</v>
      </c>
      <c r="L233" s="68">
        <f t="shared" si="16"/>
        <v>4.5999999999999996</v>
      </c>
      <c r="M233" s="68">
        <f t="shared" si="15"/>
        <v>0.54772255750516674</v>
      </c>
      <c r="N233" s="35"/>
    </row>
    <row r="234" spans="1:14" s="67" customFormat="1">
      <c r="A234" s="53" t="s">
        <v>760</v>
      </c>
      <c r="B234" s="67" t="s">
        <v>676</v>
      </c>
      <c r="C234" s="67" t="s">
        <v>535</v>
      </c>
      <c r="D234" s="33">
        <v>5</v>
      </c>
      <c r="E234" s="33">
        <v>4</v>
      </c>
      <c r="F234" s="33">
        <v>4</v>
      </c>
      <c r="G234" s="33">
        <v>5</v>
      </c>
      <c r="H234" s="33">
        <v>5</v>
      </c>
      <c r="I234" s="33">
        <v>5</v>
      </c>
      <c r="J234" s="129">
        <f t="shared" si="13"/>
        <v>4.666666666666667</v>
      </c>
      <c r="K234" s="129">
        <f t="shared" si="14"/>
        <v>0.51639777949432408</v>
      </c>
      <c r="L234" s="68">
        <f t="shared" si="16"/>
        <v>4.5999999999999996</v>
      </c>
      <c r="M234" s="68">
        <f t="shared" si="15"/>
        <v>0.54772255750516674</v>
      </c>
      <c r="N234" s="35"/>
    </row>
    <row r="235" spans="1:14" s="67" customFormat="1">
      <c r="A235" s="53" t="s">
        <v>761</v>
      </c>
      <c r="B235" s="67" t="s">
        <v>676</v>
      </c>
      <c r="C235" s="67" t="s">
        <v>535</v>
      </c>
      <c r="D235" s="33">
        <v>4</v>
      </c>
      <c r="E235" s="33">
        <v>4</v>
      </c>
      <c r="F235" s="33">
        <v>2</v>
      </c>
      <c r="G235" s="33">
        <v>4</v>
      </c>
      <c r="H235" s="33">
        <v>3</v>
      </c>
      <c r="I235" s="33">
        <v>4</v>
      </c>
      <c r="J235" s="129">
        <f t="shared" si="13"/>
        <v>3.5</v>
      </c>
      <c r="K235" s="129">
        <f t="shared" si="14"/>
        <v>0.83666002653407556</v>
      </c>
      <c r="L235" s="68">
        <f t="shared" si="16"/>
        <v>3.4</v>
      </c>
      <c r="M235" s="68">
        <f t="shared" si="15"/>
        <v>0.8944271909999163</v>
      </c>
      <c r="N235" s="35"/>
    </row>
    <row r="236" spans="1:14" s="67" customFormat="1">
      <c r="A236" s="53" t="s">
        <v>779</v>
      </c>
      <c r="B236" s="67" t="s">
        <v>677</v>
      </c>
      <c r="C236" s="67" t="s">
        <v>535</v>
      </c>
      <c r="D236" s="33">
        <v>3</v>
      </c>
      <c r="E236" s="33">
        <v>4</v>
      </c>
      <c r="F236" s="33">
        <v>3</v>
      </c>
      <c r="G236" s="33">
        <v>3</v>
      </c>
      <c r="H236" s="33">
        <v>3</v>
      </c>
      <c r="I236" s="33">
        <v>4</v>
      </c>
      <c r="J236" s="129">
        <f t="shared" si="13"/>
        <v>3.3333333333333335</v>
      </c>
      <c r="K236" s="129">
        <f t="shared" si="14"/>
        <v>0.51639777949432131</v>
      </c>
      <c r="L236" s="68">
        <f t="shared" si="16"/>
        <v>3.2</v>
      </c>
      <c r="M236" s="68">
        <f t="shared" si="15"/>
        <v>0.44721359549995715</v>
      </c>
      <c r="N236" s="35"/>
    </row>
    <row r="237" spans="1:14" s="67" customFormat="1">
      <c r="A237" s="53" t="s">
        <v>780</v>
      </c>
      <c r="B237" s="67" t="s">
        <v>677</v>
      </c>
      <c r="C237" s="67" t="s">
        <v>535</v>
      </c>
      <c r="D237" s="33">
        <v>3</v>
      </c>
      <c r="E237" s="33">
        <v>4</v>
      </c>
      <c r="F237" s="33">
        <v>2</v>
      </c>
      <c r="G237" s="33">
        <v>4</v>
      </c>
      <c r="H237" s="33">
        <v>2</v>
      </c>
      <c r="I237" s="33">
        <v>3</v>
      </c>
      <c r="J237" s="129">
        <f t="shared" si="13"/>
        <v>3</v>
      </c>
      <c r="K237" s="129">
        <f t="shared" si="14"/>
        <v>0.89442719099991586</v>
      </c>
      <c r="L237" s="68">
        <f t="shared" si="16"/>
        <v>3</v>
      </c>
      <c r="M237" s="68">
        <f t="shared" si="15"/>
        <v>1</v>
      </c>
      <c r="N237" s="35"/>
    </row>
    <row r="238" spans="1:14" s="67" customFormat="1">
      <c r="A238" s="53" t="s">
        <v>781</v>
      </c>
      <c r="B238" s="67" t="s">
        <v>677</v>
      </c>
      <c r="C238" s="67" t="s">
        <v>535</v>
      </c>
      <c r="D238" s="33">
        <v>4</v>
      </c>
      <c r="E238" s="33">
        <v>4</v>
      </c>
      <c r="F238" s="33">
        <v>4</v>
      </c>
      <c r="G238" s="33">
        <v>4</v>
      </c>
      <c r="H238" s="33">
        <v>3</v>
      </c>
      <c r="I238" s="33">
        <v>4</v>
      </c>
      <c r="J238" s="129">
        <f t="shared" si="13"/>
        <v>3.8333333333333335</v>
      </c>
      <c r="K238" s="129">
        <f t="shared" si="14"/>
        <v>0.40824829046386302</v>
      </c>
      <c r="L238" s="68">
        <f t="shared" si="16"/>
        <v>3.8</v>
      </c>
      <c r="M238" s="68">
        <f t="shared" si="15"/>
        <v>0.44721359549995715</v>
      </c>
      <c r="N238" s="35"/>
    </row>
    <row r="239" spans="1:14" s="67" customFormat="1">
      <c r="A239" s="53" t="s">
        <v>779</v>
      </c>
      <c r="B239" s="67" t="s">
        <v>678</v>
      </c>
      <c r="C239" s="67" t="s">
        <v>535</v>
      </c>
      <c r="D239" s="33">
        <v>5</v>
      </c>
      <c r="E239" s="33">
        <v>4</v>
      </c>
      <c r="F239" s="33">
        <v>5</v>
      </c>
      <c r="G239" s="33">
        <v>5</v>
      </c>
      <c r="H239" s="33">
        <v>5</v>
      </c>
      <c r="I239" s="33">
        <v>5</v>
      </c>
      <c r="J239" s="129">
        <f t="shared" si="13"/>
        <v>4.833333333333333</v>
      </c>
      <c r="K239" s="129">
        <f t="shared" si="14"/>
        <v>0.40824829046386302</v>
      </c>
      <c r="L239" s="68">
        <f t="shared" si="16"/>
        <v>4.8</v>
      </c>
      <c r="M239" s="68">
        <f t="shared" si="15"/>
        <v>0.44721359549995787</v>
      </c>
      <c r="N239" s="33" t="s">
        <v>379</v>
      </c>
    </row>
    <row r="240" spans="1:14" s="67" customFormat="1">
      <c r="A240" s="53" t="s">
        <v>780</v>
      </c>
      <c r="B240" s="67" t="s">
        <v>678</v>
      </c>
      <c r="C240" s="67" t="s">
        <v>535</v>
      </c>
      <c r="D240" s="33">
        <v>4</v>
      </c>
      <c r="E240" s="33">
        <v>5</v>
      </c>
      <c r="F240" s="33">
        <v>5</v>
      </c>
      <c r="G240" s="33">
        <v>5</v>
      </c>
      <c r="H240" s="33">
        <v>5</v>
      </c>
      <c r="I240" s="33">
        <v>5</v>
      </c>
      <c r="J240" s="129">
        <f t="shared" si="13"/>
        <v>4.833333333333333</v>
      </c>
      <c r="K240" s="129">
        <f t="shared" si="14"/>
        <v>0.40824829046386302</v>
      </c>
      <c r="L240" s="68">
        <f t="shared" si="16"/>
        <v>4.8</v>
      </c>
      <c r="M240" s="68">
        <f t="shared" si="15"/>
        <v>0.44721359549995787</v>
      </c>
      <c r="N240" s="33" t="s">
        <v>380</v>
      </c>
    </row>
    <row r="241" spans="1:14" s="67" customFormat="1">
      <c r="A241" s="53" t="s">
        <v>781</v>
      </c>
      <c r="B241" s="67" t="s">
        <v>678</v>
      </c>
      <c r="C241" s="67" t="s">
        <v>535</v>
      </c>
      <c r="D241" s="33">
        <v>5</v>
      </c>
      <c r="E241" s="33">
        <v>5</v>
      </c>
      <c r="F241" s="33">
        <v>5</v>
      </c>
      <c r="G241" s="33">
        <v>5</v>
      </c>
      <c r="H241" s="33">
        <v>5</v>
      </c>
      <c r="I241" s="33">
        <v>5</v>
      </c>
      <c r="J241" s="129">
        <f t="shared" si="13"/>
        <v>5</v>
      </c>
      <c r="K241" s="129">
        <f t="shared" si="14"/>
        <v>0</v>
      </c>
      <c r="L241" s="68">
        <f t="shared" si="16"/>
        <v>5</v>
      </c>
      <c r="M241" s="68">
        <f t="shared" si="15"/>
        <v>0</v>
      </c>
      <c r="N241" s="33" t="s">
        <v>381</v>
      </c>
    </row>
    <row r="242" spans="1:14" s="67" customFormat="1">
      <c r="A242" s="53" t="s">
        <v>779</v>
      </c>
      <c r="B242" s="67" t="s">
        <v>758</v>
      </c>
      <c r="C242" s="67" t="s">
        <v>535</v>
      </c>
      <c r="D242" s="33">
        <v>5</v>
      </c>
      <c r="E242" s="33">
        <v>5</v>
      </c>
      <c r="F242" s="33">
        <v>5</v>
      </c>
      <c r="G242" s="33">
        <v>5</v>
      </c>
      <c r="H242" s="33">
        <v>5</v>
      </c>
      <c r="I242" s="33">
        <v>5</v>
      </c>
      <c r="J242" s="129">
        <f t="shared" si="13"/>
        <v>5</v>
      </c>
      <c r="K242" s="129">
        <f t="shared" si="14"/>
        <v>0</v>
      </c>
      <c r="L242" s="68">
        <f t="shared" si="16"/>
        <v>5</v>
      </c>
      <c r="M242" s="68">
        <f t="shared" si="15"/>
        <v>0</v>
      </c>
      <c r="N242" s="33" t="s">
        <v>406</v>
      </c>
    </row>
    <row r="243" spans="1:14" s="67" customFormat="1">
      <c r="A243" s="53" t="s">
        <v>780</v>
      </c>
      <c r="B243" s="67" t="s">
        <v>758</v>
      </c>
      <c r="C243" s="67" t="s">
        <v>535</v>
      </c>
      <c r="D243" s="33">
        <v>4</v>
      </c>
      <c r="E243" s="33">
        <v>4</v>
      </c>
      <c r="F243" s="33">
        <v>4</v>
      </c>
      <c r="G243" s="33">
        <v>4</v>
      </c>
      <c r="H243" s="33">
        <v>4</v>
      </c>
      <c r="I243" s="33">
        <v>4</v>
      </c>
      <c r="J243" s="129">
        <f t="shared" si="13"/>
        <v>4</v>
      </c>
      <c r="K243" s="129">
        <f t="shared" si="14"/>
        <v>0</v>
      </c>
      <c r="L243" s="68">
        <f t="shared" si="16"/>
        <v>4</v>
      </c>
      <c r="M243" s="68">
        <f t="shared" si="15"/>
        <v>0</v>
      </c>
      <c r="N243" s="33" t="s">
        <v>406</v>
      </c>
    </row>
    <row r="244" spans="1:14" s="67" customFormat="1">
      <c r="A244" s="53" t="s">
        <v>781</v>
      </c>
      <c r="B244" s="67" t="s">
        <v>758</v>
      </c>
      <c r="C244" s="67" t="s">
        <v>535</v>
      </c>
      <c r="D244" s="33">
        <v>4</v>
      </c>
      <c r="E244" s="33">
        <v>4</v>
      </c>
      <c r="F244" s="33">
        <v>4</v>
      </c>
      <c r="G244" s="33">
        <v>4</v>
      </c>
      <c r="H244" s="33">
        <v>4</v>
      </c>
      <c r="I244" s="33">
        <v>4</v>
      </c>
      <c r="J244" s="129">
        <f t="shared" si="13"/>
        <v>4</v>
      </c>
      <c r="K244" s="129">
        <f t="shared" si="14"/>
        <v>0</v>
      </c>
      <c r="L244" s="68">
        <f t="shared" si="16"/>
        <v>4</v>
      </c>
      <c r="M244" s="68">
        <f t="shared" si="15"/>
        <v>0</v>
      </c>
      <c r="N244" s="33" t="s">
        <v>406</v>
      </c>
    </row>
    <row r="245" spans="1:14" s="109" customFormat="1" ht="45">
      <c r="A245" s="108" t="s">
        <v>703</v>
      </c>
      <c r="B245" s="109" t="s">
        <v>681</v>
      </c>
      <c r="C245" s="109" t="s">
        <v>698</v>
      </c>
      <c r="D245" s="110">
        <v>5</v>
      </c>
      <c r="E245" s="110">
        <v>4</v>
      </c>
      <c r="F245" s="110">
        <v>5</v>
      </c>
      <c r="G245" s="110">
        <v>4</v>
      </c>
      <c r="H245" s="110">
        <v>4</v>
      </c>
      <c r="I245" s="110">
        <v>4</v>
      </c>
      <c r="J245" s="130">
        <f t="shared" si="13"/>
        <v>4.333333333333333</v>
      </c>
      <c r="K245" s="130">
        <f t="shared" si="14"/>
        <v>0.51639777949432131</v>
      </c>
      <c r="L245" s="121">
        <f>AVERAGE(D245:H245)</f>
        <v>4.4000000000000004</v>
      </c>
      <c r="M245" s="121">
        <f t="shared" si="15"/>
        <v>0.54772255750516674</v>
      </c>
      <c r="N245" s="110" t="s">
        <v>481</v>
      </c>
    </row>
    <row r="246" spans="1:14" s="109" customFormat="1" ht="30">
      <c r="A246" s="108" t="s">
        <v>704</v>
      </c>
      <c r="B246" s="109" t="s">
        <v>681</v>
      </c>
      <c r="C246" s="109" t="s">
        <v>698</v>
      </c>
      <c r="D246" s="110">
        <v>5</v>
      </c>
      <c r="E246" s="110">
        <v>5</v>
      </c>
      <c r="F246" s="110">
        <v>5</v>
      </c>
      <c r="G246" s="110">
        <v>4</v>
      </c>
      <c r="H246" s="110">
        <v>4</v>
      </c>
      <c r="I246" s="110">
        <v>4</v>
      </c>
      <c r="J246" s="130">
        <f t="shared" si="13"/>
        <v>4.5</v>
      </c>
      <c r="K246" s="130">
        <f t="shared" si="14"/>
        <v>0.54772255750516607</v>
      </c>
      <c r="L246" s="121">
        <f t="shared" ref="L246:L286" si="17">AVERAGE(D246:H246)</f>
        <v>4.5999999999999996</v>
      </c>
      <c r="M246" s="121">
        <f t="shared" si="15"/>
        <v>0.54772255750516674</v>
      </c>
      <c r="N246" s="110" t="s">
        <v>655</v>
      </c>
    </row>
    <row r="247" spans="1:14" s="109" customFormat="1" ht="30">
      <c r="A247" s="108" t="s">
        <v>705</v>
      </c>
      <c r="B247" s="109" t="s">
        <v>681</v>
      </c>
      <c r="C247" s="109" t="s">
        <v>698</v>
      </c>
      <c r="D247" s="110">
        <v>5</v>
      </c>
      <c r="E247" s="110">
        <v>5</v>
      </c>
      <c r="F247" s="110">
        <v>5</v>
      </c>
      <c r="G247" s="110">
        <v>4</v>
      </c>
      <c r="H247" s="110">
        <v>4</v>
      </c>
      <c r="I247" s="110">
        <v>4</v>
      </c>
      <c r="J247" s="130">
        <f t="shared" si="13"/>
        <v>4.5</v>
      </c>
      <c r="K247" s="130">
        <f t="shared" si="14"/>
        <v>0.54772255750516607</v>
      </c>
      <c r="L247" s="121">
        <f t="shared" si="17"/>
        <v>4.5999999999999996</v>
      </c>
      <c r="M247" s="121">
        <f t="shared" si="15"/>
        <v>0.54772255750516674</v>
      </c>
      <c r="N247" s="110" t="s">
        <v>656</v>
      </c>
    </row>
    <row r="248" spans="1:14" s="109" customFormat="1" ht="45">
      <c r="A248" s="108" t="s">
        <v>703</v>
      </c>
      <c r="B248" s="109" t="s">
        <v>674</v>
      </c>
      <c r="C248" s="109" t="s">
        <v>698</v>
      </c>
      <c r="D248" s="110">
        <v>5</v>
      </c>
      <c r="E248" s="110">
        <v>2</v>
      </c>
      <c r="F248" s="110">
        <v>5</v>
      </c>
      <c r="G248" s="110">
        <v>5</v>
      </c>
      <c r="H248" s="110">
        <v>5</v>
      </c>
      <c r="I248" s="110">
        <v>5</v>
      </c>
      <c r="J248" s="130">
        <f t="shared" si="13"/>
        <v>4.5</v>
      </c>
      <c r="K248" s="130">
        <f t="shared" si="14"/>
        <v>1.2247448713915889</v>
      </c>
      <c r="L248" s="121">
        <f t="shared" si="17"/>
        <v>4.4000000000000004</v>
      </c>
      <c r="M248" s="121">
        <f t="shared" si="15"/>
        <v>1.3416407864998741</v>
      </c>
      <c r="N248" s="110" t="s">
        <v>509</v>
      </c>
    </row>
    <row r="249" spans="1:14" s="109" customFormat="1" ht="30">
      <c r="A249" s="108" t="s">
        <v>704</v>
      </c>
      <c r="B249" s="109" t="s">
        <v>674</v>
      </c>
      <c r="C249" s="109" t="s">
        <v>698</v>
      </c>
      <c r="D249" s="110">
        <v>5</v>
      </c>
      <c r="E249" s="110">
        <v>5</v>
      </c>
      <c r="F249" s="110">
        <v>5</v>
      </c>
      <c r="G249" s="110">
        <v>5</v>
      </c>
      <c r="H249" s="110">
        <v>5</v>
      </c>
      <c r="I249" s="110">
        <v>5</v>
      </c>
      <c r="J249" s="130">
        <f t="shared" si="13"/>
        <v>5</v>
      </c>
      <c r="K249" s="130">
        <f t="shared" si="14"/>
        <v>0</v>
      </c>
      <c r="L249" s="121">
        <f t="shared" si="17"/>
        <v>5</v>
      </c>
      <c r="M249" s="121">
        <f t="shared" si="15"/>
        <v>0</v>
      </c>
      <c r="N249" s="110" t="s">
        <v>508</v>
      </c>
    </row>
    <row r="250" spans="1:14" s="109" customFormat="1" ht="30">
      <c r="A250" s="108" t="s">
        <v>705</v>
      </c>
      <c r="B250" s="109" t="s">
        <v>674</v>
      </c>
      <c r="C250" s="109" t="s">
        <v>698</v>
      </c>
      <c r="D250" s="110">
        <v>5</v>
      </c>
      <c r="E250" s="110">
        <v>2</v>
      </c>
      <c r="F250" s="110">
        <v>4</v>
      </c>
      <c r="G250" s="110">
        <v>4</v>
      </c>
      <c r="H250" s="110">
        <v>4</v>
      </c>
      <c r="I250" s="110">
        <v>5</v>
      </c>
      <c r="J250" s="130">
        <f t="shared" si="13"/>
        <v>4</v>
      </c>
      <c r="K250" s="130">
        <f t="shared" si="14"/>
        <v>1.0954451150103321</v>
      </c>
      <c r="L250" s="121">
        <f t="shared" si="17"/>
        <v>3.8</v>
      </c>
      <c r="M250" s="121">
        <f t="shared" si="15"/>
        <v>1.0954451150103319</v>
      </c>
      <c r="N250" s="110" t="s">
        <v>510</v>
      </c>
    </row>
    <row r="251" spans="1:14" s="109" customFormat="1" ht="60">
      <c r="A251" s="108" t="s">
        <v>722</v>
      </c>
      <c r="B251" s="109" t="s">
        <v>668</v>
      </c>
      <c r="C251" s="109" t="s">
        <v>698</v>
      </c>
      <c r="D251" s="111">
        <v>3</v>
      </c>
      <c r="E251" s="111">
        <v>3</v>
      </c>
      <c r="F251" s="111">
        <v>3</v>
      </c>
      <c r="G251" s="111">
        <v>4</v>
      </c>
      <c r="H251" s="111">
        <v>3</v>
      </c>
      <c r="I251" s="111">
        <v>4</v>
      </c>
      <c r="J251" s="130">
        <f t="shared" si="13"/>
        <v>3.3333333333333335</v>
      </c>
      <c r="K251" s="130">
        <f t="shared" si="14"/>
        <v>0.51639777949432131</v>
      </c>
      <c r="L251" s="121">
        <f t="shared" si="17"/>
        <v>3.2</v>
      </c>
      <c r="M251" s="121">
        <f t="shared" si="15"/>
        <v>0.44721359549995715</v>
      </c>
      <c r="N251" s="111" t="s">
        <v>138</v>
      </c>
    </row>
    <row r="252" spans="1:14" s="109" customFormat="1" ht="45">
      <c r="A252" s="108" t="s">
        <v>723</v>
      </c>
      <c r="B252" s="109" t="s">
        <v>668</v>
      </c>
      <c r="C252" s="109" t="s">
        <v>698</v>
      </c>
      <c r="D252" s="111">
        <v>2</v>
      </c>
      <c r="E252" s="111">
        <v>3</v>
      </c>
      <c r="F252" s="111">
        <v>3</v>
      </c>
      <c r="G252" s="111">
        <v>2</v>
      </c>
      <c r="H252" s="111">
        <v>2</v>
      </c>
      <c r="I252" s="111">
        <v>3</v>
      </c>
      <c r="J252" s="130">
        <f t="shared" si="13"/>
        <v>2.5</v>
      </c>
      <c r="K252" s="130">
        <f t="shared" si="14"/>
        <v>0.54772255750516607</v>
      </c>
      <c r="L252" s="121">
        <f t="shared" si="17"/>
        <v>2.4</v>
      </c>
      <c r="M252" s="121">
        <f t="shared" si="15"/>
        <v>0.54772255750516596</v>
      </c>
      <c r="N252" s="111" t="s">
        <v>138</v>
      </c>
    </row>
    <row r="253" spans="1:14" s="109" customFormat="1" ht="45">
      <c r="A253" s="108" t="s">
        <v>724</v>
      </c>
      <c r="B253" s="109" t="s">
        <v>668</v>
      </c>
      <c r="C253" s="109" t="s">
        <v>698</v>
      </c>
      <c r="D253" s="111">
        <v>3</v>
      </c>
      <c r="E253" s="111">
        <v>4</v>
      </c>
      <c r="F253" s="111">
        <v>4</v>
      </c>
      <c r="G253" s="111">
        <v>5</v>
      </c>
      <c r="H253" s="111">
        <v>5</v>
      </c>
      <c r="I253" s="111">
        <v>5</v>
      </c>
      <c r="J253" s="130">
        <f t="shared" si="13"/>
        <v>4.333333333333333</v>
      </c>
      <c r="K253" s="130">
        <f t="shared" si="14"/>
        <v>0.81649658092772548</v>
      </c>
      <c r="L253" s="121">
        <f t="shared" si="17"/>
        <v>4.2</v>
      </c>
      <c r="M253" s="121">
        <f t="shared" si="15"/>
        <v>0.83666002653407512</v>
      </c>
      <c r="N253" s="111" t="s">
        <v>138</v>
      </c>
    </row>
    <row r="254" spans="1:14" s="109" customFormat="1" ht="60">
      <c r="A254" s="108" t="s">
        <v>722</v>
      </c>
      <c r="B254" s="109" t="s">
        <v>669</v>
      </c>
      <c r="C254" s="109" t="s">
        <v>698</v>
      </c>
      <c r="D254" s="122">
        <v>2</v>
      </c>
      <c r="E254" s="122">
        <v>3</v>
      </c>
      <c r="F254" s="111">
        <v>2</v>
      </c>
      <c r="G254" s="111">
        <v>5</v>
      </c>
      <c r="H254" s="111">
        <v>5</v>
      </c>
      <c r="I254" s="111">
        <v>5</v>
      </c>
      <c r="J254" s="130">
        <f t="shared" si="13"/>
        <v>3.6666666666666665</v>
      </c>
      <c r="K254" s="130">
        <f t="shared" si="14"/>
        <v>1.5055453054181618</v>
      </c>
      <c r="L254" s="121">
        <f t="shared" si="17"/>
        <v>3.4</v>
      </c>
      <c r="M254" s="121">
        <f t="shared" si="15"/>
        <v>1.5165750888103104</v>
      </c>
      <c r="N254" s="111" t="s">
        <v>161</v>
      </c>
    </row>
    <row r="255" spans="1:14" s="109" customFormat="1" ht="45">
      <c r="A255" s="108" t="s">
        <v>723</v>
      </c>
      <c r="B255" s="109" t="s">
        <v>669</v>
      </c>
      <c r="C255" s="109" t="s">
        <v>698</v>
      </c>
      <c r="D255" s="111">
        <v>5</v>
      </c>
      <c r="E255" s="111">
        <v>5</v>
      </c>
      <c r="F255" s="111">
        <v>5</v>
      </c>
      <c r="G255" s="111">
        <v>5</v>
      </c>
      <c r="H255" s="111">
        <v>5</v>
      </c>
      <c r="I255" s="111">
        <v>5</v>
      </c>
      <c r="J255" s="130">
        <f t="shared" si="13"/>
        <v>5</v>
      </c>
      <c r="K255" s="130">
        <f t="shared" si="14"/>
        <v>0</v>
      </c>
      <c r="L255" s="121">
        <f t="shared" si="17"/>
        <v>5</v>
      </c>
      <c r="M255" s="121">
        <f t="shared" si="15"/>
        <v>0</v>
      </c>
      <c r="N255" s="111" t="s">
        <v>162</v>
      </c>
    </row>
    <row r="256" spans="1:14" s="109" customFormat="1" ht="45">
      <c r="A256" s="108" t="s">
        <v>724</v>
      </c>
      <c r="B256" s="109" t="s">
        <v>669</v>
      </c>
      <c r="C256" s="109" t="s">
        <v>698</v>
      </c>
      <c r="D256" s="111">
        <v>4</v>
      </c>
      <c r="E256" s="111">
        <v>4</v>
      </c>
      <c r="F256" s="111">
        <v>3</v>
      </c>
      <c r="G256" s="111">
        <v>5</v>
      </c>
      <c r="H256" s="111">
        <v>3</v>
      </c>
      <c r="I256" s="111">
        <v>5</v>
      </c>
      <c r="J256" s="130">
        <f t="shared" si="13"/>
        <v>4</v>
      </c>
      <c r="K256" s="130">
        <f t="shared" si="14"/>
        <v>0.89442719099991586</v>
      </c>
      <c r="L256" s="121">
        <f t="shared" si="17"/>
        <v>3.8</v>
      </c>
      <c r="M256" s="121">
        <f t="shared" si="15"/>
        <v>0.83666002653407512</v>
      </c>
      <c r="N256" s="111" t="s">
        <v>163</v>
      </c>
    </row>
    <row r="257" spans="1:14" s="109" customFormat="1" ht="60">
      <c r="A257" s="108" t="s">
        <v>722</v>
      </c>
      <c r="B257" s="109" t="s">
        <v>670</v>
      </c>
      <c r="C257" s="109" t="s">
        <v>698</v>
      </c>
      <c r="D257" s="111">
        <v>3</v>
      </c>
      <c r="E257" s="111">
        <v>4</v>
      </c>
      <c r="F257" s="111">
        <v>2</v>
      </c>
      <c r="G257" s="111">
        <v>4</v>
      </c>
      <c r="H257" s="111">
        <v>2</v>
      </c>
      <c r="I257" s="111">
        <v>4</v>
      </c>
      <c r="J257" s="130">
        <f t="shared" si="13"/>
        <v>3.1666666666666665</v>
      </c>
      <c r="K257" s="130">
        <f t="shared" si="14"/>
        <v>0.98319208025017524</v>
      </c>
      <c r="L257" s="121">
        <f t="shared" si="17"/>
        <v>3</v>
      </c>
      <c r="M257" s="121">
        <f t="shared" si="15"/>
        <v>1</v>
      </c>
      <c r="N257" s="111" t="s">
        <v>194</v>
      </c>
    </row>
    <row r="258" spans="1:14" s="109" customFormat="1" ht="45">
      <c r="A258" s="108" t="s">
        <v>723</v>
      </c>
      <c r="B258" s="109" t="s">
        <v>670</v>
      </c>
      <c r="C258" s="109" t="s">
        <v>698</v>
      </c>
      <c r="D258" s="111">
        <v>4</v>
      </c>
      <c r="E258" s="111">
        <v>2</v>
      </c>
      <c r="F258" s="111">
        <v>2</v>
      </c>
      <c r="G258" s="111">
        <v>3</v>
      </c>
      <c r="H258" s="111">
        <v>2</v>
      </c>
      <c r="I258" s="111">
        <v>3</v>
      </c>
      <c r="J258" s="130">
        <f t="shared" si="13"/>
        <v>2.6666666666666665</v>
      </c>
      <c r="K258" s="130">
        <f t="shared" si="14"/>
        <v>0.81649658092772637</v>
      </c>
      <c r="L258" s="121">
        <f t="shared" si="17"/>
        <v>2.6</v>
      </c>
      <c r="M258" s="121">
        <f t="shared" si="15"/>
        <v>0.8944271909999163</v>
      </c>
      <c r="N258" s="111" t="s">
        <v>195</v>
      </c>
    </row>
    <row r="259" spans="1:14" s="109" customFormat="1" ht="45">
      <c r="A259" s="108" t="s">
        <v>724</v>
      </c>
      <c r="B259" s="109" t="s">
        <v>670</v>
      </c>
      <c r="C259" s="109" t="s">
        <v>698</v>
      </c>
      <c r="D259" s="111">
        <v>4</v>
      </c>
      <c r="E259" s="111">
        <v>4</v>
      </c>
      <c r="F259" s="111">
        <v>2</v>
      </c>
      <c r="G259" s="111">
        <v>3</v>
      </c>
      <c r="H259" s="111">
        <v>2</v>
      </c>
      <c r="I259" s="111">
        <v>4</v>
      </c>
      <c r="J259" s="130">
        <f t="shared" ref="J259:J286" si="18">AVERAGE(D259:I259)</f>
        <v>3.1666666666666665</v>
      </c>
      <c r="K259" s="130">
        <f t="shared" ref="K259:K286" si="19">STDEV(D259:I259)</f>
        <v>0.98319208025017524</v>
      </c>
      <c r="L259" s="121">
        <f t="shared" si="17"/>
        <v>3</v>
      </c>
      <c r="M259" s="121">
        <f t="shared" ref="M259:M286" si="20">STDEV(D259:H259)</f>
        <v>1</v>
      </c>
      <c r="N259" s="111" t="s">
        <v>194</v>
      </c>
    </row>
    <row r="260" spans="1:14" s="109" customFormat="1" ht="60">
      <c r="A260" s="108" t="s">
        <v>722</v>
      </c>
      <c r="B260" s="109" t="s">
        <v>671</v>
      </c>
      <c r="C260" s="109" t="s">
        <v>698</v>
      </c>
      <c r="D260" s="111">
        <v>4</v>
      </c>
      <c r="E260" s="111">
        <v>4</v>
      </c>
      <c r="F260" s="111">
        <v>4</v>
      </c>
      <c r="G260" s="111">
        <v>5</v>
      </c>
      <c r="H260" s="111">
        <v>5</v>
      </c>
      <c r="I260" s="111">
        <v>5</v>
      </c>
      <c r="J260" s="130">
        <f t="shared" si="18"/>
        <v>4.5</v>
      </c>
      <c r="K260" s="130">
        <f t="shared" si="19"/>
        <v>0.54772255750516607</v>
      </c>
      <c r="L260" s="121">
        <f t="shared" si="17"/>
        <v>4.4000000000000004</v>
      </c>
      <c r="M260" s="121">
        <f t="shared" si="20"/>
        <v>0.54772255750516674</v>
      </c>
      <c r="N260" s="111" t="s">
        <v>212</v>
      </c>
    </row>
    <row r="261" spans="1:14" s="109" customFormat="1" ht="45">
      <c r="A261" s="108" t="s">
        <v>723</v>
      </c>
      <c r="B261" s="109" t="s">
        <v>671</v>
      </c>
      <c r="C261" s="109" t="s">
        <v>698</v>
      </c>
      <c r="D261" s="111">
        <v>5</v>
      </c>
      <c r="E261" s="111">
        <v>5</v>
      </c>
      <c r="F261" s="111">
        <v>5</v>
      </c>
      <c r="G261" s="111">
        <v>5</v>
      </c>
      <c r="H261" s="111">
        <v>5</v>
      </c>
      <c r="I261" s="111">
        <v>5</v>
      </c>
      <c r="J261" s="130">
        <f t="shared" si="18"/>
        <v>5</v>
      </c>
      <c r="K261" s="130">
        <f t="shared" si="19"/>
        <v>0</v>
      </c>
      <c r="L261" s="121">
        <f t="shared" si="17"/>
        <v>5</v>
      </c>
      <c r="M261" s="121">
        <f t="shared" si="20"/>
        <v>0</v>
      </c>
    </row>
    <row r="262" spans="1:14" s="109" customFormat="1" ht="45">
      <c r="A262" s="108" t="s">
        <v>724</v>
      </c>
      <c r="B262" s="109" t="s">
        <v>671</v>
      </c>
      <c r="C262" s="109" t="s">
        <v>698</v>
      </c>
      <c r="D262" s="111">
        <v>5</v>
      </c>
      <c r="E262" s="111">
        <v>4</v>
      </c>
      <c r="F262" s="111">
        <v>5</v>
      </c>
      <c r="G262" s="111">
        <v>5</v>
      </c>
      <c r="H262" s="111">
        <v>5</v>
      </c>
      <c r="I262" s="111">
        <v>5</v>
      </c>
      <c r="J262" s="130">
        <f t="shared" si="18"/>
        <v>4.833333333333333</v>
      </c>
      <c r="K262" s="130">
        <f t="shared" si="19"/>
        <v>0.40824829046386302</v>
      </c>
      <c r="L262" s="121">
        <f t="shared" si="17"/>
        <v>4.8</v>
      </c>
      <c r="M262" s="121">
        <f t="shared" si="20"/>
        <v>0.44721359549995787</v>
      </c>
      <c r="N262" s="111" t="s">
        <v>213</v>
      </c>
    </row>
    <row r="263" spans="1:14" s="109" customFormat="1" ht="45">
      <c r="A263" s="108" t="s">
        <v>741</v>
      </c>
      <c r="B263" s="109" t="s">
        <v>672</v>
      </c>
      <c r="C263" s="109" t="s">
        <v>698</v>
      </c>
      <c r="D263" s="111">
        <v>5</v>
      </c>
      <c r="E263" s="111">
        <v>4</v>
      </c>
      <c r="F263" s="111">
        <v>5</v>
      </c>
      <c r="G263" s="111">
        <v>4</v>
      </c>
      <c r="H263" s="111">
        <v>5</v>
      </c>
      <c r="I263" s="111">
        <v>5</v>
      </c>
      <c r="J263" s="130">
        <f t="shared" si="18"/>
        <v>4.666666666666667</v>
      </c>
      <c r="K263" s="130">
        <f t="shared" si="19"/>
        <v>0.51639777949432408</v>
      </c>
      <c r="L263" s="121">
        <f t="shared" si="17"/>
        <v>4.5999999999999996</v>
      </c>
      <c r="M263" s="121">
        <f t="shared" si="20"/>
        <v>0.54772255750516674</v>
      </c>
      <c r="N263" s="111" t="s">
        <v>237</v>
      </c>
    </row>
    <row r="264" spans="1:14" s="109" customFormat="1" ht="30">
      <c r="A264" s="108" t="s">
        <v>742</v>
      </c>
      <c r="B264" s="109" t="s">
        <v>672</v>
      </c>
      <c r="C264" s="109" t="s">
        <v>698</v>
      </c>
      <c r="D264" s="111">
        <v>5</v>
      </c>
      <c r="E264" s="111">
        <v>5</v>
      </c>
      <c r="F264" s="111">
        <v>5</v>
      </c>
      <c r="G264" s="111">
        <v>5</v>
      </c>
      <c r="H264" s="111">
        <v>5</v>
      </c>
      <c r="I264" s="111">
        <v>5</v>
      </c>
      <c r="J264" s="130">
        <f t="shared" si="18"/>
        <v>5</v>
      </c>
      <c r="K264" s="130">
        <f t="shared" si="19"/>
        <v>0</v>
      </c>
      <c r="L264" s="121">
        <f t="shared" si="17"/>
        <v>5</v>
      </c>
      <c r="M264" s="121">
        <f t="shared" si="20"/>
        <v>0</v>
      </c>
    </row>
    <row r="265" spans="1:14" s="109" customFormat="1" ht="30">
      <c r="A265" s="108" t="s">
        <v>743</v>
      </c>
      <c r="B265" s="109" t="s">
        <v>672</v>
      </c>
      <c r="C265" s="109" t="s">
        <v>698</v>
      </c>
      <c r="D265" s="111">
        <v>4</v>
      </c>
      <c r="E265" s="111">
        <v>5</v>
      </c>
      <c r="F265" s="111">
        <v>4</v>
      </c>
      <c r="G265" s="111">
        <v>5</v>
      </c>
      <c r="H265" s="111">
        <v>4</v>
      </c>
      <c r="I265" s="111">
        <v>5</v>
      </c>
      <c r="J265" s="130">
        <f t="shared" si="18"/>
        <v>4.5</v>
      </c>
      <c r="K265" s="130">
        <f t="shared" si="19"/>
        <v>0.54772255750516607</v>
      </c>
      <c r="L265" s="121">
        <f t="shared" si="17"/>
        <v>4.4000000000000004</v>
      </c>
      <c r="M265" s="121">
        <f t="shared" si="20"/>
        <v>0.54772255750516674</v>
      </c>
    </row>
    <row r="266" spans="1:14" s="109" customFormat="1" ht="45">
      <c r="A266" s="108" t="s">
        <v>741</v>
      </c>
      <c r="B266" s="109" t="s">
        <v>673</v>
      </c>
      <c r="C266" s="109" t="s">
        <v>698</v>
      </c>
      <c r="D266" s="111">
        <v>4</v>
      </c>
      <c r="E266" s="111">
        <v>3</v>
      </c>
      <c r="F266" s="111">
        <v>4</v>
      </c>
      <c r="G266" s="111">
        <v>4</v>
      </c>
      <c r="H266" s="111">
        <v>4</v>
      </c>
      <c r="I266" s="111">
        <v>5</v>
      </c>
      <c r="J266" s="130">
        <f t="shared" si="18"/>
        <v>4</v>
      </c>
      <c r="K266" s="130">
        <f t="shared" si="19"/>
        <v>0.63245553203367588</v>
      </c>
      <c r="L266" s="121">
        <f t="shared" si="17"/>
        <v>3.8</v>
      </c>
      <c r="M266" s="121">
        <f t="shared" si="20"/>
        <v>0.44721359549995715</v>
      </c>
      <c r="N266" s="111" t="s">
        <v>255</v>
      </c>
    </row>
    <row r="267" spans="1:14" s="109" customFormat="1" ht="30">
      <c r="A267" s="108" t="s">
        <v>742</v>
      </c>
      <c r="B267" s="109" t="s">
        <v>673</v>
      </c>
      <c r="C267" s="109" t="s">
        <v>698</v>
      </c>
      <c r="D267" s="111">
        <v>4</v>
      </c>
      <c r="E267" s="111">
        <v>3</v>
      </c>
      <c r="F267" s="111">
        <v>4</v>
      </c>
      <c r="G267" s="111">
        <v>3</v>
      </c>
      <c r="H267" s="111">
        <v>3</v>
      </c>
      <c r="I267" s="111">
        <v>4</v>
      </c>
      <c r="J267" s="130">
        <f t="shared" si="18"/>
        <v>3.5</v>
      </c>
      <c r="K267" s="130">
        <f t="shared" si="19"/>
        <v>0.54772255750516607</v>
      </c>
      <c r="L267" s="121">
        <f t="shared" si="17"/>
        <v>3.4</v>
      </c>
      <c r="M267" s="121">
        <f t="shared" si="20"/>
        <v>0.54772255750516674</v>
      </c>
      <c r="N267" s="111" t="s">
        <v>256</v>
      </c>
    </row>
    <row r="268" spans="1:14" s="109" customFormat="1" ht="51">
      <c r="A268" s="108" t="s">
        <v>743</v>
      </c>
      <c r="B268" s="109" t="s">
        <v>673</v>
      </c>
      <c r="C268" s="109" t="s">
        <v>698</v>
      </c>
      <c r="D268" s="111">
        <v>3</v>
      </c>
      <c r="E268" s="111">
        <v>2</v>
      </c>
      <c r="F268" s="111">
        <v>3</v>
      </c>
      <c r="G268" s="111">
        <v>3</v>
      </c>
      <c r="H268" s="111">
        <v>3</v>
      </c>
      <c r="I268" s="111">
        <v>4</v>
      </c>
      <c r="J268" s="130">
        <f t="shared" si="18"/>
        <v>3</v>
      </c>
      <c r="K268" s="130">
        <f t="shared" si="19"/>
        <v>0.63245553203367588</v>
      </c>
      <c r="L268" s="121">
        <f t="shared" si="17"/>
        <v>2.8</v>
      </c>
      <c r="M268" s="121">
        <f t="shared" si="20"/>
        <v>0.44721359549995715</v>
      </c>
      <c r="N268" s="111" t="s">
        <v>257</v>
      </c>
    </row>
    <row r="269" spans="1:14" s="109" customFormat="1" ht="45">
      <c r="A269" s="108" t="s">
        <v>741</v>
      </c>
      <c r="B269" s="109" t="s">
        <v>680</v>
      </c>
      <c r="C269" s="109" t="s">
        <v>698</v>
      </c>
      <c r="D269" s="111">
        <v>5</v>
      </c>
      <c r="E269" s="111">
        <v>4</v>
      </c>
      <c r="F269" s="111">
        <v>5</v>
      </c>
      <c r="G269" s="111">
        <v>5</v>
      </c>
      <c r="H269" s="111">
        <v>5</v>
      </c>
      <c r="I269" s="111">
        <v>5</v>
      </c>
      <c r="J269" s="130">
        <f t="shared" si="18"/>
        <v>4.833333333333333</v>
      </c>
      <c r="K269" s="130">
        <f t="shared" si="19"/>
        <v>0.40824829046386302</v>
      </c>
      <c r="L269" s="121">
        <f t="shared" si="17"/>
        <v>4.8</v>
      </c>
      <c r="M269" s="121">
        <f t="shared" si="20"/>
        <v>0.44721359549995787</v>
      </c>
      <c r="N269" s="111" t="s">
        <v>274</v>
      </c>
    </row>
    <row r="270" spans="1:14" s="109" customFormat="1" ht="30">
      <c r="A270" s="108" t="s">
        <v>742</v>
      </c>
      <c r="B270" s="109" t="s">
        <v>680</v>
      </c>
      <c r="C270" s="109" t="s">
        <v>698</v>
      </c>
      <c r="D270" s="111">
        <v>5</v>
      </c>
      <c r="E270" s="111">
        <v>4</v>
      </c>
      <c r="F270" s="111">
        <v>4</v>
      </c>
      <c r="G270" s="111">
        <v>5</v>
      </c>
      <c r="H270" s="111">
        <v>5</v>
      </c>
      <c r="I270" s="111">
        <v>4</v>
      </c>
      <c r="J270" s="130">
        <f t="shared" si="18"/>
        <v>4.5</v>
      </c>
      <c r="K270" s="130">
        <f t="shared" si="19"/>
        <v>0.54772255750516607</v>
      </c>
      <c r="L270" s="121">
        <f t="shared" si="17"/>
        <v>4.5999999999999996</v>
      </c>
      <c r="M270" s="121">
        <f t="shared" si="20"/>
        <v>0.54772255750516674</v>
      </c>
      <c r="N270" s="111" t="s">
        <v>275</v>
      </c>
    </row>
    <row r="271" spans="1:14" s="109" customFormat="1" ht="30">
      <c r="A271" s="108" t="s">
        <v>743</v>
      </c>
      <c r="B271" s="109" t="s">
        <v>680</v>
      </c>
      <c r="C271" s="109" t="s">
        <v>698</v>
      </c>
      <c r="D271" s="111">
        <v>5</v>
      </c>
      <c r="E271" s="111">
        <v>4</v>
      </c>
      <c r="F271" s="111">
        <v>4</v>
      </c>
      <c r="G271" s="111">
        <v>4</v>
      </c>
      <c r="H271" s="111">
        <v>4</v>
      </c>
      <c r="I271" s="111">
        <v>4</v>
      </c>
      <c r="J271" s="130">
        <f t="shared" si="18"/>
        <v>4.166666666666667</v>
      </c>
      <c r="K271" s="130">
        <f t="shared" si="19"/>
        <v>0.40824829046386302</v>
      </c>
      <c r="L271" s="121">
        <f t="shared" si="17"/>
        <v>4.2</v>
      </c>
      <c r="M271" s="121">
        <f t="shared" si="20"/>
        <v>0.44721359549995787</v>
      </c>
      <c r="N271" s="111" t="s">
        <v>276</v>
      </c>
    </row>
    <row r="272" spans="1:14" s="109" customFormat="1">
      <c r="A272" s="112" t="s">
        <v>762</v>
      </c>
      <c r="B272" s="109" t="s">
        <v>675</v>
      </c>
      <c r="C272" s="109" t="s">
        <v>698</v>
      </c>
      <c r="D272" s="113">
        <v>4</v>
      </c>
      <c r="E272" s="113">
        <v>5</v>
      </c>
      <c r="F272" s="113">
        <v>4</v>
      </c>
      <c r="G272" s="113">
        <v>5</v>
      </c>
      <c r="H272" s="113">
        <v>5</v>
      </c>
      <c r="I272" s="113">
        <v>5</v>
      </c>
      <c r="J272" s="130">
        <f t="shared" si="18"/>
        <v>4.666666666666667</v>
      </c>
      <c r="K272" s="130">
        <f t="shared" si="19"/>
        <v>0.51639777949432408</v>
      </c>
      <c r="L272" s="121">
        <f t="shared" si="17"/>
        <v>4.5999999999999996</v>
      </c>
      <c r="M272" s="121">
        <f t="shared" si="20"/>
        <v>0.54772255750516674</v>
      </c>
      <c r="N272" s="113" t="s">
        <v>300</v>
      </c>
    </row>
    <row r="273" spans="1:14" s="109" customFormat="1">
      <c r="A273" s="112" t="s">
        <v>763</v>
      </c>
      <c r="B273" s="109" t="s">
        <v>675</v>
      </c>
      <c r="C273" s="109" t="s">
        <v>698</v>
      </c>
      <c r="D273" s="113">
        <v>4</v>
      </c>
      <c r="E273" s="113">
        <v>5</v>
      </c>
      <c r="F273" s="113">
        <v>5</v>
      </c>
      <c r="G273" s="113">
        <v>5</v>
      </c>
      <c r="H273" s="113">
        <v>5</v>
      </c>
      <c r="I273" s="113">
        <v>5</v>
      </c>
      <c r="J273" s="130">
        <f t="shared" si="18"/>
        <v>4.833333333333333</v>
      </c>
      <c r="K273" s="130">
        <f t="shared" si="19"/>
        <v>0.40824829046386302</v>
      </c>
      <c r="L273" s="121">
        <f t="shared" si="17"/>
        <v>4.8</v>
      </c>
      <c r="M273" s="121">
        <f t="shared" si="20"/>
        <v>0.44721359549995787</v>
      </c>
      <c r="N273" s="113" t="s">
        <v>301</v>
      </c>
    </row>
    <row r="274" spans="1:14" s="109" customFormat="1">
      <c r="A274" s="112" t="s">
        <v>743</v>
      </c>
      <c r="B274" s="109" t="s">
        <v>675</v>
      </c>
      <c r="C274" s="109" t="s">
        <v>698</v>
      </c>
      <c r="D274" s="113">
        <v>4</v>
      </c>
      <c r="E274" s="113">
        <v>4</v>
      </c>
      <c r="F274" s="113">
        <v>4</v>
      </c>
      <c r="G274" s="113">
        <v>5</v>
      </c>
      <c r="H274" s="113">
        <v>5</v>
      </c>
      <c r="I274" s="113">
        <v>5</v>
      </c>
      <c r="J274" s="130">
        <f t="shared" si="18"/>
        <v>4.5</v>
      </c>
      <c r="K274" s="130">
        <f t="shared" si="19"/>
        <v>0.54772255750516607</v>
      </c>
      <c r="L274" s="121">
        <f t="shared" si="17"/>
        <v>4.4000000000000004</v>
      </c>
      <c r="M274" s="121">
        <f t="shared" si="20"/>
        <v>0.54772255750516674</v>
      </c>
      <c r="N274" s="113" t="s">
        <v>302</v>
      </c>
    </row>
    <row r="275" spans="1:14" s="109" customFormat="1">
      <c r="A275" s="112" t="s">
        <v>762</v>
      </c>
      <c r="B275" s="109" t="s">
        <v>679</v>
      </c>
      <c r="C275" s="109" t="s">
        <v>698</v>
      </c>
      <c r="D275" s="113">
        <v>5</v>
      </c>
      <c r="E275" s="113">
        <v>5</v>
      </c>
      <c r="F275" s="113">
        <v>5</v>
      </c>
      <c r="G275" s="113">
        <v>5</v>
      </c>
      <c r="H275" s="113">
        <v>5</v>
      </c>
      <c r="I275" s="113">
        <v>5</v>
      </c>
      <c r="J275" s="130">
        <f t="shared" si="18"/>
        <v>5</v>
      </c>
      <c r="K275" s="130">
        <f t="shared" si="19"/>
        <v>0</v>
      </c>
      <c r="L275" s="121">
        <f t="shared" si="17"/>
        <v>5</v>
      </c>
      <c r="M275" s="121">
        <f t="shared" si="20"/>
        <v>0</v>
      </c>
      <c r="N275" s="113" t="s">
        <v>332</v>
      </c>
    </row>
    <row r="276" spans="1:14" s="109" customFormat="1">
      <c r="A276" s="112" t="s">
        <v>763</v>
      </c>
      <c r="B276" s="109" t="s">
        <v>679</v>
      </c>
      <c r="C276" s="109" t="s">
        <v>698</v>
      </c>
      <c r="D276" s="113">
        <v>5</v>
      </c>
      <c r="E276" s="113">
        <v>5</v>
      </c>
      <c r="F276" s="113">
        <v>5</v>
      </c>
      <c r="G276" s="113">
        <v>5</v>
      </c>
      <c r="H276" s="113">
        <v>5</v>
      </c>
      <c r="I276" s="113">
        <v>5</v>
      </c>
      <c r="J276" s="130">
        <f t="shared" si="18"/>
        <v>5</v>
      </c>
      <c r="K276" s="130">
        <f t="shared" si="19"/>
        <v>0</v>
      </c>
      <c r="L276" s="121">
        <f t="shared" si="17"/>
        <v>5</v>
      </c>
      <c r="M276" s="121">
        <f t="shared" si="20"/>
        <v>0</v>
      </c>
      <c r="N276" s="113" t="s">
        <v>333</v>
      </c>
    </row>
    <row r="277" spans="1:14" s="109" customFormat="1">
      <c r="A277" s="112" t="s">
        <v>743</v>
      </c>
      <c r="B277" s="109" t="s">
        <v>679</v>
      </c>
      <c r="C277" s="109" t="s">
        <v>698</v>
      </c>
      <c r="D277" s="113">
        <v>5</v>
      </c>
      <c r="E277" s="113">
        <v>5</v>
      </c>
      <c r="F277" s="113">
        <v>5</v>
      </c>
      <c r="G277" s="113">
        <v>5</v>
      </c>
      <c r="H277" s="113">
        <v>5</v>
      </c>
      <c r="I277" s="113">
        <v>5</v>
      </c>
      <c r="J277" s="130">
        <f t="shared" si="18"/>
        <v>5</v>
      </c>
      <c r="K277" s="130">
        <f t="shared" si="19"/>
        <v>0</v>
      </c>
      <c r="L277" s="121">
        <f t="shared" si="17"/>
        <v>5</v>
      </c>
      <c r="M277" s="121">
        <f t="shared" si="20"/>
        <v>0</v>
      </c>
      <c r="N277" s="113" t="s">
        <v>334</v>
      </c>
    </row>
    <row r="278" spans="1:14" s="109" customFormat="1">
      <c r="A278" s="112" t="s">
        <v>762</v>
      </c>
      <c r="B278" s="109" t="s">
        <v>676</v>
      </c>
      <c r="C278" s="109" t="s">
        <v>698</v>
      </c>
      <c r="D278" s="113">
        <v>4</v>
      </c>
      <c r="E278" s="113">
        <v>2</v>
      </c>
      <c r="F278" s="113">
        <v>3</v>
      </c>
      <c r="G278" s="113">
        <v>2</v>
      </c>
      <c r="H278" s="113">
        <v>3</v>
      </c>
      <c r="I278" s="113">
        <v>3</v>
      </c>
      <c r="J278" s="130">
        <f t="shared" si="18"/>
        <v>2.8333333333333335</v>
      </c>
      <c r="K278" s="130">
        <f t="shared" si="19"/>
        <v>0.75277265270908122</v>
      </c>
      <c r="L278" s="121">
        <f t="shared" si="17"/>
        <v>2.8</v>
      </c>
      <c r="M278" s="121">
        <f t="shared" si="20"/>
        <v>0.83666002653407512</v>
      </c>
      <c r="N278" s="113" t="s">
        <v>360</v>
      </c>
    </row>
    <row r="279" spans="1:14" s="109" customFormat="1">
      <c r="A279" s="112" t="s">
        <v>763</v>
      </c>
      <c r="B279" s="109" t="s">
        <v>676</v>
      </c>
      <c r="C279" s="109" t="s">
        <v>698</v>
      </c>
      <c r="D279" s="113">
        <v>5</v>
      </c>
      <c r="E279" s="113">
        <v>5</v>
      </c>
      <c r="F279" s="113">
        <v>4</v>
      </c>
      <c r="G279" s="113">
        <v>5</v>
      </c>
      <c r="H279" s="113">
        <v>4</v>
      </c>
      <c r="I279" s="113">
        <v>5</v>
      </c>
      <c r="J279" s="130">
        <f t="shared" si="18"/>
        <v>4.666666666666667</v>
      </c>
      <c r="K279" s="130">
        <f t="shared" si="19"/>
        <v>0.51639777949432408</v>
      </c>
      <c r="L279" s="121">
        <f t="shared" si="17"/>
        <v>4.5999999999999996</v>
      </c>
      <c r="M279" s="121">
        <f t="shared" si="20"/>
        <v>0.54772255750516674</v>
      </c>
      <c r="N279" s="114"/>
    </row>
    <row r="280" spans="1:14" s="109" customFormat="1">
      <c r="A280" s="112" t="s">
        <v>743</v>
      </c>
      <c r="B280" s="109" t="s">
        <v>676</v>
      </c>
      <c r="C280" s="109" t="s">
        <v>698</v>
      </c>
      <c r="D280" s="113">
        <v>2</v>
      </c>
      <c r="E280" s="113">
        <v>1</v>
      </c>
      <c r="F280" s="113">
        <v>2</v>
      </c>
      <c r="G280" s="113">
        <v>2</v>
      </c>
      <c r="H280" s="113">
        <v>3</v>
      </c>
      <c r="I280" s="113">
        <v>2</v>
      </c>
      <c r="J280" s="130">
        <f t="shared" si="18"/>
        <v>2</v>
      </c>
      <c r="K280" s="130">
        <f t="shared" si="19"/>
        <v>0.63245553203367588</v>
      </c>
      <c r="L280" s="121">
        <f t="shared" si="17"/>
        <v>2</v>
      </c>
      <c r="M280" s="121">
        <f t="shared" si="20"/>
        <v>0.70710678118654757</v>
      </c>
      <c r="N280" s="114"/>
    </row>
    <row r="281" spans="1:14" s="109" customFormat="1">
      <c r="A281" s="112" t="s">
        <v>782</v>
      </c>
      <c r="B281" s="109" t="s">
        <v>677</v>
      </c>
      <c r="C281" s="109" t="s">
        <v>698</v>
      </c>
      <c r="D281" s="113">
        <v>3</v>
      </c>
      <c r="E281" s="113">
        <v>3</v>
      </c>
      <c r="F281" s="113">
        <v>3</v>
      </c>
      <c r="G281" s="113">
        <v>3</v>
      </c>
      <c r="H281" s="113">
        <v>3</v>
      </c>
      <c r="I281" s="113">
        <v>2</v>
      </c>
      <c r="J281" s="130">
        <f t="shared" si="18"/>
        <v>2.8333333333333335</v>
      </c>
      <c r="K281" s="130">
        <f t="shared" si="19"/>
        <v>0.40824829046386357</v>
      </c>
      <c r="L281" s="121">
        <f t="shared" si="17"/>
        <v>3</v>
      </c>
      <c r="M281" s="121">
        <f t="shared" si="20"/>
        <v>0</v>
      </c>
      <c r="N281" s="114"/>
    </row>
    <row r="282" spans="1:14" s="109" customFormat="1">
      <c r="A282" s="112" t="s">
        <v>783</v>
      </c>
      <c r="B282" s="109" t="s">
        <v>677</v>
      </c>
      <c r="C282" s="109" t="s">
        <v>698</v>
      </c>
      <c r="D282" s="113">
        <v>2</v>
      </c>
      <c r="E282" s="113">
        <v>1</v>
      </c>
      <c r="F282" s="113">
        <v>2</v>
      </c>
      <c r="G282" s="113">
        <v>1</v>
      </c>
      <c r="H282" s="113">
        <v>1</v>
      </c>
      <c r="I282" s="113">
        <v>2</v>
      </c>
      <c r="J282" s="130">
        <f t="shared" si="18"/>
        <v>1.5</v>
      </c>
      <c r="K282" s="130">
        <f t="shared" si="19"/>
        <v>0.54772255750516607</v>
      </c>
      <c r="L282" s="121">
        <f t="shared" si="17"/>
        <v>1.4</v>
      </c>
      <c r="M282" s="121">
        <f t="shared" si="20"/>
        <v>0.54772255750516596</v>
      </c>
      <c r="N282" s="114"/>
    </row>
    <row r="283" spans="1:14" s="109" customFormat="1">
      <c r="A283" s="112" t="s">
        <v>782</v>
      </c>
      <c r="B283" s="109" t="s">
        <v>678</v>
      </c>
      <c r="C283" s="109" t="s">
        <v>698</v>
      </c>
      <c r="D283" s="113">
        <v>5</v>
      </c>
      <c r="E283" s="113">
        <v>5</v>
      </c>
      <c r="F283" s="113">
        <v>5</v>
      </c>
      <c r="G283" s="113">
        <v>5</v>
      </c>
      <c r="H283" s="113">
        <v>5</v>
      </c>
      <c r="I283" s="113">
        <v>5</v>
      </c>
      <c r="J283" s="130">
        <f t="shared" si="18"/>
        <v>5</v>
      </c>
      <c r="K283" s="130">
        <f t="shared" si="19"/>
        <v>0</v>
      </c>
      <c r="L283" s="121">
        <f t="shared" si="17"/>
        <v>5</v>
      </c>
      <c r="M283" s="121">
        <f t="shared" si="20"/>
        <v>0</v>
      </c>
      <c r="N283" s="113" t="s">
        <v>384</v>
      </c>
    </row>
    <row r="284" spans="1:14" s="109" customFormat="1">
      <c r="A284" s="112" t="s">
        <v>783</v>
      </c>
      <c r="B284" s="109" t="s">
        <v>678</v>
      </c>
      <c r="C284" s="109" t="s">
        <v>698</v>
      </c>
      <c r="D284" s="113">
        <v>5</v>
      </c>
      <c r="E284" s="113">
        <v>4</v>
      </c>
      <c r="F284" s="113">
        <v>5</v>
      </c>
      <c r="G284" s="113">
        <v>5</v>
      </c>
      <c r="H284" s="113">
        <v>5</v>
      </c>
      <c r="I284" s="113">
        <v>5</v>
      </c>
      <c r="J284" s="130">
        <f t="shared" si="18"/>
        <v>4.833333333333333</v>
      </c>
      <c r="K284" s="130">
        <f t="shared" si="19"/>
        <v>0.40824829046386302</v>
      </c>
      <c r="L284" s="121">
        <f t="shared" si="17"/>
        <v>4.8</v>
      </c>
      <c r="M284" s="121">
        <f t="shared" si="20"/>
        <v>0.44721359549995787</v>
      </c>
      <c r="N284" s="113" t="s">
        <v>385</v>
      </c>
    </row>
    <row r="285" spans="1:14" s="109" customFormat="1">
      <c r="A285" s="112" t="s">
        <v>782</v>
      </c>
      <c r="B285" s="109" t="s">
        <v>758</v>
      </c>
      <c r="C285" s="109" t="s">
        <v>698</v>
      </c>
      <c r="D285" s="113">
        <v>4</v>
      </c>
      <c r="E285" s="113">
        <v>4</v>
      </c>
      <c r="F285" s="113">
        <v>4</v>
      </c>
      <c r="G285" s="113">
        <v>3</v>
      </c>
      <c r="H285" s="113">
        <v>4</v>
      </c>
      <c r="I285" s="113">
        <v>3</v>
      </c>
      <c r="J285" s="130">
        <f t="shared" si="18"/>
        <v>3.6666666666666665</v>
      </c>
      <c r="K285" s="130">
        <f t="shared" si="19"/>
        <v>0.51639777949432131</v>
      </c>
      <c r="L285" s="121">
        <f t="shared" si="17"/>
        <v>3.8</v>
      </c>
      <c r="M285" s="121">
        <f t="shared" si="20"/>
        <v>0.44721359549995715</v>
      </c>
      <c r="N285" s="113" t="s">
        <v>406</v>
      </c>
    </row>
    <row r="286" spans="1:14" s="109" customFormat="1">
      <c r="A286" s="112" t="s">
        <v>783</v>
      </c>
      <c r="B286" s="109" t="s">
        <v>758</v>
      </c>
      <c r="C286" s="109" t="s">
        <v>698</v>
      </c>
      <c r="D286" s="113">
        <v>4</v>
      </c>
      <c r="E286" s="113">
        <v>4</v>
      </c>
      <c r="F286" s="113">
        <v>4</v>
      </c>
      <c r="G286" s="113">
        <v>4</v>
      </c>
      <c r="H286" s="113">
        <v>4</v>
      </c>
      <c r="I286" s="113">
        <v>4</v>
      </c>
      <c r="J286" s="130">
        <f t="shared" si="18"/>
        <v>4</v>
      </c>
      <c r="K286" s="130">
        <f t="shared" si="19"/>
        <v>0</v>
      </c>
      <c r="L286" s="121">
        <f t="shared" si="17"/>
        <v>4</v>
      </c>
      <c r="M286" s="121">
        <f t="shared" si="20"/>
        <v>0</v>
      </c>
      <c r="N286" s="113" t="s">
        <v>409</v>
      </c>
    </row>
    <row r="287" spans="1:14">
      <c r="A287" s="8" t="s">
        <v>4717</v>
      </c>
      <c r="D287" s="59">
        <f>AVERAGE(D2:D46)</f>
        <v>4.4888888888888889</v>
      </c>
      <c r="E287" s="59">
        <f t="shared" ref="E287:I287" si="21">AVERAGE(E2:E46)</f>
        <v>3.8</v>
      </c>
      <c r="F287" s="59">
        <f t="shared" si="21"/>
        <v>4.0444444444444443</v>
      </c>
      <c r="G287" s="59">
        <f t="shared" si="21"/>
        <v>4.0444444444444443</v>
      </c>
      <c r="H287" s="59">
        <f t="shared" si="21"/>
        <v>4.0222222222222221</v>
      </c>
      <c r="I287" s="59">
        <f t="shared" si="21"/>
        <v>4.2444444444444445</v>
      </c>
      <c r="J287" s="59">
        <f t="shared" ref="J287" si="22">AVERAGE(J2:J46)</f>
        <v>4.1074074074074076</v>
      </c>
      <c r="K287" s="59">
        <f>STDEV(J2:J286)</f>
        <v>0.83115892909687572</v>
      </c>
      <c r="L287" s="124">
        <f t="shared" ref="L287" si="23">AVERAGE(L2:L46)</f>
        <v>4.08</v>
      </c>
      <c r="M287" s="60">
        <f>STDEV(L2:L286)</f>
        <v>0.84694249440634994</v>
      </c>
    </row>
    <row r="288" spans="1:14">
      <c r="A288" s="8" t="s">
        <v>4718</v>
      </c>
      <c r="D288" s="59">
        <f>STDEV(D2:D46)</f>
        <v>0.72683067373551835</v>
      </c>
      <c r="E288" s="59">
        <f t="shared" ref="E288:I288" si="24">STDEV(E2:E46)</f>
        <v>1.1401754250991385</v>
      </c>
      <c r="F288" s="59">
        <f t="shared" si="24"/>
        <v>1.0214863403072723</v>
      </c>
      <c r="G288" s="59">
        <f t="shared" si="24"/>
        <v>1.0861850578045993</v>
      </c>
      <c r="H288" s="59">
        <f t="shared" si="24"/>
        <v>1.0972877489703434</v>
      </c>
      <c r="I288" s="59">
        <f t="shared" si="24"/>
        <v>1.0035291261695933</v>
      </c>
      <c r="J288" s="59">
        <f>STDEV(J2:J46)</f>
        <v>0.85881904141878063</v>
      </c>
      <c r="L288" s="124">
        <f>STDEV(L2:L46)</f>
        <v>0.85959821481264553</v>
      </c>
    </row>
    <row r="289" spans="1:13" s="186" customFormat="1">
      <c r="A289" s="186" t="s">
        <v>4859</v>
      </c>
      <c r="D289" s="187">
        <f>MEDIAN(D2:D46)</f>
        <v>5</v>
      </c>
      <c r="E289" s="187">
        <f>MEDIAN(E2:E46)</f>
        <v>4</v>
      </c>
      <c r="F289" s="187">
        <f>MEDIAN(F2:F46)</f>
        <v>4</v>
      </c>
      <c r="G289" s="187">
        <f>MEDIAN(G2:G46)</f>
        <v>4</v>
      </c>
      <c r="H289" s="186">
        <f>MEDIAN(H2:H46)</f>
        <v>4</v>
      </c>
      <c r="I289" s="184"/>
      <c r="J289" s="187">
        <f>MEDIAN(J2:J46)</f>
        <v>4.166666666666667</v>
      </c>
      <c r="K289" s="187"/>
      <c r="L289" s="189">
        <f>MEDIAN(L2:L46)</f>
        <v>4.2</v>
      </c>
      <c r="M289" s="188"/>
    </row>
    <row r="290" spans="1:13">
      <c r="A290" s="8" t="s">
        <v>4719</v>
      </c>
      <c r="D290" s="59">
        <f>AVERAGE(D47:D199)</f>
        <v>4.0915032679738559</v>
      </c>
      <c r="E290" s="59">
        <f t="shared" ref="E290:I290" si="25">AVERAGE(E47:E199)</f>
        <v>3.5163398692810457</v>
      </c>
      <c r="F290" s="59">
        <f t="shared" si="25"/>
        <v>3.5882352941176472</v>
      </c>
      <c r="G290" s="59">
        <f t="shared" si="25"/>
        <v>3.784313725490196</v>
      </c>
      <c r="H290" s="59">
        <f t="shared" si="25"/>
        <v>3.8169934640522878</v>
      </c>
      <c r="I290" s="59">
        <f t="shared" si="25"/>
        <v>3.9411764705882355</v>
      </c>
      <c r="J290" s="59">
        <f t="shared" ref="J290" si="26">AVERAGE(J47:J199)</f>
        <v>3.7897603485838789</v>
      </c>
      <c r="L290" s="124">
        <f t="shared" ref="L290" si="27">AVERAGE(L47:L199)</f>
        <v>3.7594771241830052</v>
      </c>
    </row>
    <row r="291" spans="1:13">
      <c r="A291" s="8" t="s">
        <v>4720</v>
      </c>
      <c r="D291" s="59">
        <f>STDEV(D47:D199)</f>
        <v>1.0154042306559432</v>
      </c>
      <c r="E291" s="59">
        <f t="shared" ref="E291:I291" si="28">STDEV(E47:E199)</f>
        <v>1.094871869236177</v>
      </c>
      <c r="F291" s="59">
        <f t="shared" si="28"/>
        <v>1.0483659701794694</v>
      </c>
      <c r="G291" s="59">
        <f t="shared" si="28"/>
        <v>1.0633931321766057</v>
      </c>
      <c r="H291" s="59">
        <f t="shared" si="28"/>
        <v>1.0602749674192764</v>
      </c>
      <c r="I291" s="59">
        <f t="shared" si="28"/>
        <v>0.99495632089823738</v>
      </c>
      <c r="J291" s="59">
        <f>STDEV(J47:J199)</f>
        <v>0.81756378442574196</v>
      </c>
      <c r="L291" s="124">
        <f>STDEV(L47:L199)</f>
        <v>0.83740183309171645</v>
      </c>
    </row>
    <row r="292" spans="1:13">
      <c r="A292" s="8" t="s">
        <v>4860</v>
      </c>
      <c r="D292" s="159">
        <f>MEDIAN(D47:D199)</f>
        <v>4</v>
      </c>
      <c r="E292" s="159">
        <f>MEDIAN(E47:E199)</f>
        <v>4</v>
      </c>
      <c r="F292" s="159">
        <f>MEDIAN(F47:F199)</f>
        <v>4</v>
      </c>
      <c r="G292" s="159">
        <f>MEDIAN(G47:G199)</f>
        <v>4</v>
      </c>
      <c r="H292" s="8">
        <f>MEDIAN(H47:H199)</f>
        <v>4</v>
      </c>
      <c r="I292" s="59"/>
      <c r="J292" s="159">
        <f>MEDIAN(J47:J199)</f>
        <v>3.8333333333333335</v>
      </c>
      <c r="L292" s="181">
        <f>MEDIAN(L47:L199)</f>
        <v>3.8</v>
      </c>
    </row>
    <row r="293" spans="1:13">
      <c r="A293" s="8" t="s">
        <v>4721</v>
      </c>
      <c r="D293" s="59">
        <f>AVERAGE(D200:D244)</f>
        <v>4.3111111111111109</v>
      </c>
      <c r="E293" s="59">
        <f t="shared" ref="E293:I293" si="29">AVERAGE(E200:E244)</f>
        <v>4.2888888888888888</v>
      </c>
      <c r="F293" s="59">
        <f t="shared" si="29"/>
        <v>3.8444444444444446</v>
      </c>
      <c r="G293" s="59">
        <f t="shared" si="29"/>
        <v>4.4888888888888889</v>
      </c>
      <c r="H293" s="59">
        <f t="shared" si="29"/>
        <v>4.3777777777777782</v>
      </c>
      <c r="I293" s="59">
        <f t="shared" si="29"/>
        <v>4.6222222222222218</v>
      </c>
      <c r="J293" s="59">
        <f t="shared" ref="J293" si="30">AVERAGE(J200:J244)</f>
        <v>4.3222222222222229</v>
      </c>
      <c r="L293" s="124">
        <f t="shared" ref="L293" si="31">AVERAGE(L200:L244)</f>
        <v>4.2622222222222224</v>
      </c>
    </row>
    <row r="294" spans="1:13">
      <c r="A294" s="8" t="s">
        <v>4722</v>
      </c>
      <c r="D294" s="59">
        <f>STDEV(D200:D244)</f>
        <v>0.79264293870747815</v>
      </c>
      <c r="E294" s="59">
        <f t="shared" ref="E294:I294" si="32">STDEV(E200:E244)</f>
        <v>0.69485846244273519</v>
      </c>
      <c r="F294" s="59">
        <f t="shared" si="32"/>
        <v>0.99898938832191753</v>
      </c>
      <c r="G294" s="59">
        <f t="shared" si="32"/>
        <v>0.75745453575602339</v>
      </c>
      <c r="H294" s="59">
        <f t="shared" si="32"/>
        <v>0.96032401939252898</v>
      </c>
      <c r="I294" s="59">
        <f t="shared" si="32"/>
        <v>0.68386896966945931</v>
      </c>
      <c r="J294" s="59">
        <f>STDEV(J200:J244)</f>
        <v>0.6044865924104792</v>
      </c>
      <c r="L294" s="124">
        <f>STDEV(L200:L244)</f>
        <v>0.63076032362426171</v>
      </c>
    </row>
    <row r="295" spans="1:13">
      <c r="A295" s="8" t="s">
        <v>4861</v>
      </c>
      <c r="D295" s="159">
        <f>MEDIAN(D200:D244)</f>
        <v>4</v>
      </c>
      <c r="E295" s="159">
        <f>MEDIAN(E200:E244)</f>
        <v>4</v>
      </c>
      <c r="F295" s="159">
        <f>MEDIAN(F200:F244)</f>
        <v>4</v>
      </c>
      <c r="G295" s="159">
        <f>MEDIAN(G200:G244)</f>
        <v>5</v>
      </c>
      <c r="H295" s="8">
        <f>MEDIAN(H200:H244)</f>
        <v>5</v>
      </c>
      <c r="I295" s="59"/>
      <c r="J295" s="159">
        <f>MEDIAN(J200:J244)</f>
        <v>4.5</v>
      </c>
      <c r="L295" s="181">
        <f>MEDIAN(L200:L244)</f>
        <v>4.4000000000000004</v>
      </c>
    </row>
    <row r="296" spans="1:13">
      <c r="A296" s="8" t="s">
        <v>4723</v>
      </c>
      <c r="D296" s="59">
        <f>AVERAGE(D245:D286)</f>
        <v>4.166666666666667</v>
      </c>
      <c r="E296" s="59">
        <f t="shared" ref="E296:I296" si="33">AVERAGE(E245:E286)</f>
        <v>3.8095238095238093</v>
      </c>
      <c r="F296" s="59">
        <f t="shared" si="33"/>
        <v>3.9761904761904763</v>
      </c>
      <c r="G296" s="59">
        <f t="shared" si="33"/>
        <v>4.166666666666667</v>
      </c>
      <c r="H296" s="59">
        <f t="shared" si="33"/>
        <v>4.0476190476190474</v>
      </c>
      <c r="I296" s="59">
        <f t="shared" si="33"/>
        <v>4.333333333333333</v>
      </c>
      <c r="J296" s="59">
        <f t="shared" ref="J296" si="34">AVERAGE(J245:J286)</f>
        <v>4.083333333333333</v>
      </c>
      <c r="L296" s="124">
        <f t="shared" ref="L296" si="35">AVERAGE(L245:L286)</f>
        <v>4.0333333333333341</v>
      </c>
    </row>
    <row r="297" spans="1:13">
      <c r="A297" s="8" t="s">
        <v>4724</v>
      </c>
      <c r="D297" s="59">
        <f>STDEV(D45:D286)</f>
        <v>0.96824694333292427</v>
      </c>
      <c r="E297" s="59">
        <f t="shared" ref="E297:I297" si="36">STDEV(E45:E286)</f>
        <v>1.081247293649173</v>
      </c>
      <c r="F297" s="59">
        <f t="shared" si="36"/>
        <v>1.0477767658349884</v>
      </c>
      <c r="G297" s="59">
        <f t="shared" si="36"/>
        <v>1.0484066041048221</v>
      </c>
      <c r="H297" s="59">
        <f t="shared" si="36"/>
        <v>1.0675626430864307</v>
      </c>
      <c r="I297" s="59">
        <f t="shared" si="36"/>
        <v>0.96788385126990095</v>
      </c>
      <c r="J297" s="59">
        <f>STDEV(J45:J286)</f>
        <v>0.82256308395829225</v>
      </c>
      <c r="L297" s="124">
        <f>STDEV(L45:L286)</f>
        <v>0.84051949950353233</v>
      </c>
    </row>
    <row r="298" spans="1:13">
      <c r="A298" s="8" t="s">
        <v>4862</v>
      </c>
      <c r="D298" s="159">
        <f>MEDIAN(D245:D286)</f>
        <v>4</v>
      </c>
      <c r="E298" s="159">
        <f>MEDIAN(E245:E286)</f>
        <v>4</v>
      </c>
      <c r="F298" s="159">
        <f>MEDIAN(F245:F286)</f>
        <v>4</v>
      </c>
      <c r="G298" s="159">
        <f>MEDIAN(G245:G286)</f>
        <v>5</v>
      </c>
      <c r="H298" s="8">
        <f>MEDIAN(H245:H286)</f>
        <v>4</v>
      </c>
      <c r="I298" s="59"/>
      <c r="J298" s="159">
        <f>MEDIAN(J45:J286)</f>
        <v>4</v>
      </c>
      <c r="L298" s="181">
        <f>MEDIAN(L45:L286)</f>
        <v>4</v>
      </c>
    </row>
    <row r="299" spans="1:13">
      <c r="A299" s="8" t="s">
        <v>4725</v>
      </c>
      <c r="D299" s="123">
        <f t="shared" ref="D299:I299" si="37">AVERAGE(D2:D286)</f>
        <v>4.2</v>
      </c>
      <c r="E299" s="123">
        <f t="shared" si="37"/>
        <v>3.7263157894736842</v>
      </c>
      <c r="F299" s="123">
        <f t="shared" si="37"/>
        <v>3.7578947368421054</v>
      </c>
      <c r="G299" s="123">
        <f t="shared" si="37"/>
        <v>3.9929824561403509</v>
      </c>
      <c r="H299" s="123">
        <f t="shared" si="37"/>
        <v>3.9719298245614034</v>
      </c>
      <c r="I299" s="185">
        <f t="shared" si="37"/>
        <v>4.1543859649122803</v>
      </c>
      <c r="J299" s="123">
        <f t="shared" ref="J299" si="38">AVERAGE(J2:J286)</f>
        <v>3.9672514619883037</v>
      </c>
      <c r="L299" s="125">
        <f t="shared" ref="L299" si="39">AVERAGE(L2:L286)</f>
        <v>3.9298245614035063</v>
      </c>
    </row>
    <row r="300" spans="1:13">
      <c r="A300" s="8" t="s">
        <v>4726</v>
      </c>
      <c r="D300" s="123">
        <f>STDEV(D2:D286)</f>
        <v>0.94496441545640997</v>
      </c>
      <c r="E300" s="123">
        <f t="shared" ref="E300:I300" si="40">STDEV(E2:E286)</f>
        <v>1.0919884814355154</v>
      </c>
      <c r="F300" s="123">
        <f t="shared" si="40"/>
        <v>1.0519846047347658</v>
      </c>
      <c r="G300" s="123">
        <f t="shared" si="40"/>
        <v>1.0548111854806403</v>
      </c>
      <c r="H300" s="123">
        <f t="shared" si="40"/>
        <v>1.0743085535810943</v>
      </c>
      <c r="I300" s="185">
        <f t="shared" si="40"/>
        <v>0.97360774113866755</v>
      </c>
      <c r="J300" s="123">
        <f>STDEV(J2:J286)</f>
        <v>0.83115892909687572</v>
      </c>
      <c r="L300" s="125">
        <f>STDEV(L2:L286)</f>
        <v>0.84694249440634994</v>
      </c>
    </row>
    <row r="301" spans="1:13">
      <c r="A301" s="8" t="s">
        <v>4873</v>
      </c>
      <c r="D301" s="183">
        <f t="shared" ref="D301:I301" si="41">MEDIAN(D2:D286)</f>
        <v>4</v>
      </c>
      <c r="E301" s="183">
        <f t="shared" si="41"/>
        <v>4</v>
      </c>
      <c r="F301" s="183">
        <f t="shared" si="41"/>
        <v>4</v>
      </c>
      <c r="G301" s="183">
        <f t="shared" si="41"/>
        <v>4</v>
      </c>
      <c r="H301" s="183">
        <f t="shared" si="41"/>
        <v>4</v>
      </c>
      <c r="I301" s="185">
        <f t="shared" si="41"/>
        <v>4</v>
      </c>
      <c r="J301" s="183">
        <f>MEDIAN(J2:J286)</f>
        <v>4</v>
      </c>
      <c r="L301" s="125">
        <f>MEDIAN(L2:L286)</f>
        <v>4</v>
      </c>
    </row>
    <row r="306" spans="1:13">
      <c r="A306" s="67"/>
      <c r="B306" s="67"/>
      <c r="C306" s="67"/>
      <c r="D306" s="182"/>
      <c r="E306" s="182"/>
      <c r="F306" s="182"/>
      <c r="G306" s="182"/>
      <c r="H306" s="182"/>
    </row>
    <row r="312" spans="1:13">
      <c r="B312" s="57" t="s">
        <v>4716</v>
      </c>
      <c r="C312" s="57" t="s">
        <v>418</v>
      </c>
      <c r="D312" s="57" t="s">
        <v>417</v>
      </c>
      <c r="E312" s="57" t="s">
        <v>415</v>
      </c>
      <c r="F312" s="57" t="s">
        <v>458</v>
      </c>
      <c r="G312" s="57" t="s">
        <v>4900</v>
      </c>
      <c r="H312"/>
    </row>
    <row r="313" spans="1:13">
      <c r="A313" s="66" t="s">
        <v>4780</v>
      </c>
      <c r="B313" s="63" t="s">
        <v>689</v>
      </c>
      <c r="C313" s="64" t="s">
        <v>4728</v>
      </c>
      <c r="D313" s="64" t="s">
        <v>4734</v>
      </c>
      <c r="E313" s="65" t="s">
        <v>4740</v>
      </c>
      <c r="F313" s="65" t="s">
        <v>4746</v>
      </c>
      <c r="G313" s="65" t="s">
        <v>4752</v>
      </c>
      <c r="H313"/>
      <c r="I313" s="62"/>
      <c r="J313" s="131"/>
      <c r="K313" s="131"/>
      <c r="L313" s="132"/>
      <c r="M313" s="132"/>
    </row>
    <row r="314" spans="1:13" ht="90">
      <c r="A314" s="8" t="s">
        <v>4758</v>
      </c>
      <c r="B314" s="63" t="s">
        <v>690</v>
      </c>
      <c r="C314" s="64" t="s">
        <v>4729</v>
      </c>
      <c r="D314" s="64" t="s">
        <v>4735</v>
      </c>
      <c r="E314" s="65" t="s">
        <v>4741</v>
      </c>
      <c r="F314" s="65" t="s">
        <v>4747</v>
      </c>
      <c r="G314" s="65" t="s">
        <v>4753</v>
      </c>
      <c r="H314"/>
      <c r="I314" s="62"/>
      <c r="J314" s="131"/>
      <c r="K314" s="131"/>
      <c r="L314" s="132"/>
      <c r="M314" s="132"/>
    </row>
    <row r="315" spans="1:13">
      <c r="A315" s="62"/>
      <c r="B315" s="63" t="s">
        <v>691</v>
      </c>
      <c r="C315" s="64" t="s">
        <v>4730</v>
      </c>
      <c r="D315" s="64" t="s">
        <v>4736</v>
      </c>
      <c r="E315" s="65" t="s">
        <v>4742</v>
      </c>
      <c r="F315" s="65" t="s">
        <v>4748</v>
      </c>
      <c r="G315" s="65" t="s">
        <v>4754</v>
      </c>
      <c r="H315"/>
      <c r="I315" s="62"/>
      <c r="J315" s="131"/>
      <c r="K315" s="131"/>
      <c r="L315" s="132"/>
      <c r="M315" s="132"/>
    </row>
    <row r="316" spans="1:13">
      <c r="A316" s="62"/>
      <c r="B316" s="63" t="s">
        <v>692</v>
      </c>
      <c r="C316" s="64" t="s">
        <v>4731</v>
      </c>
      <c r="D316" s="64" t="s">
        <v>4737</v>
      </c>
      <c r="E316" s="65" t="s">
        <v>4743</v>
      </c>
      <c r="F316" s="65" t="s">
        <v>4749</v>
      </c>
      <c r="G316" s="65" t="s">
        <v>4755</v>
      </c>
      <c r="H316"/>
      <c r="I316" s="62"/>
      <c r="J316" s="131"/>
      <c r="K316" s="131"/>
      <c r="L316" s="132"/>
      <c r="M316" s="132"/>
    </row>
    <row r="317" spans="1:13">
      <c r="A317" s="62"/>
      <c r="B317" s="63" t="s">
        <v>693</v>
      </c>
      <c r="C317" s="64" t="s">
        <v>4732</v>
      </c>
      <c r="D317" s="64" t="s">
        <v>4738</v>
      </c>
      <c r="E317" s="65" t="s">
        <v>4744</v>
      </c>
      <c r="F317" s="65" t="s">
        <v>4750</v>
      </c>
      <c r="G317" s="65" t="s">
        <v>4756</v>
      </c>
      <c r="H317"/>
      <c r="I317" s="62"/>
      <c r="J317" s="131"/>
      <c r="K317" s="131"/>
      <c r="L317" s="132"/>
      <c r="M317" s="132"/>
    </row>
    <row r="318" spans="1:13">
      <c r="A318" s="62"/>
      <c r="B318" s="63" t="s">
        <v>694</v>
      </c>
      <c r="C318" s="64" t="s">
        <v>4733</v>
      </c>
      <c r="D318" s="64" t="s">
        <v>4739</v>
      </c>
      <c r="E318" s="65" t="s">
        <v>4745</v>
      </c>
      <c r="F318" s="65" t="s">
        <v>4751</v>
      </c>
      <c r="G318" s="65" t="s">
        <v>4757</v>
      </c>
      <c r="H318"/>
      <c r="I318" s="62"/>
      <c r="J318" s="131"/>
      <c r="K318" s="131"/>
      <c r="L318" s="132"/>
      <c r="M318" s="132"/>
    </row>
    <row r="319" spans="1:13">
      <c r="A319" s="62"/>
      <c r="B319"/>
      <c r="C319"/>
      <c r="D319"/>
      <c r="E319"/>
      <c r="F319"/>
      <c r="G319"/>
      <c r="H319"/>
      <c r="I319" s="62"/>
      <c r="J319" s="131"/>
      <c r="K319" s="131"/>
      <c r="L319" s="132"/>
      <c r="M319" s="132"/>
    </row>
    <row r="320" spans="1:13">
      <c r="A320" s="62"/>
      <c r="B320" s="56"/>
      <c r="C320" s="56"/>
      <c r="D320" s="56"/>
      <c r="E320" s="56"/>
      <c r="F320" s="56"/>
      <c r="G320"/>
      <c r="H320"/>
      <c r="I320" s="62"/>
      <c r="J320" s="131"/>
      <c r="K320" s="131"/>
      <c r="L320" s="132"/>
      <c r="M320" s="132"/>
    </row>
    <row r="321" spans="1:13">
      <c r="A321" s="62"/>
      <c r="B321" s="62"/>
      <c r="C321"/>
      <c r="D321"/>
      <c r="E321"/>
      <c r="F321"/>
      <c r="G321"/>
      <c r="H321"/>
      <c r="I321" s="62"/>
      <c r="J321" s="131"/>
      <c r="K321" s="131"/>
      <c r="L321" s="132"/>
      <c r="M321" s="132"/>
    </row>
    <row r="322" spans="1:13">
      <c r="A322" s="62"/>
      <c r="B322" s="62"/>
      <c r="C322"/>
      <c r="D322"/>
      <c r="E322"/>
      <c r="F322"/>
      <c r="G322"/>
      <c r="H322"/>
      <c r="I322" s="62"/>
      <c r="J322" s="131"/>
      <c r="K322" s="131"/>
      <c r="L322" s="132"/>
      <c r="M322" s="132"/>
    </row>
    <row r="323" spans="1:13">
      <c r="A323" s="62"/>
      <c r="B323" s="62"/>
      <c r="C323"/>
      <c r="D323"/>
      <c r="E323"/>
      <c r="F323"/>
      <c r="G323"/>
      <c r="H323"/>
      <c r="I323" s="62"/>
      <c r="J323" s="131"/>
      <c r="K323" s="131"/>
      <c r="L323" s="132"/>
      <c r="M323" s="132"/>
    </row>
    <row r="324" spans="1:13">
      <c r="A324" s="62"/>
      <c r="B324" s="62"/>
      <c r="C324"/>
      <c r="D324"/>
      <c r="E324"/>
      <c r="F324"/>
      <c r="G324"/>
      <c r="H324"/>
      <c r="I324" s="62"/>
      <c r="J324" s="131"/>
      <c r="K324" s="131"/>
      <c r="L324" s="132"/>
      <c r="M324" s="132"/>
    </row>
    <row r="325" spans="1:13">
      <c r="A325" s="62"/>
      <c r="B325" s="62"/>
      <c r="C325"/>
      <c r="D325"/>
      <c r="E325"/>
      <c r="F325"/>
      <c r="G325"/>
      <c r="H325"/>
      <c r="I325" s="62"/>
      <c r="J325" s="131"/>
      <c r="K325" s="131"/>
      <c r="L325" s="132"/>
      <c r="M325" s="132"/>
    </row>
    <row r="326" spans="1:13">
      <c r="A326" s="62"/>
      <c r="B326" s="62"/>
      <c r="C326"/>
      <c r="D326"/>
      <c r="E326"/>
      <c r="F326"/>
      <c r="G326"/>
      <c r="H326"/>
      <c r="I326" s="62"/>
      <c r="J326" s="131"/>
      <c r="K326" s="131"/>
      <c r="L326" s="132"/>
      <c r="M326" s="132"/>
    </row>
    <row r="327" spans="1:13">
      <c r="A327" s="62"/>
      <c r="B327"/>
      <c r="C327"/>
      <c r="D327"/>
      <c r="E327"/>
      <c r="F327"/>
      <c r="G327"/>
      <c r="H327"/>
      <c r="I327" s="62"/>
      <c r="J327" s="131"/>
      <c r="K327" s="131"/>
      <c r="L327" s="132"/>
      <c r="M327" s="132"/>
    </row>
    <row r="328" spans="1:13">
      <c r="A328" s="62"/>
      <c r="C328"/>
      <c r="D328"/>
      <c r="E328"/>
      <c r="F328"/>
      <c r="G328"/>
      <c r="H328"/>
      <c r="I328" s="62"/>
      <c r="J328" s="131"/>
      <c r="K328" s="131"/>
      <c r="L328" s="132"/>
      <c r="M328" s="132"/>
    </row>
    <row r="329" spans="1:13">
      <c r="A329" s="62"/>
      <c r="B329"/>
      <c r="C329"/>
      <c r="D329"/>
      <c r="E329"/>
      <c r="F329"/>
      <c r="G329"/>
      <c r="H329"/>
      <c r="I329" s="62"/>
      <c r="J329" s="131"/>
      <c r="K329" s="131"/>
      <c r="L329" s="132"/>
      <c r="M329" s="132"/>
    </row>
    <row r="330" spans="1:13">
      <c r="A330" s="62"/>
      <c r="B330"/>
      <c r="C330"/>
      <c r="D330"/>
      <c r="E330"/>
      <c r="F330"/>
      <c r="G330"/>
      <c r="H330"/>
      <c r="I330" s="62"/>
      <c r="J330" s="131"/>
      <c r="K330" s="131"/>
      <c r="L330" s="132"/>
      <c r="M330" s="132"/>
    </row>
    <row r="331" spans="1:13">
      <c r="A331" s="62"/>
      <c r="B331"/>
      <c r="C331"/>
      <c r="D331"/>
      <c r="E331"/>
      <c r="F331"/>
      <c r="G331"/>
      <c r="H331"/>
      <c r="I331" s="62"/>
      <c r="J331" s="131"/>
      <c r="K331" s="131"/>
      <c r="L331" s="132"/>
      <c r="M331" s="132"/>
    </row>
    <row r="332" spans="1:13">
      <c r="A332" s="62"/>
      <c r="B332" s="62"/>
      <c r="C332" s="62"/>
      <c r="D332" s="62"/>
      <c r="E332" s="62"/>
      <c r="F332" s="62"/>
      <c r="G332" s="62"/>
      <c r="H332" s="62"/>
      <c r="I332" s="62"/>
      <c r="J332" s="131"/>
      <c r="K332" s="131"/>
      <c r="L332" s="132"/>
      <c r="M332" s="132"/>
    </row>
    <row r="333" spans="1:13">
      <c r="A333" s="62"/>
      <c r="B333" s="56"/>
      <c r="C333" s="62"/>
      <c r="D333" s="62"/>
      <c r="E333" s="62"/>
      <c r="F333" s="62"/>
      <c r="G333" s="62"/>
      <c r="H333" s="62"/>
      <c r="I333" s="62"/>
      <c r="J333" s="131"/>
      <c r="K333" s="131"/>
      <c r="L333" s="132"/>
      <c r="M333" s="132"/>
    </row>
    <row r="334" spans="1:13">
      <c r="A334" s="62"/>
      <c r="B334" s="62"/>
      <c r="C334" s="62"/>
      <c r="D334" s="62"/>
      <c r="E334" s="62"/>
      <c r="F334" s="62"/>
      <c r="G334" s="62"/>
      <c r="H334" s="62"/>
      <c r="I334" s="62"/>
      <c r="J334" s="131"/>
      <c r="K334" s="131"/>
      <c r="L334" s="132"/>
      <c r="M334" s="132"/>
    </row>
    <row r="335" spans="1:13">
      <c r="A335" s="62"/>
      <c r="B335" s="62"/>
      <c r="C335" s="62"/>
      <c r="D335" s="62"/>
      <c r="E335" s="62"/>
      <c r="F335" s="62"/>
      <c r="G335" s="62"/>
      <c r="H335" s="62"/>
      <c r="I335" s="62"/>
      <c r="J335" s="131"/>
      <c r="K335" s="131"/>
      <c r="L335" s="132"/>
      <c r="M335" s="132"/>
    </row>
    <row r="336" spans="1:13">
      <c r="A336" s="62"/>
      <c r="B336" s="62"/>
      <c r="C336" s="62"/>
      <c r="D336" s="62"/>
      <c r="E336" s="62"/>
      <c r="F336" s="62"/>
      <c r="G336" s="62"/>
      <c r="H336" s="62"/>
      <c r="I336" s="62"/>
      <c r="J336" s="131"/>
      <c r="K336" s="131"/>
      <c r="L336" s="132"/>
      <c r="M336" s="132"/>
    </row>
    <row r="337" spans="1:13">
      <c r="A337" s="62"/>
      <c r="B337" s="62"/>
      <c r="C337" s="62"/>
      <c r="D337" s="62"/>
      <c r="E337" s="62"/>
      <c r="F337" s="62"/>
      <c r="G337" s="62"/>
      <c r="H337" s="62"/>
      <c r="I337" s="62"/>
      <c r="J337" s="131"/>
      <c r="K337" s="131"/>
      <c r="L337" s="132"/>
      <c r="M337" s="132"/>
    </row>
    <row r="338" spans="1:13">
      <c r="A338" s="62"/>
      <c r="B338" s="62"/>
      <c r="C338" s="62"/>
      <c r="D338" s="62"/>
      <c r="E338" s="62"/>
      <c r="F338" s="62"/>
      <c r="G338" s="62"/>
      <c r="H338" s="62"/>
      <c r="I338" s="62"/>
      <c r="J338" s="131"/>
      <c r="K338" s="131"/>
      <c r="L338" s="132"/>
      <c r="M338" s="132"/>
    </row>
    <row r="339" spans="1:13">
      <c r="A339" s="62"/>
      <c r="B339" s="62"/>
      <c r="C339" s="62"/>
      <c r="D339" s="62"/>
      <c r="E339" s="62"/>
      <c r="F339" s="62"/>
      <c r="G339" s="62"/>
      <c r="H339" s="62"/>
      <c r="I339" s="62"/>
      <c r="J339" s="131"/>
      <c r="K339" s="131"/>
      <c r="L339" s="132"/>
      <c r="M339" s="132"/>
    </row>
    <row r="340" spans="1:13">
      <c r="A340" s="62"/>
      <c r="B340" s="62"/>
      <c r="C340" s="62"/>
      <c r="D340" s="62"/>
      <c r="E340" s="62"/>
      <c r="F340" s="62"/>
      <c r="G340" s="62"/>
      <c r="H340" s="62"/>
      <c r="I340" s="62"/>
      <c r="J340" s="131"/>
      <c r="K340" s="131"/>
      <c r="L340" s="132"/>
      <c r="M340" s="132"/>
    </row>
    <row r="341" spans="1:13">
      <c r="A341" s="62"/>
      <c r="B341" s="62"/>
      <c r="C341" s="62"/>
      <c r="D341" s="62"/>
      <c r="E341" s="62"/>
      <c r="F341" s="62"/>
      <c r="G341" s="62"/>
      <c r="H341" s="62"/>
      <c r="I341" s="62"/>
      <c r="J341" s="131"/>
      <c r="K341" s="131"/>
      <c r="L341" s="132"/>
      <c r="M341" s="132"/>
    </row>
    <row r="342" spans="1:13">
      <c r="A342" s="62"/>
      <c r="B342" s="62"/>
      <c r="C342" s="62"/>
      <c r="D342" s="62"/>
      <c r="E342" s="62"/>
      <c r="F342" s="62"/>
      <c r="G342" s="62"/>
      <c r="H342" s="62"/>
      <c r="I342" s="62"/>
      <c r="J342" s="131"/>
      <c r="K342" s="131"/>
      <c r="L342" s="132"/>
      <c r="M342" s="132"/>
    </row>
    <row r="343" spans="1:13">
      <c r="A343" s="62"/>
      <c r="B343" s="62"/>
      <c r="C343" s="62"/>
      <c r="D343" s="62"/>
      <c r="E343" s="62"/>
      <c r="F343" s="62"/>
      <c r="G343" s="62"/>
      <c r="H343" s="62"/>
      <c r="I343" s="62"/>
      <c r="J343" s="131"/>
      <c r="K343" s="131"/>
      <c r="L343" s="132"/>
      <c r="M343" s="132"/>
    </row>
    <row r="344" spans="1:13">
      <c r="A344" s="62"/>
      <c r="B344" s="62"/>
      <c r="C344" s="62"/>
      <c r="D344" s="62"/>
      <c r="E344" s="62"/>
      <c r="F344" s="62"/>
      <c r="G344" s="62"/>
      <c r="H344" s="62"/>
      <c r="I344" s="62"/>
      <c r="J344" s="131"/>
      <c r="K344" s="131"/>
      <c r="L344" s="132"/>
      <c r="M344" s="132"/>
    </row>
    <row r="345" spans="1:13">
      <c r="A345" s="62"/>
      <c r="B345" s="62"/>
      <c r="C345" s="62"/>
      <c r="D345" s="62"/>
      <c r="E345" s="62"/>
      <c r="F345" s="62"/>
      <c r="G345" s="62"/>
      <c r="H345" s="62"/>
      <c r="I345" s="62"/>
      <c r="J345" s="131"/>
      <c r="K345" s="131"/>
      <c r="L345" s="132"/>
      <c r="M345" s="132"/>
    </row>
    <row r="346" spans="1:13">
      <c r="A346" s="62"/>
      <c r="B346" s="62"/>
      <c r="C346" s="62"/>
      <c r="D346" s="62"/>
      <c r="E346" s="62"/>
      <c r="F346" s="62"/>
      <c r="G346" s="62"/>
      <c r="H346" s="62"/>
      <c r="I346" s="62"/>
      <c r="J346" s="131"/>
      <c r="K346" s="131"/>
      <c r="L346" s="132"/>
      <c r="M346" s="132"/>
    </row>
    <row r="347" spans="1:13">
      <c r="A347" s="62"/>
      <c r="B347" s="62"/>
      <c r="C347" s="62"/>
      <c r="D347" s="62"/>
      <c r="E347" s="62"/>
      <c r="F347" s="62"/>
      <c r="G347" s="62"/>
      <c r="H347" s="62"/>
      <c r="I347" s="62"/>
      <c r="J347" s="131"/>
      <c r="K347" s="131"/>
      <c r="L347" s="132"/>
      <c r="M347" s="132"/>
    </row>
    <row r="348" spans="1:13">
      <c r="A348" s="62"/>
      <c r="B348" s="62"/>
      <c r="C348" s="62"/>
      <c r="D348" s="62"/>
      <c r="E348" s="62"/>
      <c r="F348" s="62"/>
      <c r="G348" s="62"/>
      <c r="H348" s="62"/>
      <c r="I348" s="62"/>
      <c r="J348" s="131"/>
      <c r="K348" s="131"/>
      <c r="L348" s="132"/>
      <c r="M348" s="132"/>
    </row>
    <row r="349" spans="1:13">
      <c r="A349" s="62"/>
      <c r="B349" s="62"/>
      <c r="C349" s="62"/>
      <c r="D349" s="62"/>
      <c r="E349" s="62"/>
      <c r="F349" s="62"/>
      <c r="G349" s="62"/>
      <c r="H349" s="62"/>
      <c r="I349" s="62"/>
      <c r="J349" s="131"/>
      <c r="K349" s="131"/>
      <c r="L349" s="132"/>
      <c r="M349" s="132"/>
    </row>
    <row r="350" spans="1:13">
      <c r="A350" s="62"/>
      <c r="B350" s="62"/>
      <c r="C350" s="62"/>
      <c r="D350" s="62"/>
      <c r="E350" s="62"/>
      <c r="F350" s="62"/>
      <c r="G350" s="62"/>
      <c r="H350" s="62"/>
      <c r="I350" s="62"/>
      <c r="J350" s="131"/>
      <c r="K350" s="131"/>
      <c r="L350" s="132"/>
      <c r="M350" s="132"/>
    </row>
    <row r="351" spans="1:13">
      <c r="A351" s="62"/>
      <c r="B351" s="62"/>
      <c r="C351" s="62"/>
      <c r="D351" s="62"/>
      <c r="E351" s="62"/>
      <c r="F351" s="62"/>
      <c r="G351" s="62"/>
      <c r="H351" s="62"/>
      <c r="I351" s="62"/>
      <c r="J351" s="131"/>
      <c r="K351" s="131"/>
      <c r="L351" s="132"/>
      <c r="M351" s="132"/>
    </row>
    <row r="352" spans="1:13">
      <c r="A352" s="62"/>
      <c r="B352" s="62"/>
      <c r="C352" s="62"/>
      <c r="D352" s="62"/>
      <c r="E352" s="62"/>
      <c r="F352" s="62"/>
      <c r="G352" s="62"/>
      <c r="H352" s="62"/>
      <c r="I352" s="62"/>
      <c r="J352" s="131"/>
      <c r="K352" s="131"/>
      <c r="L352" s="132"/>
      <c r="M352" s="132"/>
    </row>
    <row r="353" spans="1:13">
      <c r="A353" s="62"/>
      <c r="B353" s="62"/>
      <c r="C353" s="62"/>
      <c r="D353" s="62"/>
      <c r="E353" s="62"/>
      <c r="F353" s="62"/>
      <c r="G353" s="62"/>
      <c r="H353" s="62"/>
      <c r="I353" s="62"/>
      <c r="J353" s="131"/>
      <c r="K353" s="131"/>
      <c r="L353" s="132"/>
      <c r="M353" s="132"/>
    </row>
  </sheetData>
  <sortState ref="A2:L306">
    <sortCondition ref="C2:C306"/>
  </sortState>
  <hyperlinks>
    <hyperlink ref="A200" r:id="rId1" display="https://ab2022mohammedengineer.on.drv.tw/Narratives website/DerivativeNarrativeWebPage-Trial2_1.html"/>
    <hyperlink ref="A203" r:id="rId2" display="https://ab2022mohammedengineer.on.drv.tw/Narratives website/DerivativeNarrativeWebPage-Trial2_1.html"/>
    <hyperlink ref="A201" r:id="rId3" display="https://ab2022mohammedengineer.on.drv.tw/Narratives website/DerivativeNarrativeWebPage-Trial2_2.html"/>
    <hyperlink ref="A204" r:id="rId4" display="https://ab2022mohammedengineer.on.drv.tw/Narratives website/DerivativeNarrativeWebPage-Trial2_2.html"/>
    <hyperlink ref="A202" r:id="rId5" display="https://ab2022mohammedengineer.on.drv.tw/Narratives website/DerivativeNarrativeWebPage-Trial2_3.html"/>
    <hyperlink ref="A205" r:id="rId6" display="https://ab2022mohammedengineer.on.drv.tw/Narratives website/DerivativeNarrativeWebPage-Trial2_3.html"/>
    <hyperlink ref="A245" r:id="rId7" display="https://ab2022mohammedengineer.on.drv.tw/Narratives website/SuperOrdinateNarrativeWebPage-Trail-1.html"/>
    <hyperlink ref="A248" r:id="rId8" display="https://ab2022mohammedengineer.on.drv.tw/Narratives website/SuperOrdinateNarrativeWebPage-Trail-1.html"/>
    <hyperlink ref="A246" r:id="rId9" display="https://ab2022mohammedengineer.on.drv.tw/Narratives website/SuperOrdinateNarrativeWebPage-Trail-2.html"/>
    <hyperlink ref="A249" r:id="rId10" display="https://ab2022mohammedengineer.on.drv.tw/Narratives website/SuperOrdinateNarrativeWebPage-Trail-2.html"/>
    <hyperlink ref="A247" r:id="rId11" display="https://ab2022mohammedengineer.on.drv.tw/Narratives website/SuperOrdinateNarrativeWebPage-Trail-3.html"/>
    <hyperlink ref="A250" r:id="rId12" display="https://ab2022mohammedengineer.on.drv.tw/Narratives website/SuperOrdinateNarrativeWebPage-Trail-3.html"/>
    <hyperlink ref="A47" r:id="rId13" display="https://ab2022mohammedengineer.on.drv.tw/Narratives website/CorrelativeNarrativeWebPage-Trial1.html"/>
    <hyperlink ref="A57" r:id="rId14" display="https://ab2022mohammedengineer.on.drv.tw/Narratives website/CorrelativeNarrativeWebPage-Trial1.html"/>
    <hyperlink ref="A48" r:id="rId15" display="https://ab2022mohammedengineer.on.drv.tw/Narratives website/CorrelativeNarrativeWebPage-Trial4.html"/>
    <hyperlink ref="A58" r:id="rId16" display="https://ab2022mohammedengineer.on.drv.tw/Narratives website/CorrelativeNarrativeWebPage-Trial4.html"/>
    <hyperlink ref="A49" r:id="rId17" display="https://ab2022mohammedengineer.on.drv.tw/Narratives website/CorrelativeNarrativeWebPage-Trial5.html"/>
    <hyperlink ref="A59" r:id="rId18" display="https://ab2022mohammedengineer.on.drv.tw/Narratives website/CorrelativeNarrativeWebPage-Trial5.html"/>
    <hyperlink ref="A50" r:id="rId19" display="https://ab2022mohammedengineer.on.drv.tw/Narratives website/CorrelativeNarrativeWebPage-Trial40.html"/>
    <hyperlink ref="A60" r:id="rId20" display="https://ab2022mohammedengineer.on.drv.tw/Narratives website/CorrelativeNarrativeWebPage-Trial40.html"/>
    <hyperlink ref="A51" r:id="rId21" display="https://ab2022mohammedengineer.on.drv.tw/Narratives website/CorrelativeNarrativeWebPage-Trial41.html"/>
    <hyperlink ref="A61" r:id="rId22" display="https://ab2022mohammedengineer.on.drv.tw/Narratives website/CorrelativeNarrativeWebPage-Trial41.html"/>
    <hyperlink ref="A52" r:id="rId23" display="https://ab2022mohammedengineer.on.drv.tw/Narratives website/CorrelativeNarrativeWebPage-Trial42.html"/>
    <hyperlink ref="A62" r:id="rId24" display="https://ab2022mohammedengineer.on.drv.tw/Narratives website/CorrelativeNarrativeWebPage-Trial42.html"/>
    <hyperlink ref="A53" r:id="rId25" display="https://ab2022mohammedengineer.on.drv.tw/Narratives website/CorrelativeNarrativeWebPage-Trial44.html"/>
    <hyperlink ref="A63" r:id="rId26" display="https://ab2022mohammedengineer.on.drv.tw/Narratives website/CorrelativeNarrativeWebPage-Trial44.html"/>
    <hyperlink ref="A54" r:id="rId27" display="https://ab2022mohammedengineer.on.drv.tw/Narratives website/CorrelativeNarrativeWebPage-Trial45.html"/>
    <hyperlink ref="A64" r:id="rId28" display="https://ab2022mohammedengineer.on.drv.tw/Narratives website/CorrelativeNarrativeWebPage-Trial45.html"/>
    <hyperlink ref="A55" r:id="rId29" display="https://ab2022mohammedengineer.on.drv.tw/Narratives website/CorrelativeNarrativeWebPage-Trial46.html"/>
    <hyperlink ref="A65" r:id="rId30" display="https://ab2022mohammedengineer.on.drv.tw/Narratives website/CorrelativeNarrativeWebPage-Trial46.html"/>
    <hyperlink ref="A56" r:id="rId31" display="https://ab2022mohammedengineer.on.drv.tw/Narratives website/CorrelativeNarrativeWebPage-Trial47.html"/>
    <hyperlink ref="A66" r:id="rId32" display="https://ab2022mohammedengineer.on.drv.tw/Narratives website/CorrelativeNarrativeWebPage-Trial47.html"/>
    <hyperlink ref="A2" r:id="rId33" display="https://ab2022mohammedengineer.on.drv.tw/Narratives website/CombinationalNarrativeWebPage1.html"/>
    <hyperlink ref="A5" r:id="rId34" display="https://ab2022mohammedengineer.on.drv.tw/Narratives website/CombinationalNarrativeWebPage1.html"/>
    <hyperlink ref="A3" r:id="rId35" display="https://ab2022mohammedengineer.on.drv.tw/Narratives website/CombinationalNarrativeWebPage2.html"/>
    <hyperlink ref="A6" r:id="rId36" display="https://ab2022mohammedengineer.on.drv.tw/Narratives website/CombinationalNarrativeWebPage2.html"/>
    <hyperlink ref="A4" r:id="rId37" display="https://ab2022mohammedengineer.on.drv.tw/Narratives website/CombinationalNarrativeWebPage3.html"/>
    <hyperlink ref="A7" r:id="rId38" display="https://ab2022mohammedengineer.on.drv.tw/Narratives website/CombinationalNarrativeWebPage3.html"/>
    <hyperlink ref="A206" r:id="rId39" display="https://ab2022mohammedengineer.on.drv.tw/Narratives website/DerivativeNarrativeWebPage-Trial2_4.html"/>
    <hyperlink ref="A207" r:id="rId40" display="https://ab2022mohammedengineer.on.drv.tw/Narratives website/DerivativeNarrativeWebPage-Trial2_5.html"/>
    <hyperlink ref="A208" r:id="rId41" display="https://ab2022mohammedengineer.on.drv.tw/Narratives website/DerivativeNarrativeWebPage-Trial2_6.html"/>
    <hyperlink ref="A251" r:id="rId42" display="https://ab2022mohammedengineer.on.drv.tw/Narratives website/SuperOrdinateNarrativeWebPage-Trail-4.html"/>
    <hyperlink ref="A252" r:id="rId43" display="https://ab2022mohammedengineer.on.drv.tw/Narratives website/SuperOrdinateNarrativeWebPage-Trail-5.html"/>
    <hyperlink ref="A253" r:id="rId44" display="https://ab2022mohammedengineer.on.drv.tw/Narratives website/SuperOrdinateNarrativeWebPage-Trail-6.html"/>
    <hyperlink ref="A67" r:id="rId45" display="https://ab2022mohammedengineer.on.drv.tw/Narratives website/CorrelativeNarrativeWebPage-Trial2.html"/>
    <hyperlink ref="A68" r:id="rId46" display="https://ab2022mohammedengineer.on.drv.tw/Narratives website/CorrelativeNarrativeWebPage-Trial3.html"/>
    <hyperlink ref="A69" r:id="rId47" display="https://ab2022mohammedengineer.on.drv.tw/Narratives website/CorrelativeNarrativeWebPage-Trial6.html"/>
    <hyperlink ref="A70" r:id="rId48" display="https://ab2022mohammedengineer.on.drv.tw/Narratives website/CorrelativeNarrativeWebPage-Trial7.html"/>
    <hyperlink ref="A71" r:id="rId49" display="https://ab2022mohammedengineer.on.drv.tw/Narratives website/CorrelativeNarrativeWebPage-Trial8.html"/>
    <hyperlink ref="A72" r:id="rId50" display="https://ab2022mohammedengineer.on.drv.tw/Narratives website/CorrelativeNarrativeWebPage-Trial10.html"/>
    <hyperlink ref="A73" r:id="rId51" display="https://ab2022mohammedengineer.on.drv.tw/Narratives website/CorrelativeNarrativeWebPage-Trial13.html"/>
    <hyperlink ref="A74" r:id="rId52" display="https://ab2022mohammedengineer.on.drv.tw/Narratives website/CorrelativeNarrativeWebPage-Trial14.html"/>
    <hyperlink ref="A75" r:id="rId53" display="https://ab2022mohammedengineer.on.drv.tw/Narratives website/CorrelativeNarrativeWebPage-Trial15.html"/>
    <hyperlink ref="A76" r:id="rId54" display="https://ab2022mohammedengineer.on.drv.tw/Narratives website/CorrelativeNarrativeWebPage-Trial16.html"/>
    <hyperlink ref="A8" r:id="rId55" display="https://ab2022mohammedengineer.on.drv.tw/Narratives website/CombinationalNarrativeWebPage4.html"/>
    <hyperlink ref="A9" r:id="rId56" display="https://ab2022mohammedengineer.on.drv.tw/Narratives website/CombinationalNarrativeWebPage5.html"/>
    <hyperlink ref="A10" r:id="rId57" display="https://ab2022mohammedengineer.on.drv.tw/Narratives website/CombinationalNarrativeWebPage6.html"/>
    <hyperlink ref="A209" r:id="rId58" display="https://ab2022mohammedengineer.on.drv.tw/Narratives website/DerivativeNarrativeWebPage-Trial2_4.html"/>
    <hyperlink ref="A210" r:id="rId59" display="https://ab2022mohammedengineer.on.drv.tw/Narratives website/DerivativeNarrativeWebPage-Trial2_5.html"/>
    <hyperlink ref="A211" r:id="rId60" display="https://ab2022mohammedengineer.on.drv.tw/Narratives website/DerivativeNarrativeWebPage-Trial2_6.html"/>
    <hyperlink ref="A254" r:id="rId61" display="https://ab2022mohammedengineer.on.drv.tw/Narratives website/SuperOrdinateNarrativeWebPage-Trail-4.html"/>
    <hyperlink ref="A255" r:id="rId62" display="https://ab2022mohammedengineer.on.drv.tw/Narratives website/SuperOrdinateNarrativeWebPage-Trail-5.html"/>
    <hyperlink ref="A256" r:id="rId63" display="https://ab2022mohammedengineer.on.drv.tw/Narratives website/SuperOrdinateNarrativeWebPage-Trail-6.html"/>
    <hyperlink ref="A77" r:id="rId64" display="https://ab2022mohammedengineer.on.drv.tw/Narratives website/CorrelativeNarrativeWebPage-Trial2.html"/>
    <hyperlink ref="A78" r:id="rId65" display="https://ab2022mohammedengineer.on.drv.tw/Narratives website/CorrelativeNarrativeWebPage-Trial3.html"/>
    <hyperlink ref="A79" r:id="rId66" display="https://ab2022mohammedengineer.on.drv.tw/Narratives website/CorrelativeNarrativeWebPage-Trial6.html"/>
    <hyperlink ref="A80" r:id="rId67" display="https://ab2022mohammedengineer.on.drv.tw/Narratives website/CorrelativeNarrativeWebPage-Trial7.html"/>
    <hyperlink ref="A81" r:id="rId68" display="https://ab2022mohammedengineer.on.drv.tw/Narratives website/CorrelativeNarrativeWebPage-Trial8.html"/>
    <hyperlink ref="A82" r:id="rId69" display="https://ab2022mohammedengineer.on.drv.tw/Narratives website/CorrelativeNarrativeWebPage-Trial10.html"/>
    <hyperlink ref="A83" r:id="rId70" display="https://ab2022mohammedengineer.on.drv.tw/Narratives website/CorrelativeNarrativeWebPage-Trial13.html"/>
    <hyperlink ref="A84" r:id="rId71" display="https://ab2022mohammedengineer.on.drv.tw/Narratives website/CorrelativeNarrativeWebPage-Trial14.html"/>
    <hyperlink ref="A85" r:id="rId72" display="https://ab2022mohammedengineer.on.drv.tw/Narratives website/CorrelativeNarrativeWebPage-Trial15.html"/>
    <hyperlink ref="A86" r:id="rId73" display="https://ab2022mohammedengineer.on.drv.tw/Narratives website/CorrelativeNarrativeWebPage-Trial16.html"/>
    <hyperlink ref="A11" r:id="rId74" display="https://ab2022mohammedengineer.on.drv.tw/Narratives website/CombinationalNarrativeWebPage4.html"/>
    <hyperlink ref="A12" r:id="rId75" display="https://ab2022mohammedengineer.on.drv.tw/Narratives website/CombinationalNarrativeWebPage5.html"/>
    <hyperlink ref="A13" r:id="rId76" display="https://ab2022mohammedengineer.on.drv.tw/Narratives website/CombinationalNarrativeWebPage6.html"/>
    <hyperlink ref="A212" r:id="rId77" display="https://ab2022mohammedengineer.on.drv.tw/Narratives website/DerivativeNarrativeWebPage-Trial2_4.html"/>
    <hyperlink ref="A213" r:id="rId78" display="https://ab2022mohammedengineer.on.drv.tw/Narratives website/DerivativeNarrativeWebPage-Trial2_5.html"/>
    <hyperlink ref="A214" r:id="rId79" display="https://ab2022mohammedengineer.on.drv.tw/Narratives website/DerivativeNarrativeWebPage-Trial2_6.html"/>
    <hyperlink ref="A257" r:id="rId80" display="https://ab2022mohammedengineer.on.drv.tw/Narratives website/SuperOrdinateNarrativeWebPage-Trail-4.html"/>
    <hyperlink ref="A258" r:id="rId81" display="https://ab2022mohammedengineer.on.drv.tw/Narratives website/SuperOrdinateNarrativeWebPage-Trail-5.html"/>
    <hyperlink ref="A259" r:id="rId82" display="https://ab2022mohammedengineer.on.drv.tw/Narratives website/SuperOrdinateNarrativeWebPage-Trail-6.html"/>
    <hyperlink ref="A87" r:id="rId83" display="https://ab2022mohammedengineer.on.drv.tw/Narratives website/CorrelativeNarrativeWebPage-Trial2.html"/>
    <hyperlink ref="A88" r:id="rId84" display="https://ab2022mohammedengineer.on.drv.tw/Narratives website/CorrelativeNarrativeWebPage-Trial3.html"/>
    <hyperlink ref="A89" r:id="rId85" display="https://ab2022mohammedengineer.on.drv.tw/Narratives website/CorrelativeNarrativeWebPage-Trial6.html"/>
    <hyperlink ref="A90" r:id="rId86" display="https://ab2022mohammedengineer.on.drv.tw/Narratives website/CorrelativeNarrativeWebPage-Trial7.html"/>
    <hyperlink ref="A91" r:id="rId87" display="https://ab2022mohammedengineer.on.drv.tw/Narratives website/CorrelativeNarrativeWebPage-Trial8.html"/>
    <hyperlink ref="A92" r:id="rId88" display="https://ab2022mohammedengineer.on.drv.tw/Narratives website/CorrelativeNarrativeWebPage-Trial10.html"/>
    <hyperlink ref="A93" r:id="rId89" display="https://ab2022mohammedengineer.on.drv.tw/Narratives website/CorrelativeNarrativeWebPage-Trial13.html"/>
    <hyperlink ref="A94" r:id="rId90" display="https://ab2022mohammedengineer.on.drv.tw/Narratives website/CorrelativeNarrativeWebPage-Trial14.html"/>
    <hyperlink ref="A95" r:id="rId91" display="https://ab2022mohammedengineer.on.drv.tw/Narratives website/CorrelativeNarrativeWebPage-Trial15.html"/>
    <hyperlink ref="A96" r:id="rId92" display="https://ab2022mohammedengineer.on.drv.tw/Narratives website/CorrelativeNarrativeWebPage-Trial16.html"/>
    <hyperlink ref="A14" r:id="rId93" display="https://ab2022mohammedengineer.on.drv.tw/Narratives website/CombinationalNarrativeWebPage4.html"/>
    <hyperlink ref="A15" r:id="rId94" display="https://ab2022mohammedengineer.on.drv.tw/Narratives website/CombinationalNarrativeWebPage5.html"/>
    <hyperlink ref="A16" r:id="rId95" display="https://ab2022mohammedengineer.on.drv.tw/Narratives website/CombinationalNarrativeWebPage6.html"/>
    <hyperlink ref="A215" r:id="rId96" display="https://ab2022mohammedengineer.on.drv.tw/Narratives website/DerivativeNarrativeWebPage-Trial2_4.html"/>
    <hyperlink ref="A216" r:id="rId97" display="https://ab2022mohammedengineer.on.drv.tw/Narratives website/DerivativeNarrativeWebPage-Trial2_5.html"/>
    <hyperlink ref="A217" r:id="rId98" display="https://ab2022mohammedengineer.on.drv.tw/Narratives website/DerivativeNarrativeWebPage-Trial2_6.html"/>
    <hyperlink ref="A260" r:id="rId99" display="https://ab2022mohammedengineer.on.drv.tw/Narratives website/SuperOrdinateNarrativeWebPage-Trail-4.html"/>
    <hyperlink ref="A261" r:id="rId100" display="https://ab2022mohammedengineer.on.drv.tw/Narratives website/SuperOrdinateNarrativeWebPage-Trail-5.html"/>
    <hyperlink ref="A262" r:id="rId101" display="https://ab2022mohammedengineer.on.drv.tw/Narratives website/SuperOrdinateNarrativeWebPage-Trail-6.html"/>
    <hyperlink ref="A97" r:id="rId102" display="https://ab2022mohammedengineer.on.drv.tw/Narratives website/CorrelativeNarrativeWebPage-Trial2.html"/>
    <hyperlink ref="A98" r:id="rId103" display="https://ab2022mohammedengineer.on.drv.tw/Narratives website/CorrelativeNarrativeWebPage-Trial3.html"/>
    <hyperlink ref="A99" r:id="rId104" display="https://ab2022mohammedengineer.on.drv.tw/Narratives website/CorrelativeNarrativeWebPage-Trial6.html"/>
    <hyperlink ref="A100" r:id="rId105" display="https://ab2022mohammedengineer.on.drv.tw/Narratives website/CorrelativeNarrativeWebPage-Trial7.html"/>
    <hyperlink ref="A101" r:id="rId106" display="https://ab2022mohammedengineer.on.drv.tw/Narratives website/CorrelativeNarrativeWebPage-Trial8.html"/>
    <hyperlink ref="A102" r:id="rId107" display="https://ab2022mohammedengineer.on.drv.tw/Narratives website/CorrelativeNarrativeWebPage-Trial10.html"/>
    <hyperlink ref="A103" r:id="rId108" display="https://ab2022mohammedengineer.on.drv.tw/Narratives website/CorrelativeNarrativeWebPage-Trial13.html"/>
    <hyperlink ref="A104" r:id="rId109" display="https://ab2022mohammedengineer.on.drv.tw/Narratives website/CorrelativeNarrativeWebPage-Trial14.html"/>
    <hyperlink ref="A105" r:id="rId110" display="https://ab2022mohammedengineer.on.drv.tw/Narratives website/CorrelativeNarrativeWebPage-Trial15.html"/>
    <hyperlink ref="A106" r:id="rId111" display="https://ab2022mohammedengineer.on.drv.tw/Narratives website/CorrelativeNarrativeWebPage-Trial16.html"/>
    <hyperlink ref="A17" r:id="rId112" display="https://ab2022mohammedengineer.on.drv.tw/Narratives website/CombinationalNarrativeWebPage4.html"/>
    <hyperlink ref="A18" r:id="rId113" display="https://ab2022mohammedengineer.on.drv.tw/Narratives website/CombinationalNarrativeWebPage5.html"/>
    <hyperlink ref="A19" r:id="rId114" display="https://ab2022mohammedengineer.on.drv.tw/Narratives website/CombinationalNarrativeWebPage6.html"/>
    <hyperlink ref="A218" r:id="rId115" display="https://ab2022mohammedengineer.on.drv.tw/Narratives website/DerivativeNarrativeWebPage-Trial2_7.html"/>
    <hyperlink ref="A219" r:id="rId116" display="https://ab2022mohammedengineer.on.drv.tw/Narratives website/DerivativeNarrativeWebPage-Trial2_8.html"/>
    <hyperlink ref="A220" r:id="rId117" display="https://ab2022mohammedengineer.on.drv.tw/Narratives website/DerivativeNarrativeWebPage-Trial2_9.html"/>
    <hyperlink ref="A263" r:id="rId118" display="https://ab2022mohammedengineer.on.drv.tw/Narratives website/SuperOrdinateNarrativeWebPage-Trail-7.html"/>
    <hyperlink ref="A264" r:id="rId119" display="https://ab2022mohammedengineer.on.drv.tw/Narratives website/SuperOrdinateNarrativeWebPage-Trail-8.html"/>
    <hyperlink ref="A265" r:id="rId120" display="https://ab2022mohammedengineer.on.drv.tw/Narratives website/SuperOrdinateNarrativeWebPage-Trail-11.html"/>
    <hyperlink ref="A107" r:id="rId121" display="https://ab2022mohammedengineer.on.drv.tw/Narratives website/CorrelativeNarrativeWebPage-Trial9.html"/>
    <hyperlink ref="A108" r:id="rId122" display="https://ab2022mohammedengineer.on.drv.tw/Narratives website/CorrelativeNarrativeWebPage-Trial11.html"/>
    <hyperlink ref="A109" r:id="rId123" display="https://ab2022mohammedengineer.on.drv.tw/Narratives website/CorrelativeNarrativeWebPage-Trial12.html"/>
    <hyperlink ref="A110" r:id="rId124" display="https://ab2022mohammedengineer.on.drv.tw/Narratives website/CorrelativeNarrativeWebPage-Trial21.html"/>
    <hyperlink ref="A111" r:id="rId125" display="https://ab2022mohammedengineer.on.drv.tw/Narratives website/CorrelativeNarrativeWebPage-Trial17.html"/>
    <hyperlink ref="A112" r:id="rId126" display="https://ab2022mohammedengineer.on.drv.tw/Narratives website/CorrelativeNarrativeWebPage-Trial18.html"/>
    <hyperlink ref="A113" r:id="rId127" display="https://ab2022mohammedengineer.on.drv.tw/Narratives website/CorrelativeNarrativeWebPage-Trial24.html"/>
    <hyperlink ref="A114" r:id="rId128" display="https://ab2022mohammedengineer.on.drv.tw/Narratives website/CorrelativeNarrativeWebPage-Trial25.html"/>
    <hyperlink ref="A115" r:id="rId129" display="https://ab2022mohammedengineer.on.drv.tw/Narratives website/CorrelativeNarrativeWebPage-Trial28.html"/>
    <hyperlink ref="A116" r:id="rId130" display="https://ab2022mohammedengineer.on.drv.tw/Narratives website/CorrelativeNarrativeWebPage-Trial29.html"/>
    <hyperlink ref="A20" r:id="rId131" display="https://ab2022mohammedengineer.on.drv.tw/Narratives website/CombinationalNarrativeWebPage1.html"/>
    <hyperlink ref="A21" r:id="rId132" display="https://ab2022mohammedengineer.on.drv.tw/Narratives website/CombinationalNarrativeWebPage2.html"/>
    <hyperlink ref="A22" r:id="rId133" display="https://ab2022mohammedengineer.on.drv.tw/Narratives website/CombinationalNarrativeWebPage3.html"/>
    <hyperlink ref="A221" r:id="rId134" display="https://ab2022mohammedengineer.on.drv.tw/Narratives website/DerivativeNarrativeWebPage-Trial2_7.html"/>
    <hyperlink ref="A222" r:id="rId135" display="https://ab2022mohammedengineer.on.drv.tw/Narratives website/DerivativeNarrativeWebPage-Trial2_8.html"/>
    <hyperlink ref="A223" r:id="rId136" display="https://ab2022mohammedengineer.on.drv.tw/Narratives website/DerivativeNarrativeWebPage-Trial2_9.html"/>
    <hyperlink ref="A266" r:id="rId137" display="https://ab2022mohammedengineer.on.drv.tw/Narratives website/SuperOrdinateNarrativeWebPage-Trail-7.html"/>
    <hyperlink ref="A267" r:id="rId138" display="https://ab2022mohammedengineer.on.drv.tw/Narratives website/SuperOrdinateNarrativeWebPage-Trail-8.html"/>
    <hyperlink ref="A268" r:id="rId139" display="https://ab2022mohammedengineer.on.drv.tw/Narratives website/SuperOrdinateNarrativeWebPage-Trail-11.html"/>
    <hyperlink ref="A117" r:id="rId140" display="https://ab2022mohammedengineer.on.drv.tw/Narratives website/CorrelativeNarrativeWebPage-Trial9.html"/>
    <hyperlink ref="A118" r:id="rId141" display="https://ab2022mohammedengineer.on.drv.tw/Narratives website/CorrelativeNarrativeWebPage-Trial11.html"/>
    <hyperlink ref="A119" r:id="rId142" display="https://ab2022mohammedengineer.on.drv.tw/Narratives website/CorrelativeNarrativeWebPage-Trial12.html"/>
    <hyperlink ref="A120" r:id="rId143" display="https://ab2022mohammedengineer.on.drv.tw/Narratives website/CorrelativeNarrativeWebPage-Trial21.html"/>
    <hyperlink ref="A121" r:id="rId144" display="https://ab2022mohammedengineer.on.drv.tw/Narratives website/CorrelativeNarrativeWebPage-Trial17.html"/>
    <hyperlink ref="A122" r:id="rId145" display="https://ab2022mohammedengineer.on.drv.tw/Narratives website/CorrelativeNarrativeWebPage-Trial18.html"/>
    <hyperlink ref="A123" r:id="rId146" display="https://ab2022mohammedengineer.on.drv.tw/Narratives website/CorrelativeNarrativeWebPage-Trial24.html"/>
    <hyperlink ref="A124" r:id="rId147" display="https://ab2022mohammedengineer.on.drv.tw/Narratives website/CorrelativeNarrativeWebPage-Trial25.html"/>
    <hyperlink ref="A125" r:id="rId148" display="https://ab2022mohammedengineer.on.drv.tw/Narratives website/CorrelativeNarrativeWebPage-Trial28.html"/>
    <hyperlink ref="A126" r:id="rId149" display="https://ab2022mohammedengineer.on.drv.tw/Narratives website/CorrelativeNarrativeWebPage-Trial29.html"/>
    <hyperlink ref="A23" r:id="rId150" display="https://ab2022mohammedengineer.on.drv.tw/Narratives website/CombinationalNarrativeWebPage1.html"/>
    <hyperlink ref="A24" r:id="rId151" display="https://ab2022mohammedengineer.on.drv.tw/Narratives website/CombinationalNarrativeWebPage2.html"/>
    <hyperlink ref="A25" r:id="rId152" display="https://ab2022mohammedengineer.on.drv.tw/Narratives website/CombinationalNarrativeWebPage3.html"/>
    <hyperlink ref="A224" r:id="rId153" display="https://ab2022mohammedengineer.on.drv.tw/Narratives website/DerivativeNarrativeWebPage-Trial2_7.html"/>
    <hyperlink ref="A225" r:id="rId154" display="https://ab2022mohammedengineer.on.drv.tw/Narratives website/DerivativeNarrativeWebPage-Trial2_8.html"/>
    <hyperlink ref="A226" r:id="rId155" display="https://ab2022mohammedengineer.on.drv.tw/Narratives website/DerivativeNarrativeWebPage-Trial2_9.html"/>
    <hyperlink ref="A269" r:id="rId156" display="https://ab2022mohammedengineer.on.drv.tw/Narratives website/SuperOrdinateNarrativeWebPage-Trail-7.html"/>
    <hyperlink ref="A270" r:id="rId157" display="https://ab2022mohammedengineer.on.drv.tw/Narratives website/SuperOrdinateNarrativeWebPage-Trail-8.html"/>
    <hyperlink ref="A271" r:id="rId158" display="https://ab2022mohammedengineer.on.drv.tw/Narratives website/SuperOrdinateNarrativeWebPage-Trail-11.html"/>
    <hyperlink ref="A127" r:id="rId159" display="https://ab2022mohammedengineer.on.drv.tw/Narratives website/CorrelativeNarrativeWebPage-Trial9.html"/>
    <hyperlink ref="A128" r:id="rId160" display="https://ab2022mohammedengineer.on.drv.tw/Narratives website/CorrelativeNarrativeWebPage-Trial11.html"/>
    <hyperlink ref="A129" r:id="rId161" display="https://ab2022mohammedengineer.on.drv.tw/Narratives website/CorrelativeNarrativeWebPage-Trial12.html"/>
    <hyperlink ref="A130" r:id="rId162" display="https://ab2022mohammedengineer.on.drv.tw/Narratives website/CorrelativeNarrativeWebPage-Trial21.html"/>
    <hyperlink ref="A131" r:id="rId163" display="https://ab2022mohammedengineer.on.drv.tw/Narratives website/CorrelativeNarrativeWebPage-Trial17.html"/>
    <hyperlink ref="A132" r:id="rId164" display="https://ab2022mohammedengineer.on.drv.tw/Narratives website/CorrelativeNarrativeWebPage-Trial18.html"/>
    <hyperlink ref="A133" r:id="rId165" display="https://ab2022mohammedengineer.on.drv.tw/Narratives website/CorrelativeNarrativeWebPage-Trial24.html"/>
    <hyperlink ref="A134" r:id="rId166" display="https://ab2022mohammedengineer.on.drv.tw/Narratives website/CorrelativeNarrativeWebPage-Trial25.html"/>
    <hyperlink ref="A135" r:id="rId167" display="https://ab2022mohammedengineer.on.drv.tw/Narratives website/CorrelativeNarrativeWebPage-Trial28.html"/>
    <hyperlink ref="A136" r:id="rId168" display="https://ab2022mohammedengineer.on.drv.tw/Narratives website/CorrelativeNarrativeWebPage-Trial29.html"/>
    <hyperlink ref="A26" r:id="rId169" display="https://ab2022mohammedengineer.on.drv.tw/Narratives website/CombinationalNarrativeWebPage1.html"/>
    <hyperlink ref="A27" r:id="rId170" display="https://ab2022mohammedengineer.on.drv.tw/Narratives website/CombinationalNarrativeWebPage2.html"/>
    <hyperlink ref="A28" r:id="rId171" display="https://ab2022mohammedengineer.on.drv.tw/Narratives website/CombinationalNarrativeWebPage3.html"/>
    <hyperlink ref="A227" r:id="rId172" display="https://ab2022mohammedengineer.on.drv.tw/Narratives website/DerivativeNarrativeWebPage-Trial2_10.html"/>
    <hyperlink ref="A228" r:id="rId173" display="https://ab2022mohammedengineer.on.drv.tw/Narratives website/DerivativeNarrativeWebPage-Trial2_11.html"/>
    <hyperlink ref="A229" r:id="rId174" display="https://ab2022mohammedengineer.on.drv.tw/Narratives website/DerivativeNarrativeWebPage-Trial2_12.html"/>
    <hyperlink ref="A272" r:id="rId175" display="https://ab2022mohammedengineer.on.drv.tw/Narratives website/SuperOrdinateNarrativeWebPage-Trail-9.html"/>
    <hyperlink ref="A273" r:id="rId176" display="https://ab2022mohammedengineer.on.drv.tw/Narratives website/SuperOrdinateNarrativeWebPage-Trail-10.html"/>
    <hyperlink ref="A274" r:id="rId177" display="https://ab2022mohammedengineer.on.drv.tw/Narratives website/SuperOrdinateNarrativeWebPage-Trail-11.html"/>
    <hyperlink ref="A137" r:id="rId178" display="https://ab2022mohammedengineer.on.drv.tw/Narratives website/CorrelativeNarrativeWebPage-Trial19.html"/>
    <hyperlink ref="A138" r:id="rId179" display="https://ab2022mohammedengineer.on.drv.tw/Narratives website/CorrelativeNarrativeWebPage-Trial20.html"/>
    <hyperlink ref="A139" r:id="rId180" display="https://ab2022mohammedengineer.on.drv.tw/Narratives website/CorrelativeNarrativeWebPage-Trial22.html"/>
    <hyperlink ref="A140" r:id="rId181" display="https://ab2022mohammedengineer.on.drv.tw/Narratives website/CorrelativeNarrativeWebPage-Trial23.html"/>
    <hyperlink ref="A141" r:id="rId182" display="https://ab2022mohammedengineer.on.drv.tw/Narratives website/CorrelativeNarrativeWebPage-Trial26.html"/>
    <hyperlink ref="A142" r:id="rId183" display="https://ab2022mohammedengineer.on.drv.tw/Narratives website/CorrelativeNarrativeWebPage-Trial27.html"/>
    <hyperlink ref="A143" r:id="rId184" display="https://ab2022mohammedengineer.on.drv.tw/Narratives website/CorrelativeNarrativeWebPage-Trial30.html"/>
    <hyperlink ref="A144" r:id="rId185" display="https://ab2022mohammedengineer.on.drv.tw/Narratives website/CorrelativeNarrativeWebPage-Trial31.html"/>
    <hyperlink ref="A145" r:id="rId186" display="https://ab2022mohammedengineer.on.drv.tw/Narratives website/CorrelativeNarrativeWebPage-Trial32.html"/>
    <hyperlink ref="A146" r:id="rId187" display="https://ab2022mohammedengineer.on.drv.tw/Narratives website/CorrelativeNarrativeWebPage-Trial33.html"/>
    <hyperlink ref="A147" r:id="rId188" display="https://ab2022mohammedengineer.on.drv.tw/Narratives website/CorrelativeNarrativeWebPage-Trial34.html"/>
    <hyperlink ref="A148" r:id="rId189" display="https://ab2022mohammedengineer.on.drv.tw/Narratives website/CorrelativeNarrativeWebPage-Trial35.html"/>
    <hyperlink ref="A149" r:id="rId190" display="https://ab2022mohammedengineer.on.drv.tw/Narratives website/CorrelativeNarrativeWebPage-Trial36.html"/>
    <hyperlink ref="A29" r:id="rId191" display="https://ab2022mohammedengineer.on.drv.tw/Narratives website/CombinationalNarrativeWebPage4.html"/>
    <hyperlink ref="A30" r:id="rId192" display="https://ab2022mohammedengineer.on.drv.tw/Narratives website/CombinationalNarrativeWebPage5.html"/>
    <hyperlink ref="A31" r:id="rId193" display="https://ab2022mohammedengineer.on.drv.tw/Narratives website/CombinationalNarrativeWebPage6.html"/>
    <hyperlink ref="A230" r:id="rId194" display="https://ab2022mohammedengineer.on.drv.tw/Narratives website/DerivativeNarrativeWebPage-Trial2_10.html"/>
    <hyperlink ref="A231" r:id="rId195" display="https://ab2022mohammedengineer.on.drv.tw/Narratives website/DerivativeNarrativeWebPage-Trial2_11.html"/>
    <hyperlink ref="A232" r:id="rId196" display="https://ab2022mohammedengineer.on.drv.tw/Narratives website/DerivativeNarrativeWebPage-Trial2_12.html"/>
    <hyperlink ref="A275" r:id="rId197" display="https://ab2022mohammedengineer.on.drv.tw/Narratives website/SuperOrdinateNarrativeWebPage-Trail-9.html"/>
    <hyperlink ref="A276" r:id="rId198" display="https://ab2022mohammedengineer.on.drv.tw/Narratives website/SuperOrdinateNarrativeWebPage-Trail-10.html"/>
    <hyperlink ref="A277" r:id="rId199" display="https://ab2022mohammedengineer.on.drv.tw/Narratives website/SuperOrdinateNarrativeWebPage-Trail-11.html"/>
    <hyperlink ref="A150" r:id="rId200" display="https://ab2022mohammedengineer.on.drv.tw/Narratives website/CorrelativeNarrativeWebPage-Trial19.html"/>
    <hyperlink ref="A151" r:id="rId201" display="https://ab2022mohammedengineer.on.drv.tw/Narratives website/CorrelativeNarrativeWebPage-Trial20.html"/>
    <hyperlink ref="A152" r:id="rId202" display="https://ab2022mohammedengineer.on.drv.tw/Narratives website/CorrelativeNarrativeWebPage-Trial22.html"/>
    <hyperlink ref="A153" r:id="rId203" display="https://ab2022mohammedengineer.on.drv.tw/Narratives website/CorrelativeNarrativeWebPage-Trial23.html"/>
    <hyperlink ref="A154" r:id="rId204" display="https://ab2022mohammedengineer.on.drv.tw/Narratives website/CorrelativeNarrativeWebPage-Trial26.html"/>
    <hyperlink ref="A155" r:id="rId205" display="https://ab2022mohammedengineer.on.drv.tw/Narratives website/CorrelativeNarrativeWebPage-Trial27.html"/>
    <hyperlink ref="A156" r:id="rId206" display="https://ab2022mohammedengineer.on.drv.tw/Narratives website/CorrelativeNarrativeWebPage-Trial30.html"/>
    <hyperlink ref="A157" r:id="rId207" display="https://ab2022mohammedengineer.on.drv.tw/Narratives website/CorrelativeNarrativeWebPage-Trial31.html"/>
    <hyperlink ref="A158" r:id="rId208" display="https://ab2022mohammedengineer.on.drv.tw/Narratives website/CorrelativeNarrativeWebPage-Trial32.html"/>
    <hyperlink ref="A159" r:id="rId209" display="https://ab2022mohammedengineer.on.drv.tw/Narratives website/CorrelativeNarrativeWebPage-Trial33.html"/>
    <hyperlink ref="A160" r:id="rId210" display="https://ab2022mohammedengineer.on.drv.tw/Narratives website/CorrelativeNarrativeWebPage-Trial34.html"/>
    <hyperlink ref="A161" r:id="rId211" display="https://ab2022mohammedengineer.on.drv.tw/Narratives website/CorrelativeNarrativeWebPage-Trial35.html"/>
    <hyperlink ref="A162" r:id="rId212" display="https://ab2022mohammedengineer.on.drv.tw/Narratives website/CorrelativeNarrativeWebPage-Trial36.html"/>
    <hyperlink ref="A32" r:id="rId213" display="https://ab2022mohammedengineer.on.drv.tw/Narratives website/CombinationalNarrativeWebPage4.html"/>
    <hyperlink ref="A33" r:id="rId214" display="https://ab2022mohammedengineer.on.drv.tw/Narratives website/CombinationalNarrativeWebPage5.html"/>
    <hyperlink ref="A34" r:id="rId215" display="https://ab2022mohammedengineer.on.drv.tw/Narratives website/CombinationalNarrativeWebPage6.html"/>
    <hyperlink ref="A233" r:id="rId216" display="https://ab2022mohammedengineer.on.drv.tw/Narratives website/DerivativeNarrativeWebPage-Trial2_10.html"/>
    <hyperlink ref="A234" r:id="rId217" display="https://ab2022mohammedengineer.on.drv.tw/Narratives website/DerivativeNarrativeWebPage-Trial2_11.html"/>
    <hyperlink ref="A235" r:id="rId218" display="https://ab2022mohammedengineer.on.drv.tw/Narratives website/DerivativeNarrativeWebPage-Trial2_12.html"/>
    <hyperlink ref="A278" r:id="rId219" display="https://ab2022mohammedengineer.on.drv.tw/Narratives website/SuperOrdinateNarrativeWebPage-Trail-9.html"/>
    <hyperlink ref="A279" r:id="rId220" display="https://ab2022mohammedengineer.on.drv.tw/Narratives website/SuperOrdinateNarrativeWebPage-Trail-10.html"/>
    <hyperlink ref="A280" r:id="rId221" display="https://ab2022mohammedengineer.on.drv.tw/Narratives website/SuperOrdinateNarrativeWebPage-Trail-11.html"/>
    <hyperlink ref="A163" r:id="rId222" display="https://ab2022mohammedengineer.on.drv.tw/Narratives website/CorrelativeNarrativeWebPage-Trial19.html"/>
    <hyperlink ref="A164" r:id="rId223" display="https://ab2022mohammedengineer.on.drv.tw/Narratives website/CorrelativeNarrativeWebPage-Trial20.html"/>
    <hyperlink ref="A165" r:id="rId224" display="https://ab2022mohammedengineer.on.drv.tw/Narratives website/CorrelativeNarrativeWebPage-Trial22.html"/>
    <hyperlink ref="A166" r:id="rId225" display="https://ab2022mohammedengineer.on.drv.tw/Narratives website/CorrelativeNarrativeWebPage-Trial23.html"/>
    <hyperlink ref="A167" r:id="rId226" display="https://ab2022mohammedengineer.on.drv.tw/Narratives website/CorrelativeNarrativeWebPage-Trial26.html"/>
    <hyperlink ref="A168" r:id="rId227" display="https://ab2022mohammedengineer.on.drv.tw/Narratives website/CorrelativeNarrativeWebPage-Trial27.html"/>
    <hyperlink ref="A169" r:id="rId228" display="https://ab2022mohammedengineer.on.drv.tw/Narratives website/CorrelativeNarrativeWebPage-Trial30.html"/>
    <hyperlink ref="A170" r:id="rId229" display="https://ab2022mohammedengineer.on.drv.tw/Narratives website/CorrelativeNarrativeWebPage-Trial31.html"/>
    <hyperlink ref="A171" r:id="rId230" display="https://ab2022mohammedengineer.on.drv.tw/Narratives website/CorrelativeNarrativeWebPage-Trial32.html"/>
    <hyperlink ref="A172" r:id="rId231" display="https://ab2022mohammedengineer.on.drv.tw/Narratives website/CorrelativeNarrativeWebPage-Trial33.html"/>
    <hyperlink ref="A173" r:id="rId232" display="https://ab2022mohammedengineer.on.drv.tw/Narratives website/CorrelativeNarrativeWebPage-Trial34.html"/>
    <hyperlink ref="A174" r:id="rId233" display="https://ab2022mohammedengineer.on.drv.tw/Narratives website/CorrelativeNarrativeWebPage-Trial35.html"/>
    <hyperlink ref="A175" r:id="rId234" display="https://ab2022mohammedengineer.on.drv.tw/Narratives website/CorrelativeNarrativeWebPage-Trial36.html"/>
    <hyperlink ref="A35" r:id="rId235" display="https://ab2022mohammedengineer.on.drv.tw/Narratives website/CombinationalNarrativeWebPage4.html"/>
    <hyperlink ref="A36" r:id="rId236" display="https://ab2022mohammedengineer.on.drv.tw/Narratives website/CombinationalNarrativeWebPage5.html"/>
    <hyperlink ref="A37" r:id="rId237" display="https://ab2022mohammedengineer.on.drv.tw/Narratives website/CombinationalNarrativeWebPage6.html"/>
    <hyperlink ref="A236" r:id="rId238" display="https://ab2022mohammedengineer.on.drv.tw/Narratives website/DerivativeNarrativeWebPage-Trial2_13.html"/>
    <hyperlink ref="A237" r:id="rId239" display="https://ab2022mohammedengineer.on.drv.tw/Narratives website/DerivativeNarrativeWebPage-Trial2_14.html"/>
    <hyperlink ref="A238" r:id="rId240" display="https://ab2022mohammedengineer.on.drv.tw/Narratives website/DerivativeNarrativeWebPage-Trial2_15.html"/>
    <hyperlink ref="A281" r:id="rId241" display="https://ab2022mohammedengineer.on.drv.tw/Narratives website/SuperOrdinateNarrativeWebPage-Trail-12.html"/>
    <hyperlink ref="A282" r:id="rId242" display="https://ab2022mohammedengineer.on.drv.tw/Narratives website/SuperOrdinateNarrativeWebPage-Trail-13.html"/>
    <hyperlink ref="A176" r:id="rId243" display="https://ab2022mohammedengineer.on.drv.tw/Narratives website/CorrelativeNarrativeWebPage-Trial37.html"/>
    <hyperlink ref="A177" r:id="rId244" display="https://ab2022mohammedengineer.on.drv.tw/Narratives website/CorrelativeNarrativeWebPage-Trial38.html"/>
    <hyperlink ref="A178" r:id="rId245" display="https://ab2022mohammedengineer.on.drv.tw/Narratives website/CorrelativeNarrativeWebPage-Trial39.html"/>
    <hyperlink ref="A179" r:id="rId246" display="https://ab2022mohammedengineer.on.drv.tw/Narratives website/CorrelativeNarrativeWebPage-Trial43.html"/>
    <hyperlink ref="A180" r:id="rId247" display="https://ab2022mohammedengineer.on.drv.tw/Narratives website/CorrelativeNarrativeWebPage-Trial48.html"/>
    <hyperlink ref="A181" r:id="rId248" display="https://ab2022mohammedengineer.on.drv.tw/Narratives website/CorrelativeNarrativeWebPage-Trial49.html"/>
    <hyperlink ref="A182" r:id="rId249" display="https://ab2022mohammedengineer.on.drv.tw/Narratives website/CorrelativeNarrativeWebPage-Trial50.html"/>
    <hyperlink ref="A183" r:id="rId250" display="https://ab2022mohammedengineer.on.drv.tw/Narratives website/CorrelativeNarrativeWebPage-Trial51.html"/>
    <hyperlink ref="A38" r:id="rId251" display="https://ab2022mohammedengineer.on.drv.tw/Narratives website/CombinationalNarrativeWebPage1.html"/>
    <hyperlink ref="A39" r:id="rId252" display="https://ab2022mohammedengineer.on.drv.tw/Narratives website/CombinationalNarrativeWebPage2.html"/>
    <hyperlink ref="A40" r:id="rId253" display="https://ab2022mohammedengineer.on.drv.tw/Narratives website/CombinationalNarrativeWebPage3.html"/>
    <hyperlink ref="A239" r:id="rId254" display="https://ab2022mohammedengineer.on.drv.tw/Narratives website/DerivativeNarrativeWebPage-Trial2_13.html"/>
    <hyperlink ref="A240" r:id="rId255" display="https://ab2022mohammedengineer.on.drv.tw/Narratives website/DerivativeNarrativeWebPage-Trial2_14.html"/>
    <hyperlink ref="A241" r:id="rId256" display="https://ab2022mohammedengineer.on.drv.tw/Narratives website/DerivativeNarrativeWebPage-Trial2_15.html"/>
    <hyperlink ref="A283" r:id="rId257" display="https://ab2022mohammedengineer.on.drv.tw/Narratives website/SuperOrdinateNarrativeWebPage-Trail-12.html"/>
    <hyperlink ref="A284" r:id="rId258" display="https://ab2022mohammedengineer.on.drv.tw/Narratives website/SuperOrdinateNarrativeWebPage-Trail-13.html"/>
    <hyperlink ref="A184" r:id="rId259" display="https://ab2022mohammedengineer.on.drv.tw/Narratives website/CorrelativeNarrativeWebPage-Trial37.html"/>
    <hyperlink ref="A185" r:id="rId260" display="https://ab2022mohammedengineer.on.drv.tw/Narratives website/CorrelativeNarrativeWebPage-Trial38.html"/>
    <hyperlink ref="A186" r:id="rId261" display="https://ab2022mohammedengineer.on.drv.tw/Narratives website/CorrelativeNarrativeWebPage-Trial39.html"/>
    <hyperlink ref="A187" r:id="rId262" display="https://ab2022mohammedengineer.on.drv.tw/Narratives website/CorrelativeNarrativeWebPage-Trial43.html"/>
    <hyperlink ref="A188" r:id="rId263" display="https://ab2022mohammedengineer.on.drv.tw/Narratives website/CorrelativeNarrativeWebPage-Trial48.html"/>
    <hyperlink ref="A189" r:id="rId264" display="https://ab2022mohammedengineer.on.drv.tw/Narratives website/CorrelativeNarrativeWebPage-Trial49.html"/>
    <hyperlink ref="A190" r:id="rId265" display="https://ab2022mohammedengineer.on.drv.tw/Narratives website/CorrelativeNarrativeWebPage-Trial50.html"/>
    <hyperlink ref="A191" r:id="rId266" display="https://ab2022mohammedengineer.on.drv.tw/Narratives website/CorrelativeNarrativeWebPage-Trial51.html"/>
    <hyperlink ref="A41" r:id="rId267" display="https://ab2022mohammedengineer.on.drv.tw/Narratives website/CombinationalNarrativeWebPage1.html"/>
    <hyperlink ref="A42" r:id="rId268" display="https://ab2022mohammedengineer.on.drv.tw/Narratives website/CombinationalNarrativeWebPage2.html"/>
    <hyperlink ref="A43" r:id="rId269" display="https://ab2022mohammedengineer.on.drv.tw/Narratives website/CombinationalNarrativeWebPage3.html"/>
    <hyperlink ref="A242" r:id="rId270" display="https://ab2022mohammedengineer.on.drv.tw/Narratives website/DerivativeNarrativeWebPage-Trial2_13.html"/>
    <hyperlink ref="A243" r:id="rId271" display="https://ab2022mohammedengineer.on.drv.tw/Narratives website/DerivativeNarrativeWebPage-Trial2_14.html"/>
    <hyperlink ref="A244" r:id="rId272" display="https://ab2022mohammedengineer.on.drv.tw/Narratives website/DerivativeNarrativeWebPage-Trial2_15.html"/>
    <hyperlink ref="A285" r:id="rId273" display="https://ab2022mohammedengineer.on.drv.tw/Narratives website/SuperOrdinateNarrativeWebPage-Trail-12.html"/>
    <hyperlink ref="A286" r:id="rId274" display="https://ab2022mohammedengineer.on.drv.tw/Narratives website/SuperOrdinateNarrativeWebPage-Trail-13.html"/>
    <hyperlink ref="A192" r:id="rId275" display="https://ab2022mohammedengineer.on.drv.tw/Narratives website/CorrelativeNarrativeWebPage-Trial37.html"/>
    <hyperlink ref="A193" r:id="rId276" display="https://ab2022mohammedengineer.on.drv.tw/Narratives website/CorrelativeNarrativeWebPage-Trial38.html"/>
    <hyperlink ref="A194" r:id="rId277" display="https://ab2022mohammedengineer.on.drv.tw/Narratives website/CorrelativeNarrativeWebPage-Trial39.html"/>
    <hyperlink ref="A195" r:id="rId278" display="https://ab2022mohammedengineer.on.drv.tw/Narratives website/CorrelativeNarrativeWebPage-Trial43.html"/>
    <hyperlink ref="A196" r:id="rId279" display="https://ab2022mohammedengineer.on.drv.tw/Narratives website/CorrelativeNarrativeWebPage-Trial48.html"/>
    <hyperlink ref="A197" r:id="rId280" display="https://ab2022mohammedengineer.on.drv.tw/Narratives website/CorrelativeNarrativeWebPage-Trial49.html"/>
    <hyperlink ref="A198" r:id="rId281" display="https://ab2022mohammedengineer.on.drv.tw/Narratives website/CorrelativeNarrativeWebPage-Trial50.html"/>
    <hyperlink ref="A199" r:id="rId282" display="https://ab2022mohammedengineer.on.drv.tw/Narratives website/CorrelativeNarrativeWebPage-Trial51.html"/>
    <hyperlink ref="A44" r:id="rId283" display="https://ab2022mohammedengineer.on.drv.tw/Narratives website/CombinationalNarrativeWebPage1.html"/>
    <hyperlink ref="A45" r:id="rId284" display="https://ab2022mohammedengineer.on.drv.tw/Narratives website/CombinationalNarrativeWebPage2.html"/>
    <hyperlink ref="A46" r:id="rId285" display="https://ab2022mohammedengineer.on.drv.tw/Narratives website/CombinationalNarrativeWebPage3.html"/>
  </hyperlinks>
  <pageMargins left="0.7" right="0.7" top="0.75" bottom="0.75" header="0.3" footer="0.3"/>
  <pageSetup paperSize="9" orientation="portrait" r:id="rId286"/>
  <ignoredErrors>
    <ignoredError sqref="D296:I297 D293:I293 D294:I294 D290:I291 D287:I288"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7"/>
  <sheetViews>
    <sheetView topLeftCell="L1" workbookViewId="0">
      <pane ySplit="1" topLeftCell="A153" activePane="bottomLeft" state="frozen"/>
      <selection pane="bottomLeft" activeCell="N161" sqref="N161"/>
    </sheetView>
  </sheetViews>
  <sheetFormatPr defaultColWidth="9.140625" defaultRowHeight="15"/>
  <cols>
    <col min="1" max="1" width="34.140625" style="8" customWidth="1"/>
    <col min="2" max="2" width="22.28515625" style="8" customWidth="1"/>
    <col min="3" max="3" width="15.42578125" style="8" bestFit="1" customWidth="1"/>
    <col min="4" max="4" width="19.28515625" style="8" bestFit="1" customWidth="1"/>
    <col min="5" max="5" width="18.42578125" style="8" bestFit="1" customWidth="1"/>
    <col min="6" max="6" width="17.42578125" style="8" bestFit="1" customWidth="1"/>
    <col min="7" max="7" width="17" style="8" bestFit="1" customWidth="1"/>
    <col min="8" max="8" width="19.85546875" style="8" bestFit="1" customWidth="1"/>
    <col min="9" max="9" width="17" style="8" bestFit="1" customWidth="1"/>
    <col min="10" max="11" width="15.5703125" style="59" customWidth="1"/>
    <col min="12" max="13" width="15.5703125" style="94" customWidth="1"/>
    <col min="14" max="14" width="232.85546875" style="8" bestFit="1" customWidth="1"/>
    <col min="15" max="16384" width="9.140625" style="8"/>
  </cols>
  <sheetData>
    <row r="1" spans="1:14" ht="82.5" customHeight="1">
      <c r="A1" s="8" t="s">
        <v>688</v>
      </c>
      <c r="B1" s="8" t="s">
        <v>687</v>
      </c>
      <c r="C1" s="8" t="s">
        <v>696</v>
      </c>
      <c r="D1" s="8" t="s">
        <v>689</v>
      </c>
      <c r="E1" s="8" t="s">
        <v>690</v>
      </c>
      <c r="F1" s="8" t="s">
        <v>691</v>
      </c>
      <c r="G1" s="8" t="s">
        <v>692</v>
      </c>
      <c r="H1" s="8" t="s">
        <v>693</v>
      </c>
      <c r="I1" s="8" t="s">
        <v>694</v>
      </c>
      <c r="J1" s="59" t="s">
        <v>4833</v>
      </c>
      <c r="K1" s="59" t="s">
        <v>4832</v>
      </c>
      <c r="L1" s="94" t="s">
        <v>4834</v>
      </c>
      <c r="M1" s="94" t="s">
        <v>4835</v>
      </c>
      <c r="N1" s="8" t="s">
        <v>697</v>
      </c>
    </row>
    <row r="2" spans="1:14" s="116" customFormat="1" ht="45">
      <c r="A2" s="115" t="s">
        <v>716</v>
      </c>
      <c r="B2" s="116" t="s">
        <v>674</v>
      </c>
      <c r="C2" s="116" t="s">
        <v>700</v>
      </c>
      <c r="D2" s="117">
        <v>5</v>
      </c>
      <c r="E2" s="117">
        <v>2</v>
      </c>
      <c r="F2" s="117">
        <v>4</v>
      </c>
      <c r="G2" s="117">
        <v>4</v>
      </c>
      <c r="H2" s="117">
        <v>4</v>
      </c>
      <c r="I2" s="117">
        <v>4</v>
      </c>
      <c r="J2" s="126">
        <f t="shared" ref="J2:J44" si="0">AVERAGE(D2:I2)</f>
        <v>3.8333333333333335</v>
      </c>
      <c r="K2" s="126">
        <f t="shared" ref="K2:K44" si="1">STDEV(D2:I2)</f>
        <v>0.98319208025017457</v>
      </c>
      <c r="L2" s="127">
        <f t="shared" ref="L2:L34" si="2">AVERAGE(D2:H2)</f>
        <v>3.8</v>
      </c>
      <c r="M2" s="127">
        <f t="shared" ref="M2:M44" si="3">STDEV(D2:H2)</f>
        <v>1.0954451150103319</v>
      </c>
      <c r="N2" s="158" t="s">
        <v>518</v>
      </c>
    </row>
    <row r="3" spans="1:14" s="116" customFormat="1" ht="45">
      <c r="A3" s="115" t="s">
        <v>717</v>
      </c>
      <c r="B3" s="116" t="s">
        <v>674</v>
      </c>
      <c r="C3" s="116" t="s">
        <v>700</v>
      </c>
      <c r="D3" s="117">
        <v>5</v>
      </c>
      <c r="E3" s="117">
        <v>5</v>
      </c>
      <c r="F3" s="117">
        <v>5</v>
      </c>
      <c r="G3" s="117">
        <v>5</v>
      </c>
      <c r="H3" s="117">
        <v>5</v>
      </c>
      <c r="I3" s="117">
        <v>5</v>
      </c>
      <c r="J3" s="126">
        <f t="shared" si="0"/>
        <v>5</v>
      </c>
      <c r="K3" s="126">
        <f t="shared" si="1"/>
        <v>0</v>
      </c>
      <c r="L3" s="127">
        <f t="shared" si="2"/>
        <v>5</v>
      </c>
      <c r="M3" s="127">
        <f t="shared" si="3"/>
        <v>0</v>
      </c>
      <c r="N3" s="117" t="s">
        <v>508</v>
      </c>
    </row>
    <row r="4" spans="1:14" s="116" customFormat="1" ht="30">
      <c r="A4" s="115" t="s">
        <v>718</v>
      </c>
      <c r="B4" s="116" t="s">
        <v>674</v>
      </c>
      <c r="C4" s="116" t="s">
        <v>700</v>
      </c>
      <c r="D4" s="117">
        <v>5</v>
      </c>
      <c r="E4" s="117">
        <v>2</v>
      </c>
      <c r="F4" s="117">
        <v>4</v>
      </c>
      <c r="G4" s="117">
        <v>4</v>
      </c>
      <c r="H4" s="117">
        <v>4</v>
      </c>
      <c r="I4" s="117">
        <v>4</v>
      </c>
      <c r="J4" s="126">
        <f t="shared" si="0"/>
        <v>3.8333333333333335</v>
      </c>
      <c r="K4" s="126">
        <f t="shared" si="1"/>
        <v>0.98319208025017457</v>
      </c>
      <c r="L4" s="127">
        <f t="shared" si="2"/>
        <v>3.8</v>
      </c>
      <c r="M4" s="127">
        <f t="shared" si="3"/>
        <v>1.0954451150103319</v>
      </c>
      <c r="N4" s="158" t="s">
        <v>519</v>
      </c>
    </row>
    <row r="5" spans="1:14" s="116" customFormat="1" ht="30">
      <c r="A5" s="115" t="s">
        <v>735</v>
      </c>
      <c r="B5" s="116" t="s">
        <v>668</v>
      </c>
      <c r="C5" s="116" t="s">
        <v>700</v>
      </c>
      <c r="D5" s="118">
        <v>3</v>
      </c>
      <c r="E5" s="118">
        <v>3</v>
      </c>
      <c r="F5" s="118">
        <v>3</v>
      </c>
      <c r="G5" s="118">
        <v>2</v>
      </c>
      <c r="H5" s="118">
        <v>2</v>
      </c>
      <c r="I5" s="118">
        <v>2</v>
      </c>
      <c r="J5" s="126">
        <f t="shared" si="0"/>
        <v>2.5</v>
      </c>
      <c r="K5" s="126">
        <f t="shared" si="1"/>
        <v>0.54772255750516607</v>
      </c>
      <c r="L5" s="127">
        <f t="shared" si="2"/>
        <v>2.6</v>
      </c>
      <c r="M5" s="127">
        <f t="shared" si="3"/>
        <v>0.54772255750516674</v>
      </c>
      <c r="N5" s="118" t="s">
        <v>138</v>
      </c>
    </row>
    <row r="6" spans="1:14" s="116" customFormat="1" ht="45">
      <c r="A6" s="115" t="s">
        <v>736</v>
      </c>
      <c r="B6" s="116" t="s">
        <v>668</v>
      </c>
      <c r="C6" s="116" t="s">
        <v>700</v>
      </c>
      <c r="D6" s="118">
        <v>3</v>
      </c>
      <c r="E6" s="118">
        <v>3</v>
      </c>
      <c r="F6" s="118">
        <v>3</v>
      </c>
      <c r="G6" s="118">
        <v>2</v>
      </c>
      <c r="H6" s="118">
        <v>2</v>
      </c>
      <c r="I6" s="118">
        <v>2</v>
      </c>
      <c r="J6" s="126">
        <f t="shared" si="0"/>
        <v>2.5</v>
      </c>
      <c r="K6" s="126">
        <f t="shared" si="1"/>
        <v>0.54772255750516607</v>
      </c>
      <c r="L6" s="127">
        <f t="shared" si="2"/>
        <v>2.6</v>
      </c>
      <c r="M6" s="127">
        <f t="shared" si="3"/>
        <v>0.54772255750516674</v>
      </c>
      <c r="N6" s="118" t="s">
        <v>138</v>
      </c>
    </row>
    <row r="7" spans="1:14" s="116" customFormat="1" ht="30">
      <c r="A7" s="115" t="s">
        <v>737</v>
      </c>
      <c r="B7" s="116" t="s">
        <v>668</v>
      </c>
      <c r="C7" s="116" t="s">
        <v>700</v>
      </c>
      <c r="D7" s="118">
        <v>3</v>
      </c>
      <c r="E7" s="118">
        <v>3</v>
      </c>
      <c r="F7" s="118">
        <v>4</v>
      </c>
      <c r="G7" s="118">
        <v>5</v>
      </c>
      <c r="H7" s="118">
        <v>5</v>
      </c>
      <c r="I7" s="118">
        <v>5</v>
      </c>
      <c r="J7" s="126">
        <f t="shared" si="0"/>
        <v>4.166666666666667</v>
      </c>
      <c r="K7" s="126">
        <f t="shared" si="1"/>
        <v>0.98319208025017457</v>
      </c>
      <c r="L7" s="127">
        <f t="shared" si="2"/>
        <v>4</v>
      </c>
      <c r="M7" s="127">
        <f t="shared" si="3"/>
        <v>1</v>
      </c>
      <c r="N7" s="118" t="s">
        <v>138</v>
      </c>
    </row>
    <row r="8" spans="1:14" s="116" customFormat="1" ht="30">
      <c r="A8" s="115" t="s">
        <v>735</v>
      </c>
      <c r="B8" s="116" t="s">
        <v>669</v>
      </c>
      <c r="C8" s="116" t="s">
        <v>700</v>
      </c>
      <c r="D8" s="118">
        <v>5</v>
      </c>
      <c r="E8" s="118">
        <v>2</v>
      </c>
      <c r="F8" s="118">
        <v>3</v>
      </c>
      <c r="G8" s="118">
        <v>3</v>
      </c>
      <c r="H8" s="118">
        <v>3</v>
      </c>
      <c r="I8" s="118">
        <v>5</v>
      </c>
      <c r="J8" s="126">
        <f t="shared" si="0"/>
        <v>3.5</v>
      </c>
      <c r="K8" s="126">
        <f t="shared" si="1"/>
        <v>1.2247448713915889</v>
      </c>
      <c r="L8" s="127">
        <f t="shared" si="2"/>
        <v>3.2</v>
      </c>
      <c r="M8" s="127">
        <f t="shared" si="3"/>
        <v>1.0954451150103319</v>
      </c>
      <c r="N8" s="118" t="s">
        <v>180</v>
      </c>
    </row>
    <row r="9" spans="1:14" s="116" customFormat="1" ht="45">
      <c r="A9" s="115" t="s">
        <v>736</v>
      </c>
      <c r="B9" s="116" t="s">
        <v>669</v>
      </c>
      <c r="C9" s="116" t="s">
        <v>700</v>
      </c>
      <c r="D9" s="118">
        <v>5</v>
      </c>
      <c r="E9" s="118">
        <v>4</v>
      </c>
      <c r="F9" s="118">
        <v>5</v>
      </c>
      <c r="G9" s="118">
        <v>5</v>
      </c>
      <c r="H9" s="118">
        <v>4</v>
      </c>
      <c r="I9" s="118">
        <v>5</v>
      </c>
      <c r="J9" s="126">
        <f t="shared" si="0"/>
        <v>4.666666666666667</v>
      </c>
      <c r="K9" s="126">
        <f t="shared" si="1"/>
        <v>0.51639777949432408</v>
      </c>
      <c r="L9" s="127">
        <f t="shared" si="2"/>
        <v>4.5999999999999996</v>
      </c>
      <c r="M9" s="127">
        <f t="shared" si="3"/>
        <v>0.54772255750516674</v>
      </c>
      <c r="N9" s="118" t="s">
        <v>181</v>
      </c>
    </row>
    <row r="10" spans="1:14" s="116" customFormat="1" ht="30">
      <c r="A10" s="115" t="s">
        <v>737</v>
      </c>
      <c r="B10" s="116" t="s">
        <v>669</v>
      </c>
      <c r="C10" s="116" t="s">
        <v>700</v>
      </c>
      <c r="D10" s="118">
        <v>5</v>
      </c>
      <c r="E10" s="118">
        <v>3</v>
      </c>
      <c r="F10" s="118">
        <v>4</v>
      </c>
      <c r="G10" s="118">
        <v>5</v>
      </c>
      <c r="H10" s="118">
        <v>5</v>
      </c>
      <c r="I10" s="118">
        <v>5</v>
      </c>
      <c r="J10" s="126">
        <f t="shared" si="0"/>
        <v>4.5</v>
      </c>
      <c r="K10" s="126">
        <f t="shared" si="1"/>
        <v>0.83666002653407556</v>
      </c>
      <c r="L10" s="127">
        <f t="shared" si="2"/>
        <v>4.4000000000000004</v>
      </c>
      <c r="M10" s="127">
        <f t="shared" si="3"/>
        <v>0.8944271909999163</v>
      </c>
      <c r="N10" s="118" t="s">
        <v>182</v>
      </c>
    </row>
    <row r="11" spans="1:14" s="116" customFormat="1" ht="30">
      <c r="A11" s="115" t="s">
        <v>735</v>
      </c>
      <c r="B11" s="116" t="s">
        <v>670</v>
      </c>
      <c r="C11" s="116" t="s">
        <v>700</v>
      </c>
      <c r="D11" s="118">
        <v>4</v>
      </c>
      <c r="E11" s="118">
        <v>2</v>
      </c>
      <c r="F11" s="118">
        <v>4</v>
      </c>
      <c r="G11" s="118">
        <v>4</v>
      </c>
      <c r="H11" s="118">
        <v>2</v>
      </c>
      <c r="I11" s="118">
        <v>4</v>
      </c>
      <c r="J11" s="126">
        <f t="shared" si="0"/>
        <v>3.3333333333333335</v>
      </c>
      <c r="K11" s="126">
        <f t="shared" si="1"/>
        <v>1.0327955589886442</v>
      </c>
      <c r="L11" s="127">
        <f t="shared" si="2"/>
        <v>3.2</v>
      </c>
      <c r="M11" s="127">
        <f t="shared" si="3"/>
        <v>1.0954451150103319</v>
      </c>
    </row>
    <row r="12" spans="1:14" s="116" customFormat="1" ht="45">
      <c r="A12" s="115" t="s">
        <v>736</v>
      </c>
      <c r="B12" s="116" t="s">
        <v>670</v>
      </c>
      <c r="C12" s="116" t="s">
        <v>700</v>
      </c>
      <c r="D12" s="118">
        <v>4</v>
      </c>
      <c r="E12" s="118">
        <v>4</v>
      </c>
      <c r="F12" s="118">
        <v>2</v>
      </c>
      <c r="G12" s="118">
        <v>4</v>
      </c>
      <c r="H12" s="118">
        <v>2</v>
      </c>
      <c r="I12" s="118">
        <v>4</v>
      </c>
      <c r="J12" s="126">
        <f t="shared" si="0"/>
        <v>3.3333333333333335</v>
      </c>
      <c r="K12" s="126">
        <f t="shared" si="1"/>
        <v>1.0327955589886442</v>
      </c>
      <c r="L12" s="127">
        <f t="shared" si="2"/>
        <v>3.2</v>
      </c>
      <c r="M12" s="127">
        <f t="shared" si="3"/>
        <v>1.0954451150103319</v>
      </c>
    </row>
    <row r="13" spans="1:14" s="116" customFormat="1" ht="30">
      <c r="A13" s="115" t="s">
        <v>737</v>
      </c>
      <c r="B13" s="116" t="s">
        <v>670</v>
      </c>
      <c r="C13" s="116" t="s">
        <v>700</v>
      </c>
      <c r="D13" s="118">
        <v>4</v>
      </c>
      <c r="E13" s="118">
        <v>4</v>
      </c>
      <c r="F13" s="118">
        <v>2</v>
      </c>
      <c r="G13" s="118">
        <v>4</v>
      </c>
      <c r="H13" s="118">
        <v>2</v>
      </c>
      <c r="I13" s="118">
        <v>4</v>
      </c>
      <c r="J13" s="126">
        <f t="shared" si="0"/>
        <v>3.3333333333333335</v>
      </c>
      <c r="K13" s="126">
        <f t="shared" si="1"/>
        <v>1.0327955589886442</v>
      </c>
      <c r="L13" s="127">
        <f t="shared" si="2"/>
        <v>3.2</v>
      </c>
      <c r="M13" s="127">
        <f t="shared" si="3"/>
        <v>1.0954451150103319</v>
      </c>
    </row>
    <row r="14" spans="1:14" s="116" customFormat="1" ht="30">
      <c r="A14" s="115" t="s">
        <v>735</v>
      </c>
      <c r="B14" s="116" t="s">
        <v>671</v>
      </c>
      <c r="C14" s="116" t="s">
        <v>700</v>
      </c>
      <c r="D14" s="118">
        <v>4</v>
      </c>
      <c r="E14" s="118">
        <v>1</v>
      </c>
      <c r="F14" s="118">
        <v>2</v>
      </c>
      <c r="G14" s="118">
        <v>4</v>
      </c>
      <c r="H14" s="118">
        <v>3</v>
      </c>
      <c r="I14" s="118">
        <v>3</v>
      </c>
      <c r="J14" s="126">
        <f t="shared" si="0"/>
        <v>2.8333333333333335</v>
      </c>
      <c r="K14" s="126">
        <f t="shared" si="1"/>
        <v>1.1690451944500124</v>
      </c>
      <c r="L14" s="127">
        <f t="shared" si="2"/>
        <v>2.8</v>
      </c>
      <c r="M14" s="127">
        <f t="shared" si="3"/>
        <v>1.3038404810405295</v>
      </c>
      <c r="N14" s="118" t="s">
        <v>226</v>
      </c>
    </row>
    <row r="15" spans="1:14" s="116" customFormat="1" ht="45">
      <c r="A15" s="115" t="s">
        <v>736</v>
      </c>
      <c r="B15" s="116" t="s">
        <v>671</v>
      </c>
      <c r="C15" s="116" t="s">
        <v>700</v>
      </c>
      <c r="D15" s="118">
        <v>5</v>
      </c>
      <c r="E15" s="118">
        <v>5</v>
      </c>
      <c r="F15" s="118">
        <v>5</v>
      </c>
      <c r="G15" s="118">
        <v>5</v>
      </c>
      <c r="H15" s="118">
        <v>5</v>
      </c>
      <c r="I15" s="118">
        <v>5</v>
      </c>
      <c r="J15" s="126">
        <f t="shared" si="0"/>
        <v>5</v>
      </c>
      <c r="K15" s="126">
        <f t="shared" si="1"/>
        <v>0</v>
      </c>
      <c r="L15" s="127">
        <f t="shared" si="2"/>
        <v>5</v>
      </c>
      <c r="M15" s="127">
        <f t="shared" si="3"/>
        <v>0</v>
      </c>
    </row>
    <row r="16" spans="1:14" s="116" customFormat="1" ht="30">
      <c r="A16" s="115" t="s">
        <v>737</v>
      </c>
      <c r="B16" s="116" t="s">
        <v>671</v>
      </c>
      <c r="C16" s="116" t="s">
        <v>700</v>
      </c>
      <c r="D16" s="118">
        <v>5</v>
      </c>
      <c r="E16" s="118">
        <v>5</v>
      </c>
      <c r="F16" s="118">
        <v>5</v>
      </c>
      <c r="G16" s="118">
        <v>5</v>
      </c>
      <c r="H16" s="118">
        <v>5</v>
      </c>
      <c r="I16" s="118">
        <v>5</v>
      </c>
      <c r="J16" s="126">
        <f t="shared" si="0"/>
        <v>5</v>
      </c>
      <c r="K16" s="126">
        <f t="shared" si="1"/>
        <v>0</v>
      </c>
      <c r="L16" s="127">
        <f t="shared" si="2"/>
        <v>5</v>
      </c>
      <c r="M16" s="127">
        <f t="shared" si="3"/>
        <v>0</v>
      </c>
    </row>
    <row r="17" spans="1:14" s="116" customFormat="1" ht="45">
      <c r="A17" s="115" t="s">
        <v>754</v>
      </c>
      <c r="B17" s="116" t="s">
        <v>672</v>
      </c>
      <c r="C17" s="116" t="s">
        <v>700</v>
      </c>
      <c r="D17" s="118">
        <v>5</v>
      </c>
      <c r="E17" s="118">
        <v>5</v>
      </c>
      <c r="F17" s="118">
        <v>5</v>
      </c>
      <c r="G17" s="118">
        <v>5</v>
      </c>
      <c r="H17" s="118">
        <v>5</v>
      </c>
      <c r="I17" s="118">
        <v>5</v>
      </c>
      <c r="J17" s="126">
        <f t="shared" si="0"/>
        <v>5</v>
      </c>
      <c r="K17" s="126">
        <f t="shared" si="1"/>
        <v>0</v>
      </c>
      <c r="L17" s="127">
        <f t="shared" si="2"/>
        <v>5</v>
      </c>
      <c r="M17" s="127">
        <f t="shared" si="3"/>
        <v>0</v>
      </c>
    </row>
    <row r="18" spans="1:14" s="116" customFormat="1" ht="45">
      <c r="A18" s="115" t="s">
        <v>755</v>
      </c>
      <c r="B18" s="116" t="s">
        <v>672</v>
      </c>
      <c r="C18" s="116" t="s">
        <v>700</v>
      </c>
      <c r="D18" s="118">
        <v>5</v>
      </c>
      <c r="E18" s="118">
        <v>5</v>
      </c>
      <c r="F18" s="118">
        <v>5</v>
      </c>
      <c r="G18" s="118">
        <v>5</v>
      </c>
      <c r="H18" s="118">
        <v>5</v>
      </c>
      <c r="I18" s="118">
        <v>5</v>
      </c>
      <c r="J18" s="126">
        <f t="shared" si="0"/>
        <v>5</v>
      </c>
      <c r="K18" s="126">
        <f t="shared" si="1"/>
        <v>0</v>
      </c>
      <c r="L18" s="127">
        <f t="shared" si="2"/>
        <v>5</v>
      </c>
      <c r="M18" s="127">
        <f t="shared" si="3"/>
        <v>0</v>
      </c>
    </row>
    <row r="19" spans="1:14" s="116" customFormat="1" ht="30">
      <c r="A19" s="115" t="s">
        <v>756</v>
      </c>
      <c r="B19" s="116" t="s">
        <v>672</v>
      </c>
      <c r="C19" s="116" t="s">
        <v>700</v>
      </c>
      <c r="D19" s="118">
        <v>5</v>
      </c>
      <c r="E19" s="118">
        <v>4</v>
      </c>
      <c r="F19" s="118">
        <v>5</v>
      </c>
      <c r="G19" s="118">
        <v>5</v>
      </c>
      <c r="H19" s="118">
        <v>4</v>
      </c>
      <c r="I19" s="118">
        <v>5</v>
      </c>
      <c r="J19" s="126">
        <f t="shared" si="0"/>
        <v>4.666666666666667</v>
      </c>
      <c r="K19" s="126">
        <f t="shared" si="1"/>
        <v>0.51639777949432408</v>
      </c>
      <c r="L19" s="127">
        <f t="shared" si="2"/>
        <v>4.5999999999999996</v>
      </c>
      <c r="M19" s="127">
        <f t="shared" si="3"/>
        <v>0.54772255750516674</v>
      </c>
    </row>
    <row r="20" spans="1:14" s="116" customFormat="1" ht="45">
      <c r="A20" s="115" t="s">
        <v>754</v>
      </c>
      <c r="B20" s="116" t="s">
        <v>673</v>
      </c>
      <c r="C20" s="116" t="s">
        <v>700</v>
      </c>
      <c r="D20" s="118">
        <v>5</v>
      </c>
      <c r="E20" s="118">
        <v>4</v>
      </c>
      <c r="F20" s="118">
        <v>4</v>
      </c>
      <c r="G20" s="118">
        <v>4</v>
      </c>
      <c r="H20" s="118">
        <v>5</v>
      </c>
      <c r="I20" s="118">
        <v>5</v>
      </c>
      <c r="J20" s="126">
        <f t="shared" si="0"/>
        <v>4.5</v>
      </c>
      <c r="K20" s="126">
        <f t="shared" si="1"/>
        <v>0.54772255750516607</v>
      </c>
      <c r="L20" s="127">
        <f t="shared" si="2"/>
        <v>4.4000000000000004</v>
      </c>
      <c r="M20" s="127">
        <f t="shared" si="3"/>
        <v>0.54772255750516674</v>
      </c>
    </row>
    <row r="21" spans="1:14" s="116" customFormat="1" ht="45">
      <c r="A21" s="115" t="s">
        <v>755</v>
      </c>
      <c r="B21" s="116" t="s">
        <v>673</v>
      </c>
      <c r="C21" s="116" t="s">
        <v>700</v>
      </c>
      <c r="D21" s="118">
        <v>5</v>
      </c>
      <c r="E21" s="118">
        <v>4</v>
      </c>
      <c r="F21" s="118">
        <v>5</v>
      </c>
      <c r="G21" s="118">
        <v>5</v>
      </c>
      <c r="H21" s="118">
        <v>5</v>
      </c>
      <c r="I21" s="118">
        <v>5</v>
      </c>
      <c r="J21" s="126">
        <f t="shared" si="0"/>
        <v>4.833333333333333</v>
      </c>
      <c r="K21" s="126">
        <f t="shared" si="1"/>
        <v>0.40824829046386302</v>
      </c>
      <c r="L21" s="127">
        <f t="shared" si="2"/>
        <v>4.8</v>
      </c>
      <c r="M21" s="127">
        <f t="shared" si="3"/>
        <v>0.44721359549995787</v>
      </c>
    </row>
    <row r="22" spans="1:14" s="116" customFormat="1" ht="30">
      <c r="A22" s="115" t="s">
        <v>756</v>
      </c>
      <c r="B22" s="116" t="s">
        <v>673</v>
      </c>
      <c r="C22" s="116" t="s">
        <v>700</v>
      </c>
      <c r="D22" s="118">
        <v>3</v>
      </c>
      <c r="E22" s="118">
        <v>2</v>
      </c>
      <c r="F22" s="118">
        <v>3</v>
      </c>
      <c r="G22" s="118">
        <v>4</v>
      </c>
      <c r="H22" s="118">
        <v>3</v>
      </c>
      <c r="I22" s="118">
        <v>4</v>
      </c>
      <c r="J22" s="126">
        <f t="shared" si="0"/>
        <v>3.1666666666666665</v>
      </c>
      <c r="K22" s="126">
        <f t="shared" si="1"/>
        <v>0.75277265270908122</v>
      </c>
      <c r="L22" s="127">
        <f t="shared" si="2"/>
        <v>3</v>
      </c>
      <c r="M22" s="127">
        <f t="shared" si="3"/>
        <v>0.70710678118654757</v>
      </c>
    </row>
    <row r="23" spans="1:14" s="116" customFormat="1">
      <c r="A23" s="119" t="s">
        <v>777</v>
      </c>
      <c r="B23" s="116" t="s">
        <v>675</v>
      </c>
      <c r="C23" s="116" t="s">
        <v>700</v>
      </c>
      <c r="D23" s="31">
        <v>4</v>
      </c>
      <c r="E23" s="31">
        <v>4</v>
      </c>
      <c r="F23" s="31">
        <v>4</v>
      </c>
      <c r="G23" s="31">
        <v>2</v>
      </c>
      <c r="H23" s="31">
        <v>4</v>
      </c>
      <c r="I23" s="31">
        <v>4</v>
      </c>
      <c r="J23" s="126">
        <f t="shared" si="0"/>
        <v>3.6666666666666665</v>
      </c>
      <c r="K23" s="126">
        <f t="shared" si="1"/>
        <v>0.81649658092772548</v>
      </c>
      <c r="L23" s="127">
        <f t="shared" si="2"/>
        <v>3.6</v>
      </c>
      <c r="M23" s="127">
        <f t="shared" si="3"/>
        <v>0.8944271909999163</v>
      </c>
      <c r="N23" s="31" t="s">
        <v>320</v>
      </c>
    </row>
    <row r="24" spans="1:14" s="116" customFormat="1">
      <c r="A24" s="119" t="s">
        <v>778</v>
      </c>
      <c r="B24" s="116" t="s">
        <v>675</v>
      </c>
      <c r="C24" s="116" t="s">
        <v>700</v>
      </c>
      <c r="D24" s="31">
        <v>4</v>
      </c>
      <c r="E24" s="31">
        <v>4</v>
      </c>
      <c r="F24" s="31">
        <v>4</v>
      </c>
      <c r="G24" s="31">
        <v>4</v>
      </c>
      <c r="H24" s="31">
        <v>4</v>
      </c>
      <c r="I24" s="31">
        <v>4</v>
      </c>
      <c r="J24" s="126">
        <f t="shared" si="0"/>
        <v>4</v>
      </c>
      <c r="K24" s="126">
        <f t="shared" si="1"/>
        <v>0</v>
      </c>
      <c r="L24" s="127">
        <f t="shared" si="2"/>
        <v>4</v>
      </c>
      <c r="M24" s="127">
        <f t="shared" si="3"/>
        <v>0</v>
      </c>
      <c r="N24" s="31" t="s">
        <v>321</v>
      </c>
    </row>
    <row r="25" spans="1:14" s="116" customFormat="1">
      <c r="A25" s="119" t="s">
        <v>737</v>
      </c>
      <c r="B25" s="116" t="s">
        <v>675</v>
      </c>
      <c r="C25" s="116" t="s">
        <v>700</v>
      </c>
      <c r="D25" s="31">
        <v>5</v>
      </c>
      <c r="E25" s="31">
        <v>5</v>
      </c>
      <c r="F25" s="31">
        <v>5</v>
      </c>
      <c r="G25" s="31">
        <v>5</v>
      </c>
      <c r="H25" s="31">
        <v>5</v>
      </c>
      <c r="I25" s="31">
        <v>5</v>
      </c>
      <c r="J25" s="126">
        <f t="shared" si="0"/>
        <v>5</v>
      </c>
      <c r="K25" s="126">
        <f t="shared" si="1"/>
        <v>0</v>
      </c>
      <c r="L25" s="127">
        <f t="shared" si="2"/>
        <v>5</v>
      </c>
      <c r="M25" s="127">
        <f t="shared" si="3"/>
        <v>0</v>
      </c>
      <c r="N25" s="120"/>
    </row>
    <row r="26" spans="1:14" s="116" customFormat="1">
      <c r="A26" s="119" t="s">
        <v>777</v>
      </c>
      <c r="B26" s="116" t="s">
        <v>676</v>
      </c>
      <c r="C26" s="116" t="s">
        <v>700</v>
      </c>
      <c r="D26" s="31">
        <v>5</v>
      </c>
      <c r="E26" s="31">
        <v>4</v>
      </c>
      <c r="F26" s="31">
        <v>4</v>
      </c>
      <c r="G26" s="31">
        <v>2</v>
      </c>
      <c r="H26" s="31">
        <v>4</v>
      </c>
      <c r="I26" s="31">
        <v>4</v>
      </c>
      <c r="J26" s="126">
        <f t="shared" si="0"/>
        <v>3.8333333333333335</v>
      </c>
      <c r="K26" s="126">
        <f t="shared" si="1"/>
        <v>0.98319208025017457</v>
      </c>
      <c r="L26" s="127">
        <f t="shared" si="2"/>
        <v>3.8</v>
      </c>
      <c r="M26" s="127">
        <f t="shared" si="3"/>
        <v>1.0954451150103319</v>
      </c>
      <c r="N26" s="120"/>
    </row>
    <row r="27" spans="1:14" s="116" customFormat="1">
      <c r="A27" s="119" t="s">
        <v>778</v>
      </c>
      <c r="B27" s="116" t="s">
        <v>676</v>
      </c>
      <c r="C27" s="116" t="s">
        <v>700</v>
      </c>
      <c r="D27" s="31">
        <v>4</v>
      </c>
      <c r="E27" s="31">
        <v>4</v>
      </c>
      <c r="F27" s="31">
        <v>5</v>
      </c>
      <c r="G27" s="31">
        <v>4</v>
      </c>
      <c r="H27" s="31">
        <v>5</v>
      </c>
      <c r="I27" s="31">
        <v>5</v>
      </c>
      <c r="J27" s="126">
        <f t="shared" si="0"/>
        <v>4.5</v>
      </c>
      <c r="K27" s="126">
        <f t="shared" si="1"/>
        <v>0.54772255750516607</v>
      </c>
      <c r="L27" s="127">
        <f t="shared" si="2"/>
        <v>4.4000000000000004</v>
      </c>
      <c r="M27" s="127">
        <f t="shared" si="3"/>
        <v>0.54772255750516674</v>
      </c>
      <c r="N27" s="120"/>
    </row>
    <row r="28" spans="1:14" s="116" customFormat="1">
      <c r="A28" s="119" t="s">
        <v>737</v>
      </c>
      <c r="B28" s="116" t="s">
        <v>676</v>
      </c>
      <c r="C28" s="116" t="s">
        <v>700</v>
      </c>
      <c r="D28" s="31">
        <v>5</v>
      </c>
      <c r="E28" s="31">
        <v>5</v>
      </c>
      <c r="F28" s="31">
        <v>5</v>
      </c>
      <c r="G28" s="31">
        <v>5</v>
      </c>
      <c r="H28" s="31">
        <v>5</v>
      </c>
      <c r="I28" s="31">
        <v>5</v>
      </c>
      <c r="J28" s="126">
        <f t="shared" si="0"/>
        <v>5</v>
      </c>
      <c r="K28" s="126">
        <f t="shared" si="1"/>
        <v>0</v>
      </c>
      <c r="L28" s="127">
        <f t="shared" si="2"/>
        <v>5</v>
      </c>
      <c r="M28" s="127">
        <f t="shared" si="3"/>
        <v>0</v>
      </c>
      <c r="N28" s="120"/>
    </row>
    <row r="29" spans="1:14" s="116" customFormat="1">
      <c r="A29" s="119" t="s">
        <v>754</v>
      </c>
      <c r="B29" s="116" t="s">
        <v>677</v>
      </c>
      <c r="C29" s="116" t="s">
        <v>700</v>
      </c>
      <c r="D29" s="31">
        <v>4</v>
      </c>
      <c r="E29" s="31">
        <v>4</v>
      </c>
      <c r="F29" s="31">
        <v>3</v>
      </c>
      <c r="G29" s="31">
        <v>4</v>
      </c>
      <c r="H29" s="31">
        <v>3</v>
      </c>
      <c r="I29" s="31">
        <v>4</v>
      </c>
      <c r="J29" s="126">
        <f t="shared" si="0"/>
        <v>3.6666666666666665</v>
      </c>
      <c r="K29" s="126">
        <f t="shared" si="1"/>
        <v>0.51639777949432131</v>
      </c>
      <c r="L29" s="127">
        <f t="shared" si="2"/>
        <v>3.6</v>
      </c>
      <c r="M29" s="127">
        <f t="shared" si="3"/>
        <v>0.54772255750516674</v>
      </c>
      <c r="N29" s="120"/>
    </row>
    <row r="30" spans="1:14" s="116" customFormat="1">
      <c r="A30" s="119" t="s">
        <v>755</v>
      </c>
      <c r="B30" s="116" t="s">
        <v>677</v>
      </c>
      <c r="C30" s="116" t="s">
        <v>700</v>
      </c>
      <c r="D30" s="31">
        <v>3</v>
      </c>
      <c r="E30" s="31">
        <v>2</v>
      </c>
      <c r="F30" s="31">
        <v>3</v>
      </c>
      <c r="G30" s="31">
        <v>2</v>
      </c>
      <c r="H30" s="31">
        <v>3</v>
      </c>
      <c r="I30" s="31">
        <v>2</v>
      </c>
      <c r="J30" s="126">
        <f t="shared" si="0"/>
        <v>2.5</v>
      </c>
      <c r="K30" s="126">
        <f t="shared" si="1"/>
        <v>0.54772255750516607</v>
      </c>
      <c r="L30" s="127">
        <f t="shared" si="2"/>
        <v>2.6</v>
      </c>
      <c r="M30" s="127">
        <f t="shared" si="3"/>
        <v>0.54772255750516674</v>
      </c>
      <c r="N30" s="120"/>
    </row>
    <row r="31" spans="1:14" s="116" customFormat="1">
      <c r="A31" s="119" t="s">
        <v>718</v>
      </c>
      <c r="B31" s="116" t="s">
        <v>677</v>
      </c>
      <c r="C31" s="116" t="s">
        <v>700</v>
      </c>
      <c r="D31" s="31">
        <v>3</v>
      </c>
      <c r="E31" s="31">
        <v>4</v>
      </c>
      <c r="F31" s="31">
        <v>3</v>
      </c>
      <c r="G31" s="31">
        <v>2</v>
      </c>
      <c r="H31" s="31">
        <v>3</v>
      </c>
      <c r="I31" s="31">
        <v>3</v>
      </c>
      <c r="J31" s="126">
        <f t="shared" si="0"/>
        <v>3</v>
      </c>
      <c r="K31" s="126">
        <f t="shared" si="1"/>
        <v>0.63245553203367588</v>
      </c>
      <c r="L31" s="127">
        <f t="shared" si="2"/>
        <v>3</v>
      </c>
      <c r="M31" s="127">
        <f t="shared" si="3"/>
        <v>0.70710678118654757</v>
      </c>
      <c r="N31" s="120"/>
    </row>
    <row r="32" spans="1:14" s="116" customFormat="1">
      <c r="A32" s="119" t="s">
        <v>754</v>
      </c>
      <c r="B32" s="116" t="s">
        <v>678</v>
      </c>
      <c r="C32" s="116" t="s">
        <v>700</v>
      </c>
      <c r="D32" s="31">
        <v>5</v>
      </c>
      <c r="E32" s="31">
        <v>4</v>
      </c>
      <c r="F32" s="31">
        <v>5</v>
      </c>
      <c r="G32" s="31">
        <v>5</v>
      </c>
      <c r="H32" s="31">
        <v>5</v>
      </c>
      <c r="I32" s="31">
        <v>5</v>
      </c>
      <c r="J32" s="126">
        <f t="shared" si="0"/>
        <v>4.833333333333333</v>
      </c>
      <c r="K32" s="126">
        <f t="shared" si="1"/>
        <v>0.40824829046386302</v>
      </c>
      <c r="L32" s="127">
        <f t="shared" si="2"/>
        <v>4.8</v>
      </c>
      <c r="M32" s="127">
        <f t="shared" si="3"/>
        <v>0.44721359549995787</v>
      </c>
      <c r="N32" s="31" t="s">
        <v>397</v>
      </c>
    </row>
    <row r="33" spans="1:14" s="116" customFormat="1">
      <c r="A33" s="119" t="s">
        <v>755</v>
      </c>
      <c r="B33" s="116" t="s">
        <v>678</v>
      </c>
      <c r="C33" s="116" t="s">
        <v>700</v>
      </c>
      <c r="D33" s="31">
        <v>5</v>
      </c>
      <c r="E33" s="31">
        <v>5</v>
      </c>
      <c r="F33" s="31">
        <v>5</v>
      </c>
      <c r="G33" s="31">
        <v>5</v>
      </c>
      <c r="H33" s="31">
        <v>5</v>
      </c>
      <c r="I33" s="31">
        <v>5</v>
      </c>
      <c r="J33" s="126">
        <f t="shared" si="0"/>
        <v>5</v>
      </c>
      <c r="K33" s="126">
        <f t="shared" si="1"/>
        <v>0</v>
      </c>
      <c r="L33" s="127">
        <f t="shared" si="2"/>
        <v>5</v>
      </c>
      <c r="M33" s="127">
        <f t="shared" si="3"/>
        <v>0</v>
      </c>
      <c r="N33" s="31" t="s">
        <v>398</v>
      </c>
    </row>
    <row r="34" spans="1:14" s="116" customFormat="1">
      <c r="A34" s="119" t="s">
        <v>718</v>
      </c>
      <c r="B34" s="116" t="s">
        <v>678</v>
      </c>
      <c r="C34" s="116" t="s">
        <v>700</v>
      </c>
      <c r="D34" s="31">
        <v>5</v>
      </c>
      <c r="E34" s="31">
        <v>3</v>
      </c>
      <c r="F34" s="31">
        <v>3</v>
      </c>
      <c r="G34" s="31">
        <v>3</v>
      </c>
      <c r="H34" s="31">
        <v>3</v>
      </c>
      <c r="I34" s="31">
        <v>5</v>
      </c>
      <c r="J34" s="126">
        <f t="shared" si="0"/>
        <v>3.6666666666666665</v>
      </c>
      <c r="K34" s="126">
        <f t="shared" si="1"/>
        <v>1.0327955589886442</v>
      </c>
      <c r="L34" s="127">
        <f t="shared" si="2"/>
        <v>3.4</v>
      </c>
      <c r="M34" s="127">
        <f t="shared" si="3"/>
        <v>0.8944271909999163</v>
      </c>
      <c r="N34" s="31" t="s">
        <v>399</v>
      </c>
    </row>
    <row r="35" spans="1:14" s="100" customFormat="1" ht="45">
      <c r="A35" s="99" t="s">
        <v>706</v>
      </c>
      <c r="B35" s="100" t="s">
        <v>674</v>
      </c>
      <c r="C35" s="100" t="s">
        <v>699</v>
      </c>
      <c r="D35" s="101">
        <v>5</v>
      </c>
      <c r="E35" s="101">
        <v>2</v>
      </c>
      <c r="F35" s="101">
        <v>3</v>
      </c>
      <c r="G35" s="101">
        <v>5</v>
      </c>
      <c r="H35" s="101">
        <v>5</v>
      </c>
      <c r="I35" s="101">
        <v>5</v>
      </c>
      <c r="J35" s="128">
        <f t="shared" si="0"/>
        <v>4.166666666666667</v>
      </c>
      <c r="K35" s="128">
        <f t="shared" si="1"/>
        <v>1.3291601358251253</v>
      </c>
      <c r="L35" s="104">
        <f t="shared" ref="L35:L89" si="4">AVERAGE(D35:H35)</f>
        <v>4</v>
      </c>
      <c r="M35" s="104">
        <f t="shared" si="3"/>
        <v>1.4142135623730951</v>
      </c>
      <c r="N35" s="101" t="s">
        <v>513</v>
      </c>
    </row>
    <row r="36" spans="1:14" s="100" customFormat="1" ht="30">
      <c r="A36" s="99" t="s">
        <v>707</v>
      </c>
      <c r="B36" s="100" t="s">
        <v>674</v>
      </c>
      <c r="C36" s="100" t="s">
        <v>699</v>
      </c>
      <c r="D36" s="101">
        <v>5</v>
      </c>
      <c r="E36" s="101">
        <v>5</v>
      </c>
      <c r="F36" s="101">
        <v>5</v>
      </c>
      <c r="G36" s="101">
        <v>5</v>
      </c>
      <c r="H36" s="101">
        <v>5</v>
      </c>
      <c r="I36" s="101">
        <v>5</v>
      </c>
      <c r="J36" s="128">
        <f t="shared" si="0"/>
        <v>5</v>
      </c>
      <c r="K36" s="128">
        <f t="shared" si="1"/>
        <v>0</v>
      </c>
      <c r="L36" s="104">
        <f t="shared" si="4"/>
        <v>5</v>
      </c>
      <c r="M36" s="104">
        <f t="shared" si="3"/>
        <v>0</v>
      </c>
      <c r="N36" s="101" t="s">
        <v>508</v>
      </c>
    </row>
    <row r="37" spans="1:14" s="100" customFormat="1" ht="45">
      <c r="A37" s="99" t="s">
        <v>708</v>
      </c>
      <c r="B37" s="100" t="s">
        <v>674</v>
      </c>
      <c r="C37" s="100" t="s">
        <v>699</v>
      </c>
      <c r="D37" s="101">
        <v>5</v>
      </c>
      <c r="E37" s="101">
        <v>5</v>
      </c>
      <c r="F37" s="101">
        <v>5</v>
      </c>
      <c r="G37" s="101">
        <v>5</v>
      </c>
      <c r="H37" s="101">
        <v>5</v>
      </c>
      <c r="I37" s="101">
        <v>5</v>
      </c>
      <c r="J37" s="128">
        <f t="shared" si="0"/>
        <v>5</v>
      </c>
      <c r="K37" s="128">
        <f t="shared" si="1"/>
        <v>0</v>
      </c>
      <c r="L37" s="104">
        <f t="shared" si="4"/>
        <v>5</v>
      </c>
      <c r="M37" s="104">
        <f t="shared" si="3"/>
        <v>0</v>
      </c>
      <c r="N37" s="101" t="s">
        <v>508</v>
      </c>
    </row>
    <row r="38" spans="1:14" s="100" customFormat="1" ht="30">
      <c r="A38" s="99" t="s">
        <v>709</v>
      </c>
      <c r="B38" s="100" t="s">
        <v>674</v>
      </c>
      <c r="C38" s="100" t="s">
        <v>699</v>
      </c>
      <c r="D38" s="101">
        <v>5</v>
      </c>
      <c r="E38" s="101">
        <v>3</v>
      </c>
      <c r="F38" s="101">
        <v>5</v>
      </c>
      <c r="G38" s="101">
        <v>5</v>
      </c>
      <c r="H38" s="101">
        <v>5</v>
      </c>
      <c r="I38" s="101">
        <v>5</v>
      </c>
      <c r="J38" s="128">
        <f t="shared" si="0"/>
        <v>4.666666666666667</v>
      </c>
      <c r="K38" s="128">
        <f t="shared" si="1"/>
        <v>0.81649658092772714</v>
      </c>
      <c r="L38" s="104">
        <f t="shared" si="4"/>
        <v>4.5999999999999996</v>
      </c>
      <c r="M38" s="104">
        <f t="shared" si="3"/>
        <v>0.8944271909999163</v>
      </c>
      <c r="N38" s="101" t="s">
        <v>514</v>
      </c>
    </row>
    <row r="39" spans="1:14" s="100" customFormat="1" ht="30">
      <c r="A39" s="99" t="s">
        <v>710</v>
      </c>
      <c r="B39" s="100" t="s">
        <v>674</v>
      </c>
      <c r="C39" s="100" t="s">
        <v>699</v>
      </c>
      <c r="D39" s="101">
        <v>5</v>
      </c>
      <c r="E39" s="101">
        <v>5</v>
      </c>
      <c r="F39" s="101">
        <v>5</v>
      </c>
      <c r="G39" s="101">
        <v>5</v>
      </c>
      <c r="H39" s="101">
        <v>5</v>
      </c>
      <c r="I39" s="101">
        <v>5</v>
      </c>
      <c r="J39" s="128">
        <f t="shared" si="0"/>
        <v>5</v>
      </c>
      <c r="K39" s="128">
        <f t="shared" si="1"/>
        <v>0</v>
      </c>
      <c r="L39" s="104">
        <f t="shared" si="4"/>
        <v>5</v>
      </c>
      <c r="M39" s="104">
        <f t="shared" si="3"/>
        <v>0</v>
      </c>
      <c r="N39" s="101" t="s">
        <v>508</v>
      </c>
    </row>
    <row r="40" spans="1:14" s="100" customFormat="1" ht="45">
      <c r="A40" s="99" t="s">
        <v>711</v>
      </c>
      <c r="B40" s="100" t="s">
        <v>674</v>
      </c>
      <c r="C40" s="100" t="s">
        <v>699</v>
      </c>
      <c r="D40" s="101">
        <v>5</v>
      </c>
      <c r="E40" s="101">
        <v>5</v>
      </c>
      <c r="F40" s="101">
        <v>5</v>
      </c>
      <c r="G40" s="101">
        <v>5</v>
      </c>
      <c r="H40" s="101">
        <v>5</v>
      </c>
      <c r="I40" s="101">
        <v>5</v>
      </c>
      <c r="J40" s="128">
        <f t="shared" si="0"/>
        <v>5</v>
      </c>
      <c r="K40" s="128">
        <f t="shared" si="1"/>
        <v>0</v>
      </c>
      <c r="L40" s="104">
        <f t="shared" si="4"/>
        <v>5</v>
      </c>
      <c r="M40" s="104">
        <f t="shared" si="3"/>
        <v>0</v>
      </c>
      <c r="N40" s="101" t="s">
        <v>508</v>
      </c>
    </row>
    <row r="41" spans="1:14" s="100" customFormat="1" ht="30">
      <c r="A41" s="99" t="s">
        <v>712</v>
      </c>
      <c r="B41" s="100" t="s">
        <v>674</v>
      </c>
      <c r="C41" s="100" t="s">
        <v>699</v>
      </c>
      <c r="D41" s="101">
        <v>5</v>
      </c>
      <c r="E41" s="101">
        <v>5</v>
      </c>
      <c r="F41" s="101">
        <v>5</v>
      </c>
      <c r="G41" s="101">
        <v>5</v>
      </c>
      <c r="H41" s="101">
        <v>5</v>
      </c>
      <c r="I41" s="101">
        <v>5</v>
      </c>
      <c r="J41" s="128">
        <f t="shared" si="0"/>
        <v>5</v>
      </c>
      <c r="K41" s="128">
        <f t="shared" si="1"/>
        <v>0</v>
      </c>
      <c r="L41" s="104">
        <f t="shared" si="4"/>
        <v>5</v>
      </c>
      <c r="M41" s="104">
        <f t="shared" si="3"/>
        <v>0</v>
      </c>
      <c r="N41" s="101" t="s">
        <v>508</v>
      </c>
    </row>
    <row r="42" spans="1:14" s="100" customFormat="1" ht="45">
      <c r="A42" s="99" t="s">
        <v>713</v>
      </c>
      <c r="B42" s="100" t="s">
        <v>674</v>
      </c>
      <c r="C42" s="100" t="s">
        <v>699</v>
      </c>
      <c r="D42" s="101">
        <v>5</v>
      </c>
      <c r="E42" s="101">
        <v>2</v>
      </c>
      <c r="F42" s="101">
        <v>3</v>
      </c>
      <c r="G42" s="101">
        <v>2</v>
      </c>
      <c r="H42" s="101">
        <v>4</v>
      </c>
      <c r="I42" s="101">
        <v>4</v>
      </c>
      <c r="J42" s="128">
        <f t="shared" si="0"/>
        <v>3.3333333333333335</v>
      </c>
      <c r="K42" s="128">
        <f t="shared" si="1"/>
        <v>1.2110601416389963</v>
      </c>
      <c r="L42" s="104">
        <f t="shared" si="4"/>
        <v>3.2</v>
      </c>
      <c r="M42" s="104">
        <f t="shared" si="3"/>
        <v>1.3038404810405295</v>
      </c>
      <c r="N42" s="101" t="s">
        <v>515</v>
      </c>
    </row>
    <row r="43" spans="1:14" s="100" customFormat="1" ht="45">
      <c r="A43" s="99" t="s">
        <v>714</v>
      </c>
      <c r="B43" s="100" t="s">
        <v>674</v>
      </c>
      <c r="C43" s="100" t="s">
        <v>699</v>
      </c>
      <c r="D43" s="101">
        <v>5</v>
      </c>
      <c r="E43" s="101">
        <v>5</v>
      </c>
      <c r="F43" s="101">
        <v>5</v>
      </c>
      <c r="G43" s="101">
        <v>5</v>
      </c>
      <c r="H43" s="101">
        <v>5</v>
      </c>
      <c r="I43" s="101">
        <v>5</v>
      </c>
      <c r="J43" s="128">
        <f t="shared" si="0"/>
        <v>5</v>
      </c>
      <c r="K43" s="128">
        <f t="shared" si="1"/>
        <v>0</v>
      </c>
      <c r="L43" s="104">
        <f t="shared" si="4"/>
        <v>5</v>
      </c>
      <c r="M43" s="104">
        <f t="shared" si="3"/>
        <v>0</v>
      </c>
      <c r="N43" s="101" t="s">
        <v>508</v>
      </c>
    </row>
    <row r="44" spans="1:14" s="100" customFormat="1" ht="30">
      <c r="A44" s="99" t="s">
        <v>715</v>
      </c>
      <c r="B44" s="100" t="s">
        <v>674</v>
      </c>
      <c r="C44" s="100" t="s">
        <v>699</v>
      </c>
      <c r="D44" s="101">
        <v>5</v>
      </c>
      <c r="E44" s="101">
        <v>5</v>
      </c>
      <c r="F44" s="101">
        <v>5</v>
      </c>
      <c r="G44" s="101">
        <v>5</v>
      </c>
      <c r="H44" s="101">
        <v>5</v>
      </c>
      <c r="I44" s="101">
        <v>5</v>
      </c>
      <c r="J44" s="128">
        <f t="shared" si="0"/>
        <v>5</v>
      </c>
      <c r="K44" s="128">
        <f t="shared" si="1"/>
        <v>0</v>
      </c>
      <c r="L44" s="104">
        <f t="shared" si="4"/>
        <v>5</v>
      </c>
      <c r="M44" s="104">
        <f t="shared" si="3"/>
        <v>0</v>
      </c>
      <c r="N44" s="101" t="s">
        <v>508</v>
      </c>
    </row>
    <row r="45" spans="1:14" s="100" customFormat="1" ht="45">
      <c r="A45" s="99" t="s">
        <v>725</v>
      </c>
      <c r="B45" s="100" t="s">
        <v>668</v>
      </c>
      <c r="C45" s="100" t="s">
        <v>699</v>
      </c>
      <c r="D45" s="17">
        <v>3</v>
      </c>
      <c r="E45" s="17">
        <v>3</v>
      </c>
      <c r="F45" s="17">
        <v>3</v>
      </c>
      <c r="G45" s="17">
        <v>4</v>
      </c>
      <c r="H45" s="17">
        <v>4</v>
      </c>
      <c r="I45" s="17">
        <v>4</v>
      </c>
      <c r="J45" s="128">
        <f t="shared" ref="J45:J104" si="5">AVERAGE(D45:I45)</f>
        <v>3.5</v>
      </c>
      <c r="K45" s="128">
        <f t="shared" ref="K45:K104" si="6">STDEV(D45:I45)</f>
        <v>0.54772255750516607</v>
      </c>
      <c r="L45" s="104">
        <f t="shared" si="4"/>
        <v>3.4</v>
      </c>
      <c r="M45" s="104">
        <f t="shared" ref="M45:M104" si="7">STDEV(D45:H45)</f>
        <v>0.54772255750516674</v>
      </c>
      <c r="N45" s="17" t="s">
        <v>146</v>
      </c>
    </row>
    <row r="46" spans="1:14" s="100" customFormat="1" ht="45">
      <c r="A46" s="99" t="s">
        <v>726</v>
      </c>
      <c r="B46" s="100" t="s">
        <v>668</v>
      </c>
      <c r="C46" s="100" t="s">
        <v>699</v>
      </c>
      <c r="D46" s="17">
        <v>4</v>
      </c>
      <c r="E46" s="17">
        <v>4</v>
      </c>
      <c r="F46" s="17">
        <v>4</v>
      </c>
      <c r="G46" s="17">
        <v>4</v>
      </c>
      <c r="H46" s="17">
        <v>4</v>
      </c>
      <c r="I46" s="17">
        <v>4</v>
      </c>
      <c r="J46" s="128">
        <f t="shared" si="5"/>
        <v>4</v>
      </c>
      <c r="K46" s="128">
        <f t="shared" si="6"/>
        <v>0</v>
      </c>
      <c r="L46" s="104">
        <f t="shared" si="4"/>
        <v>4</v>
      </c>
      <c r="M46" s="104">
        <f t="shared" si="7"/>
        <v>0</v>
      </c>
      <c r="N46" s="17" t="s">
        <v>138</v>
      </c>
    </row>
    <row r="47" spans="1:14" s="100" customFormat="1" ht="45">
      <c r="A47" s="99" t="s">
        <v>727</v>
      </c>
      <c r="B47" s="100" t="s">
        <v>668</v>
      </c>
      <c r="C47" s="100" t="s">
        <v>699</v>
      </c>
      <c r="D47" s="17">
        <v>3</v>
      </c>
      <c r="E47" s="17">
        <v>3</v>
      </c>
      <c r="F47" s="17">
        <v>3</v>
      </c>
      <c r="G47" s="17">
        <v>4</v>
      </c>
      <c r="H47" s="17">
        <v>4</v>
      </c>
      <c r="I47" s="17">
        <v>4</v>
      </c>
      <c r="J47" s="128">
        <f t="shared" si="5"/>
        <v>3.5</v>
      </c>
      <c r="K47" s="128">
        <f t="shared" si="6"/>
        <v>0.54772255750516607</v>
      </c>
      <c r="L47" s="104">
        <f t="shared" si="4"/>
        <v>3.4</v>
      </c>
      <c r="M47" s="104">
        <f t="shared" si="7"/>
        <v>0.54772255750516674</v>
      </c>
      <c r="N47" s="17" t="s">
        <v>138</v>
      </c>
    </row>
    <row r="48" spans="1:14" s="100" customFormat="1" ht="45">
      <c r="A48" s="99" t="s">
        <v>728</v>
      </c>
      <c r="B48" s="100" t="s">
        <v>668</v>
      </c>
      <c r="C48" s="100" t="s">
        <v>699</v>
      </c>
      <c r="D48" s="17">
        <v>3</v>
      </c>
      <c r="E48" s="17">
        <v>3</v>
      </c>
      <c r="F48" s="17">
        <v>3</v>
      </c>
      <c r="G48" s="17">
        <v>2</v>
      </c>
      <c r="H48" s="17">
        <v>3</v>
      </c>
      <c r="I48" s="17">
        <v>3</v>
      </c>
      <c r="J48" s="128">
        <f t="shared" si="5"/>
        <v>2.8333333333333335</v>
      </c>
      <c r="K48" s="128">
        <f t="shared" si="6"/>
        <v>0.40824829046386357</v>
      </c>
      <c r="L48" s="104">
        <f t="shared" si="4"/>
        <v>2.8</v>
      </c>
      <c r="M48" s="104">
        <f t="shared" si="7"/>
        <v>0.44721359549995715</v>
      </c>
      <c r="N48" s="17" t="s">
        <v>138</v>
      </c>
    </row>
    <row r="49" spans="1:14" s="100" customFormat="1" ht="45">
      <c r="A49" s="99" t="s">
        <v>729</v>
      </c>
      <c r="B49" s="100" t="s">
        <v>668</v>
      </c>
      <c r="C49" s="100" t="s">
        <v>699</v>
      </c>
      <c r="D49" s="17">
        <v>3</v>
      </c>
      <c r="E49" s="17">
        <v>3</v>
      </c>
      <c r="F49" s="17">
        <v>3</v>
      </c>
      <c r="G49" s="17">
        <v>2</v>
      </c>
      <c r="H49" s="17">
        <v>2</v>
      </c>
      <c r="I49" s="17">
        <v>3</v>
      </c>
      <c r="J49" s="128">
        <f t="shared" si="5"/>
        <v>2.6666666666666665</v>
      </c>
      <c r="K49" s="128">
        <f t="shared" si="6"/>
        <v>0.51639777949432275</v>
      </c>
      <c r="L49" s="104">
        <f t="shared" si="4"/>
        <v>2.6</v>
      </c>
      <c r="M49" s="104">
        <f t="shared" si="7"/>
        <v>0.54772255750516674</v>
      </c>
      <c r="N49" s="17" t="s">
        <v>138</v>
      </c>
    </row>
    <row r="50" spans="1:14" s="100" customFormat="1" ht="45">
      <c r="A50" s="99" t="s">
        <v>730</v>
      </c>
      <c r="B50" s="100" t="s">
        <v>668</v>
      </c>
      <c r="C50" s="100" t="s">
        <v>699</v>
      </c>
      <c r="D50" s="17">
        <v>3</v>
      </c>
      <c r="E50" s="17">
        <v>3</v>
      </c>
      <c r="F50" s="17">
        <v>3</v>
      </c>
      <c r="G50" s="17">
        <v>3</v>
      </c>
      <c r="H50" s="17">
        <v>3</v>
      </c>
      <c r="I50" s="17">
        <v>3</v>
      </c>
      <c r="J50" s="128">
        <f t="shared" si="5"/>
        <v>3</v>
      </c>
      <c r="K50" s="128">
        <f t="shared" si="6"/>
        <v>0</v>
      </c>
      <c r="L50" s="104">
        <f t="shared" si="4"/>
        <v>3</v>
      </c>
      <c r="M50" s="104">
        <f t="shared" si="7"/>
        <v>0</v>
      </c>
      <c r="N50" s="17" t="s">
        <v>138</v>
      </c>
    </row>
    <row r="51" spans="1:14" s="100" customFormat="1" ht="45">
      <c r="A51" s="99" t="s">
        <v>731</v>
      </c>
      <c r="B51" s="100" t="s">
        <v>668</v>
      </c>
      <c r="C51" s="100" t="s">
        <v>699</v>
      </c>
      <c r="D51" s="17">
        <v>4</v>
      </c>
      <c r="E51" s="17">
        <v>4</v>
      </c>
      <c r="F51" s="17">
        <v>4</v>
      </c>
      <c r="G51" s="17">
        <v>5</v>
      </c>
      <c r="H51" s="17">
        <v>5</v>
      </c>
      <c r="I51" s="17">
        <v>5</v>
      </c>
      <c r="J51" s="128">
        <f t="shared" si="5"/>
        <v>4.5</v>
      </c>
      <c r="K51" s="128">
        <f t="shared" si="6"/>
        <v>0.54772255750516607</v>
      </c>
      <c r="L51" s="104">
        <f t="shared" si="4"/>
        <v>4.4000000000000004</v>
      </c>
      <c r="M51" s="104">
        <f t="shared" si="7"/>
        <v>0.54772255750516674</v>
      </c>
      <c r="N51" s="17" t="s">
        <v>138</v>
      </c>
    </row>
    <row r="52" spans="1:14" s="100" customFormat="1" ht="45">
      <c r="A52" s="99" t="s">
        <v>732</v>
      </c>
      <c r="B52" s="100" t="s">
        <v>668</v>
      </c>
      <c r="C52" s="100" t="s">
        <v>699</v>
      </c>
      <c r="D52" s="17">
        <v>2</v>
      </c>
      <c r="E52" s="17">
        <v>3</v>
      </c>
      <c r="F52" s="17">
        <v>3</v>
      </c>
      <c r="G52" s="17">
        <v>3</v>
      </c>
      <c r="H52" s="17">
        <v>3</v>
      </c>
      <c r="I52" s="17">
        <v>3</v>
      </c>
      <c r="J52" s="128">
        <f t="shared" si="5"/>
        <v>2.8333333333333335</v>
      </c>
      <c r="K52" s="128">
        <f t="shared" si="6"/>
        <v>0.40824829046386357</v>
      </c>
      <c r="L52" s="104">
        <f t="shared" si="4"/>
        <v>2.8</v>
      </c>
      <c r="M52" s="104">
        <f t="shared" si="7"/>
        <v>0.44721359549995715</v>
      </c>
      <c r="N52" s="17" t="s">
        <v>138</v>
      </c>
    </row>
    <row r="53" spans="1:14" s="100" customFormat="1" ht="45">
      <c r="A53" s="99" t="s">
        <v>733</v>
      </c>
      <c r="B53" s="100" t="s">
        <v>668</v>
      </c>
      <c r="C53" s="100" t="s">
        <v>699</v>
      </c>
      <c r="D53" s="17">
        <v>4</v>
      </c>
      <c r="E53" s="17">
        <v>4</v>
      </c>
      <c r="F53" s="17">
        <v>4</v>
      </c>
      <c r="G53" s="17">
        <v>5</v>
      </c>
      <c r="H53" s="17">
        <v>5</v>
      </c>
      <c r="I53" s="17">
        <v>5</v>
      </c>
      <c r="J53" s="128">
        <f t="shared" si="5"/>
        <v>4.5</v>
      </c>
      <c r="K53" s="128">
        <f t="shared" si="6"/>
        <v>0.54772255750516607</v>
      </c>
      <c r="L53" s="104">
        <f t="shared" si="4"/>
        <v>4.4000000000000004</v>
      </c>
      <c r="M53" s="104">
        <f t="shared" si="7"/>
        <v>0.54772255750516674</v>
      </c>
      <c r="N53" s="17" t="s">
        <v>138</v>
      </c>
    </row>
    <row r="54" spans="1:14" s="100" customFormat="1" ht="45">
      <c r="A54" s="99" t="s">
        <v>734</v>
      </c>
      <c r="B54" s="100" t="s">
        <v>668</v>
      </c>
      <c r="C54" s="100" t="s">
        <v>699</v>
      </c>
      <c r="D54" s="17">
        <v>3</v>
      </c>
      <c r="E54" s="17">
        <v>3</v>
      </c>
      <c r="F54" s="17">
        <v>3</v>
      </c>
      <c r="G54" s="17">
        <v>3</v>
      </c>
      <c r="H54" s="17">
        <v>2</v>
      </c>
      <c r="I54" s="17">
        <v>3</v>
      </c>
      <c r="J54" s="128">
        <f t="shared" si="5"/>
        <v>2.8333333333333335</v>
      </c>
      <c r="K54" s="128">
        <f t="shared" si="6"/>
        <v>0.40824829046386357</v>
      </c>
      <c r="L54" s="104">
        <f t="shared" si="4"/>
        <v>2.8</v>
      </c>
      <c r="M54" s="104">
        <f t="shared" si="7"/>
        <v>0.44721359549995715</v>
      </c>
      <c r="N54" s="17" t="s">
        <v>138</v>
      </c>
    </row>
    <row r="55" spans="1:14" s="100" customFormat="1" ht="51">
      <c r="A55" s="99" t="s">
        <v>725</v>
      </c>
      <c r="B55" s="100" t="s">
        <v>669</v>
      </c>
      <c r="C55" s="100" t="s">
        <v>699</v>
      </c>
      <c r="D55" s="102">
        <v>1</v>
      </c>
      <c r="E55" s="17">
        <v>4</v>
      </c>
      <c r="F55" s="17">
        <v>2</v>
      </c>
      <c r="G55" s="17">
        <v>5</v>
      </c>
      <c r="H55" s="17">
        <v>3</v>
      </c>
      <c r="I55" s="17">
        <v>5</v>
      </c>
      <c r="J55" s="128">
        <f t="shared" si="5"/>
        <v>3.3333333333333335</v>
      </c>
      <c r="K55" s="128">
        <f t="shared" si="6"/>
        <v>1.6329931618554518</v>
      </c>
      <c r="L55" s="104">
        <f t="shared" si="4"/>
        <v>3</v>
      </c>
      <c r="M55" s="104">
        <f t="shared" si="7"/>
        <v>1.5811388300841898</v>
      </c>
      <c r="N55" s="17" t="s">
        <v>167</v>
      </c>
    </row>
    <row r="56" spans="1:14" s="100" customFormat="1" ht="45">
      <c r="A56" s="99" t="s">
        <v>726</v>
      </c>
      <c r="B56" s="100" t="s">
        <v>669</v>
      </c>
      <c r="C56" s="100" t="s">
        <v>699</v>
      </c>
      <c r="D56" s="17">
        <v>2</v>
      </c>
      <c r="E56" s="17">
        <v>4</v>
      </c>
      <c r="F56" s="17">
        <v>3</v>
      </c>
      <c r="G56" s="17">
        <v>5</v>
      </c>
      <c r="H56" s="17">
        <v>5</v>
      </c>
      <c r="I56" s="17">
        <v>5</v>
      </c>
      <c r="J56" s="128">
        <f t="shared" si="5"/>
        <v>4</v>
      </c>
      <c r="K56" s="128">
        <f t="shared" si="6"/>
        <v>1.2649110640673518</v>
      </c>
      <c r="L56" s="104">
        <f t="shared" si="4"/>
        <v>3.8</v>
      </c>
      <c r="M56" s="104">
        <f t="shared" si="7"/>
        <v>1.3038404810405295</v>
      </c>
      <c r="N56" s="17" t="s">
        <v>168</v>
      </c>
    </row>
    <row r="57" spans="1:14" s="100" customFormat="1" ht="45">
      <c r="A57" s="99" t="s">
        <v>727</v>
      </c>
      <c r="B57" s="100" t="s">
        <v>669</v>
      </c>
      <c r="C57" s="100" t="s">
        <v>699</v>
      </c>
      <c r="D57" s="17">
        <v>2</v>
      </c>
      <c r="E57" s="17">
        <v>4</v>
      </c>
      <c r="F57" s="17">
        <v>4</v>
      </c>
      <c r="G57" s="17">
        <v>5</v>
      </c>
      <c r="H57" s="17">
        <v>3</v>
      </c>
      <c r="I57" s="17">
        <v>3</v>
      </c>
      <c r="J57" s="128">
        <f t="shared" si="5"/>
        <v>3.5</v>
      </c>
      <c r="K57" s="128">
        <f t="shared" si="6"/>
        <v>1.0488088481701516</v>
      </c>
      <c r="L57" s="104">
        <f t="shared" si="4"/>
        <v>3.6</v>
      </c>
      <c r="M57" s="104">
        <f t="shared" si="7"/>
        <v>1.1401754250991383</v>
      </c>
      <c r="N57" s="17" t="s">
        <v>169</v>
      </c>
    </row>
    <row r="58" spans="1:14" s="100" customFormat="1" ht="76.5">
      <c r="A58" s="99" t="s">
        <v>728</v>
      </c>
      <c r="B58" s="100" t="s">
        <v>669</v>
      </c>
      <c r="C58" s="100" t="s">
        <v>699</v>
      </c>
      <c r="D58" s="17">
        <v>2</v>
      </c>
      <c r="E58" s="17">
        <v>4</v>
      </c>
      <c r="F58" s="17">
        <v>3</v>
      </c>
      <c r="G58" s="17">
        <v>5</v>
      </c>
      <c r="H58" s="17">
        <v>4</v>
      </c>
      <c r="I58" s="17">
        <v>5</v>
      </c>
      <c r="J58" s="128">
        <f t="shared" si="5"/>
        <v>3.8333333333333335</v>
      </c>
      <c r="K58" s="128">
        <f t="shared" si="6"/>
        <v>1.1690451944500118</v>
      </c>
      <c r="L58" s="104">
        <f t="shared" si="4"/>
        <v>3.6</v>
      </c>
      <c r="M58" s="104">
        <f t="shared" si="7"/>
        <v>1.1401754250991383</v>
      </c>
      <c r="N58" s="17" t="s">
        <v>171</v>
      </c>
    </row>
    <row r="59" spans="1:14" s="100" customFormat="1" ht="45">
      <c r="A59" s="99" t="s">
        <v>729</v>
      </c>
      <c r="B59" s="100" t="s">
        <v>669</v>
      </c>
      <c r="C59" s="100" t="s">
        <v>699</v>
      </c>
      <c r="D59" s="17">
        <v>3</v>
      </c>
      <c r="E59" s="17">
        <v>2</v>
      </c>
      <c r="F59" s="17">
        <v>3</v>
      </c>
      <c r="G59" s="17">
        <v>5</v>
      </c>
      <c r="H59" s="17">
        <v>4</v>
      </c>
      <c r="I59" s="17">
        <v>5</v>
      </c>
      <c r="J59" s="128">
        <f t="shared" si="5"/>
        <v>3.6666666666666665</v>
      </c>
      <c r="K59" s="128">
        <f t="shared" si="6"/>
        <v>1.2110601416389963</v>
      </c>
      <c r="L59" s="104">
        <f t="shared" si="4"/>
        <v>3.4</v>
      </c>
      <c r="M59" s="104">
        <f t="shared" si="7"/>
        <v>1.1401754250991383</v>
      </c>
      <c r="N59" s="17" t="s">
        <v>172</v>
      </c>
    </row>
    <row r="60" spans="1:14" s="100" customFormat="1" ht="45">
      <c r="A60" s="99" t="s">
        <v>730</v>
      </c>
      <c r="B60" s="100" t="s">
        <v>669</v>
      </c>
      <c r="C60" s="100" t="s">
        <v>699</v>
      </c>
      <c r="D60" s="17">
        <v>3</v>
      </c>
      <c r="E60" s="17">
        <v>4</v>
      </c>
      <c r="F60" s="17">
        <v>4</v>
      </c>
      <c r="G60" s="17">
        <v>5</v>
      </c>
      <c r="H60" s="17">
        <v>4</v>
      </c>
      <c r="I60" s="17">
        <v>5</v>
      </c>
      <c r="J60" s="128">
        <f t="shared" si="5"/>
        <v>4.166666666666667</v>
      </c>
      <c r="K60" s="128">
        <f t="shared" si="6"/>
        <v>0.75277265270908045</v>
      </c>
      <c r="L60" s="104">
        <f t="shared" si="4"/>
        <v>4</v>
      </c>
      <c r="M60" s="104">
        <f t="shared" si="7"/>
        <v>0.70710678118654757</v>
      </c>
      <c r="N60" s="17" t="s">
        <v>173</v>
      </c>
    </row>
    <row r="61" spans="1:14" s="100" customFormat="1" ht="45">
      <c r="A61" s="99" t="s">
        <v>731</v>
      </c>
      <c r="B61" s="100" t="s">
        <v>669</v>
      </c>
      <c r="C61" s="100" t="s">
        <v>699</v>
      </c>
      <c r="D61" s="17">
        <v>4</v>
      </c>
      <c r="E61" s="17">
        <v>2</v>
      </c>
      <c r="F61" s="17">
        <v>3</v>
      </c>
      <c r="G61" s="17">
        <v>5</v>
      </c>
      <c r="H61" s="17">
        <v>4</v>
      </c>
      <c r="I61" s="17">
        <v>5</v>
      </c>
      <c r="J61" s="128">
        <f t="shared" si="5"/>
        <v>3.8333333333333335</v>
      </c>
      <c r="K61" s="128">
        <f t="shared" si="6"/>
        <v>1.1690451944500118</v>
      </c>
      <c r="L61" s="104">
        <f t="shared" si="4"/>
        <v>3.6</v>
      </c>
      <c r="M61" s="104">
        <f t="shared" si="7"/>
        <v>1.1401754250991383</v>
      </c>
      <c r="N61" s="17" t="s">
        <v>174</v>
      </c>
    </row>
    <row r="62" spans="1:14" s="100" customFormat="1" ht="45">
      <c r="A62" s="99" t="s">
        <v>732</v>
      </c>
      <c r="B62" s="100" t="s">
        <v>669</v>
      </c>
      <c r="C62" s="100" t="s">
        <v>699</v>
      </c>
      <c r="D62" s="17">
        <v>3</v>
      </c>
      <c r="E62" s="17">
        <v>2</v>
      </c>
      <c r="F62" s="17">
        <v>3</v>
      </c>
      <c r="G62" s="17">
        <v>5</v>
      </c>
      <c r="H62" s="17">
        <v>3</v>
      </c>
      <c r="I62" s="17">
        <v>5</v>
      </c>
      <c r="J62" s="128">
        <f t="shared" si="5"/>
        <v>3.5</v>
      </c>
      <c r="K62" s="128">
        <f t="shared" si="6"/>
        <v>1.2247448713915889</v>
      </c>
      <c r="L62" s="104">
        <f t="shared" si="4"/>
        <v>3.2</v>
      </c>
      <c r="M62" s="104">
        <f t="shared" si="7"/>
        <v>1.0954451150103319</v>
      </c>
      <c r="N62" s="17" t="s">
        <v>175</v>
      </c>
    </row>
    <row r="63" spans="1:14" s="100" customFormat="1" ht="45">
      <c r="A63" s="99" t="s">
        <v>733</v>
      </c>
      <c r="B63" s="100" t="s">
        <v>669</v>
      </c>
      <c r="C63" s="100" t="s">
        <v>699</v>
      </c>
      <c r="D63" s="17">
        <v>4</v>
      </c>
      <c r="E63" s="17">
        <v>4</v>
      </c>
      <c r="F63" s="17">
        <v>4</v>
      </c>
      <c r="G63" s="17">
        <v>5</v>
      </c>
      <c r="H63" s="17">
        <v>4</v>
      </c>
      <c r="I63" s="17">
        <v>5</v>
      </c>
      <c r="J63" s="128">
        <f t="shared" si="5"/>
        <v>4.333333333333333</v>
      </c>
      <c r="K63" s="128">
        <f t="shared" si="6"/>
        <v>0.51639777949432131</v>
      </c>
      <c r="L63" s="104">
        <f t="shared" si="4"/>
        <v>4.2</v>
      </c>
      <c r="M63" s="104">
        <f t="shared" si="7"/>
        <v>0.44721359549995793</v>
      </c>
      <c r="N63" s="17" t="s">
        <v>176</v>
      </c>
    </row>
    <row r="64" spans="1:14" s="100" customFormat="1" ht="45">
      <c r="A64" s="99" t="s">
        <v>734</v>
      </c>
      <c r="B64" s="100" t="s">
        <v>669</v>
      </c>
      <c r="C64" s="100" t="s">
        <v>699</v>
      </c>
      <c r="D64" s="17">
        <v>4</v>
      </c>
      <c r="E64" s="17">
        <v>5</v>
      </c>
      <c r="F64" s="17">
        <v>2</v>
      </c>
      <c r="G64" s="17">
        <v>5</v>
      </c>
      <c r="H64" s="17">
        <v>4</v>
      </c>
      <c r="I64" s="17">
        <v>5</v>
      </c>
      <c r="J64" s="128">
        <f t="shared" si="5"/>
        <v>4.166666666666667</v>
      </c>
      <c r="K64" s="128">
        <f t="shared" si="6"/>
        <v>1.1690451944500118</v>
      </c>
      <c r="L64" s="104">
        <f t="shared" si="4"/>
        <v>4</v>
      </c>
      <c r="M64" s="104">
        <f t="shared" si="7"/>
        <v>1.2247448713915889</v>
      </c>
      <c r="N64" s="17" t="s">
        <v>177</v>
      </c>
    </row>
    <row r="65" spans="1:14" s="100" customFormat="1" ht="45">
      <c r="A65" s="99" t="s">
        <v>725</v>
      </c>
      <c r="B65" s="100" t="s">
        <v>670</v>
      </c>
      <c r="C65" s="100" t="s">
        <v>699</v>
      </c>
      <c r="D65" s="17">
        <v>4</v>
      </c>
      <c r="E65" s="17">
        <v>4</v>
      </c>
      <c r="F65" s="17">
        <v>2</v>
      </c>
      <c r="G65" s="17">
        <v>4</v>
      </c>
      <c r="H65" s="17">
        <v>2</v>
      </c>
      <c r="I65" s="17">
        <v>4</v>
      </c>
      <c r="J65" s="128">
        <f t="shared" si="5"/>
        <v>3.3333333333333335</v>
      </c>
      <c r="K65" s="128">
        <f t="shared" si="6"/>
        <v>1.0327955589886442</v>
      </c>
      <c r="L65" s="104">
        <f t="shared" si="4"/>
        <v>3.2</v>
      </c>
      <c r="M65" s="104">
        <f t="shared" si="7"/>
        <v>1.0954451150103319</v>
      </c>
    </row>
    <row r="66" spans="1:14" s="100" customFormat="1" ht="45">
      <c r="A66" s="99" t="s">
        <v>726</v>
      </c>
      <c r="B66" s="100" t="s">
        <v>670</v>
      </c>
      <c r="C66" s="100" t="s">
        <v>699</v>
      </c>
      <c r="D66" s="17">
        <v>4</v>
      </c>
      <c r="E66" s="17">
        <v>5</v>
      </c>
      <c r="F66" s="17">
        <v>2</v>
      </c>
      <c r="G66" s="17">
        <v>5</v>
      </c>
      <c r="H66" s="17">
        <v>2</v>
      </c>
      <c r="I66" s="17">
        <v>5</v>
      </c>
      <c r="J66" s="128">
        <f t="shared" si="5"/>
        <v>3.8333333333333335</v>
      </c>
      <c r="K66" s="128">
        <f t="shared" si="6"/>
        <v>1.4719601443879742</v>
      </c>
      <c r="L66" s="104">
        <f t="shared" si="4"/>
        <v>3.6</v>
      </c>
      <c r="M66" s="104">
        <f t="shared" si="7"/>
        <v>1.5165750888103104</v>
      </c>
      <c r="N66" s="17" t="s">
        <v>198</v>
      </c>
    </row>
    <row r="67" spans="1:14" s="100" customFormat="1" ht="45">
      <c r="A67" s="99" t="s">
        <v>727</v>
      </c>
      <c r="B67" s="100" t="s">
        <v>670</v>
      </c>
      <c r="C67" s="100" t="s">
        <v>699</v>
      </c>
      <c r="D67" s="17">
        <v>4</v>
      </c>
      <c r="E67" s="17">
        <v>4</v>
      </c>
      <c r="F67" s="17">
        <v>2</v>
      </c>
      <c r="G67" s="17">
        <v>4</v>
      </c>
      <c r="H67" s="17">
        <v>2</v>
      </c>
      <c r="I67" s="17">
        <v>4</v>
      </c>
      <c r="J67" s="128">
        <f t="shared" si="5"/>
        <v>3.3333333333333335</v>
      </c>
      <c r="K67" s="128">
        <f t="shared" si="6"/>
        <v>1.0327955589886442</v>
      </c>
      <c r="L67" s="104">
        <f t="shared" si="4"/>
        <v>3.2</v>
      </c>
      <c r="M67" s="104">
        <f t="shared" si="7"/>
        <v>1.0954451150103319</v>
      </c>
    </row>
    <row r="68" spans="1:14" s="100" customFormat="1" ht="45">
      <c r="A68" s="99" t="s">
        <v>728</v>
      </c>
      <c r="B68" s="100" t="s">
        <v>670</v>
      </c>
      <c r="C68" s="100" t="s">
        <v>699</v>
      </c>
      <c r="D68" s="17">
        <v>4</v>
      </c>
      <c r="E68" s="17">
        <v>5</v>
      </c>
      <c r="F68" s="17">
        <v>2</v>
      </c>
      <c r="G68" s="17">
        <v>4</v>
      </c>
      <c r="H68" s="17">
        <v>2</v>
      </c>
      <c r="I68" s="17">
        <v>4</v>
      </c>
      <c r="J68" s="128">
        <f t="shared" si="5"/>
        <v>3.5</v>
      </c>
      <c r="K68" s="128">
        <f t="shared" si="6"/>
        <v>1.2247448713915889</v>
      </c>
      <c r="L68" s="104">
        <f t="shared" si="4"/>
        <v>3.4</v>
      </c>
      <c r="M68" s="104">
        <f t="shared" si="7"/>
        <v>1.3416407864998741</v>
      </c>
    </row>
    <row r="69" spans="1:14" s="100" customFormat="1" ht="45">
      <c r="A69" s="99" t="s">
        <v>729</v>
      </c>
      <c r="B69" s="100" t="s">
        <v>670</v>
      </c>
      <c r="C69" s="100" t="s">
        <v>699</v>
      </c>
      <c r="D69" s="17">
        <v>4</v>
      </c>
      <c r="E69" s="17">
        <v>4</v>
      </c>
      <c r="F69" s="17">
        <v>2</v>
      </c>
      <c r="G69" s="17">
        <v>4</v>
      </c>
      <c r="H69" s="17">
        <v>2</v>
      </c>
      <c r="I69" s="17">
        <v>4</v>
      </c>
      <c r="J69" s="128">
        <f t="shared" si="5"/>
        <v>3.3333333333333335</v>
      </c>
      <c r="K69" s="128">
        <f t="shared" si="6"/>
        <v>1.0327955589886442</v>
      </c>
      <c r="L69" s="104">
        <f t="shared" si="4"/>
        <v>3.2</v>
      </c>
      <c r="M69" s="104">
        <f t="shared" si="7"/>
        <v>1.0954451150103319</v>
      </c>
    </row>
    <row r="70" spans="1:14" s="100" customFormat="1" ht="45">
      <c r="A70" s="99" t="s">
        <v>730</v>
      </c>
      <c r="B70" s="100" t="s">
        <v>670</v>
      </c>
      <c r="C70" s="100" t="s">
        <v>699</v>
      </c>
      <c r="D70" s="17">
        <v>4</v>
      </c>
      <c r="E70" s="17">
        <v>4</v>
      </c>
      <c r="F70" s="17">
        <v>2</v>
      </c>
      <c r="G70" s="17">
        <v>4</v>
      </c>
      <c r="H70" s="17">
        <v>2</v>
      </c>
      <c r="I70" s="17">
        <v>4</v>
      </c>
      <c r="J70" s="128">
        <f t="shared" si="5"/>
        <v>3.3333333333333335</v>
      </c>
      <c r="K70" s="128">
        <f t="shared" si="6"/>
        <v>1.0327955589886442</v>
      </c>
      <c r="L70" s="104">
        <f t="shared" si="4"/>
        <v>3.2</v>
      </c>
      <c r="M70" s="104">
        <f t="shared" si="7"/>
        <v>1.0954451150103319</v>
      </c>
    </row>
    <row r="71" spans="1:14" s="100" customFormat="1" ht="45">
      <c r="A71" s="99" t="s">
        <v>731</v>
      </c>
      <c r="B71" s="100" t="s">
        <v>670</v>
      </c>
      <c r="C71" s="100" t="s">
        <v>699</v>
      </c>
      <c r="D71" s="17">
        <v>4</v>
      </c>
      <c r="E71" s="17">
        <v>4</v>
      </c>
      <c r="F71" s="17">
        <v>2</v>
      </c>
      <c r="G71" s="17">
        <v>4</v>
      </c>
      <c r="H71" s="17">
        <v>2</v>
      </c>
      <c r="I71" s="17">
        <v>4</v>
      </c>
      <c r="J71" s="128">
        <f t="shared" si="5"/>
        <v>3.3333333333333335</v>
      </c>
      <c r="K71" s="128">
        <f t="shared" si="6"/>
        <v>1.0327955589886442</v>
      </c>
      <c r="L71" s="104">
        <f t="shared" si="4"/>
        <v>3.2</v>
      </c>
      <c r="M71" s="104">
        <f t="shared" si="7"/>
        <v>1.0954451150103319</v>
      </c>
    </row>
    <row r="72" spans="1:14" s="100" customFormat="1" ht="45">
      <c r="A72" s="99" t="s">
        <v>732</v>
      </c>
      <c r="B72" s="100" t="s">
        <v>670</v>
      </c>
      <c r="C72" s="100" t="s">
        <v>699</v>
      </c>
      <c r="D72" s="17">
        <v>4</v>
      </c>
      <c r="E72" s="17">
        <v>4</v>
      </c>
      <c r="F72" s="17">
        <v>2</v>
      </c>
      <c r="G72" s="17">
        <v>4</v>
      </c>
      <c r="H72" s="17">
        <v>2</v>
      </c>
      <c r="I72" s="17">
        <v>4</v>
      </c>
      <c r="J72" s="128">
        <f t="shared" si="5"/>
        <v>3.3333333333333335</v>
      </c>
      <c r="K72" s="128">
        <f t="shared" si="6"/>
        <v>1.0327955589886442</v>
      </c>
      <c r="L72" s="104">
        <f t="shared" si="4"/>
        <v>3.2</v>
      </c>
      <c r="M72" s="104">
        <f t="shared" si="7"/>
        <v>1.0954451150103319</v>
      </c>
      <c r="N72" s="17" t="s">
        <v>199</v>
      </c>
    </row>
    <row r="73" spans="1:14" s="100" customFormat="1" ht="45">
      <c r="A73" s="99" t="s">
        <v>733</v>
      </c>
      <c r="B73" s="100" t="s">
        <v>670</v>
      </c>
      <c r="C73" s="100" t="s">
        <v>699</v>
      </c>
      <c r="D73" s="17">
        <v>4</v>
      </c>
      <c r="E73" s="17">
        <v>4</v>
      </c>
      <c r="F73" s="17">
        <v>2</v>
      </c>
      <c r="G73" s="17">
        <v>4</v>
      </c>
      <c r="H73" s="17">
        <v>2</v>
      </c>
      <c r="I73" s="17">
        <v>4</v>
      </c>
      <c r="J73" s="128">
        <f t="shared" si="5"/>
        <v>3.3333333333333335</v>
      </c>
      <c r="K73" s="128">
        <f t="shared" si="6"/>
        <v>1.0327955589886442</v>
      </c>
      <c r="L73" s="104">
        <f t="shared" si="4"/>
        <v>3.2</v>
      </c>
      <c r="M73" s="104">
        <f t="shared" si="7"/>
        <v>1.0954451150103319</v>
      </c>
    </row>
    <row r="74" spans="1:14" s="100" customFormat="1" ht="45">
      <c r="A74" s="99" t="s">
        <v>734</v>
      </c>
      <c r="B74" s="100" t="s">
        <v>670</v>
      </c>
      <c r="C74" s="100" t="s">
        <v>699</v>
      </c>
      <c r="D74" s="17">
        <v>4</v>
      </c>
      <c r="E74" s="17">
        <v>4</v>
      </c>
      <c r="F74" s="17">
        <v>2</v>
      </c>
      <c r="G74" s="17">
        <v>4</v>
      </c>
      <c r="H74" s="17">
        <v>2</v>
      </c>
      <c r="I74" s="17">
        <v>4</v>
      </c>
      <c r="J74" s="128">
        <f t="shared" si="5"/>
        <v>3.3333333333333335</v>
      </c>
      <c r="K74" s="128">
        <f t="shared" si="6"/>
        <v>1.0327955589886442</v>
      </c>
      <c r="L74" s="104">
        <f t="shared" si="4"/>
        <v>3.2</v>
      </c>
      <c r="M74" s="104">
        <f t="shared" si="7"/>
        <v>1.0954451150103319</v>
      </c>
    </row>
    <row r="75" spans="1:14" s="100" customFormat="1" ht="45">
      <c r="A75" s="99" t="s">
        <v>725</v>
      </c>
      <c r="B75" s="100" t="s">
        <v>671</v>
      </c>
      <c r="C75" s="100" t="s">
        <v>699</v>
      </c>
      <c r="D75" s="17">
        <v>3</v>
      </c>
      <c r="E75" s="17">
        <v>3</v>
      </c>
      <c r="F75" s="17">
        <v>3</v>
      </c>
      <c r="G75" s="17">
        <v>5</v>
      </c>
      <c r="H75" s="17">
        <v>5</v>
      </c>
      <c r="I75" s="17">
        <v>4</v>
      </c>
      <c r="J75" s="128">
        <f t="shared" si="5"/>
        <v>3.8333333333333335</v>
      </c>
      <c r="K75" s="128">
        <f t="shared" si="6"/>
        <v>0.98319208025017457</v>
      </c>
      <c r="L75" s="104">
        <f t="shared" si="4"/>
        <v>3.8</v>
      </c>
      <c r="M75" s="104">
        <f t="shared" si="7"/>
        <v>1.0954451150103319</v>
      </c>
      <c r="N75" s="17" t="s">
        <v>216</v>
      </c>
    </row>
    <row r="76" spans="1:14" s="100" customFormat="1" ht="45">
      <c r="A76" s="99" t="s">
        <v>726</v>
      </c>
      <c r="B76" s="100" t="s">
        <v>671</v>
      </c>
      <c r="C76" s="100" t="s">
        <v>699</v>
      </c>
      <c r="D76" s="17">
        <v>5</v>
      </c>
      <c r="E76" s="17">
        <v>4</v>
      </c>
      <c r="F76" s="17">
        <v>5</v>
      </c>
      <c r="G76" s="17">
        <v>5</v>
      </c>
      <c r="H76" s="17">
        <v>5</v>
      </c>
      <c r="I76" s="17">
        <v>5</v>
      </c>
      <c r="J76" s="128">
        <f t="shared" si="5"/>
        <v>4.833333333333333</v>
      </c>
      <c r="K76" s="128">
        <f t="shared" si="6"/>
        <v>0.40824829046386302</v>
      </c>
      <c r="L76" s="104">
        <f t="shared" si="4"/>
        <v>4.8</v>
      </c>
      <c r="M76" s="104">
        <f t="shared" si="7"/>
        <v>0.44721359549995787</v>
      </c>
      <c r="N76" s="17" t="s">
        <v>217</v>
      </c>
    </row>
    <row r="77" spans="1:14" s="100" customFormat="1" ht="45">
      <c r="A77" s="99" t="s">
        <v>727</v>
      </c>
      <c r="B77" s="100" t="s">
        <v>671</v>
      </c>
      <c r="C77" s="100" t="s">
        <v>699</v>
      </c>
      <c r="D77" s="17">
        <v>3</v>
      </c>
      <c r="E77" s="17">
        <v>2</v>
      </c>
      <c r="F77" s="17">
        <v>2</v>
      </c>
      <c r="G77" s="17">
        <v>5</v>
      </c>
      <c r="H77" s="17">
        <v>4</v>
      </c>
      <c r="I77" s="17">
        <v>5</v>
      </c>
      <c r="J77" s="128">
        <f t="shared" si="5"/>
        <v>3.5</v>
      </c>
      <c r="K77" s="128">
        <f t="shared" si="6"/>
        <v>1.3784048752090221</v>
      </c>
      <c r="L77" s="104">
        <f t="shared" si="4"/>
        <v>3.2</v>
      </c>
      <c r="M77" s="104">
        <f t="shared" si="7"/>
        <v>1.3038404810405295</v>
      </c>
      <c r="N77" s="17" t="s">
        <v>218</v>
      </c>
    </row>
    <row r="78" spans="1:14" s="100" customFormat="1" ht="45">
      <c r="A78" s="99" t="s">
        <v>728</v>
      </c>
      <c r="B78" s="100" t="s">
        <v>671</v>
      </c>
      <c r="C78" s="100" t="s">
        <v>699</v>
      </c>
      <c r="D78" s="17">
        <v>5</v>
      </c>
      <c r="E78" s="17">
        <v>4</v>
      </c>
      <c r="F78" s="17">
        <v>4</v>
      </c>
      <c r="G78" s="17">
        <v>5</v>
      </c>
      <c r="H78" s="17">
        <v>5</v>
      </c>
      <c r="I78" s="17">
        <v>5</v>
      </c>
      <c r="J78" s="128">
        <f t="shared" si="5"/>
        <v>4.666666666666667</v>
      </c>
      <c r="K78" s="128">
        <f t="shared" si="6"/>
        <v>0.51639777949432408</v>
      </c>
      <c r="L78" s="104">
        <f t="shared" si="4"/>
        <v>4.5999999999999996</v>
      </c>
      <c r="M78" s="104">
        <f t="shared" si="7"/>
        <v>0.54772255750516674</v>
      </c>
      <c r="N78" s="17" t="s">
        <v>219</v>
      </c>
    </row>
    <row r="79" spans="1:14" s="100" customFormat="1" ht="45">
      <c r="A79" s="99" t="s">
        <v>729</v>
      </c>
      <c r="B79" s="100" t="s">
        <v>671</v>
      </c>
      <c r="C79" s="100" t="s">
        <v>699</v>
      </c>
      <c r="D79" s="17">
        <v>2</v>
      </c>
      <c r="E79" s="17">
        <v>2</v>
      </c>
      <c r="F79" s="17">
        <v>2</v>
      </c>
      <c r="G79" s="17">
        <v>2</v>
      </c>
      <c r="H79" s="17">
        <v>2</v>
      </c>
      <c r="I79" s="17">
        <v>2</v>
      </c>
      <c r="J79" s="128">
        <f t="shared" si="5"/>
        <v>2</v>
      </c>
      <c r="K79" s="128">
        <f t="shared" si="6"/>
        <v>0</v>
      </c>
      <c r="L79" s="104">
        <f t="shared" si="4"/>
        <v>2</v>
      </c>
      <c r="M79" s="104">
        <f t="shared" si="7"/>
        <v>0</v>
      </c>
      <c r="N79" s="17" t="s">
        <v>220</v>
      </c>
    </row>
    <row r="80" spans="1:14" s="100" customFormat="1" ht="45">
      <c r="A80" s="99" t="s">
        <v>730</v>
      </c>
      <c r="B80" s="100" t="s">
        <v>671</v>
      </c>
      <c r="C80" s="100" t="s">
        <v>699</v>
      </c>
      <c r="D80" s="17">
        <v>4</v>
      </c>
      <c r="E80" s="17">
        <v>5</v>
      </c>
      <c r="F80" s="17">
        <v>4</v>
      </c>
      <c r="G80" s="17">
        <v>5</v>
      </c>
      <c r="H80" s="17">
        <v>5</v>
      </c>
      <c r="I80" s="17">
        <v>5</v>
      </c>
      <c r="J80" s="128">
        <f t="shared" si="5"/>
        <v>4.666666666666667</v>
      </c>
      <c r="K80" s="128">
        <f t="shared" si="6"/>
        <v>0.51639777949432408</v>
      </c>
      <c r="L80" s="104">
        <f t="shared" si="4"/>
        <v>4.5999999999999996</v>
      </c>
      <c r="M80" s="104">
        <f t="shared" si="7"/>
        <v>0.54772255750516674</v>
      </c>
      <c r="N80" s="17" t="s">
        <v>221</v>
      </c>
    </row>
    <row r="81" spans="1:14" s="100" customFormat="1" ht="45">
      <c r="A81" s="99" t="s">
        <v>731</v>
      </c>
      <c r="B81" s="100" t="s">
        <v>671</v>
      </c>
      <c r="C81" s="100" t="s">
        <v>699</v>
      </c>
      <c r="D81" s="17">
        <v>5</v>
      </c>
      <c r="E81" s="17">
        <v>5</v>
      </c>
      <c r="F81" s="17">
        <v>5</v>
      </c>
      <c r="G81" s="17">
        <v>5</v>
      </c>
      <c r="H81" s="17">
        <v>5</v>
      </c>
      <c r="I81" s="17">
        <v>5</v>
      </c>
      <c r="J81" s="128">
        <f t="shared" si="5"/>
        <v>5</v>
      </c>
      <c r="K81" s="128">
        <f t="shared" si="6"/>
        <v>0</v>
      </c>
      <c r="L81" s="104">
        <f t="shared" si="4"/>
        <v>5</v>
      </c>
      <c r="M81" s="104">
        <f t="shared" si="7"/>
        <v>0</v>
      </c>
    </row>
    <row r="82" spans="1:14" s="100" customFormat="1" ht="45">
      <c r="A82" s="99" t="s">
        <v>732</v>
      </c>
      <c r="B82" s="100" t="s">
        <v>671</v>
      </c>
      <c r="C82" s="100" t="s">
        <v>699</v>
      </c>
      <c r="D82" s="17">
        <v>5</v>
      </c>
      <c r="E82" s="17">
        <v>2</v>
      </c>
      <c r="F82" s="17">
        <v>2</v>
      </c>
      <c r="G82" s="17">
        <v>3</v>
      </c>
      <c r="H82" s="17">
        <v>3</v>
      </c>
      <c r="I82" s="17">
        <v>3</v>
      </c>
      <c r="J82" s="128">
        <f t="shared" si="5"/>
        <v>3</v>
      </c>
      <c r="K82" s="128">
        <f t="shared" si="6"/>
        <v>1.0954451150103321</v>
      </c>
      <c r="L82" s="104">
        <f t="shared" si="4"/>
        <v>3</v>
      </c>
      <c r="M82" s="104">
        <f t="shared" si="7"/>
        <v>1.2247448713915889</v>
      </c>
      <c r="N82" s="17" t="s">
        <v>222</v>
      </c>
    </row>
    <row r="83" spans="1:14" s="100" customFormat="1" ht="45">
      <c r="A83" s="99" t="s">
        <v>733</v>
      </c>
      <c r="B83" s="100" t="s">
        <v>671</v>
      </c>
      <c r="C83" s="100" t="s">
        <v>699</v>
      </c>
      <c r="D83" s="17">
        <v>5</v>
      </c>
      <c r="E83" s="17">
        <v>5</v>
      </c>
      <c r="F83" s="17">
        <v>5</v>
      </c>
      <c r="G83" s="17">
        <v>5</v>
      </c>
      <c r="H83" s="17">
        <v>5</v>
      </c>
      <c r="I83" s="17">
        <v>5</v>
      </c>
      <c r="J83" s="128">
        <f t="shared" si="5"/>
        <v>5</v>
      </c>
      <c r="K83" s="128">
        <f t="shared" si="6"/>
        <v>0</v>
      </c>
      <c r="L83" s="104">
        <f t="shared" si="4"/>
        <v>5</v>
      </c>
      <c r="M83" s="104">
        <f t="shared" si="7"/>
        <v>0</v>
      </c>
    </row>
    <row r="84" spans="1:14" s="100" customFormat="1" ht="45">
      <c r="A84" s="99" t="s">
        <v>734</v>
      </c>
      <c r="B84" s="100" t="s">
        <v>671</v>
      </c>
      <c r="C84" s="100" t="s">
        <v>699</v>
      </c>
      <c r="D84" s="17">
        <v>5</v>
      </c>
      <c r="E84" s="17">
        <v>5</v>
      </c>
      <c r="F84" s="17">
        <v>5</v>
      </c>
      <c r="G84" s="17">
        <v>5</v>
      </c>
      <c r="H84" s="17">
        <v>5</v>
      </c>
      <c r="I84" s="17">
        <v>5</v>
      </c>
      <c r="J84" s="128">
        <f t="shared" si="5"/>
        <v>5</v>
      </c>
      <c r="K84" s="128">
        <f t="shared" si="6"/>
        <v>0</v>
      </c>
      <c r="L84" s="104">
        <f t="shared" si="4"/>
        <v>5</v>
      </c>
      <c r="M84" s="104">
        <f t="shared" si="7"/>
        <v>0</v>
      </c>
    </row>
    <row r="85" spans="1:14" s="100" customFormat="1" ht="30">
      <c r="A85" s="99" t="s">
        <v>744</v>
      </c>
      <c r="B85" s="100" t="s">
        <v>672</v>
      </c>
      <c r="C85" s="100" t="s">
        <v>699</v>
      </c>
      <c r="D85" s="17">
        <v>4</v>
      </c>
      <c r="E85" s="17">
        <v>5</v>
      </c>
      <c r="F85" s="17">
        <v>5</v>
      </c>
      <c r="G85" s="17">
        <v>5</v>
      </c>
      <c r="H85" s="17">
        <v>4</v>
      </c>
      <c r="I85" s="17">
        <v>5</v>
      </c>
      <c r="J85" s="128">
        <f t="shared" si="5"/>
        <v>4.666666666666667</v>
      </c>
      <c r="K85" s="128">
        <f t="shared" si="6"/>
        <v>0.51639777949432408</v>
      </c>
      <c r="L85" s="104">
        <f t="shared" si="4"/>
        <v>4.5999999999999996</v>
      </c>
      <c r="M85" s="104">
        <f t="shared" si="7"/>
        <v>0.54772255750516674</v>
      </c>
    </row>
    <row r="86" spans="1:14" s="100" customFormat="1" ht="30">
      <c r="A86" s="99" t="s">
        <v>745</v>
      </c>
      <c r="B86" s="100" t="s">
        <v>672</v>
      </c>
      <c r="C86" s="100" t="s">
        <v>699</v>
      </c>
      <c r="D86" s="17">
        <v>5</v>
      </c>
      <c r="E86" s="17">
        <v>3</v>
      </c>
      <c r="F86" s="17">
        <v>5</v>
      </c>
      <c r="G86" s="17">
        <v>5</v>
      </c>
      <c r="H86" s="17">
        <v>5</v>
      </c>
      <c r="I86" s="17">
        <v>5</v>
      </c>
      <c r="J86" s="128">
        <f t="shared" si="5"/>
        <v>4.666666666666667</v>
      </c>
      <c r="K86" s="128">
        <f t="shared" si="6"/>
        <v>0.81649658092772714</v>
      </c>
      <c r="L86" s="104">
        <f t="shared" si="4"/>
        <v>4.5999999999999996</v>
      </c>
      <c r="M86" s="104">
        <f t="shared" si="7"/>
        <v>0.8944271909999163</v>
      </c>
      <c r="N86" s="17" t="s">
        <v>240</v>
      </c>
    </row>
    <row r="87" spans="1:14" s="100" customFormat="1" ht="45">
      <c r="A87" s="99" t="s">
        <v>746</v>
      </c>
      <c r="B87" s="100" t="s">
        <v>672</v>
      </c>
      <c r="C87" s="100" t="s">
        <v>699</v>
      </c>
      <c r="D87" s="17">
        <v>5</v>
      </c>
      <c r="E87" s="17">
        <v>1</v>
      </c>
      <c r="F87" s="17">
        <v>2</v>
      </c>
      <c r="G87" s="17">
        <v>1</v>
      </c>
      <c r="H87" s="17">
        <v>2</v>
      </c>
      <c r="I87" s="17">
        <v>3</v>
      </c>
      <c r="J87" s="128">
        <f t="shared" si="5"/>
        <v>2.3333333333333335</v>
      </c>
      <c r="K87" s="128">
        <f t="shared" si="6"/>
        <v>1.5055453054181622</v>
      </c>
      <c r="L87" s="104">
        <f t="shared" si="4"/>
        <v>2.2000000000000002</v>
      </c>
      <c r="M87" s="104">
        <f t="shared" si="7"/>
        <v>1.6431676725154984</v>
      </c>
      <c r="N87" s="17" t="s">
        <v>241</v>
      </c>
    </row>
    <row r="88" spans="1:14" s="100" customFormat="1" ht="30">
      <c r="A88" s="99" t="s">
        <v>747</v>
      </c>
      <c r="B88" s="100" t="s">
        <v>672</v>
      </c>
      <c r="C88" s="100" t="s">
        <v>699</v>
      </c>
      <c r="D88" s="17">
        <v>5</v>
      </c>
      <c r="E88" s="17">
        <v>2</v>
      </c>
      <c r="F88" s="17">
        <v>4</v>
      </c>
      <c r="G88" s="17">
        <v>4</v>
      </c>
      <c r="H88" s="17">
        <v>4</v>
      </c>
      <c r="I88" s="17">
        <v>4</v>
      </c>
      <c r="J88" s="128">
        <f t="shared" si="5"/>
        <v>3.8333333333333335</v>
      </c>
      <c r="K88" s="128">
        <f t="shared" si="6"/>
        <v>0.98319208025017457</v>
      </c>
      <c r="L88" s="104">
        <f t="shared" si="4"/>
        <v>3.8</v>
      </c>
      <c r="M88" s="104">
        <f t="shared" si="7"/>
        <v>1.0954451150103319</v>
      </c>
    </row>
    <row r="89" spans="1:14" s="100" customFormat="1" ht="30">
      <c r="A89" s="99" t="s">
        <v>748</v>
      </c>
      <c r="B89" s="100" t="s">
        <v>672</v>
      </c>
      <c r="C89" s="100" t="s">
        <v>699</v>
      </c>
      <c r="D89" s="17">
        <v>5</v>
      </c>
      <c r="E89" s="17">
        <v>2</v>
      </c>
      <c r="F89" s="17">
        <v>3</v>
      </c>
      <c r="G89" s="17">
        <v>2</v>
      </c>
      <c r="H89" s="17">
        <v>4</v>
      </c>
      <c r="I89" s="17">
        <v>3</v>
      </c>
      <c r="J89" s="128">
        <f t="shared" si="5"/>
        <v>3.1666666666666665</v>
      </c>
      <c r="K89" s="128">
        <f t="shared" si="6"/>
        <v>1.1690451944500124</v>
      </c>
      <c r="L89" s="104">
        <f t="shared" si="4"/>
        <v>3.2</v>
      </c>
      <c r="M89" s="104">
        <f t="shared" si="7"/>
        <v>1.3038404810405295</v>
      </c>
      <c r="N89" s="17" t="s">
        <v>242</v>
      </c>
    </row>
    <row r="90" spans="1:14" s="100" customFormat="1" ht="45">
      <c r="A90" s="99" t="s">
        <v>749</v>
      </c>
      <c r="B90" s="100" t="s">
        <v>672</v>
      </c>
      <c r="C90" s="100" t="s">
        <v>699</v>
      </c>
      <c r="D90" s="17">
        <v>2</v>
      </c>
      <c r="E90" s="17">
        <v>3</v>
      </c>
      <c r="F90" s="17">
        <v>3</v>
      </c>
      <c r="G90" s="17">
        <v>4</v>
      </c>
      <c r="H90" s="17">
        <v>3</v>
      </c>
      <c r="I90" s="17">
        <v>4</v>
      </c>
      <c r="J90" s="128">
        <f t="shared" si="5"/>
        <v>3.1666666666666665</v>
      </c>
      <c r="K90" s="128">
        <f t="shared" si="6"/>
        <v>0.75277265270908122</v>
      </c>
      <c r="L90" s="104">
        <f t="shared" ref="L90:L130" si="8">AVERAGE(D90:H90)</f>
        <v>3</v>
      </c>
      <c r="M90" s="104">
        <f t="shared" si="7"/>
        <v>0.70710678118654757</v>
      </c>
    </row>
    <row r="91" spans="1:14" s="100" customFormat="1" ht="30">
      <c r="A91" s="99" t="s">
        <v>750</v>
      </c>
      <c r="B91" s="100" t="s">
        <v>672</v>
      </c>
      <c r="C91" s="100" t="s">
        <v>699</v>
      </c>
      <c r="D91" s="17">
        <v>4</v>
      </c>
      <c r="E91" s="17">
        <v>3</v>
      </c>
      <c r="F91" s="17">
        <v>3</v>
      </c>
      <c r="G91" s="17">
        <v>3</v>
      </c>
      <c r="H91" s="17">
        <v>4</v>
      </c>
      <c r="I91" s="17">
        <v>3</v>
      </c>
      <c r="J91" s="128">
        <f t="shared" si="5"/>
        <v>3.3333333333333335</v>
      </c>
      <c r="K91" s="128">
        <f t="shared" si="6"/>
        <v>0.51639777949432131</v>
      </c>
      <c r="L91" s="104">
        <f t="shared" si="8"/>
        <v>3.4</v>
      </c>
      <c r="M91" s="104">
        <f t="shared" si="7"/>
        <v>0.54772255750516674</v>
      </c>
    </row>
    <row r="92" spans="1:14" s="100" customFormat="1" ht="45">
      <c r="A92" s="99" t="s">
        <v>751</v>
      </c>
      <c r="B92" s="100" t="s">
        <v>672</v>
      </c>
      <c r="C92" s="100" t="s">
        <v>699</v>
      </c>
      <c r="D92" s="17">
        <v>5</v>
      </c>
      <c r="E92" s="17">
        <v>4</v>
      </c>
      <c r="F92" s="17">
        <v>4</v>
      </c>
      <c r="G92" s="17">
        <v>5</v>
      </c>
      <c r="H92" s="17">
        <v>5</v>
      </c>
      <c r="I92" s="17">
        <v>5</v>
      </c>
      <c r="J92" s="128">
        <f t="shared" si="5"/>
        <v>4.666666666666667</v>
      </c>
      <c r="K92" s="128">
        <f t="shared" si="6"/>
        <v>0.51639777949432408</v>
      </c>
      <c r="L92" s="104">
        <f t="shared" si="8"/>
        <v>4.5999999999999996</v>
      </c>
      <c r="M92" s="104">
        <f t="shared" si="7"/>
        <v>0.54772255750516674</v>
      </c>
    </row>
    <row r="93" spans="1:14" s="100" customFormat="1" ht="30">
      <c r="A93" s="99" t="s">
        <v>752</v>
      </c>
      <c r="B93" s="100" t="s">
        <v>672</v>
      </c>
      <c r="C93" s="100" t="s">
        <v>699</v>
      </c>
      <c r="D93" s="17">
        <v>4</v>
      </c>
      <c r="E93" s="17">
        <v>3</v>
      </c>
      <c r="F93" s="17">
        <v>4</v>
      </c>
      <c r="G93" s="17">
        <v>5</v>
      </c>
      <c r="H93" s="17">
        <v>4</v>
      </c>
      <c r="I93" s="17">
        <v>4</v>
      </c>
      <c r="J93" s="128">
        <f t="shared" si="5"/>
        <v>4</v>
      </c>
      <c r="K93" s="128">
        <f t="shared" si="6"/>
        <v>0.63245553203367588</v>
      </c>
      <c r="L93" s="104">
        <f t="shared" si="8"/>
        <v>4</v>
      </c>
      <c r="M93" s="104">
        <f t="shared" si="7"/>
        <v>0.70710678118654757</v>
      </c>
    </row>
    <row r="94" spans="1:14" s="100" customFormat="1" ht="30">
      <c r="A94" s="99" t="s">
        <v>753</v>
      </c>
      <c r="B94" s="100" t="s">
        <v>672</v>
      </c>
      <c r="C94" s="100" t="s">
        <v>699</v>
      </c>
      <c r="D94" s="17">
        <v>4</v>
      </c>
      <c r="E94" s="17">
        <v>3</v>
      </c>
      <c r="F94" s="17">
        <v>4</v>
      </c>
      <c r="G94" s="17">
        <v>4</v>
      </c>
      <c r="H94" s="17">
        <v>4</v>
      </c>
      <c r="I94" s="17">
        <v>4</v>
      </c>
      <c r="J94" s="128">
        <f t="shared" si="5"/>
        <v>3.8333333333333335</v>
      </c>
      <c r="K94" s="128">
        <f t="shared" si="6"/>
        <v>0.40824829046386296</v>
      </c>
      <c r="L94" s="104">
        <f t="shared" si="8"/>
        <v>3.8</v>
      </c>
      <c r="M94" s="104">
        <f t="shared" si="7"/>
        <v>0.44721359549995715</v>
      </c>
    </row>
    <row r="95" spans="1:14" s="100" customFormat="1" ht="30">
      <c r="A95" s="99" t="s">
        <v>744</v>
      </c>
      <c r="B95" s="100" t="s">
        <v>673</v>
      </c>
      <c r="C95" s="100" t="s">
        <v>699</v>
      </c>
      <c r="D95" s="17">
        <v>4</v>
      </c>
      <c r="E95" s="17">
        <v>3</v>
      </c>
      <c r="F95" s="17">
        <v>4</v>
      </c>
      <c r="G95" s="17">
        <v>3</v>
      </c>
      <c r="H95" s="17">
        <v>4</v>
      </c>
      <c r="I95" s="17">
        <v>4</v>
      </c>
      <c r="J95" s="128">
        <f t="shared" si="5"/>
        <v>3.6666666666666665</v>
      </c>
      <c r="K95" s="128">
        <f t="shared" si="6"/>
        <v>0.51639777949432131</v>
      </c>
      <c r="L95" s="104">
        <f t="shared" si="8"/>
        <v>3.6</v>
      </c>
      <c r="M95" s="104">
        <f t="shared" si="7"/>
        <v>0.54772255750516674</v>
      </c>
    </row>
    <row r="96" spans="1:14" s="100" customFormat="1" ht="30">
      <c r="A96" s="99" t="s">
        <v>745</v>
      </c>
      <c r="B96" s="100" t="s">
        <v>673</v>
      </c>
      <c r="C96" s="100" t="s">
        <v>699</v>
      </c>
      <c r="D96" s="17">
        <v>5</v>
      </c>
      <c r="E96" s="17">
        <v>5</v>
      </c>
      <c r="F96" s="17">
        <v>4</v>
      </c>
      <c r="G96" s="17">
        <v>5</v>
      </c>
      <c r="H96" s="17">
        <v>5</v>
      </c>
      <c r="I96" s="17">
        <v>5</v>
      </c>
      <c r="J96" s="128">
        <f t="shared" si="5"/>
        <v>4.833333333333333</v>
      </c>
      <c r="K96" s="128">
        <f t="shared" si="6"/>
        <v>0.40824829046386302</v>
      </c>
      <c r="L96" s="104">
        <f t="shared" si="8"/>
        <v>4.8</v>
      </c>
      <c r="M96" s="104">
        <f t="shared" si="7"/>
        <v>0.44721359549995793</v>
      </c>
    </row>
    <row r="97" spans="1:14" s="100" customFormat="1" ht="45">
      <c r="A97" s="99" t="s">
        <v>746</v>
      </c>
      <c r="B97" s="100" t="s">
        <v>673</v>
      </c>
      <c r="C97" s="100" t="s">
        <v>699</v>
      </c>
      <c r="D97" s="17">
        <v>3</v>
      </c>
      <c r="E97" s="17">
        <v>2</v>
      </c>
      <c r="F97" s="17">
        <v>3</v>
      </c>
      <c r="G97" s="17">
        <v>3</v>
      </c>
      <c r="H97" s="17">
        <v>3</v>
      </c>
      <c r="I97" s="17">
        <v>4</v>
      </c>
      <c r="J97" s="128">
        <f t="shared" si="5"/>
        <v>3</v>
      </c>
      <c r="K97" s="128">
        <f t="shared" si="6"/>
        <v>0.63245553203367588</v>
      </c>
      <c r="L97" s="104">
        <f t="shared" si="8"/>
        <v>2.8</v>
      </c>
      <c r="M97" s="104">
        <f t="shared" si="7"/>
        <v>0.44721359549995715</v>
      </c>
      <c r="N97" s="17" t="s">
        <v>259</v>
      </c>
    </row>
    <row r="98" spans="1:14" s="100" customFormat="1" ht="30">
      <c r="A98" s="99" t="s">
        <v>747</v>
      </c>
      <c r="B98" s="100" t="s">
        <v>673</v>
      </c>
      <c r="C98" s="100" t="s">
        <v>699</v>
      </c>
      <c r="D98" s="17">
        <v>4</v>
      </c>
      <c r="E98" s="17">
        <v>3</v>
      </c>
      <c r="F98" s="17">
        <v>4</v>
      </c>
      <c r="G98" s="17">
        <v>4</v>
      </c>
      <c r="H98" s="17">
        <v>4</v>
      </c>
      <c r="I98" s="17">
        <v>5</v>
      </c>
      <c r="J98" s="128">
        <f t="shared" si="5"/>
        <v>4</v>
      </c>
      <c r="K98" s="128">
        <f t="shared" si="6"/>
        <v>0.63245553203367588</v>
      </c>
      <c r="L98" s="104">
        <f t="shared" si="8"/>
        <v>3.8</v>
      </c>
      <c r="M98" s="104">
        <f t="shared" si="7"/>
        <v>0.44721359549995715</v>
      </c>
      <c r="N98" s="17" t="s">
        <v>260</v>
      </c>
    </row>
    <row r="99" spans="1:14" s="100" customFormat="1" ht="38.25">
      <c r="A99" s="99" t="s">
        <v>748</v>
      </c>
      <c r="B99" s="100" t="s">
        <v>673</v>
      </c>
      <c r="C99" s="100" t="s">
        <v>699</v>
      </c>
      <c r="D99" s="17">
        <v>4</v>
      </c>
      <c r="E99" s="17">
        <v>3</v>
      </c>
      <c r="F99" s="17">
        <v>3</v>
      </c>
      <c r="G99" s="17">
        <v>4</v>
      </c>
      <c r="H99" s="17">
        <v>4</v>
      </c>
      <c r="I99" s="17">
        <v>4</v>
      </c>
      <c r="J99" s="128">
        <f t="shared" si="5"/>
        <v>3.6666666666666665</v>
      </c>
      <c r="K99" s="128">
        <f t="shared" si="6"/>
        <v>0.51639777949432131</v>
      </c>
      <c r="L99" s="104">
        <f t="shared" si="8"/>
        <v>3.6</v>
      </c>
      <c r="M99" s="104">
        <f t="shared" si="7"/>
        <v>0.54772255750516674</v>
      </c>
      <c r="N99" s="17" t="s">
        <v>261</v>
      </c>
    </row>
    <row r="100" spans="1:14" s="100" customFormat="1" ht="45">
      <c r="A100" s="99" t="s">
        <v>749</v>
      </c>
      <c r="B100" s="100" t="s">
        <v>673</v>
      </c>
      <c r="C100" s="100" t="s">
        <v>699</v>
      </c>
      <c r="D100" s="17">
        <v>4</v>
      </c>
      <c r="E100" s="17">
        <v>3</v>
      </c>
      <c r="F100" s="17">
        <v>4</v>
      </c>
      <c r="G100" s="17">
        <v>3</v>
      </c>
      <c r="H100" s="17">
        <v>4</v>
      </c>
      <c r="I100" s="17">
        <v>5</v>
      </c>
      <c r="J100" s="128">
        <f t="shared" si="5"/>
        <v>3.8333333333333335</v>
      </c>
      <c r="K100" s="128">
        <f t="shared" si="6"/>
        <v>0.75277265270908045</v>
      </c>
      <c r="L100" s="104">
        <f t="shared" si="8"/>
        <v>3.6</v>
      </c>
      <c r="M100" s="104">
        <f t="shared" si="7"/>
        <v>0.54772255750516674</v>
      </c>
      <c r="N100" s="17" t="s">
        <v>262</v>
      </c>
    </row>
    <row r="101" spans="1:14" s="100" customFormat="1" ht="30">
      <c r="A101" s="99" t="s">
        <v>750</v>
      </c>
      <c r="B101" s="100" t="s">
        <v>673</v>
      </c>
      <c r="C101" s="100" t="s">
        <v>699</v>
      </c>
      <c r="D101" s="17">
        <v>5</v>
      </c>
      <c r="E101" s="17">
        <v>5</v>
      </c>
      <c r="F101" s="17">
        <v>5</v>
      </c>
      <c r="G101" s="17">
        <v>4</v>
      </c>
      <c r="H101" s="17">
        <v>5</v>
      </c>
      <c r="I101" s="17">
        <v>5</v>
      </c>
      <c r="J101" s="128">
        <f t="shared" si="5"/>
        <v>4.833333333333333</v>
      </c>
      <c r="K101" s="128">
        <f t="shared" si="6"/>
        <v>0.40824829046386302</v>
      </c>
      <c r="L101" s="104">
        <f t="shared" si="8"/>
        <v>4.8</v>
      </c>
      <c r="M101" s="104">
        <f t="shared" si="7"/>
        <v>0.44721359549995793</v>
      </c>
      <c r="N101" s="17" t="s">
        <v>263</v>
      </c>
    </row>
    <row r="102" spans="1:14" s="100" customFormat="1" ht="45">
      <c r="A102" s="99" t="s">
        <v>751</v>
      </c>
      <c r="B102" s="100" t="s">
        <v>673</v>
      </c>
      <c r="C102" s="100" t="s">
        <v>699</v>
      </c>
      <c r="D102" s="17">
        <v>4</v>
      </c>
      <c r="E102" s="17">
        <v>3</v>
      </c>
      <c r="F102" s="17">
        <v>4</v>
      </c>
      <c r="G102" s="17">
        <v>3</v>
      </c>
      <c r="H102" s="17">
        <v>4</v>
      </c>
      <c r="I102" s="17">
        <v>5</v>
      </c>
      <c r="J102" s="128">
        <f t="shared" si="5"/>
        <v>3.8333333333333335</v>
      </c>
      <c r="K102" s="128">
        <f t="shared" si="6"/>
        <v>0.75277265270908045</v>
      </c>
      <c r="L102" s="104">
        <f t="shared" si="8"/>
        <v>3.6</v>
      </c>
      <c r="M102" s="104">
        <f t="shared" si="7"/>
        <v>0.54772255750516674</v>
      </c>
      <c r="N102" s="17" t="s">
        <v>264</v>
      </c>
    </row>
    <row r="103" spans="1:14" s="100" customFormat="1" ht="30">
      <c r="A103" s="99" t="s">
        <v>752</v>
      </c>
      <c r="B103" s="100" t="s">
        <v>673</v>
      </c>
      <c r="C103" s="100" t="s">
        <v>699</v>
      </c>
      <c r="D103" s="17">
        <v>4</v>
      </c>
      <c r="E103" s="17">
        <v>3</v>
      </c>
      <c r="F103" s="17">
        <v>4</v>
      </c>
      <c r="G103" s="17">
        <v>4</v>
      </c>
      <c r="H103" s="17">
        <v>4</v>
      </c>
      <c r="I103" s="17">
        <v>5</v>
      </c>
      <c r="J103" s="128">
        <f t="shared" si="5"/>
        <v>4</v>
      </c>
      <c r="K103" s="128">
        <f t="shared" si="6"/>
        <v>0.63245553203367588</v>
      </c>
      <c r="L103" s="104">
        <f t="shared" si="8"/>
        <v>3.8</v>
      </c>
      <c r="M103" s="104">
        <f t="shared" si="7"/>
        <v>0.44721359549995715</v>
      </c>
    </row>
    <row r="104" spans="1:14" s="100" customFormat="1" ht="30">
      <c r="A104" s="99" t="s">
        <v>753</v>
      </c>
      <c r="B104" s="100" t="s">
        <v>673</v>
      </c>
      <c r="C104" s="100" t="s">
        <v>699</v>
      </c>
      <c r="D104" s="17">
        <v>4</v>
      </c>
      <c r="E104" s="17">
        <v>3</v>
      </c>
      <c r="F104" s="17">
        <v>3</v>
      </c>
      <c r="G104" s="17">
        <v>3</v>
      </c>
      <c r="H104" s="17">
        <v>4</v>
      </c>
      <c r="I104" s="17">
        <v>4</v>
      </c>
      <c r="J104" s="128">
        <f t="shared" si="5"/>
        <v>3.5</v>
      </c>
      <c r="K104" s="128">
        <f t="shared" si="6"/>
        <v>0.54772255750516607</v>
      </c>
      <c r="L104" s="104">
        <f t="shared" si="8"/>
        <v>3.4</v>
      </c>
      <c r="M104" s="104">
        <f t="shared" si="7"/>
        <v>0.54772255750516674</v>
      </c>
    </row>
    <row r="105" spans="1:14" s="100" customFormat="1">
      <c r="A105" s="103" t="s">
        <v>764</v>
      </c>
      <c r="B105" s="100" t="s">
        <v>675</v>
      </c>
      <c r="C105" s="100" t="s">
        <v>699</v>
      </c>
      <c r="D105" s="7">
        <v>3</v>
      </c>
      <c r="E105" s="7">
        <v>2</v>
      </c>
      <c r="F105" s="7">
        <v>3</v>
      </c>
      <c r="G105" s="7">
        <v>2</v>
      </c>
      <c r="H105" s="7">
        <v>2</v>
      </c>
      <c r="I105" s="7">
        <v>3</v>
      </c>
      <c r="J105" s="128">
        <f t="shared" ref="J105:J146" si="9">AVERAGE(D105:I105)</f>
        <v>2.5</v>
      </c>
      <c r="K105" s="128">
        <f t="shared" ref="K105:K146" si="10">STDEV(D105:I105)</f>
        <v>0.54772255750516607</v>
      </c>
      <c r="L105" s="104">
        <f t="shared" si="8"/>
        <v>2.4</v>
      </c>
      <c r="M105" s="104">
        <f t="shared" ref="M105:M146" si="11">STDEV(D105:H105)</f>
        <v>0.54772255750516596</v>
      </c>
      <c r="N105" s="7" t="s">
        <v>305</v>
      </c>
    </row>
    <row r="106" spans="1:14" s="100" customFormat="1">
      <c r="A106" s="103" t="s">
        <v>765</v>
      </c>
      <c r="B106" s="100" t="s">
        <v>675</v>
      </c>
      <c r="C106" s="100" t="s">
        <v>699</v>
      </c>
      <c r="D106" s="7">
        <v>4</v>
      </c>
      <c r="E106" s="7">
        <v>2</v>
      </c>
      <c r="F106" s="7">
        <v>4</v>
      </c>
      <c r="G106" s="7">
        <v>2</v>
      </c>
      <c r="H106" s="7">
        <v>4</v>
      </c>
      <c r="I106" s="7">
        <v>3</v>
      </c>
      <c r="J106" s="128">
        <f t="shared" si="9"/>
        <v>3.1666666666666665</v>
      </c>
      <c r="K106" s="128">
        <f t="shared" si="10"/>
        <v>0.98319208025017524</v>
      </c>
      <c r="L106" s="104">
        <f t="shared" si="8"/>
        <v>3.2</v>
      </c>
      <c r="M106" s="104">
        <f t="shared" si="11"/>
        <v>1.0954451150103319</v>
      </c>
      <c r="N106" s="7" t="s">
        <v>306</v>
      </c>
    </row>
    <row r="107" spans="1:14" s="100" customFormat="1">
      <c r="A107" s="103" t="s">
        <v>766</v>
      </c>
      <c r="B107" s="100" t="s">
        <v>675</v>
      </c>
      <c r="C107" s="100" t="s">
        <v>699</v>
      </c>
      <c r="D107" s="7">
        <v>4</v>
      </c>
      <c r="E107" s="7">
        <v>2</v>
      </c>
      <c r="F107" s="7">
        <v>4</v>
      </c>
      <c r="G107" s="7">
        <v>2</v>
      </c>
      <c r="H107" s="7">
        <v>4</v>
      </c>
      <c r="I107" s="7">
        <v>4</v>
      </c>
      <c r="J107" s="128">
        <f t="shared" si="9"/>
        <v>3.3333333333333335</v>
      </c>
      <c r="K107" s="128">
        <f t="shared" si="10"/>
        <v>1.0327955589886442</v>
      </c>
      <c r="L107" s="104">
        <f t="shared" si="8"/>
        <v>3.2</v>
      </c>
      <c r="M107" s="104">
        <f t="shared" si="11"/>
        <v>1.0954451150103319</v>
      </c>
      <c r="N107" s="7" t="s">
        <v>307</v>
      </c>
    </row>
    <row r="108" spans="1:14" s="100" customFormat="1">
      <c r="A108" s="103" t="s">
        <v>767</v>
      </c>
      <c r="B108" s="100" t="s">
        <v>675</v>
      </c>
      <c r="C108" s="100" t="s">
        <v>699</v>
      </c>
      <c r="D108" s="7">
        <v>4</v>
      </c>
      <c r="E108" s="7">
        <v>2</v>
      </c>
      <c r="F108" s="7">
        <v>4</v>
      </c>
      <c r="G108" s="7">
        <v>4</v>
      </c>
      <c r="H108" s="7">
        <v>4</v>
      </c>
      <c r="I108" s="7">
        <v>5</v>
      </c>
      <c r="J108" s="128">
        <f t="shared" si="9"/>
        <v>3.8333333333333335</v>
      </c>
      <c r="K108" s="128">
        <f t="shared" si="10"/>
        <v>0.98319208025017457</v>
      </c>
      <c r="L108" s="104">
        <f t="shared" si="8"/>
        <v>3.6</v>
      </c>
      <c r="M108" s="104">
        <f t="shared" si="11"/>
        <v>0.8944271909999163</v>
      </c>
      <c r="N108" s="7" t="s">
        <v>308</v>
      </c>
    </row>
    <row r="109" spans="1:14" s="100" customFormat="1">
      <c r="A109" s="103" t="s">
        <v>768</v>
      </c>
      <c r="B109" s="100" t="s">
        <v>675</v>
      </c>
      <c r="C109" s="100" t="s">
        <v>699</v>
      </c>
      <c r="D109" s="7">
        <v>4</v>
      </c>
      <c r="E109" s="7">
        <v>2</v>
      </c>
      <c r="F109" s="7">
        <v>2</v>
      </c>
      <c r="G109" s="7">
        <v>2</v>
      </c>
      <c r="H109" s="7">
        <v>4</v>
      </c>
      <c r="I109" s="7">
        <v>2</v>
      </c>
      <c r="J109" s="128">
        <f t="shared" si="9"/>
        <v>2.6666666666666665</v>
      </c>
      <c r="K109" s="128">
        <f t="shared" si="10"/>
        <v>1.0327955589886446</v>
      </c>
      <c r="L109" s="104">
        <f t="shared" si="8"/>
        <v>2.8</v>
      </c>
      <c r="M109" s="104">
        <f t="shared" si="11"/>
        <v>1.0954451150103319</v>
      </c>
      <c r="N109" s="7" t="s">
        <v>309</v>
      </c>
    </row>
    <row r="110" spans="1:14" s="100" customFormat="1">
      <c r="A110" s="103" t="s">
        <v>769</v>
      </c>
      <c r="B110" s="100" t="s">
        <v>675</v>
      </c>
      <c r="C110" s="100" t="s">
        <v>699</v>
      </c>
      <c r="D110" s="7">
        <v>2</v>
      </c>
      <c r="E110" s="7">
        <v>2</v>
      </c>
      <c r="F110" s="7">
        <v>2</v>
      </c>
      <c r="G110" s="7">
        <v>2</v>
      </c>
      <c r="H110" s="7">
        <v>3</v>
      </c>
      <c r="I110" s="7">
        <v>2</v>
      </c>
      <c r="J110" s="128">
        <f t="shared" si="9"/>
        <v>2.1666666666666665</v>
      </c>
      <c r="K110" s="128">
        <f t="shared" si="10"/>
        <v>0.40824829046386274</v>
      </c>
      <c r="L110" s="104">
        <f t="shared" si="8"/>
        <v>2.2000000000000002</v>
      </c>
      <c r="M110" s="104">
        <f t="shared" si="11"/>
        <v>0.44721359549995815</v>
      </c>
      <c r="N110" s="7" t="s">
        <v>310</v>
      </c>
    </row>
    <row r="111" spans="1:14" s="100" customFormat="1">
      <c r="A111" s="103" t="s">
        <v>770</v>
      </c>
      <c r="B111" s="100" t="s">
        <v>675</v>
      </c>
      <c r="C111" s="100" t="s">
        <v>699</v>
      </c>
      <c r="D111" s="7">
        <v>4</v>
      </c>
      <c r="E111" s="7">
        <v>4</v>
      </c>
      <c r="F111" s="7">
        <v>4</v>
      </c>
      <c r="G111" s="7">
        <v>4</v>
      </c>
      <c r="H111" s="7">
        <v>4</v>
      </c>
      <c r="I111" s="7">
        <v>4</v>
      </c>
      <c r="J111" s="128">
        <f t="shared" si="9"/>
        <v>4</v>
      </c>
      <c r="K111" s="128">
        <f t="shared" si="10"/>
        <v>0</v>
      </c>
      <c r="L111" s="104">
        <f t="shared" si="8"/>
        <v>4</v>
      </c>
      <c r="M111" s="104">
        <f t="shared" si="11"/>
        <v>0</v>
      </c>
      <c r="N111" s="7" t="s">
        <v>311</v>
      </c>
    </row>
    <row r="112" spans="1:14" s="100" customFormat="1">
      <c r="A112" s="103" t="s">
        <v>771</v>
      </c>
      <c r="B112" s="100" t="s">
        <v>675</v>
      </c>
      <c r="C112" s="100" t="s">
        <v>699</v>
      </c>
      <c r="D112" s="7">
        <v>2</v>
      </c>
      <c r="E112" s="7">
        <v>2</v>
      </c>
      <c r="F112" s="7">
        <v>2</v>
      </c>
      <c r="G112" s="7">
        <v>2</v>
      </c>
      <c r="H112" s="7">
        <v>2</v>
      </c>
      <c r="I112" s="7">
        <v>2</v>
      </c>
      <c r="J112" s="128">
        <f t="shared" si="9"/>
        <v>2</v>
      </c>
      <c r="K112" s="128">
        <f t="shared" si="10"/>
        <v>0</v>
      </c>
      <c r="L112" s="104">
        <f t="shared" si="8"/>
        <v>2</v>
      </c>
      <c r="M112" s="104">
        <f t="shared" si="11"/>
        <v>0</v>
      </c>
      <c r="N112" s="7" t="s">
        <v>312</v>
      </c>
    </row>
    <row r="113" spans="1:14" s="100" customFormat="1">
      <c r="A113" s="103" t="s">
        <v>772</v>
      </c>
      <c r="B113" s="100" t="s">
        <v>675</v>
      </c>
      <c r="C113" s="100" t="s">
        <v>699</v>
      </c>
      <c r="D113" s="7">
        <v>2</v>
      </c>
      <c r="E113" s="7">
        <v>2</v>
      </c>
      <c r="F113" s="7">
        <v>2</v>
      </c>
      <c r="G113" s="7">
        <v>2</v>
      </c>
      <c r="H113" s="7">
        <v>2</v>
      </c>
      <c r="I113" s="7">
        <v>2</v>
      </c>
      <c r="J113" s="128">
        <f t="shared" si="9"/>
        <v>2</v>
      </c>
      <c r="K113" s="128">
        <f t="shared" si="10"/>
        <v>0</v>
      </c>
      <c r="L113" s="104">
        <f t="shared" si="8"/>
        <v>2</v>
      </c>
      <c r="M113" s="104">
        <f t="shared" si="11"/>
        <v>0</v>
      </c>
      <c r="N113" s="7" t="s">
        <v>313</v>
      </c>
    </row>
    <row r="114" spans="1:14" s="100" customFormat="1">
      <c r="A114" s="103" t="s">
        <v>773</v>
      </c>
      <c r="B114" s="100" t="s">
        <v>675</v>
      </c>
      <c r="C114" s="100" t="s">
        <v>699</v>
      </c>
      <c r="D114" s="7">
        <v>2</v>
      </c>
      <c r="E114" s="7">
        <v>2</v>
      </c>
      <c r="F114" s="7">
        <v>2</v>
      </c>
      <c r="G114" s="7">
        <v>2</v>
      </c>
      <c r="H114" s="7">
        <v>2</v>
      </c>
      <c r="I114" s="7">
        <v>3</v>
      </c>
      <c r="J114" s="128">
        <f t="shared" si="9"/>
        <v>2.1666666666666665</v>
      </c>
      <c r="K114" s="128">
        <f t="shared" si="10"/>
        <v>0.40824829046386274</v>
      </c>
      <c r="L114" s="104">
        <f t="shared" si="8"/>
        <v>2</v>
      </c>
      <c r="M114" s="104">
        <f t="shared" si="11"/>
        <v>0</v>
      </c>
      <c r="N114" s="7" t="s">
        <v>314</v>
      </c>
    </row>
    <row r="115" spans="1:14" s="100" customFormat="1">
      <c r="A115" s="103" t="s">
        <v>774</v>
      </c>
      <c r="B115" s="100" t="s">
        <v>675</v>
      </c>
      <c r="C115" s="100" t="s">
        <v>699</v>
      </c>
      <c r="D115" s="7">
        <v>2</v>
      </c>
      <c r="E115" s="7">
        <v>2</v>
      </c>
      <c r="F115" s="7">
        <v>2</v>
      </c>
      <c r="G115" s="7">
        <v>2</v>
      </c>
      <c r="H115" s="7">
        <v>2</v>
      </c>
      <c r="I115" s="7">
        <v>2</v>
      </c>
      <c r="J115" s="128">
        <f t="shared" si="9"/>
        <v>2</v>
      </c>
      <c r="K115" s="128">
        <f t="shared" si="10"/>
        <v>0</v>
      </c>
      <c r="L115" s="104">
        <f t="shared" si="8"/>
        <v>2</v>
      </c>
      <c r="M115" s="104">
        <f t="shared" si="11"/>
        <v>0</v>
      </c>
      <c r="N115" s="7" t="s">
        <v>315</v>
      </c>
    </row>
    <row r="116" spans="1:14" s="100" customFormat="1">
      <c r="A116" s="103" t="s">
        <v>775</v>
      </c>
      <c r="B116" s="100" t="s">
        <v>675</v>
      </c>
      <c r="C116" s="100" t="s">
        <v>699</v>
      </c>
      <c r="D116" s="7">
        <v>4</v>
      </c>
      <c r="E116" s="7">
        <v>4</v>
      </c>
      <c r="F116" s="7">
        <v>4</v>
      </c>
      <c r="G116" s="7">
        <v>3</v>
      </c>
      <c r="H116" s="7">
        <v>4</v>
      </c>
      <c r="I116" s="7">
        <v>4</v>
      </c>
      <c r="J116" s="128">
        <f t="shared" si="9"/>
        <v>3.8333333333333335</v>
      </c>
      <c r="K116" s="128">
        <f t="shared" si="10"/>
        <v>0.40824829046386296</v>
      </c>
      <c r="L116" s="104">
        <f t="shared" si="8"/>
        <v>3.8</v>
      </c>
      <c r="M116" s="104">
        <f t="shared" si="11"/>
        <v>0.44721359549995715</v>
      </c>
      <c r="N116" s="7" t="s">
        <v>316</v>
      </c>
    </row>
    <row r="117" spans="1:14" s="100" customFormat="1">
      <c r="A117" s="103" t="s">
        <v>776</v>
      </c>
      <c r="B117" s="100" t="s">
        <v>675</v>
      </c>
      <c r="C117" s="100" t="s">
        <v>699</v>
      </c>
      <c r="D117" s="7">
        <v>4</v>
      </c>
      <c r="E117" s="7">
        <v>4</v>
      </c>
      <c r="F117" s="7">
        <v>4</v>
      </c>
      <c r="G117" s="7">
        <v>3</v>
      </c>
      <c r="H117" s="7">
        <v>4</v>
      </c>
      <c r="I117" s="7">
        <v>4</v>
      </c>
      <c r="J117" s="128">
        <f t="shared" si="9"/>
        <v>3.8333333333333335</v>
      </c>
      <c r="K117" s="128">
        <f t="shared" si="10"/>
        <v>0.40824829046386296</v>
      </c>
      <c r="L117" s="104">
        <f t="shared" si="8"/>
        <v>3.8</v>
      </c>
      <c r="M117" s="104">
        <f t="shared" si="11"/>
        <v>0.44721359549995715</v>
      </c>
      <c r="N117" s="7" t="s">
        <v>317</v>
      </c>
    </row>
    <row r="118" spans="1:14" s="100" customFormat="1">
      <c r="A118" s="103" t="s">
        <v>764</v>
      </c>
      <c r="B118" s="100" t="s">
        <v>676</v>
      </c>
      <c r="C118" s="100" t="s">
        <v>699</v>
      </c>
      <c r="D118" s="7">
        <v>3</v>
      </c>
      <c r="E118" s="7">
        <v>2</v>
      </c>
      <c r="F118" s="7">
        <v>3</v>
      </c>
      <c r="G118" s="7">
        <v>1</v>
      </c>
      <c r="H118" s="7">
        <v>3</v>
      </c>
      <c r="I118" s="7">
        <v>2</v>
      </c>
      <c r="J118" s="128">
        <f t="shared" si="9"/>
        <v>2.3333333333333335</v>
      </c>
      <c r="K118" s="128">
        <f t="shared" si="10"/>
        <v>0.81649658092772637</v>
      </c>
      <c r="L118" s="104">
        <f t="shared" si="8"/>
        <v>2.4</v>
      </c>
      <c r="M118" s="104">
        <f t="shared" si="11"/>
        <v>0.89442719099991574</v>
      </c>
      <c r="N118" s="6"/>
    </row>
    <row r="119" spans="1:14" s="100" customFormat="1">
      <c r="A119" s="103" t="s">
        <v>765</v>
      </c>
      <c r="B119" s="100" t="s">
        <v>676</v>
      </c>
      <c r="C119" s="100" t="s">
        <v>699</v>
      </c>
      <c r="D119" s="7">
        <v>2</v>
      </c>
      <c r="E119" s="7">
        <v>2</v>
      </c>
      <c r="F119" s="7">
        <v>3</v>
      </c>
      <c r="G119" s="7">
        <v>3</v>
      </c>
      <c r="H119" s="7">
        <v>3</v>
      </c>
      <c r="I119" s="7">
        <v>3</v>
      </c>
      <c r="J119" s="128">
        <f t="shared" si="9"/>
        <v>2.6666666666666665</v>
      </c>
      <c r="K119" s="128">
        <f t="shared" si="10"/>
        <v>0.51639777949432275</v>
      </c>
      <c r="L119" s="104">
        <f t="shared" si="8"/>
        <v>2.6</v>
      </c>
      <c r="M119" s="104">
        <f t="shared" si="11"/>
        <v>0.54772255750516674</v>
      </c>
      <c r="N119" s="6"/>
    </row>
    <row r="120" spans="1:14" s="100" customFormat="1">
      <c r="A120" s="103" t="s">
        <v>766</v>
      </c>
      <c r="B120" s="100" t="s">
        <v>676</v>
      </c>
      <c r="C120" s="100" t="s">
        <v>699</v>
      </c>
      <c r="D120" s="7">
        <v>5</v>
      </c>
      <c r="E120" s="7">
        <v>4</v>
      </c>
      <c r="F120" s="7">
        <v>4</v>
      </c>
      <c r="G120" s="7">
        <v>4</v>
      </c>
      <c r="H120" s="7">
        <v>5</v>
      </c>
      <c r="I120" s="7">
        <v>4</v>
      </c>
      <c r="J120" s="128">
        <f t="shared" si="9"/>
        <v>4.333333333333333</v>
      </c>
      <c r="K120" s="128">
        <f t="shared" si="10"/>
        <v>0.51639777949432131</v>
      </c>
      <c r="L120" s="104">
        <f t="shared" si="8"/>
        <v>4.4000000000000004</v>
      </c>
      <c r="M120" s="104">
        <f t="shared" si="11"/>
        <v>0.54772255750516674</v>
      </c>
      <c r="N120" s="6"/>
    </row>
    <row r="121" spans="1:14" s="100" customFormat="1">
      <c r="A121" s="103" t="s">
        <v>767</v>
      </c>
      <c r="B121" s="100" t="s">
        <v>676</v>
      </c>
      <c r="C121" s="100" t="s">
        <v>699</v>
      </c>
      <c r="D121" s="7">
        <v>5</v>
      </c>
      <c r="E121" s="7">
        <v>4</v>
      </c>
      <c r="F121" s="7">
        <v>4</v>
      </c>
      <c r="G121" s="7">
        <v>4</v>
      </c>
      <c r="H121" s="7">
        <v>5</v>
      </c>
      <c r="I121" s="7">
        <v>5</v>
      </c>
      <c r="J121" s="128">
        <f t="shared" si="9"/>
        <v>4.5</v>
      </c>
      <c r="K121" s="128">
        <f t="shared" si="10"/>
        <v>0.54772255750516607</v>
      </c>
      <c r="L121" s="104">
        <f t="shared" si="8"/>
        <v>4.4000000000000004</v>
      </c>
      <c r="M121" s="104">
        <f t="shared" si="11"/>
        <v>0.54772255750516674</v>
      </c>
      <c r="N121" s="6"/>
    </row>
    <row r="122" spans="1:14" s="100" customFormat="1">
      <c r="A122" s="103" t="s">
        <v>768</v>
      </c>
      <c r="B122" s="100" t="s">
        <v>676</v>
      </c>
      <c r="C122" s="100" t="s">
        <v>699</v>
      </c>
      <c r="D122" s="7">
        <v>4</v>
      </c>
      <c r="E122" s="7">
        <v>4</v>
      </c>
      <c r="F122" s="7">
        <v>5</v>
      </c>
      <c r="G122" s="7">
        <v>4</v>
      </c>
      <c r="H122" s="7">
        <v>4</v>
      </c>
      <c r="I122" s="7">
        <v>5</v>
      </c>
      <c r="J122" s="128">
        <f t="shared" si="9"/>
        <v>4.333333333333333</v>
      </c>
      <c r="K122" s="128">
        <f t="shared" si="10"/>
        <v>0.51639777949432131</v>
      </c>
      <c r="L122" s="104">
        <f t="shared" si="8"/>
        <v>4.2</v>
      </c>
      <c r="M122" s="104">
        <f t="shared" si="11"/>
        <v>0.44721359549995793</v>
      </c>
      <c r="N122" s="6"/>
    </row>
    <row r="123" spans="1:14" s="100" customFormat="1">
      <c r="A123" s="103" t="s">
        <v>769</v>
      </c>
      <c r="B123" s="100" t="s">
        <v>676</v>
      </c>
      <c r="C123" s="100" t="s">
        <v>699</v>
      </c>
      <c r="D123" s="7">
        <v>4</v>
      </c>
      <c r="E123" s="7">
        <v>3</v>
      </c>
      <c r="F123" s="7">
        <v>4</v>
      </c>
      <c r="G123" s="7">
        <v>4</v>
      </c>
      <c r="H123" s="7">
        <v>4</v>
      </c>
      <c r="I123" s="7">
        <v>3</v>
      </c>
      <c r="J123" s="128">
        <f t="shared" si="9"/>
        <v>3.6666666666666665</v>
      </c>
      <c r="K123" s="128">
        <f t="shared" si="10"/>
        <v>0.51639777949432131</v>
      </c>
      <c r="L123" s="104">
        <f t="shared" si="8"/>
        <v>3.8</v>
      </c>
      <c r="M123" s="104">
        <f t="shared" si="11"/>
        <v>0.44721359549995715</v>
      </c>
      <c r="N123" s="6"/>
    </row>
    <row r="124" spans="1:14" s="100" customFormat="1">
      <c r="A124" s="103" t="s">
        <v>770</v>
      </c>
      <c r="B124" s="100" t="s">
        <v>676</v>
      </c>
      <c r="C124" s="100" t="s">
        <v>699</v>
      </c>
      <c r="D124" s="7">
        <v>5</v>
      </c>
      <c r="E124" s="7">
        <v>5</v>
      </c>
      <c r="F124" s="7">
        <v>5</v>
      </c>
      <c r="G124" s="7">
        <v>4</v>
      </c>
      <c r="H124" s="7">
        <v>5</v>
      </c>
      <c r="I124" s="7">
        <v>4</v>
      </c>
      <c r="J124" s="128">
        <f t="shared" si="9"/>
        <v>4.666666666666667</v>
      </c>
      <c r="K124" s="128">
        <f t="shared" si="10"/>
        <v>0.51639777949432408</v>
      </c>
      <c r="L124" s="104">
        <f t="shared" si="8"/>
        <v>4.8</v>
      </c>
      <c r="M124" s="104">
        <f t="shared" si="11"/>
        <v>0.44721359549995793</v>
      </c>
      <c r="N124" s="6"/>
    </row>
    <row r="125" spans="1:14" s="100" customFormat="1">
      <c r="A125" s="103" t="s">
        <v>771</v>
      </c>
      <c r="B125" s="100" t="s">
        <v>676</v>
      </c>
      <c r="C125" s="100" t="s">
        <v>699</v>
      </c>
      <c r="D125" s="7">
        <v>4</v>
      </c>
      <c r="E125" s="7">
        <v>3</v>
      </c>
      <c r="F125" s="7">
        <v>3</v>
      </c>
      <c r="G125" s="7">
        <v>4</v>
      </c>
      <c r="H125" s="7">
        <v>3</v>
      </c>
      <c r="I125" s="7">
        <v>4</v>
      </c>
      <c r="J125" s="128">
        <f t="shared" si="9"/>
        <v>3.5</v>
      </c>
      <c r="K125" s="128">
        <f t="shared" si="10"/>
        <v>0.54772255750516607</v>
      </c>
      <c r="L125" s="104">
        <f t="shared" si="8"/>
        <v>3.4</v>
      </c>
      <c r="M125" s="104">
        <f t="shared" si="11"/>
        <v>0.54772255750516674</v>
      </c>
      <c r="N125" s="6"/>
    </row>
    <row r="126" spans="1:14" s="100" customFormat="1">
      <c r="A126" s="103" t="s">
        <v>772</v>
      </c>
      <c r="B126" s="100" t="s">
        <v>676</v>
      </c>
      <c r="C126" s="100" t="s">
        <v>699</v>
      </c>
      <c r="D126" s="7">
        <v>5</v>
      </c>
      <c r="E126" s="7">
        <v>4</v>
      </c>
      <c r="F126" s="7">
        <v>4</v>
      </c>
      <c r="G126" s="7">
        <v>4</v>
      </c>
      <c r="H126" s="7">
        <v>5</v>
      </c>
      <c r="I126" s="7">
        <v>5</v>
      </c>
      <c r="J126" s="128">
        <f t="shared" si="9"/>
        <v>4.5</v>
      </c>
      <c r="K126" s="128">
        <f t="shared" si="10"/>
        <v>0.54772255750516607</v>
      </c>
      <c r="L126" s="104">
        <f t="shared" si="8"/>
        <v>4.4000000000000004</v>
      </c>
      <c r="M126" s="104">
        <f t="shared" si="11"/>
        <v>0.54772255750516674</v>
      </c>
      <c r="N126" s="6"/>
    </row>
    <row r="127" spans="1:14" s="100" customFormat="1">
      <c r="A127" s="103" t="s">
        <v>773</v>
      </c>
      <c r="B127" s="100" t="s">
        <v>676</v>
      </c>
      <c r="C127" s="100" t="s">
        <v>699</v>
      </c>
      <c r="D127" s="7">
        <v>4</v>
      </c>
      <c r="E127" s="7">
        <v>4</v>
      </c>
      <c r="F127" s="7">
        <v>4</v>
      </c>
      <c r="G127" s="7">
        <v>4</v>
      </c>
      <c r="H127" s="7">
        <v>4</v>
      </c>
      <c r="I127" s="7">
        <v>5</v>
      </c>
      <c r="J127" s="128">
        <f t="shared" si="9"/>
        <v>4.166666666666667</v>
      </c>
      <c r="K127" s="128">
        <f t="shared" si="10"/>
        <v>0.40824829046386302</v>
      </c>
      <c r="L127" s="104">
        <f t="shared" si="8"/>
        <v>4</v>
      </c>
      <c r="M127" s="104">
        <f t="shared" si="11"/>
        <v>0</v>
      </c>
      <c r="N127" s="6"/>
    </row>
    <row r="128" spans="1:14" s="100" customFormat="1">
      <c r="A128" s="103" t="s">
        <v>774</v>
      </c>
      <c r="B128" s="100" t="s">
        <v>676</v>
      </c>
      <c r="C128" s="100" t="s">
        <v>699</v>
      </c>
      <c r="D128" s="7">
        <v>4</v>
      </c>
      <c r="E128" s="7">
        <v>4</v>
      </c>
      <c r="F128" s="7">
        <v>4</v>
      </c>
      <c r="G128" s="7">
        <v>4</v>
      </c>
      <c r="H128" s="7">
        <v>4</v>
      </c>
      <c r="I128" s="7">
        <v>5</v>
      </c>
      <c r="J128" s="128">
        <f t="shared" si="9"/>
        <v>4.166666666666667</v>
      </c>
      <c r="K128" s="128">
        <f t="shared" si="10"/>
        <v>0.40824829046386302</v>
      </c>
      <c r="L128" s="104">
        <f t="shared" si="8"/>
        <v>4</v>
      </c>
      <c r="M128" s="104">
        <f t="shared" si="11"/>
        <v>0</v>
      </c>
      <c r="N128" s="6"/>
    </row>
    <row r="129" spans="1:14" s="100" customFormat="1">
      <c r="A129" s="103" t="s">
        <v>775</v>
      </c>
      <c r="B129" s="100" t="s">
        <v>676</v>
      </c>
      <c r="C129" s="100" t="s">
        <v>699</v>
      </c>
      <c r="D129" s="7">
        <v>4</v>
      </c>
      <c r="E129" s="7">
        <v>3</v>
      </c>
      <c r="F129" s="7">
        <v>3</v>
      </c>
      <c r="G129" s="7">
        <v>2</v>
      </c>
      <c r="H129" s="7">
        <v>3</v>
      </c>
      <c r="I129" s="7">
        <v>4</v>
      </c>
      <c r="J129" s="128">
        <f t="shared" si="9"/>
        <v>3.1666666666666665</v>
      </c>
      <c r="K129" s="128">
        <f t="shared" si="10"/>
        <v>0.75277265270908122</v>
      </c>
      <c r="L129" s="104">
        <f t="shared" si="8"/>
        <v>3</v>
      </c>
      <c r="M129" s="104">
        <f t="shared" si="11"/>
        <v>0.70710678118654757</v>
      </c>
      <c r="N129" s="6"/>
    </row>
    <row r="130" spans="1:14" s="100" customFormat="1">
      <c r="A130" s="103" t="s">
        <v>776</v>
      </c>
      <c r="B130" s="100" t="s">
        <v>676</v>
      </c>
      <c r="C130" s="100" t="s">
        <v>699</v>
      </c>
      <c r="D130" s="7">
        <v>5</v>
      </c>
      <c r="E130" s="7">
        <v>4</v>
      </c>
      <c r="F130" s="7">
        <v>5</v>
      </c>
      <c r="G130" s="7">
        <v>4</v>
      </c>
      <c r="H130" s="7">
        <v>4</v>
      </c>
      <c r="I130" s="7">
        <v>5</v>
      </c>
      <c r="J130" s="128">
        <f t="shared" si="9"/>
        <v>4.5</v>
      </c>
      <c r="K130" s="128">
        <f t="shared" si="10"/>
        <v>0.54772255750516607</v>
      </c>
      <c r="L130" s="104">
        <f t="shared" si="8"/>
        <v>4.4000000000000004</v>
      </c>
      <c r="M130" s="104">
        <f t="shared" si="11"/>
        <v>0.54772255750516674</v>
      </c>
      <c r="N130" s="6"/>
    </row>
    <row r="131" spans="1:14" s="100" customFormat="1">
      <c r="A131" s="103" t="s">
        <v>784</v>
      </c>
      <c r="B131" s="100" t="s">
        <v>677</v>
      </c>
      <c r="C131" s="100" t="s">
        <v>699</v>
      </c>
      <c r="D131" s="7">
        <v>4</v>
      </c>
      <c r="E131" s="7">
        <v>2</v>
      </c>
      <c r="F131" s="7">
        <v>2</v>
      </c>
      <c r="G131" s="7">
        <v>3</v>
      </c>
      <c r="H131" s="7">
        <v>3</v>
      </c>
      <c r="I131" s="7">
        <v>3</v>
      </c>
      <c r="J131" s="128">
        <f t="shared" si="9"/>
        <v>2.8333333333333335</v>
      </c>
      <c r="K131" s="128">
        <f t="shared" si="10"/>
        <v>0.75277265270908122</v>
      </c>
      <c r="L131" s="104">
        <f t="shared" ref="L131:L146" si="12">AVERAGE(D131:H131)</f>
        <v>2.8</v>
      </c>
      <c r="M131" s="104">
        <f t="shared" si="11"/>
        <v>0.83666002653407512</v>
      </c>
      <c r="N131" s="6"/>
    </row>
    <row r="132" spans="1:14" s="100" customFormat="1">
      <c r="A132" s="103" t="s">
        <v>785</v>
      </c>
      <c r="B132" s="100" t="s">
        <v>677</v>
      </c>
      <c r="C132" s="100" t="s">
        <v>699</v>
      </c>
      <c r="D132" s="7">
        <v>2</v>
      </c>
      <c r="E132" s="7">
        <v>2</v>
      </c>
      <c r="F132" s="7">
        <v>2</v>
      </c>
      <c r="G132" s="7">
        <v>3</v>
      </c>
      <c r="H132" s="7">
        <v>3</v>
      </c>
      <c r="I132" s="7">
        <v>2</v>
      </c>
      <c r="J132" s="128">
        <f t="shared" si="9"/>
        <v>2.3333333333333335</v>
      </c>
      <c r="K132" s="128">
        <f t="shared" si="10"/>
        <v>0.51639777949432275</v>
      </c>
      <c r="L132" s="104">
        <f t="shared" si="12"/>
        <v>2.4</v>
      </c>
      <c r="M132" s="104">
        <f t="shared" si="11"/>
        <v>0.54772255750516596</v>
      </c>
      <c r="N132" s="6"/>
    </row>
    <row r="133" spans="1:14" s="100" customFormat="1">
      <c r="A133" s="103" t="s">
        <v>786</v>
      </c>
      <c r="B133" s="100" t="s">
        <v>677</v>
      </c>
      <c r="C133" s="100" t="s">
        <v>699</v>
      </c>
      <c r="D133" s="7">
        <v>1</v>
      </c>
      <c r="E133" s="7">
        <v>2</v>
      </c>
      <c r="F133" s="7">
        <v>2</v>
      </c>
      <c r="G133" s="7">
        <v>2</v>
      </c>
      <c r="H133" s="7">
        <v>2</v>
      </c>
      <c r="I133" s="7">
        <v>3</v>
      </c>
      <c r="J133" s="128">
        <f t="shared" si="9"/>
        <v>2</v>
      </c>
      <c r="K133" s="128">
        <f t="shared" si="10"/>
        <v>0.63245553203367588</v>
      </c>
      <c r="L133" s="104">
        <f t="shared" si="12"/>
        <v>1.8</v>
      </c>
      <c r="M133" s="104">
        <f t="shared" si="11"/>
        <v>0.44721359549995815</v>
      </c>
      <c r="N133" s="6"/>
    </row>
    <row r="134" spans="1:14" s="100" customFormat="1">
      <c r="A134" s="103" t="s">
        <v>787</v>
      </c>
      <c r="B134" s="100" t="s">
        <v>677</v>
      </c>
      <c r="C134" s="100" t="s">
        <v>699</v>
      </c>
      <c r="D134" s="7">
        <v>4</v>
      </c>
      <c r="E134" s="7">
        <v>2</v>
      </c>
      <c r="F134" s="7">
        <v>2</v>
      </c>
      <c r="G134" s="7">
        <v>2</v>
      </c>
      <c r="H134" s="7">
        <v>3</v>
      </c>
      <c r="I134" s="7">
        <v>3</v>
      </c>
      <c r="J134" s="128">
        <f t="shared" si="9"/>
        <v>2.6666666666666665</v>
      </c>
      <c r="K134" s="128">
        <f t="shared" si="10"/>
        <v>0.81649658092772637</v>
      </c>
      <c r="L134" s="104">
        <f t="shared" si="12"/>
        <v>2.6</v>
      </c>
      <c r="M134" s="104">
        <f t="shared" si="11"/>
        <v>0.8944271909999163</v>
      </c>
      <c r="N134" s="6"/>
    </row>
    <row r="135" spans="1:14" s="100" customFormat="1">
      <c r="A135" s="103" t="s">
        <v>788</v>
      </c>
      <c r="B135" s="100" t="s">
        <v>677</v>
      </c>
      <c r="C135" s="100" t="s">
        <v>699</v>
      </c>
      <c r="D135" s="7">
        <v>4</v>
      </c>
      <c r="E135" s="7">
        <v>3</v>
      </c>
      <c r="F135" s="7">
        <v>3</v>
      </c>
      <c r="G135" s="7">
        <v>3</v>
      </c>
      <c r="H135" s="7">
        <v>2</v>
      </c>
      <c r="I135" s="7">
        <v>2</v>
      </c>
      <c r="J135" s="128">
        <f t="shared" si="9"/>
        <v>2.8333333333333335</v>
      </c>
      <c r="K135" s="128">
        <f t="shared" si="10"/>
        <v>0.75277265270908122</v>
      </c>
      <c r="L135" s="104">
        <f t="shared" si="12"/>
        <v>3</v>
      </c>
      <c r="M135" s="104">
        <f t="shared" si="11"/>
        <v>0.70710678118654757</v>
      </c>
      <c r="N135" s="6"/>
    </row>
    <row r="136" spans="1:14" s="100" customFormat="1">
      <c r="A136" s="103" t="s">
        <v>789</v>
      </c>
      <c r="B136" s="100" t="s">
        <v>677</v>
      </c>
      <c r="C136" s="100" t="s">
        <v>699</v>
      </c>
      <c r="D136" s="7">
        <v>2</v>
      </c>
      <c r="E136" s="7">
        <v>2</v>
      </c>
      <c r="F136" s="7">
        <v>3</v>
      </c>
      <c r="G136" s="7">
        <v>2</v>
      </c>
      <c r="H136" s="7">
        <v>2</v>
      </c>
      <c r="I136" s="7">
        <v>3</v>
      </c>
      <c r="J136" s="128">
        <f t="shared" si="9"/>
        <v>2.3333333333333335</v>
      </c>
      <c r="K136" s="128">
        <f t="shared" si="10"/>
        <v>0.51639777949432275</v>
      </c>
      <c r="L136" s="104">
        <f t="shared" si="12"/>
        <v>2.2000000000000002</v>
      </c>
      <c r="M136" s="104">
        <f t="shared" si="11"/>
        <v>0.44721359549995815</v>
      </c>
      <c r="N136" s="6"/>
    </row>
    <row r="137" spans="1:14" s="100" customFormat="1">
      <c r="A137" s="103" t="s">
        <v>790</v>
      </c>
      <c r="B137" s="100" t="s">
        <v>677</v>
      </c>
      <c r="C137" s="100" t="s">
        <v>699</v>
      </c>
      <c r="D137" s="7">
        <v>2</v>
      </c>
      <c r="E137" s="7">
        <v>3</v>
      </c>
      <c r="F137" s="7">
        <v>2</v>
      </c>
      <c r="G137" s="7">
        <v>3</v>
      </c>
      <c r="H137" s="7">
        <v>2</v>
      </c>
      <c r="I137" s="7">
        <v>2</v>
      </c>
      <c r="J137" s="128">
        <f t="shared" si="9"/>
        <v>2.3333333333333335</v>
      </c>
      <c r="K137" s="128">
        <f t="shared" si="10"/>
        <v>0.51639777949432275</v>
      </c>
      <c r="L137" s="104">
        <f t="shared" si="12"/>
        <v>2.4</v>
      </c>
      <c r="M137" s="104">
        <f t="shared" si="11"/>
        <v>0.54772255750516596</v>
      </c>
      <c r="N137" s="6"/>
    </row>
    <row r="138" spans="1:14" s="100" customFormat="1">
      <c r="A138" s="103" t="s">
        <v>791</v>
      </c>
      <c r="B138" s="100" t="s">
        <v>677</v>
      </c>
      <c r="C138" s="100" t="s">
        <v>699</v>
      </c>
      <c r="D138" s="7">
        <v>4</v>
      </c>
      <c r="E138" s="7">
        <v>2</v>
      </c>
      <c r="F138" s="7">
        <v>4</v>
      </c>
      <c r="G138" s="7">
        <v>3</v>
      </c>
      <c r="H138" s="7">
        <v>3</v>
      </c>
      <c r="I138" s="7">
        <v>2</v>
      </c>
      <c r="J138" s="128">
        <f t="shared" si="9"/>
        <v>3</v>
      </c>
      <c r="K138" s="128">
        <f t="shared" si="10"/>
        <v>0.89442719099991586</v>
      </c>
      <c r="L138" s="104">
        <f t="shared" si="12"/>
        <v>3.2</v>
      </c>
      <c r="M138" s="104">
        <f t="shared" si="11"/>
        <v>0.83666002653407512</v>
      </c>
      <c r="N138" s="6"/>
    </row>
    <row r="139" spans="1:14" s="100" customFormat="1">
      <c r="A139" s="103" t="s">
        <v>784</v>
      </c>
      <c r="B139" s="100" t="s">
        <v>678</v>
      </c>
      <c r="C139" s="100" t="s">
        <v>699</v>
      </c>
      <c r="D139" s="7">
        <v>5</v>
      </c>
      <c r="E139" s="7">
        <v>5</v>
      </c>
      <c r="F139" s="7">
        <v>5</v>
      </c>
      <c r="G139" s="7">
        <v>5</v>
      </c>
      <c r="H139" s="7">
        <v>5</v>
      </c>
      <c r="I139" s="7">
        <v>5</v>
      </c>
      <c r="J139" s="128">
        <f t="shared" si="9"/>
        <v>5</v>
      </c>
      <c r="K139" s="128">
        <f t="shared" si="10"/>
        <v>0</v>
      </c>
      <c r="L139" s="104">
        <f t="shared" si="12"/>
        <v>5</v>
      </c>
      <c r="M139" s="104">
        <f t="shared" si="11"/>
        <v>0</v>
      </c>
      <c r="N139" s="7" t="s">
        <v>388</v>
      </c>
    </row>
    <row r="140" spans="1:14" s="100" customFormat="1">
      <c r="A140" s="103" t="s">
        <v>785</v>
      </c>
      <c r="B140" s="100" t="s">
        <v>678</v>
      </c>
      <c r="C140" s="100" t="s">
        <v>699</v>
      </c>
      <c r="D140" s="7">
        <v>5</v>
      </c>
      <c r="E140" s="7">
        <v>4</v>
      </c>
      <c r="F140" s="7">
        <v>5</v>
      </c>
      <c r="G140" s="7">
        <v>5</v>
      </c>
      <c r="H140" s="7">
        <v>5</v>
      </c>
      <c r="I140" s="7">
        <v>5</v>
      </c>
      <c r="J140" s="128">
        <f t="shared" si="9"/>
        <v>4.833333333333333</v>
      </c>
      <c r="K140" s="128">
        <f t="shared" si="10"/>
        <v>0.40824829046386302</v>
      </c>
      <c r="L140" s="104">
        <f t="shared" si="12"/>
        <v>4.8</v>
      </c>
      <c r="M140" s="104">
        <f t="shared" si="11"/>
        <v>0.44721359549995787</v>
      </c>
      <c r="N140" s="7" t="s">
        <v>389</v>
      </c>
    </row>
    <row r="141" spans="1:14" s="100" customFormat="1">
      <c r="A141" s="103" t="s">
        <v>786</v>
      </c>
      <c r="B141" s="100" t="s">
        <v>678</v>
      </c>
      <c r="C141" s="100" t="s">
        <v>699</v>
      </c>
      <c r="D141" s="7">
        <v>5</v>
      </c>
      <c r="E141" s="7">
        <v>5</v>
      </c>
      <c r="F141" s="7">
        <v>5</v>
      </c>
      <c r="G141" s="7">
        <v>5</v>
      </c>
      <c r="H141" s="7">
        <v>5</v>
      </c>
      <c r="I141" s="7">
        <v>5</v>
      </c>
      <c r="J141" s="128">
        <f t="shared" si="9"/>
        <v>5</v>
      </c>
      <c r="K141" s="128">
        <f t="shared" si="10"/>
        <v>0</v>
      </c>
      <c r="L141" s="104">
        <f t="shared" si="12"/>
        <v>5</v>
      </c>
      <c r="M141" s="104">
        <f t="shared" si="11"/>
        <v>0</v>
      </c>
      <c r="N141" s="7" t="s">
        <v>390</v>
      </c>
    </row>
    <row r="142" spans="1:14" s="100" customFormat="1">
      <c r="A142" s="103" t="s">
        <v>787</v>
      </c>
      <c r="B142" s="100" t="s">
        <v>678</v>
      </c>
      <c r="C142" s="100" t="s">
        <v>699</v>
      </c>
      <c r="D142" s="7">
        <v>5</v>
      </c>
      <c r="E142" s="7">
        <v>2</v>
      </c>
      <c r="F142" s="7">
        <v>2</v>
      </c>
      <c r="G142" s="7">
        <v>5</v>
      </c>
      <c r="H142" s="7">
        <v>2</v>
      </c>
      <c r="I142" s="7">
        <v>5</v>
      </c>
      <c r="J142" s="128">
        <f t="shared" si="9"/>
        <v>3.5</v>
      </c>
      <c r="K142" s="128">
        <f t="shared" si="10"/>
        <v>1.6431676725154984</v>
      </c>
      <c r="L142" s="104">
        <f t="shared" si="12"/>
        <v>3.2</v>
      </c>
      <c r="M142" s="104">
        <f t="shared" si="11"/>
        <v>1.6431676725154982</v>
      </c>
      <c r="N142" s="7" t="s">
        <v>391</v>
      </c>
    </row>
    <row r="143" spans="1:14" s="100" customFormat="1">
      <c r="A143" s="103" t="s">
        <v>788</v>
      </c>
      <c r="B143" s="100" t="s">
        <v>678</v>
      </c>
      <c r="C143" s="100" t="s">
        <v>699</v>
      </c>
      <c r="D143" s="7">
        <v>5</v>
      </c>
      <c r="E143" s="7">
        <v>3</v>
      </c>
      <c r="F143" s="7">
        <v>3</v>
      </c>
      <c r="G143" s="7">
        <v>5</v>
      </c>
      <c r="H143" s="7">
        <v>3</v>
      </c>
      <c r="I143" s="7">
        <v>5</v>
      </c>
      <c r="J143" s="128">
        <f t="shared" si="9"/>
        <v>4</v>
      </c>
      <c r="K143" s="128">
        <f t="shared" si="10"/>
        <v>1.0954451150103321</v>
      </c>
      <c r="L143" s="104">
        <f t="shared" si="12"/>
        <v>3.8</v>
      </c>
      <c r="M143" s="104">
        <f t="shared" si="11"/>
        <v>1.0954451150103319</v>
      </c>
      <c r="N143" s="7" t="s">
        <v>392</v>
      </c>
    </row>
    <row r="144" spans="1:14" s="100" customFormat="1">
      <c r="A144" s="103" t="s">
        <v>789</v>
      </c>
      <c r="B144" s="100" t="s">
        <v>678</v>
      </c>
      <c r="C144" s="100" t="s">
        <v>699</v>
      </c>
      <c r="D144" s="7">
        <v>5</v>
      </c>
      <c r="E144" s="7">
        <v>3</v>
      </c>
      <c r="F144" s="7">
        <v>4</v>
      </c>
      <c r="G144" s="7">
        <v>5</v>
      </c>
      <c r="H144" s="7">
        <v>4</v>
      </c>
      <c r="I144" s="7">
        <v>5</v>
      </c>
      <c r="J144" s="128">
        <f t="shared" si="9"/>
        <v>4.333333333333333</v>
      </c>
      <c r="K144" s="128">
        <f t="shared" si="10"/>
        <v>0.81649658092772548</v>
      </c>
      <c r="L144" s="104">
        <f t="shared" si="12"/>
        <v>4.2</v>
      </c>
      <c r="M144" s="104">
        <f t="shared" si="11"/>
        <v>0.83666002653407512</v>
      </c>
      <c r="N144" s="7" t="s">
        <v>392</v>
      </c>
    </row>
    <row r="145" spans="1:14" s="100" customFormat="1">
      <c r="A145" s="103" t="s">
        <v>790</v>
      </c>
      <c r="B145" s="100" t="s">
        <v>678</v>
      </c>
      <c r="C145" s="100" t="s">
        <v>699</v>
      </c>
      <c r="D145" s="7">
        <v>5</v>
      </c>
      <c r="E145" s="7">
        <v>2</v>
      </c>
      <c r="F145" s="7">
        <v>2</v>
      </c>
      <c r="G145" s="7">
        <v>5</v>
      </c>
      <c r="H145" s="7">
        <v>2</v>
      </c>
      <c r="I145" s="7">
        <v>5</v>
      </c>
      <c r="J145" s="128">
        <f t="shared" si="9"/>
        <v>3.5</v>
      </c>
      <c r="K145" s="128">
        <f t="shared" si="10"/>
        <v>1.6431676725154984</v>
      </c>
      <c r="L145" s="104">
        <f t="shared" si="12"/>
        <v>3.2</v>
      </c>
      <c r="M145" s="104">
        <f t="shared" si="11"/>
        <v>1.6431676725154982</v>
      </c>
      <c r="N145" s="7" t="s">
        <v>393</v>
      </c>
    </row>
    <row r="146" spans="1:14" s="100" customFormat="1">
      <c r="A146" s="103" t="s">
        <v>791</v>
      </c>
      <c r="B146" s="100" t="s">
        <v>678</v>
      </c>
      <c r="C146" s="100" t="s">
        <v>699</v>
      </c>
      <c r="D146" s="7">
        <v>5</v>
      </c>
      <c r="E146" s="7">
        <v>5</v>
      </c>
      <c r="F146" s="7">
        <v>5</v>
      </c>
      <c r="G146" s="7">
        <v>5</v>
      </c>
      <c r="H146" s="7">
        <v>5</v>
      </c>
      <c r="I146" s="7">
        <v>5</v>
      </c>
      <c r="J146" s="128">
        <f t="shared" si="9"/>
        <v>5</v>
      </c>
      <c r="K146" s="128">
        <f t="shared" si="10"/>
        <v>0</v>
      </c>
      <c r="L146" s="104">
        <f t="shared" si="12"/>
        <v>5</v>
      </c>
      <c r="M146" s="104">
        <f t="shared" si="11"/>
        <v>0</v>
      </c>
      <c r="N146" s="7" t="s">
        <v>394</v>
      </c>
    </row>
    <row r="147" spans="1:14" s="67" customFormat="1" ht="30">
      <c r="A147" s="106" t="s">
        <v>695</v>
      </c>
      <c r="B147" s="67" t="s">
        <v>674</v>
      </c>
      <c r="C147" s="67" t="s">
        <v>535</v>
      </c>
      <c r="D147" s="70">
        <v>4</v>
      </c>
      <c r="E147" s="70">
        <v>4</v>
      </c>
      <c r="F147" s="70">
        <v>4</v>
      </c>
      <c r="G147" s="70">
        <v>5</v>
      </c>
      <c r="H147" s="70">
        <v>5</v>
      </c>
      <c r="I147" s="70">
        <v>5</v>
      </c>
      <c r="J147" s="129">
        <f t="shared" ref="J147:J190" si="13">AVERAGE(D147:I147)</f>
        <v>4.5</v>
      </c>
      <c r="K147" s="129">
        <f t="shared" ref="K147:K190" si="14">STDEV(D147:I147)</f>
        <v>0.54772255750516607</v>
      </c>
      <c r="L147" s="68">
        <f t="shared" ref="L147:L179" si="15">AVERAGE(D147:H147)</f>
        <v>4.4000000000000004</v>
      </c>
      <c r="M147" s="68">
        <f t="shared" ref="M147:M190" si="16">STDEV(D147:H147)</f>
        <v>0.54772255750516674</v>
      </c>
      <c r="N147" s="70" t="s">
        <v>504</v>
      </c>
    </row>
    <row r="148" spans="1:14" s="67" customFormat="1" ht="30">
      <c r="A148" s="106" t="s">
        <v>701</v>
      </c>
      <c r="B148" s="67" t="s">
        <v>674</v>
      </c>
      <c r="C148" s="67" t="s">
        <v>535</v>
      </c>
      <c r="D148" s="70">
        <v>5</v>
      </c>
      <c r="E148" s="70">
        <v>5</v>
      </c>
      <c r="F148" s="70">
        <v>4</v>
      </c>
      <c r="G148" s="70">
        <v>5</v>
      </c>
      <c r="H148" s="70">
        <v>5</v>
      </c>
      <c r="I148" s="70">
        <v>5</v>
      </c>
      <c r="J148" s="129">
        <f t="shared" si="13"/>
        <v>4.833333333333333</v>
      </c>
      <c r="K148" s="129">
        <f t="shared" si="14"/>
        <v>0.40824829046386302</v>
      </c>
      <c r="L148" s="68">
        <f t="shared" si="15"/>
        <v>4.8</v>
      </c>
      <c r="M148" s="68">
        <f t="shared" si="16"/>
        <v>0.44721359549995793</v>
      </c>
      <c r="N148" s="70" t="s">
        <v>505</v>
      </c>
    </row>
    <row r="149" spans="1:14" s="67" customFormat="1" ht="30">
      <c r="A149" s="106" t="s">
        <v>702</v>
      </c>
      <c r="B149" s="67" t="s">
        <v>674</v>
      </c>
      <c r="C149" s="67" t="s">
        <v>535</v>
      </c>
      <c r="D149" s="70">
        <v>5</v>
      </c>
      <c r="E149" s="70">
        <v>5</v>
      </c>
      <c r="F149" s="70">
        <v>5</v>
      </c>
      <c r="G149" s="70">
        <v>5</v>
      </c>
      <c r="H149" s="70">
        <v>5</v>
      </c>
      <c r="I149" s="70">
        <v>5</v>
      </c>
      <c r="J149" s="129">
        <f t="shared" si="13"/>
        <v>5</v>
      </c>
      <c r="K149" s="129">
        <f t="shared" si="14"/>
        <v>0</v>
      </c>
      <c r="L149" s="68">
        <f t="shared" si="15"/>
        <v>5</v>
      </c>
      <c r="M149" s="68">
        <f t="shared" si="16"/>
        <v>0</v>
      </c>
      <c r="N149" s="70" t="s">
        <v>506</v>
      </c>
    </row>
    <row r="150" spans="1:14" s="67" customFormat="1" ht="30">
      <c r="A150" s="106" t="s">
        <v>719</v>
      </c>
      <c r="B150" s="67" t="s">
        <v>668</v>
      </c>
      <c r="C150" s="67" t="s">
        <v>535</v>
      </c>
      <c r="D150" s="69">
        <v>4</v>
      </c>
      <c r="E150" s="69">
        <v>4</v>
      </c>
      <c r="F150" s="69">
        <v>4</v>
      </c>
      <c r="G150" s="69">
        <v>5</v>
      </c>
      <c r="H150" s="69">
        <v>5</v>
      </c>
      <c r="I150" s="69">
        <v>5</v>
      </c>
      <c r="J150" s="129">
        <f t="shared" si="13"/>
        <v>4.5</v>
      </c>
      <c r="K150" s="129">
        <f t="shared" si="14"/>
        <v>0.54772255750516607</v>
      </c>
      <c r="L150" s="68">
        <f t="shared" si="15"/>
        <v>4.4000000000000004</v>
      </c>
      <c r="M150" s="68">
        <f t="shared" si="16"/>
        <v>0.54772255750516674</v>
      </c>
      <c r="N150" s="69" t="s">
        <v>136</v>
      </c>
    </row>
    <row r="151" spans="1:14" s="67" customFormat="1" ht="45">
      <c r="A151" s="106" t="s">
        <v>720</v>
      </c>
      <c r="B151" s="67" t="s">
        <v>668</v>
      </c>
      <c r="C151" s="67" t="s">
        <v>535</v>
      </c>
      <c r="D151" s="69">
        <v>3</v>
      </c>
      <c r="E151" s="69">
        <v>3</v>
      </c>
      <c r="F151" s="69">
        <v>4</v>
      </c>
      <c r="G151" s="69">
        <v>5</v>
      </c>
      <c r="H151" s="69">
        <v>5</v>
      </c>
      <c r="I151" s="69">
        <v>5</v>
      </c>
      <c r="J151" s="129">
        <f t="shared" si="13"/>
        <v>4.166666666666667</v>
      </c>
      <c r="K151" s="129">
        <f t="shared" si="14"/>
        <v>0.98319208025017457</v>
      </c>
      <c r="L151" s="68">
        <f t="shared" si="15"/>
        <v>4</v>
      </c>
      <c r="M151" s="68">
        <f t="shared" si="16"/>
        <v>1</v>
      </c>
      <c r="N151" s="69" t="s">
        <v>138</v>
      </c>
    </row>
    <row r="152" spans="1:14" s="67" customFormat="1" ht="30">
      <c r="A152" s="106" t="s">
        <v>721</v>
      </c>
      <c r="B152" s="67" t="s">
        <v>668</v>
      </c>
      <c r="C152" s="67" t="s">
        <v>535</v>
      </c>
      <c r="D152" s="69">
        <v>3</v>
      </c>
      <c r="E152" s="69">
        <v>4</v>
      </c>
      <c r="F152" s="69">
        <v>3</v>
      </c>
      <c r="G152" s="69">
        <v>4</v>
      </c>
      <c r="H152" s="69">
        <v>5</v>
      </c>
      <c r="I152" s="69">
        <v>5</v>
      </c>
      <c r="J152" s="129">
        <f t="shared" si="13"/>
        <v>4</v>
      </c>
      <c r="K152" s="129">
        <f t="shared" si="14"/>
        <v>0.89442719099991586</v>
      </c>
      <c r="L152" s="68">
        <f t="shared" si="15"/>
        <v>3.8</v>
      </c>
      <c r="M152" s="68">
        <f t="shared" si="16"/>
        <v>0.83666002653407512</v>
      </c>
      <c r="N152" s="69" t="s">
        <v>138</v>
      </c>
    </row>
    <row r="153" spans="1:14" s="67" customFormat="1" ht="63.75">
      <c r="A153" s="106" t="s">
        <v>719</v>
      </c>
      <c r="B153" s="67" t="s">
        <v>669</v>
      </c>
      <c r="C153" s="67" t="s">
        <v>535</v>
      </c>
      <c r="D153" s="107">
        <v>3</v>
      </c>
      <c r="E153" s="69">
        <v>4</v>
      </c>
      <c r="F153" s="69">
        <v>2</v>
      </c>
      <c r="G153" s="69">
        <v>5</v>
      </c>
      <c r="H153" s="69">
        <v>4</v>
      </c>
      <c r="I153" s="69">
        <v>5</v>
      </c>
      <c r="J153" s="129">
        <f t="shared" si="13"/>
        <v>3.8333333333333335</v>
      </c>
      <c r="K153" s="129">
        <f t="shared" si="14"/>
        <v>1.1690451944500118</v>
      </c>
      <c r="L153" s="68">
        <f t="shared" si="15"/>
        <v>3.6</v>
      </c>
      <c r="M153" s="68">
        <f t="shared" si="16"/>
        <v>1.1401754250991383</v>
      </c>
      <c r="N153" s="69" t="s">
        <v>153</v>
      </c>
    </row>
    <row r="154" spans="1:14" s="67" customFormat="1" ht="45">
      <c r="A154" s="106" t="s">
        <v>720</v>
      </c>
      <c r="B154" s="67" t="s">
        <v>669</v>
      </c>
      <c r="C154" s="67" t="s">
        <v>535</v>
      </c>
      <c r="D154" s="69">
        <v>4</v>
      </c>
      <c r="E154" s="69">
        <v>2</v>
      </c>
      <c r="F154" s="69">
        <v>3</v>
      </c>
      <c r="G154" s="69">
        <v>5</v>
      </c>
      <c r="H154" s="69">
        <v>5</v>
      </c>
      <c r="I154" s="69">
        <v>5</v>
      </c>
      <c r="J154" s="129">
        <f t="shared" si="13"/>
        <v>4</v>
      </c>
      <c r="K154" s="129">
        <f t="shared" si="14"/>
        <v>1.2649110640673518</v>
      </c>
      <c r="L154" s="68">
        <f t="shared" si="15"/>
        <v>3.8</v>
      </c>
      <c r="M154" s="68">
        <f t="shared" si="16"/>
        <v>1.3038404810405295</v>
      </c>
      <c r="N154" s="69" t="s">
        <v>154</v>
      </c>
    </row>
    <row r="155" spans="1:14" s="67" customFormat="1" ht="30">
      <c r="A155" s="106" t="s">
        <v>721</v>
      </c>
      <c r="B155" s="67" t="s">
        <v>669</v>
      </c>
      <c r="C155" s="67" t="s">
        <v>535</v>
      </c>
      <c r="D155" s="69">
        <v>4</v>
      </c>
      <c r="E155" s="69">
        <v>4</v>
      </c>
      <c r="F155" s="69">
        <v>4</v>
      </c>
      <c r="G155" s="69">
        <v>5</v>
      </c>
      <c r="H155" s="69">
        <v>5</v>
      </c>
      <c r="I155" s="69">
        <v>5</v>
      </c>
      <c r="J155" s="129">
        <f t="shared" si="13"/>
        <v>4.5</v>
      </c>
      <c r="K155" s="129">
        <f t="shared" si="14"/>
        <v>0.54772255750516607</v>
      </c>
      <c r="L155" s="68">
        <f t="shared" si="15"/>
        <v>4.4000000000000004</v>
      </c>
      <c r="M155" s="68">
        <f t="shared" si="16"/>
        <v>0.54772255750516674</v>
      </c>
      <c r="N155" s="69" t="s">
        <v>155</v>
      </c>
    </row>
    <row r="156" spans="1:14" s="67" customFormat="1" ht="51">
      <c r="A156" s="106" t="s">
        <v>719</v>
      </c>
      <c r="B156" s="67" t="s">
        <v>670</v>
      </c>
      <c r="C156" s="67" t="s">
        <v>535</v>
      </c>
      <c r="D156" s="69">
        <v>4</v>
      </c>
      <c r="E156" s="69">
        <v>4</v>
      </c>
      <c r="F156" s="69">
        <v>2</v>
      </c>
      <c r="G156" s="69">
        <v>4</v>
      </c>
      <c r="H156" s="69">
        <v>2</v>
      </c>
      <c r="I156" s="69">
        <v>4</v>
      </c>
      <c r="J156" s="129">
        <f t="shared" si="13"/>
        <v>3.3333333333333335</v>
      </c>
      <c r="K156" s="129">
        <f t="shared" si="14"/>
        <v>1.0327955589886442</v>
      </c>
      <c r="L156" s="68">
        <f t="shared" si="15"/>
        <v>3.2</v>
      </c>
      <c r="M156" s="68">
        <f t="shared" si="16"/>
        <v>1.0954451150103319</v>
      </c>
      <c r="N156" s="69" t="s">
        <v>189</v>
      </c>
    </row>
    <row r="157" spans="1:14" s="67" customFormat="1" ht="51">
      <c r="A157" s="106" t="s">
        <v>720</v>
      </c>
      <c r="B157" s="67" t="s">
        <v>670</v>
      </c>
      <c r="C157" s="67" t="s">
        <v>535</v>
      </c>
      <c r="D157" s="69">
        <v>4</v>
      </c>
      <c r="E157" s="69">
        <v>3</v>
      </c>
      <c r="F157" s="69">
        <v>2</v>
      </c>
      <c r="G157" s="69">
        <v>2</v>
      </c>
      <c r="H157" s="69">
        <v>2</v>
      </c>
      <c r="I157" s="69">
        <v>2</v>
      </c>
      <c r="J157" s="129">
        <f t="shared" si="13"/>
        <v>2.5</v>
      </c>
      <c r="K157" s="129">
        <f t="shared" si="14"/>
        <v>0.83666002653407556</v>
      </c>
      <c r="L157" s="68">
        <f t="shared" si="15"/>
        <v>2.6</v>
      </c>
      <c r="M157" s="68">
        <f t="shared" si="16"/>
        <v>0.8944271909999163</v>
      </c>
      <c r="N157" s="69" t="s">
        <v>190</v>
      </c>
    </row>
    <row r="158" spans="1:14" s="67" customFormat="1" ht="30">
      <c r="A158" s="106" t="s">
        <v>721</v>
      </c>
      <c r="B158" s="67" t="s">
        <v>670</v>
      </c>
      <c r="C158" s="67" t="s">
        <v>535</v>
      </c>
      <c r="D158" s="69">
        <v>4</v>
      </c>
      <c r="E158" s="69">
        <v>4</v>
      </c>
      <c r="F158" s="69">
        <v>2</v>
      </c>
      <c r="G158" s="69">
        <v>4</v>
      </c>
      <c r="H158" s="69">
        <v>2</v>
      </c>
      <c r="I158" s="69">
        <v>4</v>
      </c>
      <c r="J158" s="129">
        <f t="shared" si="13"/>
        <v>3.3333333333333335</v>
      </c>
      <c r="K158" s="129">
        <f t="shared" si="14"/>
        <v>1.0327955589886442</v>
      </c>
      <c r="L158" s="68">
        <f t="shared" si="15"/>
        <v>3.2</v>
      </c>
      <c r="M158" s="68">
        <f t="shared" si="16"/>
        <v>1.0954451150103319</v>
      </c>
      <c r="N158" s="69" t="s">
        <v>191</v>
      </c>
    </row>
    <row r="159" spans="1:14" s="67" customFormat="1" ht="30">
      <c r="A159" s="106" t="s">
        <v>719</v>
      </c>
      <c r="B159" s="67" t="s">
        <v>671</v>
      </c>
      <c r="C159" s="67" t="s">
        <v>535</v>
      </c>
      <c r="D159" s="69">
        <v>5</v>
      </c>
      <c r="E159" s="69">
        <v>5</v>
      </c>
      <c r="F159" s="69">
        <v>2</v>
      </c>
      <c r="G159" s="69">
        <v>5</v>
      </c>
      <c r="H159" s="69">
        <v>5</v>
      </c>
      <c r="I159" s="69">
        <v>5</v>
      </c>
      <c r="J159" s="129">
        <f t="shared" si="13"/>
        <v>4.5</v>
      </c>
      <c r="K159" s="129">
        <f t="shared" si="14"/>
        <v>1.2247448713915889</v>
      </c>
      <c r="L159" s="68">
        <f t="shared" si="15"/>
        <v>4.4000000000000004</v>
      </c>
      <c r="M159" s="68">
        <f t="shared" si="16"/>
        <v>1.3416407864998741</v>
      </c>
      <c r="N159" s="69" t="s">
        <v>207</v>
      </c>
    </row>
    <row r="160" spans="1:14" s="67" customFormat="1" ht="45">
      <c r="A160" s="106" t="s">
        <v>720</v>
      </c>
      <c r="B160" s="67" t="s">
        <v>671</v>
      </c>
      <c r="C160" s="67" t="s">
        <v>535</v>
      </c>
      <c r="D160" s="69">
        <v>2</v>
      </c>
      <c r="E160" s="69">
        <v>4</v>
      </c>
      <c r="F160" s="69">
        <v>4</v>
      </c>
      <c r="G160" s="69">
        <v>5</v>
      </c>
      <c r="H160" s="69">
        <v>5</v>
      </c>
      <c r="I160" s="69">
        <v>5</v>
      </c>
      <c r="J160" s="129">
        <f t="shared" si="13"/>
        <v>4.166666666666667</v>
      </c>
      <c r="K160" s="129">
        <f t="shared" si="14"/>
        <v>1.1690451944500118</v>
      </c>
      <c r="L160" s="68">
        <f t="shared" si="15"/>
        <v>4</v>
      </c>
      <c r="M160" s="68">
        <f t="shared" si="16"/>
        <v>1.2247448713915889</v>
      </c>
      <c r="N160" s="69" t="s">
        <v>208</v>
      </c>
    </row>
    <row r="161" spans="1:14" s="67" customFormat="1" ht="30">
      <c r="A161" s="106" t="s">
        <v>721</v>
      </c>
      <c r="B161" s="67" t="s">
        <v>671</v>
      </c>
      <c r="C161" s="67" t="s">
        <v>535</v>
      </c>
      <c r="D161" s="69">
        <v>5</v>
      </c>
      <c r="E161" s="69">
        <v>5</v>
      </c>
      <c r="F161" s="69">
        <v>5</v>
      </c>
      <c r="G161" s="69">
        <v>5</v>
      </c>
      <c r="H161" s="69">
        <v>5</v>
      </c>
      <c r="I161" s="69">
        <v>5</v>
      </c>
      <c r="J161" s="129">
        <f t="shared" si="13"/>
        <v>5</v>
      </c>
      <c r="K161" s="129">
        <f t="shared" si="14"/>
        <v>0</v>
      </c>
      <c r="L161" s="68">
        <f t="shared" si="15"/>
        <v>5</v>
      </c>
      <c r="M161" s="68">
        <f t="shared" si="16"/>
        <v>0</v>
      </c>
      <c r="N161" s="69" t="s">
        <v>209</v>
      </c>
    </row>
    <row r="162" spans="1:14" s="67" customFormat="1" ht="30">
      <c r="A162" s="106" t="s">
        <v>738</v>
      </c>
      <c r="B162" s="67" t="s">
        <v>672</v>
      </c>
      <c r="C162" s="67" t="s">
        <v>535</v>
      </c>
      <c r="D162" s="107">
        <v>4</v>
      </c>
      <c r="E162" s="69">
        <v>5</v>
      </c>
      <c r="F162" s="69">
        <v>4</v>
      </c>
      <c r="G162" s="69">
        <v>5</v>
      </c>
      <c r="H162" s="69">
        <v>5</v>
      </c>
      <c r="I162" s="69">
        <v>5</v>
      </c>
      <c r="J162" s="129">
        <f t="shared" si="13"/>
        <v>4.666666666666667</v>
      </c>
      <c r="K162" s="129">
        <f t="shared" si="14"/>
        <v>0.51639777949432408</v>
      </c>
      <c r="L162" s="68">
        <f t="shared" si="15"/>
        <v>4.5999999999999996</v>
      </c>
      <c r="M162" s="68">
        <f t="shared" si="16"/>
        <v>0.54772255750516674</v>
      </c>
      <c r="N162" s="69" t="s">
        <v>233</v>
      </c>
    </row>
    <row r="163" spans="1:14" s="67" customFormat="1" ht="30">
      <c r="A163" s="106" t="s">
        <v>739</v>
      </c>
      <c r="B163" s="67" t="s">
        <v>672</v>
      </c>
      <c r="C163" s="67" t="s">
        <v>535</v>
      </c>
      <c r="D163" s="69">
        <v>5</v>
      </c>
      <c r="E163" s="69">
        <v>5</v>
      </c>
      <c r="F163" s="69">
        <v>4</v>
      </c>
      <c r="G163" s="69">
        <v>5</v>
      </c>
      <c r="H163" s="69">
        <v>5</v>
      </c>
      <c r="I163" s="69">
        <v>5</v>
      </c>
      <c r="J163" s="129">
        <f t="shared" si="13"/>
        <v>4.833333333333333</v>
      </c>
      <c r="K163" s="129">
        <f t="shared" si="14"/>
        <v>0.40824829046386302</v>
      </c>
      <c r="L163" s="68">
        <f t="shared" si="15"/>
        <v>4.8</v>
      </c>
      <c r="M163" s="68">
        <f t="shared" si="16"/>
        <v>0.44721359549995793</v>
      </c>
      <c r="N163" s="69" t="s">
        <v>234</v>
      </c>
    </row>
    <row r="164" spans="1:14" s="67" customFormat="1" ht="30">
      <c r="A164" s="106" t="s">
        <v>740</v>
      </c>
      <c r="B164" s="67" t="s">
        <v>672</v>
      </c>
      <c r="C164" s="67" t="s">
        <v>535</v>
      </c>
      <c r="D164" s="69">
        <v>5</v>
      </c>
      <c r="E164" s="69">
        <v>5</v>
      </c>
      <c r="F164" s="69">
        <v>5</v>
      </c>
      <c r="G164" s="69">
        <v>5</v>
      </c>
      <c r="H164" s="69">
        <v>4</v>
      </c>
      <c r="I164" s="69">
        <v>5</v>
      </c>
      <c r="J164" s="129">
        <f t="shared" si="13"/>
        <v>4.833333333333333</v>
      </c>
      <c r="K164" s="129">
        <f t="shared" si="14"/>
        <v>0.40824829046386302</v>
      </c>
      <c r="L164" s="68">
        <f t="shared" si="15"/>
        <v>4.8</v>
      </c>
      <c r="M164" s="68">
        <f t="shared" si="16"/>
        <v>0.44721359549995793</v>
      </c>
    </row>
    <row r="165" spans="1:14" s="67" customFormat="1" ht="63.75">
      <c r="A165" s="106" t="s">
        <v>738</v>
      </c>
      <c r="B165" s="67" t="s">
        <v>673</v>
      </c>
      <c r="C165" s="67" t="s">
        <v>535</v>
      </c>
      <c r="D165" s="69">
        <v>4</v>
      </c>
      <c r="E165" s="69">
        <v>4</v>
      </c>
      <c r="F165" s="69">
        <v>4</v>
      </c>
      <c r="G165" s="69">
        <v>3</v>
      </c>
      <c r="H165" s="69">
        <v>4</v>
      </c>
      <c r="I165" s="69">
        <v>5</v>
      </c>
      <c r="J165" s="129">
        <f t="shared" si="13"/>
        <v>4</v>
      </c>
      <c r="K165" s="129">
        <f t="shared" si="14"/>
        <v>0.63245553203367588</v>
      </c>
      <c r="L165" s="68">
        <f t="shared" si="15"/>
        <v>3.8</v>
      </c>
      <c r="M165" s="68">
        <f t="shared" si="16"/>
        <v>0.44721359549995715</v>
      </c>
      <c r="N165" s="69" t="s">
        <v>250</v>
      </c>
    </row>
    <row r="166" spans="1:14" s="67" customFormat="1" ht="30">
      <c r="A166" s="106" t="s">
        <v>739</v>
      </c>
      <c r="B166" s="67" t="s">
        <v>673</v>
      </c>
      <c r="C166" s="67" t="s">
        <v>535</v>
      </c>
      <c r="D166" s="69">
        <v>5</v>
      </c>
      <c r="E166" s="69">
        <v>4</v>
      </c>
      <c r="F166" s="69">
        <v>4</v>
      </c>
      <c r="G166" s="69">
        <v>3</v>
      </c>
      <c r="H166" s="69">
        <v>4</v>
      </c>
      <c r="I166" s="69">
        <v>5</v>
      </c>
      <c r="J166" s="129">
        <f t="shared" si="13"/>
        <v>4.166666666666667</v>
      </c>
      <c r="K166" s="129">
        <f t="shared" si="14"/>
        <v>0.75277265270908045</v>
      </c>
      <c r="L166" s="68">
        <f t="shared" si="15"/>
        <v>4</v>
      </c>
      <c r="M166" s="68">
        <f t="shared" si="16"/>
        <v>0.70710678118654757</v>
      </c>
      <c r="N166" s="69" t="s">
        <v>251</v>
      </c>
    </row>
    <row r="167" spans="1:14" s="67" customFormat="1" ht="30">
      <c r="A167" s="106" t="s">
        <v>740</v>
      </c>
      <c r="B167" s="67" t="s">
        <v>673</v>
      </c>
      <c r="C167" s="67" t="s">
        <v>535</v>
      </c>
      <c r="D167" s="69">
        <v>5</v>
      </c>
      <c r="E167" s="69">
        <v>4</v>
      </c>
      <c r="F167" s="69">
        <v>4</v>
      </c>
      <c r="G167" s="69">
        <v>5</v>
      </c>
      <c r="H167" s="69">
        <v>5</v>
      </c>
      <c r="I167" s="69">
        <v>5</v>
      </c>
      <c r="J167" s="129">
        <f t="shared" si="13"/>
        <v>4.666666666666667</v>
      </c>
      <c r="K167" s="129">
        <f t="shared" si="14"/>
        <v>0.51639777949432408</v>
      </c>
      <c r="L167" s="68">
        <f t="shared" si="15"/>
        <v>4.5999999999999996</v>
      </c>
      <c r="M167" s="68">
        <f t="shared" si="16"/>
        <v>0.54772255750516674</v>
      </c>
      <c r="N167" s="69" t="s">
        <v>252</v>
      </c>
    </row>
    <row r="168" spans="1:14" s="67" customFormat="1">
      <c r="A168" s="53" t="s">
        <v>759</v>
      </c>
      <c r="B168" s="67" t="s">
        <v>675</v>
      </c>
      <c r="C168" s="67" t="s">
        <v>535</v>
      </c>
      <c r="D168" s="33">
        <v>4</v>
      </c>
      <c r="E168" s="33">
        <v>4</v>
      </c>
      <c r="F168" s="33">
        <v>3</v>
      </c>
      <c r="G168" s="33">
        <v>3</v>
      </c>
      <c r="H168" s="33">
        <v>4</v>
      </c>
      <c r="I168" s="33">
        <v>4</v>
      </c>
      <c r="J168" s="129">
        <f t="shared" si="13"/>
        <v>3.6666666666666665</v>
      </c>
      <c r="K168" s="129">
        <f t="shared" si="14"/>
        <v>0.51639777949432131</v>
      </c>
      <c r="L168" s="68">
        <f t="shared" si="15"/>
        <v>3.6</v>
      </c>
      <c r="M168" s="68">
        <f t="shared" si="16"/>
        <v>0.54772255750516674</v>
      </c>
      <c r="N168" s="33" t="s">
        <v>295</v>
      </c>
    </row>
    <row r="169" spans="1:14" s="67" customFormat="1">
      <c r="A169" s="53" t="s">
        <v>760</v>
      </c>
      <c r="B169" s="67" t="s">
        <v>675</v>
      </c>
      <c r="C169" s="67" t="s">
        <v>535</v>
      </c>
      <c r="D169" s="33">
        <v>4</v>
      </c>
      <c r="E169" s="33">
        <v>5</v>
      </c>
      <c r="F169" s="33">
        <v>4</v>
      </c>
      <c r="G169" s="33">
        <v>5</v>
      </c>
      <c r="H169" s="33">
        <v>4</v>
      </c>
      <c r="I169" s="33">
        <v>5</v>
      </c>
      <c r="J169" s="129">
        <f t="shared" si="13"/>
        <v>4.5</v>
      </c>
      <c r="K169" s="129">
        <f t="shared" si="14"/>
        <v>0.54772255750516607</v>
      </c>
      <c r="L169" s="68">
        <f t="shared" si="15"/>
        <v>4.4000000000000004</v>
      </c>
      <c r="M169" s="68">
        <f t="shared" si="16"/>
        <v>0.54772255750516674</v>
      </c>
      <c r="N169" s="33" t="s">
        <v>296</v>
      </c>
    </row>
    <row r="170" spans="1:14" s="67" customFormat="1">
      <c r="A170" s="53" t="s">
        <v>761</v>
      </c>
      <c r="B170" s="67" t="s">
        <v>675</v>
      </c>
      <c r="C170" s="67" t="s">
        <v>535</v>
      </c>
      <c r="D170" s="33">
        <v>3</v>
      </c>
      <c r="E170" s="33">
        <v>4</v>
      </c>
      <c r="F170" s="33">
        <v>4</v>
      </c>
      <c r="G170" s="33">
        <v>5</v>
      </c>
      <c r="H170" s="33">
        <v>4</v>
      </c>
      <c r="I170" s="33">
        <v>5</v>
      </c>
      <c r="J170" s="129">
        <f t="shared" si="13"/>
        <v>4.166666666666667</v>
      </c>
      <c r="K170" s="129">
        <f t="shared" si="14"/>
        <v>0.75277265270908045</v>
      </c>
      <c r="L170" s="68">
        <f t="shared" si="15"/>
        <v>4</v>
      </c>
      <c r="M170" s="68">
        <f t="shared" si="16"/>
        <v>0.70710678118654757</v>
      </c>
      <c r="N170" s="33" t="s">
        <v>297</v>
      </c>
    </row>
    <row r="171" spans="1:14" s="67" customFormat="1">
      <c r="A171" s="53" t="s">
        <v>759</v>
      </c>
      <c r="B171" s="67" t="s">
        <v>676</v>
      </c>
      <c r="C171" s="67" t="s">
        <v>535</v>
      </c>
      <c r="D171" s="33">
        <v>5</v>
      </c>
      <c r="E171" s="33">
        <v>5</v>
      </c>
      <c r="F171" s="33">
        <v>4</v>
      </c>
      <c r="G171" s="33">
        <v>5</v>
      </c>
      <c r="H171" s="33">
        <v>4</v>
      </c>
      <c r="I171" s="33">
        <v>5</v>
      </c>
      <c r="J171" s="129">
        <f t="shared" si="13"/>
        <v>4.666666666666667</v>
      </c>
      <c r="K171" s="129">
        <f t="shared" si="14"/>
        <v>0.51639777949432408</v>
      </c>
      <c r="L171" s="68">
        <f t="shared" si="15"/>
        <v>4.5999999999999996</v>
      </c>
      <c r="M171" s="68">
        <f t="shared" si="16"/>
        <v>0.54772255750516674</v>
      </c>
      <c r="N171" s="35"/>
    </row>
    <row r="172" spans="1:14" s="67" customFormat="1">
      <c r="A172" s="53" t="s">
        <v>760</v>
      </c>
      <c r="B172" s="67" t="s">
        <v>676</v>
      </c>
      <c r="C172" s="67" t="s">
        <v>535</v>
      </c>
      <c r="D172" s="33">
        <v>5</v>
      </c>
      <c r="E172" s="33">
        <v>4</v>
      </c>
      <c r="F172" s="33">
        <v>4</v>
      </c>
      <c r="G172" s="33">
        <v>5</v>
      </c>
      <c r="H172" s="33">
        <v>5</v>
      </c>
      <c r="I172" s="33">
        <v>5</v>
      </c>
      <c r="J172" s="129">
        <f t="shared" si="13"/>
        <v>4.666666666666667</v>
      </c>
      <c r="K172" s="129">
        <f t="shared" si="14"/>
        <v>0.51639777949432408</v>
      </c>
      <c r="L172" s="68">
        <f t="shared" si="15"/>
        <v>4.5999999999999996</v>
      </c>
      <c r="M172" s="68">
        <f t="shared" si="16"/>
        <v>0.54772255750516674</v>
      </c>
      <c r="N172" s="35"/>
    </row>
    <row r="173" spans="1:14" s="67" customFormat="1">
      <c r="A173" s="53" t="s">
        <v>761</v>
      </c>
      <c r="B173" s="67" t="s">
        <v>676</v>
      </c>
      <c r="C173" s="67" t="s">
        <v>535</v>
      </c>
      <c r="D173" s="33">
        <v>4</v>
      </c>
      <c r="E173" s="33">
        <v>4</v>
      </c>
      <c r="F173" s="33">
        <v>2</v>
      </c>
      <c r="G173" s="33">
        <v>4</v>
      </c>
      <c r="H173" s="33">
        <v>3</v>
      </c>
      <c r="I173" s="33">
        <v>4</v>
      </c>
      <c r="J173" s="129">
        <f t="shared" si="13"/>
        <v>3.5</v>
      </c>
      <c r="K173" s="129">
        <f t="shared" si="14"/>
        <v>0.83666002653407556</v>
      </c>
      <c r="L173" s="68">
        <f t="shared" si="15"/>
        <v>3.4</v>
      </c>
      <c r="M173" s="68">
        <f t="shared" si="16"/>
        <v>0.8944271909999163</v>
      </c>
      <c r="N173" s="35"/>
    </row>
    <row r="174" spans="1:14" s="67" customFormat="1">
      <c r="A174" s="53" t="s">
        <v>779</v>
      </c>
      <c r="B174" s="67" t="s">
        <v>677</v>
      </c>
      <c r="C174" s="67" t="s">
        <v>535</v>
      </c>
      <c r="D174" s="33">
        <v>3</v>
      </c>
      <c r="E174" s="33">
        <v>4</v>
      </c>
      <c r="F174" s="33">
        <v>3</v>
      </c>
      <c r="G174" s="33">
        <v>3</v>
      </c>
      <c r="H174" s="33">
        <v>3</v>
      </c>
      <c r="I174" s="33">
        <v>4</v>
      </c>
      <c r="J174" s="129">
        <f t="shared" si="13"/>
        <v>3.3333333333333335</v>
      </c>
      <c r="K174" s="129">
        <f t="shared" si="14"/>
        <v>0.51639777949432131</v>
      </c>
      <c r="L174" s="68">
        <f t="shared" si="15"/>
        <v>3.2</v>
      </c>
      <c r="M174" s="68">
        <f t="shared" si="16"/>
        <v>0.44721359549995715</v>
      </c>
      <c r="N174" s="35"/>
    </row>
    <row r="175" spans="1:14" s="67" customFormat="1">
      <c r="A175" s="53" t="s">
        <v>780</v>
      </c>
      <c r="B175" s="67" t="s">
        <v>677</v>
      </c>
      <c r="C175" s="67" t="s">
        <v>535</v>
      </c>
      <c r="D175" s="33">
        <v>3</v>
      </c>
      <c r="E175" s="33">
        <v>4</v>
      </c>
      <c r="F175" s="33">
        <v>2</v>
      </c>
      <c r="G175" s="33">
        <v>4</v>
      </c>
      <c r="H175" s="33">
        <v>2</v>
      </c>
      <c r="I175" s="33">
        <v>3</v>
      </c>
      <c r="J175" s="129">
        <f t="shared" si="13"/>
        <v>3</v>
      </c>
      <c r="K175" s="129">
        <f t="shared" si="14"/>
        <v>0.89442719099991586</v>
      </c>
      <c r="L175" s="68">
        <f t="shared" si="15"/>
        <v>3</v>
      </c>
      <c r="M175" s="68">
        <f t="shared" si="16"/>
        <v>1</v>
      </c>
      <c r="N175" s="35"/>
    </row>
    <row r="176" spans="1:14" s="67" customFormat="1">
      <c r="A176" s="53" t="s">
        <v>781</v>
      </c>
      <c r="B176" s="67" t="s">
        <v>677</v>
      </c>
      <c r="C176" s="67" t="s">
        <v>535</v>
      </c>
      <c r="D176" s="33">
        <v>4</v>
      </c>
      <c r="E176" s="33">
        <v>4</v>
      </c>
      <c r="F176" s="33">
        <v>4</v>
      </c>
      <c r="G176" s="33">
        <v>4</v>
      </c>
      <c r="H176" s="33">
        <v>3</v>
      </c>
      <c r="I176" s="33">
        <v>4</v>
      </c>
      <c r="J176" s="129">
        <f t="shared" si="13"/>
        <v>3.8333333333333335</v>
      </c>
      <c r="K176" s="129">
        <f t="shared" si="14"/>
        <v>0.40824829046386302</v>
      </c>
      <c r="L176" s="68">
        <f t="shared" si="15"/>
        <v>3.8</v>
      </c>
      <c r="M176" s="68">
        <f t="shared" si="16"/>
        <v>0.44721359549995715</v>
      </c>
      <c r="N176" s="35"/>
    </row>
    <row r="177" spans="1:14" s="67" customFormat="1">
      <c r="A177" s="53" t="s">
        <v>779</v>
      </c>
      <c r="B177" s="67" t="s">
        <v>678</v>
      </c>
      <c r="C177" s="67" t="s">
        <v>535</v>
      </c>
      <c r="D177" s="33">
        <v>5</v>
      </c>
      <c r="E177" s="33">
        <v>4</v>
      </c>
      <c r="F177" s="33">
        <v>5</v>
      </c>
      <c r="G177" s="33">
        <v>5</v>
      </c>
      <c r="H177" s="33">
        <v>5</v>
      </c>
      <c r="I177" s="33">
        <v>5</v>
      </c>
      <c r="J177" s="129">
        <f t="shared" si="13"/>
        <v>4.833333333333333</v>
      </c>
      <c r="K177" s="129">
        <f t="shared" si="14"/>
        <v>0.40824829046386302</v>
      </c>
      <c r="L177" s="68">
        <f t="shared" si="15"/>
        <v>4.8</v>
      </c>
      <c r="M177" s="68">
        <f t="shared" si="16"/>
        <v>0.44721359549995787</v>
      </c>
      <c r="N177" s="33" t="s">
        <v>379</v>
      </c>
    </row>
    <row r="178" spans="1:14" s="67" customFormat="1">
      <c r="A178" s="53" t="s">
        <v>780</v>
      </c>
      <c r="B178" s="67" t="s">
        <v>678</v>
      </c>
      <c r="C178" s="67" t="s">
        <v>535</v>
      </c>
      <c r="D178" s="33">
        <v>4</v>
      </c>
      <c r="E178" s="33">
        <v>5</v>
      </c>
      <c r="F178" s="33">
        <v>5</v>
      </c>
      <c r="G178" s="33">
        <v>5</v>
      </c>
      <c r="H178" s="33">
        <v>5</v>
      </c>
      <c r="I178" s="33">
        <v>5</v>
      </c>
      <c r="J178" s="129">
        <f t="shared" si="13"/>
        <v>4.833333333333333</v>
      </c>
      <c r="K178" s="129">
        <f t="shared" si="14"/>
        <v>0.40824829046386302</v>
      </c>
      <c r="L178" s="68">
        <f t="shared" si="15"/>
        <v>4.8</v>
      </c>
      <c r="M178" s="68">
        <f t="shared" si="16"/>
        <v>0.44721359549995787</v>
      </c>
      <c r="N178" s="33" t="s">
        <v>380</v>
      </c>
    </row>
    <row r="179" spans="1:14" s="67" customFormat="1">
      <c r="A179" s="53" t="s">
        <v>781</v>
      </c>
      <c r="B179" s="67" t="s">
        <v>678</v>
      </c>
      <c r="C179" s="67" t="s">
        <v>535</v>
      </c>
      <c r="D179" s="33">
        <v>5</v>
      </c>
      <c r="E179" s="33">
        <v>5</v>
      </c>
      <c r="F179" s="33">
        <v>5</v>
      </c>
      <c r="G179" s="33">
        <v>5</v>
      </c>
      <c r="H179" s="33">
        <v>5</v>
      </c>
      <c r="I179" s="33">
        <v>5</v>
      </c>
      <c r="J179" s="129">
        <f t="shared" si="13"/>
        <v>5</v>
      </c>
      <c r="K179" s="129">
        <f t="shared" si="14"/>
        <v>0</v>
      </c>
      <c r="L179" s="68">
        <f t="shared" si="15"/>
        <v>5</v>
      </c>
      <c r="M179" s="68">
        <f t="shared" si="16"/>
        <v>0</v>
      </c>
      <c r="N179" s="33" t="s">
        <v>381</v>
      </c>
    </row>
    <row r="180" spans="1:14" s="109" customFormat="1" ht="45">
      <c r="A180" s="108" t="s">
        <v>703</v>
      </c>
      <c r="B180" s="109" t="s">
        <v>674</v>
      </c>
      <c r="C180" s="109" t="s">
        <v>698</v>
      </c>
      <c r="D180" s="110">
        <v>5</v>
      </c>
      <c r="E180" s="110">
        <v>2</v>
      </c>
      <c r="F180" s="110">
        <v>5</v>
      </c>
      <c r="G180" s="110">
        <v>5</v>
      </c>
      <c r="H180" s="110">
        <v>5</v>
      </c>
      <c r="I180" s="110">
        <v>5</v>
      </c>
      <c r="J180" s="130">
        <f t="shared" si="13"/>
        <v>4.5</v>
      </c>
      <c r="K180" s="130">
        <f t="shared" si="14"/>
        <v>1.2247448713915889</v>
      </c>
      <c r="L180" s="121">
        <f t="shared" ref="L180:L210" si="17">AVERAGE(D180:H180)</f>
        <v>4.4000000000000004</v>
      </c>
      <c r="M180" s="121">
        <f t="shared" si="16"/>
        <v>1.3416407864998741</v>
      </c>
      <c r="N180" s="110" t="s">
        <v>509</v>
      </c>
    </row>
    <row r="181" spans="1:14" s="109" customFormat="1" ht="30">
      <c r="A181" s="108" t="s">
        <v>704</v>
      </c>
      <c r="B181" s="109" t="s">
        <v>674</v>
      </c>
      <c r="C181" s="109" t="s">
        <v>698</v>
      </c>
      <c r="D181" s="110">
        <v>5</v>
      </c>
      <c r="E181" s="110">
        <v>5</v>
      </c>
      <c r="F181" s="110">
        <v>5</v>
      </c>
      <c r="G181" s="110">
        <v>5</v>
      </c>
      <c r="H181" s="110">
        <v>5</v>
      </c>
      <c r="I181" s="110">
        <v>5</v>
      </c>
      <c r="J181" s="130">
        <f t="shared" si="13"/>
        <v>5</v>
      </c>
      <c r="K181" s="130">
        <f t="shared" si="14"/>
        <v>0</v>
      </c>
      <c r="L181" s="121">
        <f t="shared" si="17"/>
        <v>5</v>
      </c>
      <c r="M181" s="121">
        <f t="shared" si="16"/>
        <v>0</v>
      </c>
      <c r="N181" s="110" t="s">
        <v>508</v>
      </c>
    </row>
    <row r="182" spans="1:14" s="109" customFormat="1" ht="30">
      <c r="A182" s="108" t="s">
        <v>705</v>
      </c>
      <c r="B182" s="109" t="s">
        <v>674</v>
      </c>
      <c r="C182" s="109" t="s">
        <v>698</v>
      </c>
      <c r="D182" s="110">
        <v>5</v>
      </c>
      <c r="E182" s="110">
        <v>2</v>
      </c>
      <c r="F182" s="110">
        <v>4</v>
      </c>
      <c r="G182" s="110">
        <v>4</v>
      </c>
      <c r="H182" s="110">
        <v>4</v>
      </c>
      <c r="I182" s="110">
        <v>5</v>
      </c>
      <c r="J182" s="130">
        <f t="shared" si="13"/>
        <v>4</v>
      </c>
      <c r="K182" s="130">
        <f t="shared" si="14"/>
        <v>1.0954451150103321</v>
      </c>
      <c r="L182" s="121">
        <f t="shared" si="17"/>
        <v>3.8</v>
      </c>
      <c r="M182" s="121">
        <f t="shared" si="16"/>
        <v>1.0954451150103319</v>
      </c>
      <c r="N182" s="110" t="s">
        <v>510</v>
      </c>
    </row>
    <row r="183" spans="1:14" s="109" customFormat="1" ht="60">
      <c r="A183" s="108" t="s">
        <v>722</v>
      </c>
      <c r="B183" s="109" t="s">
        <v>668</v>
      </c>
      <c r="C183" s="109" t="s">
        <v>698</v>
      </c>
      <c r="D183" s="111">
        <v>3</v>
      </c>
      <c r="E183" s="111">
        <v>3</v>
      </c>
      <c r="F183" s="111">
        <v>3</v>
      </c>
      <c r="G183" s="111">
        <v>4</v>
      </c>
      <c r="H183" s="111">
        <v>3</v>
      </c>
      <c r="I183" s="111">
        <v>4</v>
      </c>
      <c r="J183" s="130">
        <f t="shared" si="13"/>
        <v>3.3333333333333335</v>
      </c>
      <c r="K183" s="130">
        <f t="shared" si="14"/>
        <v>0.51639777949432131</v>
      </c>
      <c r="L183" s="121">
        <f t="shared" si="17"/>
        <v>3.2</v>
      </c>
      <c r="M183" s="121">
        <f t="shared" si="16"/>
        <v>0.44721359549995715</v>
      </c>
      <c r="N183" s="111" t="s">
        <v>138</v>
      </c>
    </row>
    <row r="184" spans="1:14" s="109" customFormat="1" ht="45">
      <c r="A184" s="108" t="s">
        <v>723</v>
      </c>
      <c r="B184" s="109" t="s">
        <v>668</v>
      </c>
      <c r="C184" s="109" t="s">
        <v>698</v>
      </c>
      <c r="D184" s="111">
        <v>2</v>
      </c>
      <c r="E184" s="111">
        <v>3</v>
      </c>
      <c r="F184" s="111">
        <v>3</v>
      </c>
      <c r="G184" s="111">
        <v>2</v>
      </c>
      <c r="H184" s="111">
        <v>2</v>
      </c>
      <c r="I184" s="111">
        <v>3</v>
      </c>
      <c r="J184" s="130">
        <f t="shared" si="13"/>
        <v>2.5</v>
      </c>
      <c r="K184" s="130">
        <f t="shared" si="14"/>
        <v>0.54772255750516607</v>
      </c>
      <c r="L184" s="121">
        <f t="shared" si="17"/>
        <v>2.4</v>
      </c>
      <c r="M184" s="121">
        <f t="shared" si="16"/>
        <v>0.54772255750516596</v>
      </c>
      <c r="N184" s="111" t="s">
        <v>138</v>
      </c>
    </row>
    <row r="185" spans="1:14" s="109" customFormat="1" ht="45">
      <c r="A185" s="108" t="s">
        <v>724</v>
      </c>
      <c r="B185" s="109" t="s">
        <v>668</v>
      </c>
      <c r="C185" s="109" t="s">
        <v>698</v>
      </c>
      <c r="D185" s="111">
        <v>3</v>
      </c>
      <c r="E185" s="111">
        <v>4</v>
      </c>
      <c r="F185" s="111">
        <v>4</v>
      </c>
      <c r="G185" s="111">
        <v>5</v>
      </c>
      <c r="H185" s="111">
        <v>5</v>
      </c>
      <c r="I185" s="111">
        <v>5</v>
      </c>
      <c r="J185" s="130">
        <f t="shared" si="13"/>
        <v>4.333333333333333</v>
      </c>
      <c r="K185" s="130">
        <f t="shared" si="14"/>
        <v>0.81649658092772548</v>
      </c>
      <c r="L185" s="121">
        <f t="shared" si="17"/>
        <v>4.2</v>
      </c>
      <c r="M185" s="121">
        <f t="shared" si="16"/>
        <v>0.83666002653407512</v>
      </c>
      <c r="N185" s="111" t="s">
        <v>138</v>
      </c>
    </row>
    <row r="186" spans="1:14" s="109" customFormat="1" ht="60">
      <c r="A186" s="108" t="s">
        <v>722</v>
      </c>
      <c r="B186" s="109" t="s">
        <v>669</v>
      </c>
      <c r="C186" s="109" t="s">
        <v>698</v>
      </c>
      <c r="D186" s="122">
        <v>2</v>
      </c>
      <c r="E186" s="122">
        <v>3</v>
      </c>
      <c r="F186" s="111">
        <v>2</v>
      </c>
      <c r="G186" s="111">
        <v>5</v>
      </c>
      <c r="H186" s="111">
        <v>5</v>
      </c>
      <c r="I186" s="111">
        <v>5</v>
      </c>
      <c r="J186" s="130">
        <f t="shared" si="13"/>
        <v>3.6666666666666665</v>
      </c>
      <c r="K186" s="130">
        <f t="shared" si="14"/>
        <v>1.5055453054181618</v>
      </c>
      <c r="L186" s="121">
        <f t="shared" si="17"/>
        <v>3.4</v>
      </c>
      <c r="M186" s="121">
        <f t="shared" si="16"/>
        <v>1.5165750888103104</v>
      </c>
      <c r="N186" s="111" t="s">
        <v>161</v>
      </c>
    </row>
    <row r="187" spans="1:14" s="109" customFormat="1" ht="45">
      <c r="A187" s="108" t="s">
        <v>723</v>
      </c>
      <c r="B187" s="109" t="s">
        <v>669</v>
      </c>
      <c r="C187" s="109" t="s">
        <v>698</v>
      </c>
      <c r="D187" s="111">
        <v>5</v>
      </c>
      <c r="E187" s="111">
        <v>5</v>
      </c>
      <c r="F187" s="111">
        <v>5</v>
      </c>
      <c r="G187" s="111">
        <v>5</v>
      </c>
      <c r="H187" s="111">
        <v>5</v>
      </c>
      <c r="I187" s="111">
        <v>5</v>
      </c>
      <c r="J187" s="130">
        <f t="shared" si="13"/>
        <v>5</v>
      </c>
      <c r="K187" s="130">
        <f t="shared" si="14"/>
        <v>0</v>
      </c>
      <c r="L187" s="121">
        <f t="shared" si="17"/>
        <v>5</v>
      </c>
      <c r="M187" s="121">
        <f t="shared" si="16"/>
        <v>0</v>
      </c>
      <c r="N187" s="111" t="s">
        <v>162</v>
      </c>
    </row>
    <row r="188" spans="1:14" s="109" customFormat="1" ht="45">
      <c r="A188" s="108" t="s">
        <v>724</v>
      </c>
      <c r="B188" s="109" t="s">
        <v>669</v>
      </c>
      <c r="C188" s="109" t="s">
        <v>698</v>
      </c>
      <c r="D188" s="111">
        <v>4</v>
      </c>
      <c r="E188" s="111">
        <v>4</v>
      </c>
      <c r="F188" s="111">
        <v>3</v>
      </c>
      <c r="G188" s="111">
        <v>5</v>
      </c>
      <c r="H188" s="111">
        <v>3</v>
      </c>
      <c r="I188" s="111">
        <v>5</v>
      </c>
      <c r="J188" s="130">
        <f t="shared" si="13"/>
        <v>4</v>
      </c>
      <c r="K188" s="130">
        <f t="shared" si="14"/>
        <v>0.89442719099991586</v>
      </c>
      <c r="L188" s="121">
        <f t="shared" si="17"/>
        <v>3.8</v>
      </c>
      <c r="M188" s="121">
        <f t="shared" si="16"/>
        <v>0.83666002653407512</v>
      </c>
      <c r="N188" s="111" t="s">
        <v>163</v>
      </c>
    </row>
    <row r="189" spans="1:14" s="109" customFormat="1" ht="60">
      <c r="A189" s="108" t="s">
        <v>722</v>
      </c>
      <c r="B189" s="109" t="s">
        <v>670</v>
      </c>
      <c r="C189" s="109" t="s">
        <v>698</v>
      </c>
      <c r="D189" s="111">
        <v>3</v>
      </c>
      <c r="E189" s="111">
        <v>4</v>
      </c>
      <c r="F189" s="111">
        <v>2</v>
      </c>
      <c r="G189" s="111">
        <v>4</v>
      </c>
      <c r="H189" s="111">
        <v>2</v>
      </c>
      <c r="I189" s="111">
        <v>4</v>
      </c>
      <c r="J189" s="130">
        <f t="shared" si="13"/>
        <v>3.1666666666666665</v>
      </c>
      <c r="K189" s="130">
        <f t="shared" si="14"/>
        <v>0.98319208025017524</v>
      </c>
      <c r="L189" s="121">
        <f t="shared" si="17"/>
        <v>3</v>
      </c>
      <c r="M189" s="121">
        <f t="shared" si="16"/>
        <v>1</v>
      </c>
      <c r="N189" s="111" t="s">
        <v>194</v>
      </c>
    </row>
    <row r="190" spans="1:14" s="109" customFormat="1" ht="45">
      <c r="A190" s="108" t="s">
        <v>723</v>
      </c>
      <c r="B190" s="109" t="s">
        <v>670</v>
      </c>
      <c r="C190" s="109" t="s">
        <v>698</v>
      </c>
      <c r="D190" s="111">
        <v>4</v>
      </c>
      <c r="E190" s="111">
        <v>2</v>
      </c>
      <c r="F190" s="111">
        <v>2</v>
      </c>
      <c r="G190" s="111">
        <v>3</v>
      </c>
      <c r="H190" s="111">
        <v>2</v>
      </c>
      <c r="I190" s="111">
        <v>3</v>
      </c>
      <c r="J190" s="130">
        <f t="shared" si="13"/>
        <v>2.6666666666666665</v>
      </c>
      <c r="K190" s="130">
        <f t="shared" si="14"/>
        <v>0.81649658092772637</v>
      </c>
      <c r="L190" s="121">
        <f t="shared" si="17"/>
        <v>2.6</v>
      </c>
      <c r="M190" s="121">
        <f t="shared" si="16"/>
        <v>0.8944271909999163</v>
      </c>
      <c r="N190" s="111" t="s">
        <v>195</v>
      </c>
    </row>
    <row r="191" spans="1:14" s="109" customFormat="1" ht="45">
      <c r="A191" s="108" t="s">
        <v>724</v>
      </c>
      <c r="B191" s="109" t="s">
        <v>670</v>
      </c>
      <c r="C191" s="109" t="s">
        <v>698</v>
      </c>
      <c r="D191" s="111">
        <v>4</v>
      </c>
      <c r="E191" s="111">
        <v>4</v>
      </c>
      <c r="F191" s="111">
        <v>2</v>
      </c>
      <c r="G191" s="111">
        <v>3</v>
      </c>
      <c r="H191" s="111">
        <v>2</v>
      </c>
      <c r="I191" s="111">
        <v>4</v>
      </c>
      <c r="J191" s="130">
        <f t="shared" ref="J191:J210" si="18">AVERAGE(D191:I191)</f>
        <v>3.1666666666666665</v>
      </c>
      <c r="K191" s="130">
        <f t="shared" ref="K191:K210" si="19">STDEV(D191:I191)</f>
        <v>0.98319208025017524</v>
      </c>
      <c r="L191" s="121">
        <f t="shared" si="17"/>
        <v>3</v>
      </c>
      <c r="M191" s="121">
        <f t="shared" ref="M191:M210" si="20">STDEV(D191:H191)</f>
        <v>1</v>
      </c>
      <c r="N191" s="111" t="s">
        <v>194</v>
      </c>
    </row>
    <row r="192" spans="1:14" s="109" customFormat="1" ht="60">
      <c r="A192" s="108" t="s">
        <v>722</v>
      </c>
      <c r="B192" s="109" t="s">
        <v>671</v>
      </c>
      <c r="C192" s="109" t="s">
        <v>698</v>
      </c>
      <c r="D192" s="111">
        <v>4</v>
      </c>
      <c r="E192" s="111">
        <v>4</v>
      </c>
      <c r="F192" s="111">
        <v>4</v>
      </c>
      <c r="G192" s="111">
        <v>5</v>
      </c>
      <c r="H192" s="111">
        <v>5</v>
      </c>
      <c r="I192" s="111">
        <v>5</v>
      </c>
      <c r="J192" s="130">
        <f t="shared" si="18"/>
        <v>4.5</v>
      </c>
      <c r="K192" s="130">
        <f t="shared" si="19"/>
        <v>0.54772255750516607</v>
      </c>
      <c r="L192" s="121">
        <f t="shared" si="17"/>
        <v>4.4000000000000004</v>
      </c>
      <c r="M192" s="121">
        <f t="shared" si="20"/>
        <v>0.54772255750516674</v>
      </c>
      <c r="N192" s="111" t="s">
        <v>212</v>
      </c>
    </row>
    <row r="193" spans="1:14" s="109" customFormat="1" ht="45">
      <c r="A193" s="108" t="s">
        <v>723</v>
      </c>
      <c r="B193" s="109" t="s">
        <v>671</v>
      </c>
      <c r="C193" s="109" t="s">
        <v>698</v>
      </c>
      <c r="D193" s="111">
        <v>5</v>
      </c>
      <c r="E193" s="111">
        <v>5</v>
      </c>
      <c r="F193" s="111">
        <v>5</v>
      </c>
      <c r="G193" s="111">
        <v>5</v>
      </c>
      <c r="H193" s="111">
        <v>5</v>
      </c>
      <c r="I193" s="111">
        <v>5</v>
      </c>
      <c r="J193" s="130">
        <f t="shared" si="18"/>
        <v>5</v>
      </c>
      <c r="K193" s="130">
        <f t="shared" si="19"/>
        <v>0</v>
      </c>
      <c r="L193" s="121">
        <f t="shared" si="17"/>
        <v>5</v>
      </c>
      <c r="M193" s="121">
        <f t="shared" si="20"/>
        <v>0</v>
      </c>
    </row>
    <row r="194" spans="1:14" s="109" customFormat="1" ht="45">
      <c r="A194" s="108" t="s">
        <v>724</v>
      </c>
      <c r="B194" s="109" t="s">
        <v>671</v>
      </c>
      <c r="C194" s="109" t="s">
        <v>698</v>
      </c>
      <c r="D194" s="111">
        <v>5</v>
      </c>
      <c r="E194" s="111">
        <v>4</v>
      </c>
      <c r="F194" s="111">
        <v>5</v>
      </c>
      <c r="G194" s="111">
        <v>5</v>
      </c>
      <c r="H194" s="111">
        <v>5</v>
      </c>
      <c r="I194" s="111">
        <v>5</v>
      </c>
      <c r="J194" s="130">
        <f t="shared" si="18"/>
        <v>4.833333333333333</v>
      </c>
      <c r="K194" s="130">
        <f t="shared" si="19"/>
        <v>0.40824829046386302</v>
      </c>
      <c r="L194" s="121">
        <f t="shared" si="17"/>
        <v>4.8</v>
      </c>
      <c r="M194" s="121">
        <f t="shared" si="20"/>
        <v>0.44721359549995787</v>
      </c>
      <c r="N194" s="111" t="s">
        <v>213</v>
      </c>
    </row>
    <row r="195" spans="1:14" s="109" customFormat="1" ht="45">
      <c r="A195" s="108" t="s">
        <v>741</v>
      </c>
      <c r="B195" s="109" t="s">
        <v>672</v>
      </c>
      <c r="C195" s="109" t="s">
        <v>698</v>
      </c>
      <c r="D195" s="111">
        <v>5</v>
      </c>
      <c r="E195" s="111">
        <v>4</v>
      </c>
      <c r="F195" s="111">
        <v>5</v>
      </c>
      <c r="G195" s="111">
        <v>4</v>
      </c>
      <c r="H195" s="111">
        <v>5</v>
      </c>
      <c r="I195" s="111">
        <v>5</v>
      </c>
      <c r="J195" s="130">
        <f t="shared" si="18"/>
        <v>4.666666666666667</v>
      </c>
      <c r="K195" s="130">
        <f t="shared" si="19"/>
        <v>0.51639777949432408</v>
      </c>
      <c r="L195" s="121">
        <f t="shared" si="17"/>
        <v>4.5999999999999996</v>
      </c>
      <c r="M195" s="121">
        <f t="shared" si="20"/>
        <v>0.54772255750516674</v>
      </c>
      <c r="N195" s="111" t="s">
        <v>237</v>
      </c>
    </row>
    <row r="196" spans="1:14" s="109" customFormat="1" ht="30">
      <c r="A196" s="108" t="s">
        <v>742</v>
      </c>
      <c r="B196" s="109" t="s">
        <v>672</v>
      </c>
      <c r="C196" s="109" t="s">
        <v>698</v>
      </c>
      <c r="D196" s="111">
        <v>5</v>
      </c>
      <c r="E196" s="111">
        <v>5</v>
      </c>
      <c r="F196" s="111">
        <v>5</v>
      </c>
      <c r="G196" s="111">
        <v>5</v>
      </c>
      <c r="H196" s="111">
        <v>5</v>
      </c>
      <c r="I196" s="111">
        <v>5</v>
      </c>
      <c r="J196" s="130">
        <f t="shared" si="18"/>
        <v>5</v>
      </c>
      <c r="K196" s="130">
        <f t="shared" si="19"/>
        <v>0</v>
      </c>
      <c r="L196" s="121">
        <f t="shared" si="17"/>
        <v>5</v>
      </c>
      <c r="M196" s="121">
        <f t="shared" si="20"/>
        <v>0</v>
      </c>
    </row>
    <row r="197" spans="1:14" s="109" customFormat="1" ht="30">
      <c r="A197" s="108" t="s">
        <v>743</v>
      </c>
      <c r="B197" s="109" t="s">
        <v>672</v>
      </c>
      <c r="C197" s="109" t="s">
        <v>698</v>
      </c>
      <c r="D197" s="111">
        <v>4</v>
      </c>
      <c r="E197" s="111">
        <v>5</v>
      </c>
      <c r="F197" s="111">
        <v>4</v>
      </c>
      <c r="G197" s="111">
        <v>5</v>
      </c>
      <c r="H197" s="111">
        <v>4</v>
      </c>
      <c r="I197" s="111">
        <v>5</v>
      </c>
      <c r="J197" s="130">
        <f t="shared" si="18"/>
        <v>4.5</v>
      </c>
      <c r="K197" s="130">
        <f t="shared" si="19"/>
        <v>0.54772255750516607</v>
      </c>
      <c r="L197" s="121">
        <f t="shared" si="17"/>
        <v>4.4000000000000004</v>
      </c>
      <c r="M197" s="121">
        <f t="shared" si="20"/>
        <v>0.54772255750516674</v>
      </c>
    </row>
    <row r="198" spans="1:14" s="109" customFormat="1" ht="45">
      <c r="A198" s="108" t="s">
        <v>741</v>
      </c>
      <c r="B198" s="109" t="s">
        <v>673</v>
      </c>
      <c r="C198" s="109" t="s">
        <v>698</v>
      </c>
      <c r="D198" s="111">
        <v>4</v>
      </c>
      <c r="E198" s="111">
        <v>3</v>
      </c>
      <c r="F198" s="111">
        <v>4</v>
      </c>
      <c r="G198" s="111">
        <v>4</v>
      </c>
      <c r="H198" s="111">
        <v>4</v>
      </c>
      <c r="I198" s="111">
        <v>5</v>
      </c>
      <c r="J198" s="130">
        <f t="shared" si="18"/>
        <v>4</v>
      </c>
      <c r="K198" s="130">
        <f t="shared" si="19"/>
        <v>0.63245553203367588</v>
      </c>
      <c r="L198" s="121">
        <f t="shared" si="17"/>
        <v>3.8</v>
      </c>
      <c r="M198" s="121">
        <f t="shared" si="20"/>
        <v>0.44721359549995715</v>
      </c>
      <c r="N198" s="111" t="s">
        <v>255</v>
      </c>
    </row>
    <row r="199" spans="1:14" s="109" customFormat="1" ht="30">
      <c r="A199" s="108" t="s">
        <v>742</v>
      </c>
      <c r="B199" s="109" t="s">
        <v>673</v>
      </c>
      <c r="C199" s="109" t="s">
        <v>698</v>
      </c>
      <c r="D199" s="111">
        <v>4</v>
      </c>
      <c r="E199" s="111">
        <v>3</v>
      </c>
      <c r="F199" s="111">
        <v>4</v>
      </c>
      <c r="G199" s="111">
        <v>3</v>
      </c>
      <c r="H199" s="111">
        <v>3</v>
      </c>
      <c r="I199" s="111">
        <v>4</v>
      </c>
      <c r="J199" s="130">
        <f t="shared" si="18"/>
        <v>3.5</v>
      </c>
      <c r="K199" s="130">
        <f t="shared" si="19"/>
        <v>0.54772255750516607</v>
      </c>
      <c r="L199" s="121">
        <f t="shared" si="17"/>
        <v>3.4</v>
      </c>
      <c r="M199" s="121">
        <f t="shared" si="20"/>
        <v>0.54772255750516674</v>
      </c>
      <c r="N199" s="111" t="s">
        <v>256</v>
      </c>
    </row>
    <row r="200" spans="1:14" s="109" customFormat="1" ht="51">
      <c r="A200" s="108" t="s">
        <v>743</v>
      </c>
      <c r="B200" s="109" t="s">
        <v>673</v>
      </c>
      <c r="C200" s="109" t="s">
        <v>698</v>
      </c>
      <c r="D200" s="111">
        <v>3</v>
      </c>
      <c r="E200" s="111">
        <v>2</v>
      </c>
      <c r="F200" s="111">
        <v>3</v>
      </c>
      <c r="G200" s="111">
        <v>3</v>
      </c>
      <c r="H200" s="111">
        <v>3</v>
      </c>
      <c r="I200" s="111">
        <v>4</v>
      </c>
      <c r="J200" s="130">
        <f t="shared" si="18"/>
        <v>3</v>
      </c>
      <c r="K200" s="130">
        <f t="shared" si="19"/>
        <v>0.63245553203367588</v>
      </c>
      <c r="L200" s="121">
        <f t="shared" si="17"/>
        <v>2.8</v>
      </c>
      <c r="M200" s="121">
        <f t="shared" si="20"/>
        <v>0.44721359549995715</v>
      </c>
      <c r="N200" s="111" t="s">
        <v>257</v>
      </c>
    </row>
    <row r="201" spans="1:14" s="109" customFormat="1">
      <c r="A201" s="112" t="s">
        <v>762</v>
      </c>
      <c r="B201" s="109" t="s">
        <v>675</v>
      </c>
      <c r="C201" s="109" t="s">
        <v>698</v>
      </c>
      <c r="D201" s="113">
        <v>4</v>
      </c>
      <c r="E201" s="113">
        <v>5</v>
      </c>
      <c r="F201" s="113">
        <v>4</v>
      </c>
      <c r="G201" s="113">
        <v>5</v>
      </c>
      <c r="H201" s="113">
        <v>5</v>
      </c>
      <c r="I201" s="113">
        <v>5</v>
      </c>
      <c r="J201" s="130">
        <f t="shared" si="18"/>
        <v>4.666666666666667</v>
      </c>
      <c r="K201" s="130">
        <f t="shared" si="19"/>
        <v>0.51639777949432408</v>
      </c>
      <c r="L201" s="121">
        <f t="shared" si="17"/>
        <v>4.5999999999999996</v>
      </c>
      <c r="M201" s="121">
        <f t="shared" si="20"/>
        <v>0.54772255750516674</v>
      </c>
      <c r="N201" s="113" t="s">
        <v>300</v>
      </c>
    </row>
    <row r="202" spans="1:14" s="109" customFormat="1">
      <c r="A202" s="112" t="s">
        <v>763</v>
      </c>
      <c r="B202" s="109" t="s">
        <v>675</v>
      </c>
      <c r="C202" s="109" t="s">
        <v>698</v>
      </c>
      <c r="D202" s="113">
        <v>4</v>
      </c>
      <c r="E202" s="113">
        <v>5</v>
      </c>
      <c r="F202" s="113">
        <v>5</v>
      </c>
      <c r="G202" s="113">
        <v>5</v>
      </c>
      <c r="H202" s="113">
        <v>5</v>
      </c>
      <c r="I202" s="113">
        <v>5</v>
      </c>
      <c r="J202" s="130">
        <f t="shared" si="18"/>
        <v>4.833333333333333</v>
      </c>
      <c r="K202" s="130">
        <f t="shared" si="19"/>
        <v>0.40824829046386302</v>
      </c>
      <c r="L202" s="121">
        <f t="shared" si="17"/>
        <v>4.8</v>
      </c>
      <c r="M202" s="121">
        <f t="shared" si="20"/>
        <v>0.44721359549995787</v>
      </c>
      <c r="N202" s="113" t="s">
        <v>301</v>
      </c>
    </row>
    <row r="203" spans="1:14" s="109" customFormat="1">
      <c r="A203" s="112" t="s">
        <v>743</v>
      </c>
      <c r="B203" s="109" t="s">
        <v>675</v>
      </c>
      <c r="C203" s="109" t="s">
        <v>698</v>
      </c>
      <c r="D203" s="113">
        <v>4</v>
      </c>
      <c r="E203" s="113">
        <v>4</v>
      </c>
      <c r="F203" s="113">
        <v>4</v>
      </c>
      <c r="G203" s="113">
        <v>5</v>
      </c>
      <c r="H203" s="113">
        <v>5</v>
      </c>
      <c r="I203" s="113">
        <v>5</v>
      </c>
      <c r="J203" s="130">
        <f t="shared" si="18"/>
        <v>4.5</v>
      </c>
      <c r="K203" s="130">
        <f t="shared" si="19"/>
        <v>0.54772255750516607</v>
      </c>
      <c r="L203" s="121">
        <f t="shared" si="17"/>
        <v>4.4000000000000004</v>
      </c>
      <c r="M203" s="121">
        <f t="shared" si="20"/>
        <v>0.54772255750516674</v>
      </c>
      <c r="N203" s="113" t="s">
        <v>302</v>
      </c>
    </row>
    <row r="204" spans="1:14" s="109" customFormat="1">
      <c r="A204" s="112" t="s">
        <v>762</v>
      </c>
      <c r="B204" s="109" t="s">
        <v>676</v>
      </c>
      <c r="C204" s="109" t="s">
        <v>698</v>
      </c>
      <c r="D204" s="113">
        <v>4</v>
      </c>
      <c r="E204" s="113">
        <v>2</v>
      </c>
      <c r="F204" s="113">
        <v>3</v>
      </c>
      <c r="G204" s="113">
        <v>2</v>
      </c>
      <c r="H204" s="113">
        <v>3</v>
      </c>
      <c r="I204" s="113">
        <v>3</v>
      </c>
      <c r="J204" s="130">
        <f t="shared" si="18"/>
        <v>2.8333333333333335</v>
      </c>
      <c r="K204" s="130">
        <f t="shared" si="19"/>
        <v>0.75277265270908122</v>
      </c>
      <c r="L204" s="121">
        <f t="shared" si="17"/>
        <v>2.8</v>
      </c>
      <c r="M204" s="121">
        <f t="shared" si="20"/>
        <v>0.83666002653407512</v>
      </c>
      <c r="N204" s="113" t="s">
        <v>360</v>
      </c>
    </row>
    <row r="205" spans="1:14" s="109" customFormat="1">
      <c r="A205" s="112" t="s">
        <v>763</v>
      </c>
      <c r="B205" s="109" t="s">
        <v>676</v>
      </c>
      <c r="C205" s="109" t="s">
        <v>698</v>
      </c>
      <c r="D205" s="113">
        <v>5</v>
      </c>
      <c r="E205" s="113">
        <v>5</v>
      </c>
      <c r="F205" s="113">
        <v>4</v>
      </c>
      <c r="G205" s="113">
        <v>5</v>
      </c>
      <c r="H205" s="113">
        <v>4</v>
      </c>
      <c r="I205" s="113">
        <v>5</v>
      </c>
      <c r="J205" s="130">
        <f t="shared" si="18"/>
        <v>4.666666666666667</v>
      </c>
      <c r="K205" s="130">
        <f t="shared" si="19"/>
        <v>0.51639777949432408</v>
      </c>
      <c r="L205" s="121">
        <f t="shared" si="17"/>
        <v>4.5999999999999996</v>
      </c>
      <c r="M205" s="121">
        <f t="shared" si="20"/>
        <v>0.54772255750516674</v>
      </c>
      <c r="N205" s="114"/>
    </row>
    <row r="206" spans="1:14" s="109" customFormat="1">
      <c r="A206" s="112" t="s">
        <v>743</v>
      </c>
      <c r="B206" s="109" t="s">
        <v>676</v>
      </c>
      <c r="C206" s="109" t="s">
        <v>698</v>
      </c>
      <c r="D206" s="113">
        <v>2</v>
      </c>
      <c r="E206" s="113">
        <v>1</v>
      </c>
      <c r="F206" s="113">
        <v>2</v>
      </c>
      <c r="G206" s="113">
        <v>2</v>
      </c>
      <c r="H206" s="113">
        <v>3</v>
      </c>
      <c r="I206" s="113">
        <v>2</v>
      </c>
      <c r="J206" s="130">
        <f t="shared" si="18"/>
        <v>2</v>
      </c>
      <c r="K206" s="130">
        <f t="shared" si="19"/>
        <v>0.63245553203367588</v>
      </c>
      <c r="L206" s="121">
        <f t="shared" si="17"/>
        <v>2</v>
      </c>
      <c r="M206" s="121">
        <f t="shared" si="20"/>
        <v>0.70710678118654757</v>
      </c>
      <c r="N206" s="114"/>
    </row>
    <row r="207" spans="1:14" s="109" customFormat="1">
      <c r="A207" s="112" t="s">
        <v>782</v>
      </c>
      <c r="B207" s="109" t="s">
        <v>677</v>
      </c>
      <c r="C207" s="109" t="s">
        <v>698</v>
      </c>
      <c r="D207" s="113">
        <v>3</v>
      </c>
      <c r="E207" s="113">
        <v>3</v>
      </c>
      <c r="F207" s="113">
        <v>3</v>
      </c>
      <c r="G207" s="113">
        <v>3</v>
      </c>
      <c r="H207" s="113">
        <v>3</v>
      </c>
      <c r="I207" s="113">
        <v>2</v>
      </c>
      <c r="J207" s="130">
        <f t="shared" si="18"/>
        <v>2.8333333333333335</v>
      </c>
      <c r="K207" s="130">
        <f t="shared" si="19"/>
        <v>0.40824829046386357</v>
      </c>
      <c r="L207" s="121">
        <f t="shared" si="17"/>
        <v>3</v>
      </c>
      <c r="M207" s="121">
        <f t="shared" si="20"/>
        <v>0</v>
      </c>
      <c r="N207" s="114"/>
    </row>
    <row r="208" spans="1:14" s="109" customFormat="1">
      <c r="A208" s="112" t="s">
        <v>783</v>
      </c>
      <c r="B208" s="109" t="s">
        <v>677</v>
      </c>
      <c r="C208" s="109" t="s">
        <v>698</v>
      </c>
      <c r="D208" s="113">
        <v>2</v>
      </c>
      <c r="E208" s="113">
        <v>1</v>
      </c>
      <c r="F208" s="113">
        <v>2</v>
      </c>
      <c r="G208" s="113">
        <v>1</v>
      </c>
      <c r="H208" s="113">
        <v>1</v>
      </c>
      <c r="I208" s="113">
        <v>2</v>
      </c>
      <c r="J208" s="130">
        <f t="shared" si="18"/>
        <v>1.5</v>
      </c>
      <c r="K208" s="130">
        <f t="shared" si="19"/>
        <v>0.54772255750516607</v>
      </c>
      <c r="L208" s="121">
        <f t="shared" si="17"/>
        <v>1.4</v>
      </c>
      <c r="M208" s="121">
        <f t="shared" si="20"/>
        <v>0.54772255750516596</v>
      </c>
      <c r="N208" s="114"/>
    </row>
    <row r="209" spans="1:14" s="109" customFormat="1">
      <c r="A209" s="112" t="s">
        <v>782</v>
      </c>
      <c r="B209" s="109" t="s">
        <v>678</v>
      </c>
      <c r="C209" s="109" t="s">
        <v>698</v>
      </c>
      <c r="D209" s="113">
        <v>5</v>
      </c>
      <c r="E209" s="113">
        <v>5</v>
      </c>
      <c r="F209" s="113">
        <v>5</v>
      </c>
      <c r="G209" s="113">
        <v>5</v>
      </c>
      <c r="H209" s="113">
        <v>5</v>
      </c>
      <c r="I209" s="113">
        <v>5</v>
      </c>
      <c r="J209" s="130">
        <f t="shared" si="18"/>
        <v>5</v>
      </c>
      <c r="K209" s="130">
        <f t="shared" si="19"/>
        <v>0</v>
      </c>
      <c r="L209" s="121">
        <f t="shared" si="17"/>
        <v>5</v>
      </c>
      <c r="M209" s="121">
        <f t="shared" si="20"/>
        <v>0</v>
      </c>
      <c r="N209" s="113" t="s">
        <v>384</v>
      </c>
    </row>
    <row r="210" spans="1:14" s="109" customFormat="1">
      <c r="A210" s="112" t="s">
        <v>783</v>
      </c>
      <c r="B210" s="109" t="s">
        <v>678</v>
      </c>
      <c r="C210" s="109" t="s">
        <v>698</v>
      </c>
      <c r="D210" s="113">
        <v>5</v>
      </c>
      <c r="E210" s="113">
        <v>4</v>
      </c>
      <c r="F210" s="113">
        <v>5</v>
      </c>
      <c r="G210" s="113">
        <v>5</v>
      </c>
      <c r="H210" s="113">
        <v>5</v>
      </c>
      <c r="I210" s="113">
        <v>5</v>
      </c>
      <c r="J210" s="130">
        <f t="shared" si="18"/>
        <v>4.833333333333333</v>
      </c>
      <c r="K210" s="130">
        <f t="shared" si="19"/>
        <v>0.40824829046386302</v>
      </c>
      <c r="L210" s="121">
        <f t="shared" si="17"/>
        <v>4.8</v>
      </c>
      <c r="M210" s="121">
        <f t="shared" si="20"/>
        <v>0.44721359549995787</v>
      </c>
      <c r="N210" s="113" t="s">
        <v>385</v>
      </c>
    </row>
    <row r="211" spans="1:14">
      <c r="A211" s="8" t="s">
        <v>4717</v>
      </c>
      <c r="D211" s="59">
        <f t="shared" ref="D211:J211" si="21">AVERAGE(D2:D34)</f>
        <v>4.3939393939393936</v>
      </c>
      <c r="E211" s="59">
        <f t="shared" si="21"/>
        <v>3.6363636363636362</v>
      </c>
      <c r="F211" s="59">
        <f t="shared" si="21"/>
        <v>3.9696969696969697</v>
      </c>
      <c r="G211" s="59">
        <f t="shared" si="21"/>
        <v>4</v>
      </c>
      <c r="H211" s="59">
        <f t="shared" si="21"/>
        <v>3.9090909090909092</v>
      </c>
      <c r="I211" s="59">
        <f t="shared" si="21"/>
        <v>4.3030303030303028</v>
      </c>
      <c r="J211" s="59">
        <f t="shared" si="21"/>
        <v>4.0353535353535355</v>
      </c>
      <c r="K211" s="59">
        <f>STDEV(J2:J210)</f>
        <v>0.86830157434697153</v>
      </c>
      <c r="L211" s="124">
        <f>AVERAGE(L2:L34)</f>
        <v>3.981818181818181</v>
      </c>
      <c r="M211" s="60">
        <f>STDEV(L2:L210)</f>
        <v>0.87760548514684378</v>
      </c>
    </row>
    <row r="212" spans="1:14">
      <c r="A212" s="8" t="s">
        <v>4718</v>
      </c>
      <c r="D212" s="59">
        <f t="shared" ref="D212:J212" si="22">STDEV(D2:D34)</f>
        <v>0.78817010931151221</v>
      </c>
      <c r="E212" s="59">
        <f t="shared" si="22"/>
        <v>1.1406736446663275</v>
      </c>
      <c r="F212" s="59">
        <f t="shared" si="22"/>
        <v>1.0150384378451049</v>
      </c>
      <c r="G212" s="59">
        <f t="shared" si="22"/>
        <v>1.1180339887498949</v>
      </c>
      <c r="H212" s="59">
        <f t="shared" si="22"/>
        <v>1.1281521496355327</v>
      </c>
      <c r="I212" s="59">
        <f t="shared" si="22"/>
        <v>0.9514741353831071</v>
      </c>
      <c r="J212" s="59">
        <f t="shared" si="22"/>
        <v>0.84446479574094291</v>
      </c>
      <c r="L212" s="124">
        <f>STDEV(L2:L34)</f>
        <v>0.85053459124781849</v>
      </c>
    </row>
    <row r="213" spans="1:14" s="186" customFormat="1">
      <c r="A213" s="186" t="s">
        <v>4859</v>
      </c>
      <c r="D213" s="187">
        <f>MEDIAN(D2:D34)</f>
        <v>5</v>
      </c>
      <c r="E213" s="187">
        <f>MEDIAN(E2:E34)</f>
        <v>4</v>
      </c>
      <c r="F213" s="187">
        <f>MEDIAN(F2:F34)</f>
        <v>4</v>
      </c>
      <c r="G213" s="187">
        <f>MEDIAN(G2:G34)</f>
        <v>4</v>
      </c>
      <c r="H213" s="186">
        <f>MEDIAN(H2:H34)</f>
        <v>4</v>
      </c>
      <c r="I213" s="184"/>
      <c r="J213" s="187">
        <f>MEDIAN(J2:J34)</f>
        <v>4</v>
      </c>
      <c r="K213" s="187"/>
      <c r="L213" s="189">
        <f>MEDIAN(L2:L34)</f>
        <v>4</v>
      </c>
      <c r="M213" s="188"/>
    </row>
    <row r="214" spans="1:14">
      <c r="A214" s="8" t="s">
        <v>4719</v>
      </c>
      <c r="D214" s="59">
        <f t="shared" ref="D214:J214" si="23">AVERAGE(D35:D146)</f>
        <v>3.875</v>
      </c>
      <c r="E214" s="59">
        <f t="shared" si="23"/>
        <v>3.3571428571428572</v>
      </c>
      <c r="F214" s="59">
        <f t="shared" si="23"/>
        <v>3.4196428571428572</v>
      </c>
      <c r="G214" s="59">
        <f t="shared" si="23"/>
        <v>3.8482142857142856</v>
      </c>
      <c r="H214" s="59">
        <f t="shared" si="23"/>
        <v>3.6607142857142856</v>
      </c>
      <c r="I214" s="59">
        <f t="shared" si="23"/>
        <v>4.0982142857142856</v>
      </c>
      <c r="J214" s="59">
        <f t="shared" si="23"/>
        <v>3.7098214285714279</v>
      </c>
      <c r="L214" s="124">
        <f>AVERAGE(L35:L146)</f>
        <v>3.6321428571428553</v>
      </c>
    </row>
    <row r="215" spans="1:14">
      <c r="A215" s="8" t="s">
        <v>4720</v>
      </c>
      <c r="D215" s="59">
        <f t="shared" ref="D215:J215" si="24">STDEV(D35:D146)</f>
        <v>1.0664836554712818</v>
      </c>
      <c r="E215" s="59">
        <f t="shared" si="24"/>
        <v>1.1057356025068665</v>
      </c>
      <c r="F215" s="59">
        <f t="shared" si="24"/>
        <v>1.0791921641467417</v>
      </c>
      <c r="G215" s="59">
        <f t="shared" si="24"/>
        <v>1.1563364128202052</v>
      </c>
      <c r="H215" s="59">
        <f t="shared" si="24"/>
        <v>1.1113952875550108</v>
      </c>
      <c r="I215" s="59">
        <f t="shared" si="24"/>
        <v>1.0130661818475084</v>
      </c>
      <c r="J215" s="59">
        <f t="shared" si="24"/>
        <v>0.86696273982760708</v>
      </c>
      <c r="L215" s="124">
        <f>STDEV(L35:L146)</f>
        <v>0.87427852219012347</v>
      </c>
    </row>
    <row r="216" spans="1:14">
      <c r="A216" s="8" t="s">
        <v>4860</v>
      </c>
      <c r="D216" s="159">
        <f>MEDIAN(D35:D146)</f>
        <v>4</v>
      </c>
      <c r="E216" s="159">
        <f>MEDIAN(E35:E146)</f>
        <v>3</v>
      </c>
      <c r="F216" s="159">
        <f>MEDIAN(F35:F146)</f>
        <v>3</v>
      </c>
      <c r="G216" s="159">
        <f>MEDIAN(G35:G146)</f>
        <v>4</v>
      </c>
      <c r="H216" s="8">
        <f>MEDIAN(H35:H146)</f>
        <v>4</v>
      </c>
      <c r="I216" s="59"/>
      <c r="J216" s="159">
        <f>MEDIAN(J35:J146)</f>
        <v>3.75</v>
      </c>
      <c r="L216" s="181">
        <f>MEDIAN(L35:L146)</f>
        <v>3.6</v>
      </c>
    </row>
    <row r="217" spans="1:14">
      <c r="A217" s="8" t="s">
        <v>4721</v>
      </c>
      <c r="D217" s="59">
        <f t="shared" ref="D217:J217" si="25">AVERAGE(D147:D179)</f>
        <v>4.1212121212121211</v>
      </c>
      <c r="E217" s="59">
        <f t="shared" si="25"/>
        <v>4.2121212121212119</v>
      </c>
      <c r="F217" s="59">
        <f t="shared" si="25"/>
        <v>3.6363636363636362</v>
      </c>
      <c r="G217" s="59">
        <f t="shared" si="25"/>
        <v>4.4848484848484844</v>
      </c>
      <c r="H217" s="59">
        <f t="shared" si="25"/>
        <v>4.2121212121212119</v>
      </c>
      <c r="I217" s="59">
        <f t="shared" si="25"/>
        <v>4.666666666666667</v>
      </c>
      <c r="J217" s="59">
        <f t="shared" si="25"/>
        <v>4.2222222222222223</v>
      </c>
      <c r="L217" s="124">
        <f>AVERAGE(L147:L179)</f>
        <v>4.1333333333333329</v>
      </c>
    </row>
    <row r="218" spans="1:14">
      <c r="A218" s="8" t="s">
        <v>4722</v>
      </c>
      <c r="D218" s="59">
        <f t="shared" ref="D218:J218" si="26">STDEV(D147:D179)</f>
        <v>0.81996858772058112</v>
      </c>
      <c r="E218" s="59">
        <f t="shared" si="26"/>
        <v>0.69631062382279107</v>
      </c>
      <c r="F218" s="59">
        <f t="shared" si="26"/>
        <v>1.0252494153309053</v>
      </c>
      <c r="G218" s="59">
        <f t="shared" si="26"/>
        <v>0.83371203516307579</v>
      </c>
      <c r="H218" s="59">
        <f t="shared" si="26"/>
        <v>1.0534934669225455</v>
      </c>
      <c r="I218" s="59">
        <f t="shared" si="26"/>
        <v>0.69221865524317372</v>
      </c>
      <c r="J218" s="59">
        <f t="shared" si="26"/>
        <v>0.6369233048776678</v>
      </c>
      <c r="L218" s="124">
        <f>STDEV(L147:L179)</f>
        <v>0.65128078941933465</v>
      </c>
    </row>
    <row r="219" spans="1:14">
      <c r="A219" s="8" t="s">
        <v>4861</v>
      </c>
      <c r="D219" s="159">
        <f>MEDIAN(D147:D179)</f>
        <v>4</v>
      </c>
      <c r="E219" s="159">
        <f>MEDIAN(E147:E179)</f>
        <v>4</v>
      </c>
      <c r="F219" s="159">
        <f>MEDIAN(F147:F179)</f>
        <v>4</v>
      </c>
      <c r="G219" s="159">
        <f>MEDIAN(G147:G179)</f>
        <v>5</v>
      </c>
      <c r="H219" s="8">
        <f>MEDIAN(H147:H179)</f>
        <v>5</v>
      </c>
      <c r="I219" s="59"/>
      <c r="J219" s="159">
        <f>MEDIAN(J147:J179)</f>
        <v>4.5</v>
      </c>
      <c r="L219" s="181">
        <f>MEDIAN(L147:L179)</f>
        <v>4.4000000000000004</v>
      </c>
    </row>
    <row r="220" spans="1:14">
      <c r="A220" s="8" t="s">
        <v>4723</v>
      </c>
      <c r="D220" s="59">
        <f t="shared" ref="D220:J220" si="27">AVERAGE(D180:D210)</f>
        <v>3.935483870967742</v>
      </c>
      <c r="E220" s="59">
        <f t="shared" si="27"/>
        <v>3.5806451612903225</v>
      </c>
      <c r="F220" s="59">
        <f t="shared" si="27"/>
        <v>3.7419354838709675</v>
      </c>
      <c r="G220" s="59">
        <f t="shared" si="27"/>
        <v>4.096774193548387</v>
      </c>
      <c r="H220" s="59">
        <f t="shared" si="27"/>
        <v>3.903225806451613</v>
      </c>
      <c r="I220" s="59">
        <f t="shared" si="27"/>
        <v>4.354838709677419</v>
      </c>
      <c r="J220" s="59">
        <f t="shared" si="27"/>
        <v>3.9354838709677415</v>
      </c>
      <c r="L220" s="124">
        <f>AVERAGE(L180:L210)</f>
        <v>3.851612903225806</v>
      </c>
    </row>
    <row r="221" spans="1:14">
      <c r="A221" s="8" t="s">
        <v>4724</v>
      </c>
      <c r="D221" s="59">
        <f t="shared" ref="D221:J221" si="28">STDEV(D35:D210)</f>
        <v>1.0175090541733152</v>
      </c>
      <c r="E221" s="59">
        <f t="shared" si="28"/>
        <v>1.1146602767065541</v>
      </c>
      <c r="F221" s="59">
        <f t="shared" si="28"/>
        <v>1.0795471633616001</v>
      </c>
      <c r="G221" s="59">
        <f t="shared" si="28"/>
        <v>1.1313134534116214</v>
      </c>
      <c r="H221" s="59">
        <f t="shared" si="28"/>
        <v>1.1400045568375543</v>
      </c>
      <c r="I221" s="59">
        <f t="shared" si="28"/>
        <v>0.98270762982399085</v>
      </c>
      <c r="J221" s="59">
        <f t="shared" si="28"/>
        <v>0.87178340952975109</v>
      </c>
      <c r="L221" s="124">
        <f>STDEV(L35:L210)</f>
        <v>0.88071915714730697</v>
      </c>
    </row>
    <row r="222" spans="1:14">
      <c r="A222" s="8" t="s">
        <v>4862</v>
      </c>
      <c r="D222" s="159">
        <f>MEDIAN(D180:D210)</f>
        <v>4</v>
      </c>
      <c r="E222" s="159">
        <f>MEDIAN(E180:E210)</f>
        <v>4</v>
      </c>
      <c r="F222" s="159">
        <f>MEDIAN(F180:F210)</f>
        <v>4</v>
      </c>
      <c r="G222" s="159">
        <f>MEDIAN(G180:G210)</f>
        <v>5</v>
      </c>
      <c r="H222" s="8">
        <f>MEDIAN(H180:H210)</f>
        <v>4</v>
      </c>
      <c r="I222" s="59"/>
      <c r="J222" s="159">
        <f>MEDIAN(J35:J210)</f>
        <v>3.916666666666667</v>
      </c>
      <c r="L222" s="181">
        <f>MEDIAN(L35:L210)</f>
        <v>3.8</v>
      </c>
    </row>
    <row r="223" spans="1:14">
      <c r="A223" s="8" t="s">
        <v>4725</v>
      </c>
      <c r="D223" s="123">
        <f t="shared" ref="D223:J223" si="29">AVERAGE(D2:D210)</f>
        <v>4.0047846889952154</v>
      </c>
      <c r="E223" s="123">
        <f t="shared" si="29"/>
        <v>3.5693779904306222</v>
      </c>
      <c r="F223" s="123">
        <f t="shared" si="29"/>
        <v>3.5885167464114831</v>
      </c>
      <c r="G223" s="123">
        <f t="shared" si="29"/>
        <v>4.0095693779904309</v>
      </c>
      <c r="H223" s="123">
        <f t="shared" si="29"/>
        <v>3.8229665071770333</v>
      </c>
      <c r="I223" s="185">
        <f t="shared" si="29"/>
        <v>4.258373205741627</v>
      </c>
      <c r="J223" s="123">
        <f t="shared" si="29"/>
        <v>3.8755980861244015</v>
      </c>
      <c r="L223" s="125">
        <f>AVERAGE(L2:L210)</f>
        <v>3.7990430622009543</v>
      </c>
    </row>
    <row r="224" spans="1:14">
      <c r="A224" s="8" t="s">
        <v>4726</v>
      </c>
      <c r="D224" s="123">
        <f t="shared" ref="D224:J224" si="30">STDEV(D2:D210)</f>
        <v>0.99758172817059498</v>
      </c>
      <c r="E224" s="123">
        <f t="shared" si="30"/>
        <v>1.1164073972473643</v>
      </c>
      <c r="F224" s="123">
        <f t="shared" si="30"/>
        <v>1.0800027603939695</v>
      </c>
      <c r="G224" s="123">
        <f t="shared" si="30"/>
        <v>1.1265605869108246</v>
      </c>
      <c r="H224" s="123">
        <f t="shared" si="30"/>
        <v>1.1360562705404942</v>
      </c>
      <c r="I224" s="185">
        <f t="shared" si="30"/>
        <v>0.97578333150748575</v>
      </c>
      <c r="J224" s="123">
        <f t="shared" si="30"/>
        <v>0.86830157434697153</v>
      </c>
      <c r="L224" s="125">
        <f>STDEV(L2:L210)</f>
        <v>0.87760548514684378</v>
      </c>
    </row>
    <row r="225" spans="1:13">
      <c r="A225" s="8" t="s">
        <v>4873</v>
      </c>
      <c r="D225" s="183">
        <f t="shared" ref="D225:J225" si="31">MEDIAN(D2:D210)</f>
        <v>4</v>
      </c>
      <c r="E225" s="183">
        <f t="shared" si="31"/>
        <v>4</v>
      </c>
      <c r="F225" s="183">
        <f t="shared" si="31"/>
        <v>4</v>
      </c>
      <c r="G225" s="183">
        <f t="shared" si="31"/>
        <v>4</v>
      </c>
      <c r="H225" s="183">
        <f t="shared" si="31"/>
        <v>4</v>
      </c>
      <c r="I225" s="185">
        <f t="shared" si="31"/>
        <v>5</v>
      </c>
      <c r="J225" s="183">
        <f t="shared" si="31"/>
        <v>4</v>
      </c>
      <c r="L225" s="125">
        <f>MEDIAN(L2:L210)</f>
        <v>3.8</v>
      </c>
    </row>
    <row r="230" spans="1:13">
      <c r="A230" s="67"/>
      <c r="B230" s="67"/>
      <c r="C230" s="67"/>
      <c r="D230" s="182"/>
      <c r="E230" s="182"/>
      <c r="F230" s="182"/>
      <c r="G230" s="182"/>
      <c r="H230" s="182"/>
    </row>
    <row r="236" spans="1:13">
      <c r="B236" s="57" t="s">
        <v>4716</v>
      </c>
      <c r="C236" s="57" t="s">
        <v>418</v>
      </c>
      <c r="D236" s="57" t="s">
        <v>417</v>
      </c>
      <c r="E236" s="57" t="s">
        <v>415</v>
      </c>
      <c r="F236" s="57" t="s">
        <v>458</v>
      </c>
      <c r="G236" s="57" t="s">
        <v>4900</v>
      </c>
      <c r="H236"/>
    </row>
    <row r="237" spans="1:13">
      <c r="A237" s="66" t="s">
        <v>4780</v>
      </c>
      <c r="B237" s="63" t="s">
        <v>689</v>
      </c>
      <c r="C237" s="64" t="s">
        <v>4728</v>
      </c>
      <c r="D237" s="64" t="s">
        <v>4734</v>
      </c>
      <c r="E237" s="65" t="s">
        <v>4740</v>
      </c>
      <c r="F237" s="65" t="s">
        <v>4746</v>
      </c>
      <c r="G237" s="65" t="s">
        <v>4752</v>
      </c>
      <c r="H237"/>
      <c r="I237" s="62"/>
      <c r="J237" s="131"/>
      <c r="K237" s="131"/>
      <c r="L237" s="132"/>
      <c r="M237" s="132"/>
    </row>
    <row r="238" spans="1:13" ht="90">
      <c r="A238" s="8" t="s">
        <v>4758</v>
      </c>
      <c r="B238" s="63" t="s">
        <v>690</v>
      </c>
      <c r="C238" s="64" t="s">
        <v>4729</v>
      </c>
      <c r="D238" s="64" t="s">
        <v>4735</v>
      </c>
      <c r="E238" s="65" t="s">
        <v>4741</v>
      </c>
      <c r="F238" s="65" t="s">
        <v>4747</v>
      </c>
      <c r="G238" s="65" t="s">
        <v>4753</v>
      </c>
      <c r="H238"/>
      <c r="I238" s="62"/>
      <c r="J238" s="131"/>
      <c r="K238" s="131"/>
      <c r="L238" s="132"/>
      <c r="M238" s="132"/>
    </row>
    <row r="239" spans="1:13">
      <c r="A239" s="62"/>
      <c r="B239" s="63" t="s">
        <v>691</v>
      </c>
      <c r="C239" s="64" t="s">
        <v>4730</v>
      </c>
      <c r="D239" s="64" t="s">
        <v>4736</v>
      </c>
      <c r="E239" s="65" t="s">
        <v>4742</v>
      </c>
      <c r="F239" s="65" t="s">
        <v>4748</v>
      </c>
      <c r="G239" s="65" t="s">
        <v>4754</v>
      </c>
      <c r="H239"/>
      <c r="I239" s="62"/>
      <c r="J239" s="131"/>
      <c r="K239" s="131"/>
      <c r="L239" s="132"/>
      <c r="M239" s="132"/>
    </row>
    <row r="240" spans="1:13">
      <c r="A240" s="62"/>
      <c r="B240" s="63" t="s">
        <v>692</v>
      </c>
      <c r="C240" s="64" t="s">
        <v>4731</v>
      </c>
      <c r="D240" s="64" t="s">
        <v>4737</v>
      </c>
      <c r="E240" s="65" t="s">
        <v>4743</v>
      </c>
      <c r="F240" s="65" t="s">
        <v>4749</v>
      </c>
      <c r="G240" s="65" t="s">
        <v>4755</v>
      </c>
      <c r="H240"/>
      <c r="I240" s="62"/>
      <c r="J240" s="131"/>
      <c r="K240" s="131"/>
      <c r="L240" s="132"/>
      <c r="M240" s="132"/>
    </row>
    <row r="241" spans="1:13">
      <c r="A241" s="62"/>
      <c r="B241" s="63" t="s">
        <v>693</v>
      </c>
      <c r="C241" s="64" t="s">
        <v>4732</v>
      </c>
      <c r="D241" s="64" t="s">
        <v>4738</v>
      </c>
      <c r="E241" s="65" t="s">
        <v>4744</v>
      </c>
      <c r="F241" s="65" t="s">
        <v>4750</v>
      </c>
      <c r="G241" s="65" t="s">
        <v>4756</v>
      </c>
      <c r="H241"/>
      <c r="I241" s="62"/>
      <c r="J241" s="131"/>
      <c r="K241" s="131"/>
      <c r="L241" s="132"/>
      <c r="M241" s="132"/>
    </row>
    <row r="242" spans="1:13">
      <c r="A242" s="62"/>
      <c r="B242" s="63" t="s">
        <v>694</v>
      </c>
      <c r="C242" s="64" t="s">
        <v>4733</v>
      </c>
      <c r="D242" s="64" t="s">
        <v>4739</v>
      </c>
      <c r="E242" s="65" t="s">
        <v>4745</v>
      </c>
      <c r="F242" s="65" t="s">
        <v>4751</v>
      </c>
      <c r="G242" s="65" t="s">
        <v>4757</v>
      </c>
      <c r="H242"/>
      <c r="I242" s="62"/>
      <c r="J242" s="131"/>
      <c r="K242" s="131"/>
      <c r="L242" s="132"/>
      <c r="M242" s="132"/>
    </row>
    <row r="243" spans="1:13">
      <c r="A243" s="62"/>
      <c r="B243"/>
      <c r="C243"/>
      <c r="D243"/>
      <c r="E243"/>
      <c r="F243"/>
      <c r="G243"/>
      <c r="H243"/>
      <c r="I243" s="62"/>
      <c r="J243" s="131"/>
      <c r="K243" s="131"/>
      <c r="L243" s="132"/>
      <c r="M243" s="132"/>
    </row>
    <row r="244" spans="1:13">
      <c r="A244" s="62"/>
      <c r="B244" s="56"/>
      <c r="C244" s="56"/>
      <c r="D244" s="56"/>
      <c r="E244" s="56"/>
      <c r="F244" s="56"/>
      <c r="G244"/>
      <c r="H244"/>
      <c r="I244" s="62"/>
      <c r="J244" s="131"/>
      <c r="K244" s="131"/>
      <c r="L244" s="132"/>
      <c r="M244" s="132"/>
    </row>
    <row r="245" spans="1:13">
      <c r="A245" s="62"/>
      <c r="B245" s="62"/>
      <c r="C245"/>
      <c r="D245"/>
      <c r="E245"/>
      <c r="F245"/>
      <c r="G245"/>
      <c r="H245"/>
      <c r="I245" s="62"/>
      <c r="J245" s="131"/>
      <c r="K245" s="131"/>
      <c r="L245" s="132"/>
      <c r="M245" s="132"/>
    </row>
    <row r="246" spans="1:13">
      <c r="A246" s="62"/>
      <c r="B246" s="62"/>
      <c r="C246"/>
      <c r="D246"/>
      <c r="E246"/>
      <c r="F246"/>
      <c r="G246"/>
      <c r="H246"/>
      <c r="I246" s="62"/>
      <c r="J246" s="131"/>
      <c r="K246" s="131"/>
      <c r="L246" s="132"/>
      <c r="M246" s="132"/>
    </row>
    <row r="247" spans="1:13">
      <c r="A247" s="62"/>
      <c r="B247" s="62"/>
      <c r="C247"/>
      <c r="D247"/>
      <c r="E247"/>
      <c r="F247"/>
      <c r="G247"/>
      <c r="H247"/>
      <c r="I247" s="62"/>
      <c r="J247" s="131"/>
      <c r="K247" s="131"/>
      <c r="L247" s="132"/>
      <c r="M247" s="132"/>
    </row>
    <row r="248" spans="1:13">
      <c r="A248" s="62"/>
      <c r="B248" s="62"/>
      <c r="C248"/>
      <c r="D248"/>
      <c r="E248"/>
      <c r="F248"/>
      <c r="G248"/>
      <c r="H248"/>
      <c r="I248" s="62"/>
      <c r="J248" s="131"/>
      <c r="K248" s="131"/>
      <c r="L248" s="132"/>
      <c r="M248" s="132"/>
    </row>
    <row r="249" spans="1:13">
      <c r="A249" s="62"/>
      <c r="B249" s="62"/>
      <c r="C249"/>
      <c r="D249"/>
      <c r="E249"/>
      <c r="F249"/>
      <c r="G249"/>
      <c r="H249"/>
      <c r="I249" s="62"/>
      <c r="J249" s="131"/>
      <c r="K249" s="131"/>
      <c r="L249" s="132"/>
      <c r="M249" s="132"/>
    </row>
    <row r="250" spans="1:13">
      <c r="A250" s="62"/>
      <c r="B250" s="62"/>
      <c r="C250"/>
      <c r="D250"/>
      <c r="E250"/>
      <c r="F250"/>
      <c r="G250"/>
      <c r="H250"/>
      <c r="I250" s="62"/>
      <c r="J250" s="131"/>
      <c r="K250" s="131"/>
      <c r="L250" s="132"/>
      <c r="M250" s="132"/>
    </row>
    <row r="251" spans="1:13">
      <c r="A251" s="62"/>
      <c r="B251"/>
      <c r="C251"/>
      <c r="D251"/>
      <c r="E251"/>
      <c r="F251"/>
      <c r="G251"/>
      <c r="H251"/>
      <c r="I251" s="62"/>
      <c r="J251" s="131"/>
      <c r="K251" s="131"/>
      <c r="L251" s="132"/>
      <c r="M251" s="132"/>
    </row>
    <row r="252" spans="1:13">
      <c r="A252" s="62"/>
      <c r="C252"/>
      <c r="D252"/>
      <c r="E252"/>
      <c r="F252"/>
      <c r="G252"/>
      <c r="H252"/>
      <c r="I252" s="62"/>
      <c r="J252" s="131"/>
      <c r="K252" s="131"/>
      <c r="L252" s="132"/>
      <c r="M252" s="132"/>
    </row>
    <row r="253" spans="1:13">
      <c r="A253" s="62"/>
      <c r="B253"/>
      <c r="C253"/>
      <c r="D253"/>
      <c r="E253"/>
      <c r="F253"/>
      <c r="G253"/>
      <c r="H253"/>
      <c r="I253" s="62"/>
      <c r="J253" s="131"/>
      <c r="K253" s="131"/>
      <c r="L253" s="132"/>
      <c r="M253" s="132"/>
    </row>
    <row r="254" spans="1:13">
      <c r="A254" s="62"/>
      <c r="B254"/>
      <c r="C254"/>
      <c r="D254"/>
      <c r="E254"/>
      <c r="F254"/>
      <c r="G254"/>
      <c r="H254"/>
      <c r="I254" s="62"/>
      <c r="J254" s="131"/>
      <c r="K254" s="131"/>
      <c r="L254" s="132"/>
      <c r="M254" s="132"/>
    </row>
    <row r="255" spans="1:13">
      <c r="A255" s="62"/>
      <c r="B255"/>
      <c r="C255"/>
      <c r="D255"/>
      <c r="E255"/>
      <c r="F255"/>
      <c r="G255"/>
      <c r="H255"/>
      <c r="I255" s="62"/>
      <c r="J255" s="131"/>
      <c r="K255" s="131"/>
      <c r="L255" s="132"/>
      <c r="M255" s="132"/>
    </row>
    <row r="256" spans="1:13">
      <c r="A256" s="62"/>
      <c r="B256" s="62"/>
      <c r="C256" s="62"/>
      <c r="D256" s="62"/>
      <c r="E256" s="62"/>
      <c r="F256" s="62"/>
      <c r="G256" s="62"/>
      <c r="H256" s="62"/>
      <c r="I256" s="62"/>
      <c r="J256" s="131"/>
      <c r="K256" s="131"/>
      <c r="L256" s="132"/>
      <c r="M256" s="132"/>
    </row>
    <row r="257" spans="1:13">
      <c r="A257" s="62"/>
      <c r="B257" s="56"/>
      <c r="C257" s="62"/>
      <c r="D257" s="62"/>
      <c r="E257" s="62"/>
      <c r="F257" s="62"/>
      <c r="G257" s="62"/>
      <c r="H257" s="62"/>
      <c r="I257" s="62"/>
      <c r="J257" s="131"/>
      <c r="K257" s="131"/>
      <c r="L257" s="132"/>
      <c r="M257" s="132"/>
    </row>
    <row r="258" spans="1:13">
      <c r="A258" s="62"/>
      <c r="B258" s="62"/>
      <c r="C258" s="62"/>
      <c r="D258" s="62"/>
      <c r="E258" s="62"/>
      <c r="F258" s="62"/>
      <c r="G258" s="62"/>
      <c r="H258" s="62"/>
      <c r="I258" s="62"/>
      <c r="J258" s="131"/>
      <c r="K258" s="131"/>
      <c r="L258" s="132"/>
      <c r="M258" s="132"/>
    </row>
    <row r="259" spans="1:13">
      <c r="A259" s="62"/>
      <c r="B259" s="62"/>
      <c r="C259" s="62"/>
      <c r="D259" s="62"/>
      <c r="E259" s="62"/>
      <c r="F259" s="62"/>
      <c r="G259" s="62"/>
      <c r="H259" s="62"/>
      <c r="I259" s="62"/>
      <c r="J259" s="131"/>
      <c r="K259" s="131"/>
      <c r="L259" s="132"/>
      <c r="M259" s="132"/>
    </row>
    <row r="260" spans="1:13">
      <c r="A260" s="62"/>
      <c r="B260" s="62"/>
      <c r="C260" s="62"/>
      <c r="D260" s="62"/>
      <c r="E260" s="62"/>
      <c r="F260" s="62"/>
      <c r="G260" s="62"/>
      <c r="H260" s="62"/>
      <c r="I260" s="62"/>
      <c r="J260" s="131"/>
      <c r="K260" s="131"/>
      <c r="L260" s="132"/>
      <c r="M260" s="132"/>
    </row>
    <row r="261" spans="1:13">
      <c r="A261" s="62"/>
      <c r="B261" s="62"/>
      <c r="C261" s="62"/>
      <c r="D261" s="62"/>
      <c r="E261" s="62"/>
      <c r="F261" s="62"/>
      <c r="G261" s="62"/>
      <c r="H261" s="62"/>
      <c r="I261" s="62"/>
      <c r="J261" s="131"/>
      <c r="K261" s="131"/>
      <c r="L261" s="132"/>
      <c r="M261" s="132"/>
    </row>
    <row r="262" spans="1:13">
      <c r="A262" s="62"/>
      <c r="B262" s="62"/>
      <c r="C262" s="62"/>
      <c r="D262" s="62"/>
      <c r="E262" s="62"/>
      <c r="F262" s="62"/>
      <c r="G262" s="62"/>
      <c r="H262" s="62"/>
      <c r="I262" s="62"/>
      <c r="J262" s="131"/>
      <c r="K262" s="131"/>
      <c r="L262" s="132"/>
      <c r="M262" s="132"/>
    </row>
    <row r="263" spans="1:13">
      <c r="A263" s="62"/>
      <c r="B263" s="62"/>
      <c r="C263" s="62"/>
      <c r="D263" s="62"/>
      <c r="E263" s="62"/>
      <c r="F263" s="62"/>
      <c r="G263" s="62"/>
      <c r="H263" s="62"/>
      <c r="I263" s="62"/>
      <c r="J263" s="131"/>
      <c r="K263" s="131"/>
      <c r="L263" s="132"/>
      <c r="M263" s="132"/>
    </row>
    <row r="264" spans="1:13">
      <c r="A264" s="62"/>
      <c r="B264" s="62"/>
      <c r="C264" s="62"/>
      <c r="D264" s="62"/>
      <c r="E264" s="62"/>
      <c r="F264" s="62"/>
      <c r="G264" s="62"/>
      <c r="H264" s="62"/>
      <c r="I264" s="62"/>
      <c r="J264" s="131"/>
      <c r="K264" s="131"/>
      <c r="L264" s="132"/>
      <c r="M264" s="132"/>
    </row>
    <row r="265" spans="1:13">
      <c r="A265" s="62"/>
      <c r="B265" s="62"/>
      <c r="C265" s="62"/>
      <c r="D265" s="62"/>
      <c r="E265" s="62"/>
      <c r="F265" s="62"/>
      <c r="G265" s="62"/>
      <c r="H265" s="62"/>
      <c r="I265" s="62"/>
      <c r="J265" s="131"/>
      <c r="K265" s="131"/>
      <c r="L265" s="132"/>
      <c r="M265" s="132"/>
    </row>
    <row r="266" spans="1:13">
      <c r="A266" s="62"/>
      <c r="B266" s="62"/>
      <c r="C266" s="62"/>
      <c r="D266" s="62"/>
      <c r="E266" s="62"/>
      <c r="F266" s="62"/>
      <c r="G266" s="62"/>
      <c r="H266" s="62"/>
      <c r="I266" s="62"/>
      <c r="J266" s="131"/>
      <c r="K266" s="131"/>
      <c r="L266" s="132"/>
      <c r="M266" s="132"/>
    </row>
    <row r="267" spans="1:13">
      <c r="A267" s="62"/>
      <c r="B267" s="62"/>
      <c r="C267" s="62"/>
      <c r="D267" s="62"/>
      <c r="E267" s="62"/>
      <c r="F267" s="62"/>
      <c r="G267" s="62"/>
      <c r="H267" s="62"/>
      <c r="I267" s="62"/>
      <c r="J267" s="131"/>
      <c r="K267" s="131"/>
      <c r="L267" s="132"/>
      <c r="M267" s="132"/>
    </row>
    <row r="268" spans="1:13">
      <c r="A268" s="62"/>
      <c r="B268" s="62"/>
      <c r="C268" s="62"/>
      <c r="D268" s="62"/>
      <c r="E268" s="62"/>
      <c r="F268" s="62"/>
      <c r="G268" s="62"/>
      <c r="H268" s="62"/>
      <c r="I268" s="62"/>
      <c r="J268" s="131"/>
      <c r="K268" s="131"/>
      <c r="L268" s="132"/>
      <c r="M268" s="132"/>
    </row>
    <row r="269" spans="1:13">
      <c r="A269" s="62"/>
      <c r="B269" s="62"/>
      <c r="C269" s="62"/>
      <c r="D269" s="62"/>
      <c r="E269" s="62"/>
      <c r="F269" s="62"/>
      <c r="G269" s="62"/>
      <c r="H269" s="62"/>
      <c r="I269" s="62"/>
      <c r="J269" s="131"/>
      <c r="K269" s="131"/>
      <c r="L269" s="132"/>
      <c r="M269" s="132"/>
    </row>
    <row r="270" spans="1:13">
      <c r="A270" s="62"/>
      <c r="B270" s="62"/>
      <c r="C270" s="62"/>
      <c r="D270" s="62"/>
      <c r="E270" s="62"/>
      <c r="F270" s="62"/>
      <c r="G270" s="62"/>
      <c r="H270" s="62"/>
      <c r="I270" s="62"/>
      <c r="J270" s="131"/>
      <c r="K270" s="131"/>
      <c r="L270" s="132"/>
      <c r="M270" s="132"/>
    </row>
    <row r="271" spans="1:13">
      <c r="A271" s="62"/>
      <c r="B271" s="62"/>
      <c r="C271" s="62"/>
      <c r="D271" s="62"/>
      <c r="E271" s="62"/>
      <c r="F271" s="62"/>
      <c r="G271" s="62"/>
      <c r="H271" s="62"/>
      <c r="I271" s="62"/>
      <c r="J271" s="131"/>
      <c r="K271" s="131"/>
      <c r="L271" s="132"/>
      <c r="M271" s="132"/>
    </row>
    <row r="272" spans="1:13">
      <c r="A272" s="62"/>
      <c r="B272" s="62"/>
      <c r="C272" s="62"/>
      <c r="D272" s="62"/>
      <c r="E272" s="62"/>
      <c r="F272" s="62"/>
      <c r="G272" s="62"/>
      <c r="H272" s="62"/>
      <c r="I272" s="62"/>
      <c r="J272" s="131"/>
      <c r="K272" s="131"/>
      <c r="L272" s="132"/>
      <c r="M272" s="132"/>
    </row>
    <row r="273" spans="1:13">
      <c r="A273" s="62"/>
      <c r="B273" s="62"/>
      <c r="C273" s="62"/>
      <c r="D273" s="62"/>
      <c r="E273" s="62"/>
      <c r="F273" s="62"/>
      <c r="G273" s="62"/>
      <c r="H273" s="62"/>
      <c r="I273" s="62"/>
      <c r="J273" s="131"/>
      <c r="K273" s="131"/>
      <c r="L273" s="132"/>
      <c r="M273" s="132"/>
    </row>
    <row r="274" spans="1:13">
      <c r="A274" s="62"/>
      <c r="B274" s="62"/>
      <c r="C274" s="62"/>
      <c r="D274" s="62"/>
      <c r="E274" s="62"/>
      <c r="F274" s="62"/>
      <c r="G274" s="62"/>
      <c r="H274" s="62"/>
      <c r="I274" s="62"/>
      <c r="J274" s="131"/>
      <c r="K274" s="131"/>
      <c r="L274" s="132"/>
      <c r="M274" s="132"/>
    </row>
    <row r="275" spans="1:13">
      <c r="A275" s="62"/>
      <c r="B275" s="62"/>
      <c r="C275" s="62"/>
      <c r="D275" s="62"/>
      <c r="E275" s="62"/>
      <c r="F275" s="62"/>
      <c r="G275" s="62"/>
      <c r="H275" s="62"/>
      <c r="I275" s="62"/>
      <c r="J275" s="131"/>
      <c r="K275" s="131"/>
      <c r="L275" s="132"/>
      <c r="M275" s="132"/>
    </row>
    <row r="276" spans="1:13">
      <c r="A276" s="62"/>
      <c r="B276" s="62"/>
      <c r="C276" s="62"/>
      <c r="D276" s="62"/>
      <c r="E276" s="62"/>
      <c r="F276" s="62"/>
      <c r="G276" s="62"/>
      <c r="H276" s="62"/>
      <c r="I276" s="62"/>
      <c r="J276" s="131"/>
      <c r="K276" s="131"/>
      <c r="L276" s="132"/>
      <c r="M276" s="132"/>
    </row>
    <row r="277" spans="1:13">
      <c r="A277" s="62"/>
      <c r="B277" s="62"/>
      <c r="C277" s="62"/>
      <c r="D277" s="62"/>
      <c r="E277" s="62"/>
      <c r="F277" s="62"/>
      <c r="G277" s="62"/>
      <c r="H277" s="62"/>
      <c r="I277" s="62"/>
      <c r="J277" s="131"/>
      <c r="K277" s="131"/>
      <c r="L277" s="132"/>
      <c r="M277" s="132"/>
    </row>
  </sheetData>
  <hyperlinks>
    <hyperlink ref="A147" r:id="rId1" display="https://ab2022mohammedengineer.on.drv.tw/Narratives website/DerivativeNarrativeWebPage-Trial2_1.html"/>
    <hyperlink ref="A148" r:id="rId2" display="https://ab2022mohammedengineer.on.drv.tw/Narratives website/DerivativeNarrativeWebPage-Trial2_2.html"/>
    <hyperlink ref="A149" r:id="rId3" display="https://ab2022mohammedengineer.on.drv.tw/Narratives website/DerivativeNarrativeWebPage-Trial2_3.html"/>
    <hyperlink ref="A180" r:id="rId4" display="https://ab2022mohammedengineer.on.drv.tw/Narratives website/SuperOrdinateNarrativeWebPage-Trail-1.html"/>
    <hyperlink ref="A181" r:id="rId5" display="https://ab2022mohammedengineer.on.drv.tw/Narratives website/SuperOrdinateNarrativeWebPage-Trail-2.html"/>
    <hyperlink ref="A182" r:id="rId6" display="https://ab2022mohammedengineer.on.drv.tw/Narratives website/SuperOrdinateNarrativeWebPage-Trail-3.html"/>
    <hyperlink ref="A35" r:id="rId7" display="https://ab2022mohammedengineer.on.drv.tw/Narratives website/CorrelativeNarrativeWebPage-Trial1.html"/>
    <hyperlink ref="A36" r:id="rId8" display="https://ab2022mohammedengineer.on.drv.tw/Narratives website/CorrelativeNarrativeWebPage-Trial4.html"/>
    <hyperlink ref="A37" r:id="rId9" display="https://ab2022mohammedengineer.on.drv.tw/Narratives website/CorrelativeNarrativeWebPage-Trial5.html"/>
    <hyperlink ref="A38" r:id="rId10" display="https://ab2022mohammedengineer.on.drv.tw/Narratives website/CorrelativeNarrativeWebPage-Trial40.html"/>
    <hyperlink ref="A39" r:id="rId11" display="https://ab2022mohammedengineer.on.drv.tw/Narratives website/CorrelativeNarrativeWebPage-Trial41.html"/>
    <hyperlink ref="A40" r:id="rId12" display="https://ab2022mohammedengineer.on.drv.tw/Narratives website/CorrelativeNarrativeWebPage-Trial42.html"/>
    <hyperlink ref="A41" r:id="rId13" display="https://ab2022mohammedengineer.on.drv.tw/Narratives website/CorrelativeNarrativeWebPage-Trial44.html"/>
    <hyperlink ref="A42" r:id="rId14" display="https://ab2022mohammedengineer.on.drv.tw/Narratives website/CorrelativeNarrativeWebPage-Trial45.html"/>
    <hyperlink ref="A43" r:id="rId15" display="https://ab2022mohammedengineer.on.drv.tw/Narratives website/CorrelativeNarrativeWebPage-Trial46.html"/>
    <hyperlink ref="A44" r:id="rId16" display="https://ab2022mohammedengineer.on.drv.tw/Narratives website/CorrelativeNarrativeWebPage-Trial47.html"/>
    <hyperlink ref="A2" r:id="rId17" display="https://ab2022mohammedengineer.on.drv.tw/Narratives website/CombinationalNarrativeWebPage1.html"/>
    <hyperlink ref="A3" r:id="rId18" display="https://ab2022mohammedengineer.on.drv.tw/Narratives website/CombinationalNarrativeWebPage2.html"/>
    <hyperlink ref="A4" r:id="rId19" display="https://ab2022mohammedengineer.on.drv.tw/Narratives website/CombinationalNarrativeWebPage3.html"/>
    <hyperlink ref="A150" r:id="rId20" display="https://ab2022mohammedengineer.on.drv.tw/Narratives website/DerivativeNarrativeWebPage-Trial2_4.html"/>
    <hyperlink ref="A151" r:id="rId21" display="https://ab2022mohammedengineer.on.drv.tw/Narratives website/DerivativeNarrativeWebPage-Trial2_5.html"/>
    <hyperlink ref="A152" r:id="rId22" display="https://ab2022mohammedengineer.on.drv.tw/Narratives website/DerivativeNarrativeWebPage-Trial2_6.html"/>
    <hyperlink ref="A183" r:id="rId23" display="https://ab2022mohammedengineer.on.drv.tw/Narratives website/SuperOrdinateNarrativeWebPage-Trail-4.html"/>
    <hyperlink ref="A184" r:id="rId24" display="https://ab2022mohammedengineer.on.drv.tw/Narratives website/SuperOrdinateNarrativeWebPage-Trail-5.html"/>
    <hyperlink ref="A185" r:id="rId25" display="https://ab2022mohammedengineer.on.drv.tw/Narratives website/SuperOrdinateNarrativeWebPage-Trail-6.html"/>
    <hyperlink ref="A45" r:id="rId26" display="https://ab2022mohammedengineer.on.drv.tw/Narratives website/CorrelativeNarrativeWebPage-Trial2.html"/>
    <hyperlink ref="A46" r:id="rId27" display="https://ab2022mohammedengineer.on.drv.tw/Narratives website/CorrelativeNarrativeWebPage-Trial3.html"/>
    <hyperlink ref="A47" r:id="rId28" display="https://ab2022mohammedengineer.on.drv.tw/Narratives website/CorrelativeNarrativeWebPage-Trial6.html"/>
    <hyperlink ref="A48" r:id="rId29" display="https://ab2022mohammedengineer.on.drv.tw/Narratives website/CorrelativeNarrativeWebPage-Trial7.html"/>
    <hyperlink ref="A49" r:id="rId30" display="https://ab2022mohammedengineer.on.drv.tw/Narratives website/CorrelativeNarrativeWebPage-Trial8.html"/>
    <hyperlink ref="A50" r:id="rId31" display="https://ab2022mohammedengineer.on.drv.tw/Narratives website/CorrelativeNarrativeWebPage-Trial10.html"/>
    <hyperlink ref="A51" r:id="rId32" display="https://ab2022mohammedengineer.on.drv.tw/Narratives website/CorrelativeNarrativeWebPage-Trial13.html"/>
    <hyperlink ref="A52" r:id="rId33" display="https://ab2022mohammedengineer.on.drv.tw/Narratives website/CorrelativeNarrativeWebPage-Trial14.html"/>
    <hyperlink ref="A53" r:id="rId34" display="https://ab2022mohammedengineer.on.drv.tw/Narratives website/CorrelativeNarrativeWebPage-Trial15.html"/>
    <hyperlink ref="A54" r:id="rId35" display="https://ab2022mohammedengineer.on.drv.tw/Narratives website/CorrelativeNarrativeWebPage-Trial16.html"/>
    <hyperlink ref="A5" r:id="rId36" display="https://ab2022mohammedengineer.on.drv.tw/Narratives website/CombinationalNarrativeWebPage4.html"/>
    <hyperlink ref="A6" r:id="rId37" display="https://ab2022mohammedengineer.on.drv.tw/Narratives website/CombinationalNarrativeWebPage5.html"/>
    <hyperlink ref="A7" r:id="rId38" display="https://ab2022mohammedengineer.on.drv.tw/Narratives website/CombinationalNarrativeWebPage6.html"/>
    <hyperlink ref="A153" r:id="rId39" display="https://ab2022mohammedengineer.on.drv.tw/Narratives website/DerivativeNarrativeWebPage-Trial2_4.html"/>
    <hyperlink ref="A154" r:id="rId40" display="https://ab2022mohammedengineer.on.drv.tw/Narratives website/DerivativeNarrativeWebPage-Trial2_5.html"/>
    <hyperlink ref="A155" r:id="rId41" display="https://ab2022mohammedengineer.on.drv.tw/Narratives website/DerivativeNarrativeWebPage-Trial2_6.html"/>
    <hyperlink ref="A186" r:id="rId42" display="https://ab2022mohammedengineer.on.drv.tw/Narratives website/SuperOrdinateNarrativeWebPage-Trail-4.html"/>
    <hyperlink ref="A187" r:id="rId43" display="https://ab2022mohammedengineer.on.drv.tw/Narratives website/SuperOrdinateNarrativeWebPage-Trail-5.html"/>
    <hyperlink ref="A188" r:id="rId44" display="https://ab2022mohammedengineer.on.drv.tw/Narratives website/SuperOrdinateNarrativeWebPage-Trail-6.html"/>
    <hyperlink ref="A55" r:id="rId45" display="https://ab2022mohammedengineer.on.drv.tw/Narratives website/CorrelativeNarrativeWebPage-Trial2.html"/>
    <hyperlink ref="A56" r:id="rId46" display="https://ab2022mohammedengineer.on.drv.tw/Narratives website/CorrelativeNarrativeWebPage-Trial3.html"/>
    <hyperlink ref="A57" r:id="rId47" display="https://ab2022mohammedengineer.on.drv.tw/Narratives website/CorrelativeNarrativeWebPage-Trial6.html"/>
    <hyperlink ref="A58" r:id="rId48" display="https://ab2022mohammedengineer.on.drv.tw/Narratives website/CorrelativeNarrativeWebPage-Trial7.html"/>
    <hyperlink ref="A59" r:id="rId49" display="https://ab2022mohammedengineer.on.drv.tw/Narratives website/CorrelativeNarrativeWebPage-Trial8.html"/>
    <hyperlink ref="A60" r:id="rId50" display="https://ab2022mohammedengineer.on.drv.tw/Narratives website/CorrelativeNarrativeWebPage-Trial10.html"/>
    <hyperlink ref="A61" r:id="rId51" display="https://ab2022mohammedengineer.on.drv.tw/Narratives website/CorrelativeNarrativeWebPage-Trial13.html"/>
    <hyperlink ref="A62" r:id="rId52" display="https://ab2022mohammedengineer.on.drv.tw/Narratives website/CorrelativeNarrativeWebPage-Trial14.html"/>
    <hyperlink ref="A63" r:id="rId53" display="https://ab2022mohammedengineer.on.drv.tw/Narratives website/CorrelativeNarrativeWebPage-Trial15.html"/>
    <hyperlink ref="A64" r:id="rId54" display="https://ab2022mohammedengineer.on.drv.tw/Narratives website/CorrelativeNarrativeWebPage-Trial16.html"/>
    <hyperlink ref="A8" r:id="rId55" display="https://ab2022mohammedengineer.on.drv.tw/Narratives website/CombinationalNarrativeWebPage4.html"/>
    <hyperlink ref="A9" r:id="rId56" display="https://ab2022mohammedengineer.on.drv.tw/Narratives website/CombinationalNarrativeWebPage5.html"/>
    <hyperlink ref="A10" r:id="rId57" display="https://ab2022mohammedengineer.on.drv.tw/Narratives website/CombinationalNarrativeWebPage6.html"/>
    <hyperlink ref="A156" r:id="rId58" display="https://ab2022mohammedengineer.on.drv.tw/Narratives website/DerivativeNarrativeWebPage-Trial2_4.html"/>
    <hyperlink ref="A157" r:id="rId59" display="https://ab2022mohammedengineer.on.drv.tw/Narratives website/DerivativeNarrativeWebPage-Trial2_5.html"/>
    <hyperlink ref="A158" r:id="rId60" display="https://ab2022mohammedengineer.on.drv.tw/Narratives website/DerivativeNarrativeWebPage-Trial2_6.html"/>
    <hyperlink ref="A189" r:id="rId61" display="https://ab2022mohammedengineer.on.drv.tw/Narratives website/SuperOrdinateNarrativeWebPage-Trail-4.html"/>
    <hyperlink ref="A190" r:id="rId62" display="https://ab2022mohammedengineer.on.drv.tw/Narratives website/SuperOrdinateNarrativeWebPage-Trail-5.html"/>
    <hyperlink ref="A191" r:id="rId63" display="https://ab2022mohammedengineer.on.drv.tw/Narratives website/SuperOrdinateNarrativeWebPage-Trail-6.html"/>
    <hyperlink ref="A65" r:id="rId64" display="https://ab2022mohammedengineer.on.drv.tw/Narratives website/CorrelativeNarrativeWebPage-Trial2.html"/>
    <hyperlink ref="A66" r:id="rId65" display="https://ab2022mohammedengineer.on.drv.tw/Narratives website/CorrelativeNarrativeWebPage-Trial3.html"/>
    <hyperlink ref="A67" r:id="rId66" display="https://ab2022mohammedengineer.on.drv.tw/Narratives website/CorrelativeNarrativeWebPage-Trial6.html"/>
    <hyperlink ref="A68" r:id="rId67" display="https://ab2022mohammedengineer.on.drv.tw/Narratives website/CorrelativeNarrativeWebPage-Trial7.html"/>
    <hyperlink ref="A69" r:id="rId68" display="https://ab2022mohammedengineer.on.drv.tw/Narratives website/CorrelativeNarrativeWebPage-Trial8.html"/>
    <hyperlink ref="A70" r:id="rId69" display="https://ab2022mohammedengineer.on.drv.tw/Narratives website/CorrelativeNarrativeWebPage-Trial10.html"/>
    <hyperlink ref="A71" r:id="rId70" display="https://ab2022mohammedengineer.on.drv.tw/Narratives website/CorrelativeNarrativeWebPage-Trial13.html"/>
    <hyperlink ref="A72" r:id="rId71" display="https://ab2022mohammedengineer.on.drv.tw/Narratives website/CorrelativeNarrativeWebPage-Trial14.html"/>
    <hyperlink ref="A73" r:id="rId72" display="https://ab2022mohammedengineer.on.drv.tw/Narratives website/CorrelativeNarrativeWebPage-Trial15.html"/>
    <hyperlink ref="A74" r:id="rId73" display="https://ab2022mohammedengineer.on.drv.tw/Narratives website/CorrelativeNarrativeWebPage-Trial16.html"/>
    <hyperlink ref="A11" r:id="rId74" display="https://ab2022mohammedengineer.on.drv.tw/Narratives website/CombinationalNarrativeWebPage4.html"/>
    <hyperlink ref="A12" r:id="rId75" display="https://ab2022mohammedengineer.on.drv.tw/Narratives website/CombinationalNarrativeWebPage5.html"/>
    <hyperlink ref="A13" r:id="rId76" display="https://ab2022mohammedengineer.on.drv.tw/Narratives website/CombinationalNarrativeWebPage6.html"/>
    <hyperlink ref="A159" r:id="rId77" display="https://ab2022mohammedengineer.on.drv.tw/Narratives website/DerivativeNarrativeWebPage-Trial2_4.html"/>
    <hyperlink ref="A160" r:id="rId78" display="https://ab2022mohammedengineer.on.drv.tw/Narratives website/DerivativeNarrativeWebPage-Trial2_5.html"/>
    <hyperlink ref="A161" r:id="rId79" display="https://ab2022mohammedengineer.on.drv.tw/Narratives website/DerivativeNarrativeWebPage-Trial2_6.html"/>
    <hyperlink ref="A192" r:id="rId80" display="https://ab2022mohammedengineer.on.drv.tw/Narratives website/SuperOrdinateNarrativeWebPage-Trail-4.html"/>
    <hyperlink ref="A193" r:id="rId81" display="https://ab2022mohammedengineer.on.drv.tw/Narratives website/SuperOrdinateNarrativeWebPage-Trail-5.html"/>
    <hyperlink ref="A194" r:id="rId82" display="https://ab2022mohammedengineer.on.drv.tw/Narratives website/SuperOrdinateNarrativeWebPage-Trail-6.html"/>
    <hyperlink ref="A75" r:id="rId83" display="https://ab2022mohammedengineer.on.drv.tw/Narratives website/CorrelativeNarrativeWebPage-Trial2.html"/>
    <hyperlink ref="A76" r:id="rId84" display="https://ab2022mohammedengineer.on.drv.tw/Narratives website/CorrelativeNarrativeWebPage-Trial3.html"/>
    <hyperlink ref="A77" r:id="rId85" display="https://ab2022mohammedengineer.on.drv.tw/Narratives website/CorrelativeNarrativeWebPage-Trial6.html"/>
    <hyperlink ref="A78" r:id="rId86" display="https://ab2022mohammedengineer.on.drv.tw/Narratives website/CorrelativeNarrativeWebPage-Trial7.html"/>
    <hyperlink ref="A79" r:id="rId87" display="https://ab2022mohammedengineer.on.drv.tw/Narratives website/CorrelativeNarrativeWebPage-Trial8.html"/>
    <hyperlink ref="A80" r:id="rId88" display="https://ab2022mohammedengineer.on.drv.tw/Narratives website/CorrelativeNarrativeWebPage-Trial10.html"/>
    <hyperlink ref="A81" r:id="rId89" display="https://ab2022mohammedengineer.on.drv.tw/Narratives website/CorrelativeNarrativeWebPage-Trial13.html"/>
    <hyperlink ref="A82" r:id="rId90" display="https://ab2022mohammedengineer.on.drv.tw/Narratives website/CorrelativeNarrativeWebPage-Trial14.html"/>
    <hyperlink ref="A83" r:id="rId91" display="https://ab2022mohammedengineer.on.drv.tw/Narratives website/CorrelativeNarrativeWebPage-Trial15.html"/>
    <hyperlink ref="A84" r:id="rId92" display="https://ab2022mohammedengineer.on.drv.tw/Narratives website/CorrelativeNarrativeWebPage-Trial16.html"/>
    <hyperlink ref="A14" r:id="rId93" display="https://ab2022mohammedengineer.on.drv.tw/Narratives website/CombinationalNarrativeWebPage4.html"/>
    <hyperlink ref="A15" r:id="rId94" display="https://ab2022mohammedengineer.on.drv.tw/Narratives website/CombinationalNarrativeWebPage5.html"/>
    <hyperlink ref="A16" r:id="rId95" display="https://ab2022mohammedengineer.on.drv.tw/Narratives website/CombinationalNarrativeWebPage6.html"/>
    <hyperlink ref="A162" r:id="rId96" display="https://ab2022mohammedengineer.on.drv.tw/Narratives website/DerivativeNarrativeWebPage-Trial2_7.html"/>
    <hyperlink ref="A163" r:id="rId97" display="https://ab2022mohammedengineer.on.drv.tw/Narratives website/DerivativeNarrativeWebPage-Trial2_8.html"/>
    <hyperlink ref="A164" r:id="rId98" display="https://ab2022mohammedengineer.on.drv.tw/Narratives website/DerivativeNarrativeWebPage-Trial2_9.html"/>
    <hyperlink ref="A195" r:id="rId99" display="https://ab2022mohammedengineer.on.drv.tw/Narratives website/SuperOrdinateNarrativeWebPage-Trail-7.html"/>
    <hyperlink ref="A196" r:id="rId100" display="https://ab2022mohammedengineer.on.drv.tw/Narratives website/SuperOrdinateNarrativeWebPage-Trail-8.html"/>
    <hyperlink ref="A197" r:id="rId101" display="https://ab2022mohammedengineer.on.drv.tw/Narratives website/SuperOrdinateNarrativeWebPage-Trail-11.html"/>
    <hyperlink ref="A85" r:id="rId102" display="https://ab2022mohammedengineer.on.drv.tw/Narratives website/CorrelativeNarrativeWebPage-Trial9.html"/>
    <hyperlink ref="A86" r:id="rId103" display="https://ab2022mohammedengineer.on.drv.tw/Narratives website/CorrelativeNarrativeWebPage-Trial11.html"/>
    <hyperlink ref="A87" r:id="rId104" display="https://ab2022mohammedengineer.on.drv.tw/Narratives website/CorrelativeNarrativeWebPage-Trial12.html"/>
    <hyperlink ref="A88" r:id="rId105" display="https://ab2022mohammedengineer.on.drv.tw/Narratives website/CorrelativeNarrativeWebPage-Trial21.html"/>
    <hyperlink ref="A89" r:id="rId106" display="https://ab2022mohammedengineer.on.drv.tw/Narratives website/CorrelativeNarrativeWebPage-Trial17.html"/>
    <hyperlink ref="A90" r:id="rId107" display="https://ab2022mohammedengineer.on.drv.tw/Narratives website/CorrelativeNarrativeWebPage-Trial18.html"/>
    <hyperlink ref="A91" r:id="rId108" display="https://ab2022mohammedengineer.on.drv.tw/Narratives website/CorrelativeNarrativeWebPage-Trial24.html"/>
    <hyperlink ref="A92" r:id="rId109" display="https://ab2022mohammedengineer.on.drv.tw/Narratives website/CorrelativeNarrativeWebPage-Trial25.html"/>
    <hyperlink ref="A93" r:id="rId110" display="https://ab2022mohammedengineer.on.drv.tw/Narratives website/CorrelativeNarrativeWebPage-Trial28.html"/>
    <hyperlink ref="A94" r:id="rId111" display="https://ab2022mohammedengineer.on.drv.tw/Narratives website/CorrelativeNarrativeWebPage-Trial29.html"/>
    <hyperlink ref="A17" r:id="rId112" display="https://ab2022mohammedengineer.on.drv.tw/Narratives website/CombinationalNarrativeWebPage1.html"/>
    <hyperlink ref="A18" r:id="rId113" display="https://ab2022mohammedengineer.on.drv.tw/Narratives website/CombinationalNarrativeWebPage2.html"/>
    <hyperlink ref="A19" r:id="rId114" display="https://ab2022mohammedengineer.on.drv.tw/Narratives website/CombinationalNarrativeWebPage3.html"/>
    <hyperlink ref="A165" r:id="rId115" display="https://ab2022mohammedengineer.on.drv.tw/Narratives website/DerivativeNarrativeWebPage-Trial2_7.html"/>
    <hyperlink ref="A166" r:id="rId116" display="https://ab2022mohammedengineer.on.drv.tw/Narratives website/DerivativeNarrativeWebPage-Trial2_8.html"/>
    <hyperlink ref="A167" r:id="rId117" display="https://ab2022mohammedengineer.on.drv.tw/Narratives website/DerivativeNarrativeWebPage-Trial2_9.html"/>
    <hyperlink ref="A198" r:id="rId118" display="https://ab2022mohammedengineer.on.drv.tw/Narratives website/SuperOrdinateNarrativeWebPage-Trail-7.html"/>
    <hyperlink ref="A199" r:id="rId119" display="https://ab2022mohammedengineer.on.drv.tw/Narratives website/SuperOrdinateNarrativeWebPage-Trail-8.html"/>
    <hyperlink ref="A200" r:id="rId120" display="https://ab2022mohammedengineer.on.drv.tw/Narratives website/SuperOrdinateNarrativeWebPage-Trail-11.html"/>
    <hyperlink ref="A95" r:id="rId121" display="https://ab2022mohammedengineer.on.drv.tw/Narratives website/CorrelativeNarrativeWebPage-Trial9.html"/>
    <hyperlink ref="A96" r:id="rId122" display="https://ab2022mohammedengineer.on.drv.tw/Narratives website/CorrelativeNarrativeWebPage-Trial11.html"/>
    <hyperlink ref="A97" r:id="rId123" display="https://ab2022mohammedengineer.on.drv.tw/Narratives website/CorrelativeNarrativeWebPage-Trial12.html"/>
    <hyperlink ref="A98" r:id="rId124" display="https://ab2022mohammedengineer.on.drv.tw/Narratives website/CorrelativeNarrativeWebPage-Trial21.html"/>
    <hyperlink ref="A99" r:id="rId125" display="https://ab2022mohammedengineer.on.drv.tw/Narratives website/CorrelativeNarrativeWebPage-Trial17.html"/>
    <hyperlink ref="A100" r:id="rId126" display="https://ab2022mohammedengineer.on.drv.tw/Narratives website/CorrelativeNarrativeWebPage-Trial18.html"/>
    <hyperlink ref="A101" r:id="rId127" display="https://ab2022mohammedengineer.on.drv.tw/Narratives website/CorrelativeNarrativeWebPage-Trial24.html"/>
    <hyperlink ref="A102" r:id="rId128" display="https://ab2022mohammedengineer.on.drv.tw/Narratives website/CorrelativeNarrativeWebPage-Trial25.html"/>
    <hyperlink ref="A103" r:id="rId129" display="https://ab2022mohammedengineer.on.drv.tw/Narratives website/CorrelativeNarrativeWebPage-Trial28.html"/>
    <hyperlink ref="A104" r:id="rId130" display="https://ab2022mohammedengineer.on.drv.tw/Narratives website/CorrelativeNarrativeWebPage-Trial29.html"/>
    <hyperlink ref="A20" r:id="rId131" display="https://ab2022mohammedengineer.on.drv.tw/Narratives website/CombinationalNarrativeWebPage1.html"/>
    <hyperlink ref="A21" r:id="rId132" display="https://ab2022mohammedengineer.on.drv.tw/Narratives website/CombinationalNarrativeWebPage2.html"/>
    <hyperlink ref="A22" r:id="rId133" display="https://ab2022mohammedengineer.on.drv.tw/Narratives website/CombinationalNarrativeWebPage3.html"/>
    <hyperlink ref="A168" r:id="rId134" display="https://ab2022mohammedengineer.on.drv.tw/Narratives website/DerivativeNarrativeWebPage-Trial2_10.html"/>
    <hyperlink ref="A169" r:id="rId135" display="https://ab2022mohammedengineer.on.drv.tw/Narratives website/DerivativeNarrativeWebPage-Trial2_11.html"/>
    <hyperlink ref="A170" r:id="rId136" display="https://ab2022mohammedengineer.on.drv.tw/Narratives website/DerivativeNarrativeWebPage-Trial2_12.html"/>
    <hyperlink ref="A201" r:id="rId137" display="https://ab2022mohammedengineer.on.drv.tw/Narratives website/SuperOrdinateNarrativeWebPage-Trail-9.html"/>
    <hyperlink ref="A202" r:id="rId138" display="https://ab2022mohammedengineer.on.drv.tw/Narratives website/SuperOrdinateNarrativeWebPage-Trail-10.html"/>
    <hyperlink ref="A203" r:id="rId139" display="https://ab2022mohammedengineer.on.drv.tw/Narratives website/SuperOrdinateNarrativeWebPage-Trail-11.html"/>
    <hyperlink ref="A105" r:id="rId140" display="https://ab2022mohammedengineer.on.drv.tw/Narratives website/CorrelativeNarrativeWebPage-Trial19.html"/>
    <hyperlink ref="A106" r:id="rId141" display="https://ab2022mohammedengineer.on.drv.tw/Narratives website/CorrelativeNarrativeWebPage-Trial20.html"/>
    <hyperlink ref="A107" r:id="rId142" display="https://ab2022mohammedengineer.on.drv.tw/Narratives website/CorrelativeNarrativeWebPage-Trial22.html"/>
    <hyperlink ref="A108" r:id="rId143" display="https://ab2022mohammedengineer.on.drv.tw/Narratives website/CorrelativeNarrativeWebPage-Trial23.html"/>
    <hyperlink ref="A109" r:id="rId144" display="https://ab2022mohammedengineer.on.drv.tw/Narratives website/CorrelativeNarrativeWebPage-Trial26.html"/>
    <hyperlink ref="A110" r:id="rId145" display="https://ab2022mohammedengineer.on.drv.tw/Narratives website/CorrelativeNarrativeWebPage-Trial27.html"/>
    <hyperlink ref="A111" r:id="rId146" display="https://ab2022mohammedengineer.on.drv.tw/Narratives website/CorrelativeNarrativeWebPage-Trial30.html"/>
    <hyperlink ref="A112" r:id="rId147" display="https://ab2022mohammedengineer.on.drv.tw/Narratives website/CorrelativeNarrativeWebPage-Trial31.html"/>
    <hyperlink ref="A113" r:id="rId148" display="https://ab2022mohammedengineer.on.drv.tw/Narratives website/CorrelativeNarrativeWebPage-Trial32.html"/>
    <hyperlink ref="A114" r:id="rId149" display="https://ab2022mohammedengineer.on.drv.tw/Narratives website/CorrelativeNarrativeWebPage-Trial33.html"/>
    <hyperlink ref="A115" r:id="rId150" display="https://ab2022mohammedengineer.on.drv.tw/Narratives website/CorrelativeNarrativeWebPage-Trial34.html"/>
    <hyperlink ref="A116" r:id="rId151" display="https://ab2022mohammedengineer.on.drv.tw/Narratives website/CorrelativeNarrativeWebPage-Trial35.html"/>
    <hyperlink ref="A117" r:id="rId152" display="https://ab2022mohammedengineer.on.drv.tw/Narratives website/CorrelativeNarrativeWebPage-Trial36.html"/>
    <hyperlink ref="A23" r:id="rId153" display="https://ab2022mohammedengineer.on.drv.tw/Narratives website/CombinationalNarrativeWebPage4.html"/>
    <hyperlink ref="A24" r:id="rId154" display="https://ab2022mohammedengineer.on.drv.tw/Narratives website/CombinationalNarrativeWebPage5.html"/>
    <hyperlink ref="A25" r:id="rId155" display="https://ab2022mohammedengineer.on.drv.tw/Narratives website/CombinationalNarrativeWebPage6.html"/>
    <hyperlink ref="A171" r:id="rId156" display="https://ab2022mohammedengineer.on.drv.tw/Narratives website/DerivativeNarrativeWebPage-Trial2_10.html"/>
    <hyperlink ref="A172" r:id="rId157" display="https://ab2022mohammedengineer.on.drv.tw/Narratives website/DerivativeNarrativeWebPage-Trial2_11.html"/>
    <hyperlink ref="A173" r:id="rId158" display="https://ab2022mohammedengineer.on.drv.tw/Narratives website/DerivativeNarrativeWebPage-Trial2_12.html"/>
    <hyperlink ref="A204" r:id="rId159" display="https://ab2022mohammedengineer.on.drv.tw/Narratives website/SuperOrdinateNarrativeWebPage-Trail-9.html"/>
    <hyperlink ref="A205" r:id="rId160" display="https://ab2022mohammedengineer.on.drv.tw/Narratives website/SuperOrdinateNarrativeWebPage-Trail-10.html"/>
    <hyperlink ref="A206" r:id="rId161" display="https://ab2022mohammedengineer.on.drv.tw/Narratives website/SuperOrdinateNarrativeWebPage-Trail-11.html"/>
    <hyperlink ref="A118" r:id="rId162" display="https://ab2022mohammedengineer.on.drv.tw/Narratives website/CorrelativeNarrativeWebPage-Trial19.html"/>
    <hyperlink ref="A119" r:id="rId163" display="https://ab2022mohammedengineer.on.drv.tw/Narratives website/CorrelativeNarrativeWebPage-Trial20.html"/>
    <hyperlink ref="A120" r:id="rId164" display="https://ab2022mohammedengineer.on.drv.tw/Narratives website/CorrelativeNarrativeWebPage-Trial22.html"/>
    <hyperlink ref="A121" r:id="rId165" display="https://ab2022mohammedengineer.on.drv.tw/Narratives website/CorrelativeNarrativeWebPage-Trial23.html"/>
    <hyperlink ref="A122" r:id="rId166" display="https://ab2022mohammedengineer.on.drv.tw/Narratives website/CorrelativeNarrativeWebPage-Trial26.html"/>
    <hyperlink ref="A123" r:id="rId167" display="https://ab2022mohammedengineer.on.drv.tw/Narratives website/CorrelativeNarrativeWebPage-Trial27.html"/>
    <hyperlink ref="A124" r:id="rId168" display="https://ab2022mohammedengineer.on.drv.tw/Narratives website/CorrelativeNarrativeWebPage-Trial30.html"/>
    <hyperlink ref="A125" r:id="rId169" display="https://ab2022mohammedengineer.on.drv.tw/Narratives website/CorrelativeNarrativeWebPage-Trial31.html"/>
    <hyperlink ref="A126" r:id="rId170" display="https://ab2022mohammedengineer.on.drv.tw/Narratives website/CorrelativeNarrativeWebPage-Trial32.html"/>
    <hyperlink ref="A127" r:id="rId171" display="https://ab2022mohammedengineer.on.drv.tw/Narratives website/CorrelativeNarrativeWebPage-Trial33.html"/>
    <hyperlink ref="A128" r:id="rId172" display="https://ab2022mohammedengineer.on.drv.tw/Narratives website/CorrelativeNarrativeWebPage-Trial34.html"/>
    <hyperlink ref="A129" r:id="rId173" display="https://ab2022mohammedengineer.on.drv.tw/Narratives website/CorrelativeNarrativeWebPage-Trial35.html"/>
    <hyperlink ref="A130" r:id="rId174" display="https://ab2022mohammedengineer.on.drv.tw/Narratives website/CorrelativeNarrativeWebPage-Trial36.html"/>
    <hyperlink ref="A26" r:id="rId175" display="https://ab2022mohammedengineer.on.drv.tw/Narratives website/CombinationalNarrativeWebPage4.html"/>
    <hyperlink ref="A27" r:id="rId176" display="https://ab2022mohammedengineer.on.drv.tw/Narratives website/CombinationalNarrativeWebPage5.html"/>
    <hyperlink ref="A28" r:id="rId177" display="https://ab2022mohammedengineer.on.drv.tw/Narratives website/CombinationalNarrativeWebPage6.html"/>
    <hyperlink ref="A174" r:id="rId178" display="https://ab2022mohammedengineer.on.drv.tw/Narratives website/DerivativeNarrativeWebPage-Trial2_13.html"/>
    <hyperlink ref="A175" r:id="rId179" display="https://ab2022mohammedengineer.on.drv.tw/Narratives website/DerivativeNarrativeWebPage-Trial2_14.html"/>
    <hyperlink ref="A176" r:id="rId180" display="https://ab2022mohammedengineer.on.drv.tw/Narratives website/DerivativeNarrativeWebPage-Trial2_15.html"/>
    <hyperlink ref="A207" r:id="rId181" display="https://ab2022mohammedengineer.on.drv.tw/Narratives website/SuperOrdinateNarrativeWebPage-Trail-12.html"/>
    <hyperlink ref="A208" r:id="rId182" display="https://ab2022mohammedengineer.on.drv.tw/Narratives website/SuperOrdinateNarrativeWebPage-Trail-13.html"/>
    <hyperlink ref="A131" r:id="rId183" display="https://ab2022mohammedengineer.on.drv.tw/Narratives website/CorrelativeNarrativeWebPage-Trial37.html"/>
    <hyperlink ref="A132" r:id="rId184" display="https://ab2022mohammedengineer.on.drv.tw/Narratives website/CorrelativeNarrativeWebPage-Trial38.html"/>
    <hyperlink ref="A133" r:id="rId185" display="https://ab2022mohammedengineer.on.drv.tw/Narratives website/CorrelativeNarrativeWebPage-Trial39.html"/>
    <hyperlink ref="A134" r:id="rId186" display="https://ab2022mohammedengineer.on.drv.tw/Narratives website/CorrelativeNarrativeWebPage-Trial43.html"/>
    <hyperlink ref="A135" r:id="rId187" display="https://ab2022mohammedengineer.on.drv.tw/Narratives website/CorrelativeNarrativeWebPage-Trial48.html"/>
    <hyperlink ref="A136" r:id="rId188" display="https://ab2022mohammedengineer.on.drv.tw/Narratives website/CorrelativeNarrativeWebPage-Trial49.html"/>
    <hyperlink ref="A137" r:id="rId189" display="https://ab2022mohammedengineer.on.drv.tw/Narratives website/CorrelativeNarrativeWebPage-Trial50.html"/>
    <hyperlink ref="A138" r:id="rId190" display="https://ab2022mohammedengineer.on.drv.tw/Narratives website/CorrelativeNarrativeWebPage-Trial51.html"/>
    <hyperlink ref="A29" r:id="rId191" display="https://ab2022mohammedengineer.on.drv.tw/Narratives website/CombinationalNarrativeWebPage1.html"/>
    <hyperlink ref="A30" r:id="rId192" display="https://ab2022mohammedengineer.on.drv.tw/Narratives website/CombinationalNarrativeWebPage2.html"/>
    <hyperlink ref="A31" r:id="rId193" display="https://ab2022mohammedengineer.on.drv.tw/Narratives website/CombinationalNarrativeWebPage3.html"/>
    <hyperlink ref="A177" r:id="rId194" display="https://ab2022mohammedengineer.on.drv.tw/Narratives website/DerivativeNarrativeWebPage-Trial2_13.html"/>
    <hyperlink ref="A178" r:id="rId195" display="https://ab2022mohammedengineer.on.drv.tw/Narratives website/DerivativeNarrativeWebPage-Trial2_14.html"/>
    <hyperlink ref="A179" r:id="rId196" display="https://ab2022mohammedengineer.on.drv.tw/Narratives website/DerivativeNarrativeWebPage-Trial2_15.html"/>
    <hyperlink ref="A209" r:id="rId197" display="https://ab2022mohammedengineer.on.drv.tw/Narratives website/SuperOrdinateNarrativeWebPage-Trail-12.html"/>
    <hyperlink ref="A210" r:id="rId198" display="https://ab2022mohammedengineer.on.drv.tw/Narratives website/SuperOrdinateNarrativeWebPage-Trail-13.html"/>
    <hyperlink ref="A139" r:id="rId199" display="https://ab2022mohammedengineer.on.drv.tw/Narratives website/CorrelativeNarrativeWebPage-Trial37.html"/>
    <hyperlink ref="A140" r:id="rId200" display="https://ab2022mohammedengineer.on.drv.tw/Narratives website/CorrelativeNarrativeWebPage-Trial38.html"/>
    <hyperlink ref="A141" r:id="rId201" display="https://ab2022mohammedengineer.on.drv.tw/Narratives website/CorrelativeNarrativeWebPage-Trial39.html"/>
    <hyperlink ref="A142" r:id="rId202" display="https://ab2022mohammedengineer.on.drv.tw/Narratives website/CorrelativeNarrativeWebPage-Trial43.html"/>
    <hyperlink ref="A143" r:id="rId203" display="https://ab2022mohammedengineer.on.drv.tw/Narratives website/CorrelativeNarrativeWebPage-Trial48.html"/>
    <hyperlink ref="A144" r:id="rId204" display="https://ab2022mohammedengineer.on.drv.tw/Narratives website/CorrelativeNarrativeWebPage-Trial49.html"/>
    <hyperlink ref="A145" r:id="rId205" display="https://ab2022mohammedengineer.on.drv.tw/Narratives website/CorrelativeNarrativeWebPage-Trial50.html"/>
    <hyperlink ref="A146" r:id="rId206" display="https://ab2022mohammedengineer.on.drv.tw/Narratives website/CorrelativeNarrativeWebPage-Trial51.html"/>
    <hyperlink ref="A32" r:id="rId207" display="https://ab2022mohammedengineer.on.drv.tw/Narratives website/CombinationalNarrativeWebPage1.html"/>
    <hyperlink ref="A33" r:id="rId208" display="https://ab2022mohammedengineer.on.drv.tw/Narratives website/CombinationalNarrativeWebPage2.html"/>
    <hyperlink ref="A34" r:id="rId209" display="https://ab2022mohammedengineer.on.drv.tw/Narratives website/CombinationalNarrativeWebPage3.html"/>
  </hyperlinks>
  <pageMargins left="0.7" right="0.7" top="0.75" bottom="0.75" header="0.3" footer="0.3"/>
  <pageSetup paperSize="9" orientation="portrait" r:id="rId21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P39"/>
  <sheetViews>
    <sheetView topLeftCell="A4" workbookViewId="0">
      <selection activeCell="H35" sqref="H35"/>
    </sheetView>
  </sheetViews>
  <sheetFormatPr defaultRowHeight="15"/>
  <cols>
    <col min="6" max="6" width="34.7109375" bestFit="1" customWidth="1"/>
    <col min="7" max="7" width="39" bestFit="1" customWidth="1"/>
    <col min="8" max="12" width="9.140625" style="220"/>
    <col min="13" max="13" width="7.7109375" style="220" bestFit="1" customWidth="1"/>
    <col min="14" max="15" width="11.5703125" style="220" bestFit="1" customWidth="1"/>
    <col min="16" max="16" width="9.140625" style="220"/>
  </cols>
  <sheetData>
    <row r="1" spans="7:16">
      <c r="H1" s="220" t="s">
        <v>4839</v>
      </c>
      <c r="I1" s="220" t="s">
        <v>4840</v>
      </c>
      <c r="J1" s="220" t="s">
        <v>4841</v>
      </c>
      <c r="K1" s="220" t="s">
        <v>4842</v>
      </c>
      <c r="L1" s="220" t="s">
        <v>4843</v>
      </c>
      <c r="M1" s="220" t="s">
        <v>4873</v>
      </c>
      <c r="N1" s="220" t="s">
        <v>792</v>
      </c>
      <c r="O1" s="220" t="s">
        <v>538</v>
      </c>
      <c r="P1" s="220" t="s">
        <v>4901</v>
      </c>
    </row>
    <row r="2" spans="7:16">
      <c r="G2" s="291" t="s">
        <v>700</v>
      </c>
      <c r="H2" s="221">
        <v>5</v>
      </c>
      <c r="I2" s="221">
        <v>2</v>
      </c>
      <c r="J2" s="221">
        <v>4</v>
      </c>
      <c r="K2" s="221">
        <v>4</v>
      </c>
      <c r="L2" s="221">
        <v>4</v>
      </c>
      <c r="M2" s="221">
        <f>MEDIAN(H2:L2)</f>
        <v>4</v>
      </c>
      <c r="N2" s="222">
        <f>AVERAGE(H2:M2)</f>
        <v>3.8333333333333335</v>
      </c>
      <c r="O2" s="222">
        <f>STDEV(H2:L2)</f>
        <v>1.0954451150103319</v>
      </c>
      <c r="P2" s="221">
        <v>4</v>
      </c>
    </row>
    <row r="3" spans="7:16">
      <c r="G3" s="291"/>
      <c r="H3" s="221">
        <v>5</v>
      </c>
      <c r="I3" s="221">
        <v>5</v>
      </c>
      <c r="J3" s="221">
        <v>5</v>
      </c>
      <c r="K3" s="221">
        <v>5</v>
      </c>
      <c r="L3" s="221">
        <v>5</v>
      </c>
      <c r="M3" s="221">
        <f t="shared" ref="M3:M34" si="0">MEDIAN(H3:L3)</f>
        <v>5</v>
      </c>
      <c r="N3" s="222">
        <f t="shared" ref="N3:N34" si="1">AVERAGE(H3:M3)</f>
        <v>5</v>
      </c>
      <c r="O3" s="222">
        <f t="shared" ref="O3:O34" si="2">STDEV(H3:L3)</f>
        <v>0</v>
      </c>
      <c r="P3" s="221">
        <v>5</v>
      </c>
    </row>
    <row r="4" spans="7:16">
      <c r="G4" s="291"/>
      <c r="H4" s="221">
        <v>5</v>
      </c>
      <c r="I4" s="221">
        <v>2</v>
      </c>
      <c r="J4" s="221">
        <v>4</v>
      </c>
      <c r="K4" s="221">
        <v>4</v>
      </c>
      <c r="L4" s="221">
        <v>4</v>
      </c>
      <c r="M4" s="221">
        <f t="shared" si="0"/>
        <v>4</v>
      </c>
      <c r="N4" s="222">
        <f t="shared" si="1"/>
        <v>3.8333333333333335</v>
      </c>
      <c r="O4" s="222">
        <f t="shared" si="2"/>
        <v>1.0954451150103319</v>
      </c>
      <c r="P4" s="221">
        <v>4</v>
      </c>
    </row>
    <row r="5" spans="7:16">
      <c r="G5" s="291"/>
      <c r="H5" s="223">
        <v>3</v>
      </c>
      <c r="I5" s="223">
        <v>3</v>
      </c>
      <c r="J5" s="223">
        <v>3</v>
      </c>
      <c r="K5" s="223">
        <v>2</v>
      </c>
      <c r="L5" s="223">
        <v>2</v>
      </c>
      <c r="M5" s="221">
        <f t="shared" si="0"/>
        <v>3</v>
      </c>
      <c r="N5" s="222">
        <f t="shared" si="1"/>
        <v>2.6666666666666665</v>
      </c>
      <c r="O5" s="222">
        <f t="shared" si="2"/>
        <v>0.54772255750516674</v>
      </c>
      <c r="P5" s="223">
        <v>2</v>
      </c>
    </row>
    <row r="6" spans="7:16">
      <c r="G6" s="291"/>
      <c r="H6" s="223">
        <v>3</v>
      </c>
      <c r="I6" s="223">
        <v>3</v>
      </c>
      <c r="J6" s="223">
        <v>3</v>
      </c>
      <c r="K6" s="223">
        <v>2</v>
      </c>
      <c r="L6" s="223">
        <v>2</v>
      </c>
      <c r="M6" s="221">
        <f t="shared" si="0"/>
        <v>3</v>
      </c>
      <c r="N6" s="222">
        <f t="shared" si="1"/>
        <v>2.6666666666666665</v>
      </c>
      <c r="O6" s="222">
        <f t="shared" si="2"/>
        <v>0.54772255750516674</v>
      </c>
      <c r="P6" s="223">
        <v>2</v>
      </c>
    </row>
    <row r="7" spans="7:16">
      <c r="G7" s="291"/>
      <c r="H7" s="223">
        <v>3</v>
      </c>
      <c r="I7" s="223">
        <v>3</v>
      </c>
      <c r="J7" s="223">
        <v>4</v>
      </c>
      <c r="K7" s="223">
        <v>5</v>
      </c>
      <c r="L7" s="223">
        <v>5</v>
      </c>
      <c r="M7" s="221">
        <f t="shared" si="0"/>
        <v>4</v>
      </c>
      <c r="N7" s="222">
        <f t="shared" si="1"/>
        <v>4</v>
      </c>
      <c r="O7" s="222">
        <f t="shared" si="2"/>
        <v>1</v>
      </c>
      <c r="P7" s="223">
        <v>5</v>
      </c>
    </row>
    <row r="8" spans="7:16">
      <c r="G8" s="291"/>
      <c r="H8" s="223">
        <v>5</v>
      </c>
      <c r="I8" s="223">
        <v>2</v>
      </c>
      <c r="J8" s="223">
        <v>3</v>
      </c>
      <c r="K8" s="223">
        <v>3</v>
      </c>
      <c r="L8" s="223">
        <v>3</v>
      </c>
      <c r="M8" s="221">
        <f t="shared" si="0"/>
        <v>3</v>
      </c>
      <c r="N8" s="222">
        <f t="shared" si="1"/>
        <v>3.1666666666666665</v>
      </c>
      <c r="O8" s="222">
        <f t="shared" si="2"/>
        <v>1.0954451150103319</v>
      </c>
      <c r="P8" s="223">
        <v>5</v>
      </c>
    </row>
    <row r="9" spans="7:16">
      <c r="G9" s="291"/>
      <c r="H9" s="223">
        <v>5</v>
      </c>
      <c r="I9" s="223">
        <v>4</v>
      </c>
      <c r="J9" s="223">
        <v>5</v>
      </c>
      <c r="K9" s="223">
        <v>5</v>
      </c>
      <c r="L9" s="223">
        <v>4</v>
      </c>
      <c r="M9" s="221">
        <f t="shared" si="0"/>
        <v>5</v>
      </c>
      <c r="N9" s="222">
        <f t="shared" si="1"/>
        <v>4.666666666666667</v>
      </c>
      <c r="O9" s="222">
        <f t="shared" si="2"/>
        <v>0.54772255750516674</v>
      </c>
      <c r="P9" s="223">
        <v>5</v>
      </c>
    </row>
    <row r="10" spans="7:16">
      <c r="G10" s="291"/>
      <c r="H10" s="223">
        <v>5</v>
      </c>
      <c r="I10" s="223">
        <v>3</v>
      </c>
      <c r="J10" s="223">
        <v>4</v>
      </c>
      <c r="K10" s="223">
        <v>5</v>
      </c>
      <c r="L10" s="223">
        <v>5</v>
      </c>
      <c r="M10" s="221">
        <f t="shared" si="0"/>
        <v>5</v>
      </c>
      <c r="N10" s="222">
        <f t="shared" si="1"/>
        <v>4.5</v>
      </c>
      <c r="O10" s="222">
        <f t="shared" si="2"/>
        <v>0.8944271909999163</v>
      </c>
      <c r="P10" s="223">
        <v>5</v>
      </c>
    </row>
    <row r="11" spans="7:16">
      <c r="G11" s="291"/>
      <c r="H11" s="223">
        <v>4</v>
      </c>
      <c r="I11" s="223">
        <v>2</v>
      </c>
      <c r="J11" s="223">
        <v>4</v>
      </c>
      <c r="K11" s="223">
        <v>4</v>
      </c>
      <c r="L11" s="223">
        <v>2</v>
      </c>
      <c r="M11" s="221">
        <f t="shared" si="0"/>
        <v>4</v>
      </c>
      <c r="N11" s="222">
        <f t="shared" si="1"/>
        <v>3.3333333333333335</v>
      </c>
      <c r="O11" s="222">
        <f t="shared" si="2"/>
        <v>1.0954451150103319</v>
      </c>
      <c r="P11" s="223">
        <v>4</v>
      </c>
    </row>
    <row r="12" spans="7:16">
      <c r="G12" s="291"/>
      <c r="H12" s="223">
        <v>4</v>
      </c>
      <c r="I12" s="223">
        <v>4</v>
      </c>
      <c r="J12" s="223">
        <v>2</v>
      </c>
      <c r="K12" s="223">
        <v>4</v>
      </c>
      <c r="L12" s="223">
        <v>2</v>
      </c>
      <c r="M12" s="221">
        <f t="shared" si="0"/>
        <v>4</v>
      </c>
      <c r="N12" s="222">
        <f t="shared" si="1"/>
        <v>3.3333333333333335</v>
      </c>
      <c r="O12" s="222">
        <f t="shared" si="2"/>
        <v>1.0954451150103319</v>
      </c>
      <c r="P12" s="223">
        <v>4</v>
      </c>
    </row>
    <row r="13" spans="7:16">
      <c r="G13" s="291"/>
      <c r="H13" s="223">
        <v>4</v>
      </c>
      <c r="I13" s="223">
        <v>4</v>
      </c>
      <c r="J13" s="223">
        <v>2</v>
      </c>
      <c r="K13" s="223">
        <v>4</v>
      </c>
      <c r="L13" s="223">
        <v>2</v>
      </c>
      <c r="M13" s="221">
        <f t="shared" si="0"/>
        <v>4</v>
      </c>
      <c r="N13" s="222">
        <f t="shared" si="1"/>
        <v>3.3333333333333335</v>
      </c>
      <c r="O13" s="222">
        <f t="shared" si="2"/>
        <v>1.0954451150103319</v>
      </c>
      <c r="P13" s="223">
        <v>4</v>
      </c>
    </row>
    <row r="14" spans="7:16">
      <c r="G14" s="291"/>
      <c r="H14" s="223">
        <v>4</v>
      </c>
      <c r="I14" s="223">
        <v>1</v>
      </c>
      <c r="J14" s="223">
        <v>2</v>
      </c>
      <c r="K14" s="223">
        <v>4</v>
      </c>
      <c r="L14" s="223">
        <v>3</v>
      </c>
      <c r="M14" s="221">
        <f t="shared" si="0"/>
        <v>3</v>
      </c>
      <c r="N14" s="222">
        <f t="shared" si="1"/>
        <v>2.8333333333333335</v>
      </c>
      <c r="O14" s="222">
        <f t="shared" si="2"/>
        <v>1.3038404810405295</v>
      </c>
      <c r="P14" s="223">
        <v>3</v>
      </c>
    </row>
    <row r="15" spans="7:16">
      <c r="G15" s="291"/>
      <c r="H15" s="223">
        <v>5</v>
      </c>
      <c r="I15" s="223">
        <v>5</v>
      </c>
      <c r="J15" s="223">
        <v>5</v>
      </c>
      <c r="K15" s="223">
        <v>5</v>
      </c>
      <c r="L15" s="223">
        <v>5</v>
      </c>
      <c r="M15" s="221">
        <f t="shared" si="0"/>
        <v>5</v>
      </c>
      <c r="N15" s="222">
        <f t="shared" si="1"/>
        <v>5</v>
      </c>
      <c r="O15" s="222">
        <f t="shared" si="2"/>
        <v>0</v>
      </c>
      <c r="P15" s="223">
        <v>5</v>
      </c>
    </row>
    <row r="16" spans="7:16">
      <c r="G16" s="291"/>
      <c r="H16" s="223">
        <v>5</v>
      </c>
      <c r="I16" s="223">
        <v>5</v>
      </c>
      <c r="J16" s="223">
        <v>5</v>
      </c>
      <c r="K16" s="223">
        <v>5</v>
      </c>
      <c r="L16" s="223">
        <v>5</v>
      </c>
      <c r="M16" s="221">
        <f t="shared" si="0"/>
        <v>5</v>
      </c>
      <c r="N16" s="222">
        <f t="shared" si="1"/>
        <v>5</v>
      </c>
      <c r="O16" s="222">
        <f t="shared" si="2"/>
        <v>0</v>
      </c>
      <c r="P16" s="223">
        <v>5</v>
      </c>
    </row>
    <row r="17" spans="7:16">
      <c r="G17" s="291"/>
      <c r="H17" s="223">
        <v>5</v>
      </c>
      <c r="I17" s="223">
        <v>5</v>
      </c>
      <c r="J17" s="223">
        <v>5</v>
      </c>
      <c r="K17" s="223">
        <v>5</v>
      </c>
      <c r="L17" s="223">
        <v>5</v>
      </c>
      <c r="M17" s="221">
        <f t="shared" si="0"/>
        <v>5</v>
      </c>
      <c r="N17" s="222">
        <f t="shared" si="1"/>
        <v>5</v>
      </c>
      <c r="O17" s="222">
        <f t="shared" si="2"/>
        <v>0</v>
      </c>
      <c r="P17" s="223">
        <v>5</v>
      </c>
    </row>
    <row r="18" spans="7:16">
      <c r="G18" s="291"/>
      <c r="H18" s="223">
        <v>5</v>
      </c>
      <c r="I18" s="223">
        <v>5</v>
      </c>
      <c r="J18" s="223">
        <v>5</v>
      </c>
      <c r="K18" s="223">
        <v>5</v>
      </c>
      <c r="L18" s="223">
        <v>5</v>
      </c>
      <c r="M18" s="221">
        <f t="shared" si="0"/>
        <v>5</v>
      </c>
      <c r="N18" s="222">
        <f t="shared" si="1"/>
        <v>5</v>
      </c>
      <c r="O18" s="222">
        <f t="shared" si="2"/>
        <v>0</v>
      </c>
      <c r="P18" s="223">
        <v>5</v>
      </c>
    </row>
    <row r="19" spans="7:16">
      <c r="G19" s="291"/>
      <c r="H19" s="223">
        <v>5</v>
      </c>
      <c r="I19" s="223">
        <v>4</v>
      </c>
      <c r="J19" s="223">
        <v>5</v>
      </c>
      <c r="K19" s="223">
        <v>5</v>
      </c>
      <c r="L19" s="223">
        <v>4</v>
      </c>
      <c r="M19" s="221">
        <f t="shared" si="0"/>
        <v>5</v>
      </c>
      <c r="N19" s="222">
        <f t="shared" si="1"/>
        <v>4.666666666666667</v>
      </c>
      <c r="O19" s="222">
        <f t="shared" si="2"/>
        <v>0.54772255750516674</v>
      </c>
      <c r="P19" s="223">
        <v>5</v>
      </c>
    </row>
    <row r="20" spans="7:16">
      <c r="G20" s="291"/>
      <c r="H20" s="223">
        <v>5</v>
      </c>
      <c r="I20" s="223">
        <v>4</v>
      </c>
      <c r="J20" s="223">
        <v>4</v>
      </c>
      <c r="K20" s="223">
        <v>4</v>
      </c>
      <c r="L20" s="223">
        <v>5</v>
      </c>
      <c r="M20" s="221">
        <f t="shared" si="0"/>
        <v>4</v>
      </c>
      <c r="N20" s="222">
        <f t="shared" si="1"/>
        <v>4.333333333333333</v>
      </c>
      <c r="O20" s="222">
        <f t="shared" si="2"/>
        <v>0.54772255750516674</v>
      </c>
      <c r="P20" s="223">
        <v>5</v>
      </c>
    </row>
    <row r="21" spans="7:16">
      <c r="G21" s="291"/>
      <c r="H21" s="223">
        <v>5</v>
      </c>
      <c r="I21" s="223">
        <v>4</v>
      </c>
      <c r="J21" s="223">
        <v>5</v>
      </c>
      <c r="K21" s="223">
        <v>5</v>
      </c>
      <c r="L21" s="223">
        <v>5</v>
      </c>
      <c r="M21" s="221">
        <f t="shared" si="0"/>
        <v>5</v>
      </c>
      <c r="N21" s="222">
        <f t="shared" si="1"/>
        <v>4.833333333333333</v>
      </c>
      <c r="O21" s="222">
        <f t="shared" si="2"/>
        <v>0.44721359549995787</v>
      </c>
      <c r="P21" s="223">
        <v>5</v>
      </c>
    </row>
    <row r="22" spans="7:16">
      <c r="G22" s="291"/>
      <c r="H22" s="223">
        <v>3</v>
      </c>
      <c r="I22" s="223">
        <v>2</v>
      </c>
      <c r="J22" s="223">
        <v>3</v>
      </c>
      <c r="K22" s="223">
        <v>4</v>
      </c>
      <c r="L22" s="223">
        <v>3</v>
      </c>
      <c r="M22" s="221">
        <f t="shared" si="0"/>
        <v>3</v>
      </c>
      <c r="N22" s="222">
        <f t="shared" si="1"/>
        <v>3</v>
      </c>
      <c r="O22" s="222">
        <f t="shared" si="2"/>
        <v>0.70710678118654757</v>
      </c>
      <c r="P22" s="223">
        <v>4</v>
      </c>
    </row>
    <row r="23" spans="7:16">
      <c r="G23" s="291"/>
      <c r="H23" s="224">
        <v>4</v>
      </c>
      <c r="I23" s="224">
        <v>4</v>
      </c>
      <c r="J23" s="224">
        <v>4</v>
      </c>
      <c r="K23" s="224">
        <v>2</v>
      </c>
      <c r="L23" s="224">
        <v>4</v>
      </c>
      <c r="M23" s="221">
        <f t="shared" si="0"/>
        <v>4</v>
      </c>
      <c r="N23" s="222">
        <f t="shared" si="1"/>
        <v>3.6666666666666665</v>
      </c>
      <c r="O23" s="222">
        <f t="shared" si="2"/>
        <v>0.8944271909999163</v>
      </c>
      <c r="P23" s="224">
        <v>4</v>
      </c>
    </row>
    <row r="24" spans="7:16">
      <c r="G24" s="291"/>
      <c r="H24" s="224">
        <v>4</v>
      </c>
      <c r="I24" s="224">
        <v>4</v>
      </c>
      <c r="J24" s="224">
        <v>4</v>
      </c>
      <c r="K24" s="224">
        <v>4</v>
      </c>
      <c r="L24" s="224">
        <v>4</v>
      </c>
      <c r="M24" s="221">
        <f t="shared" si="0"/>
        <v>4</v>
      </c>
      <c r="N24" s="222">
        <f t="shared" si="1"/>
        <v>4</v>
      </c>
      <c r="O24" s="222">
        <f t="shared" si="2"/>
        <v>0</v>
      </c>
      <c r="P24" s="224">
        <v>4</v>
      </c>
    </row>
    <row r="25" spans="7:16">
      <c r="G25" s="291"/>
      <c r="H25" s="224">
        <v>5</v>
      </c>
      <c r="I25" s="224">
        <v>5</v>
      </c>
      <c r="J25" s="224">
        <v>5</v>
      </c>
      <c r="K25" s="224">
        <v>5</v>
      </c>
      <c r="L25" s="224">
        <v>5</v>
      </c>
      <c r="M25" s="221">
        <f t="shared" si="0"/>
        <v>5</v>
      </c>
      <c r="N25" s="222">
        <f t="shared" si="1"/>
        <v>5</v>
      </c>
      <c r="O25" s="222">
        <f t="shared" si="2"/>
        <v>0</v>
      </c>
      <c r="P25" s="224">
        <v>5</v>
      </c>
    </row>
    <row r="26" spans="7:16">
      <c r="G26" s="291"/>
      <c r="H26" s="224">
        <v>5</v>
      </c>
      <c r="I26" s="224">
        <v>4</v>
      </c>
      <c r="J26" s="224">
        <v>4</v>
      </c>
      <c r="K26" s="224">
        <v>2</v>
      </c>
      <c r="L26" s="224">
        <v>4</v>
      </c>
      <c r="M26" s="221">
        <f t="shared" si="0"/>
        <v>4</v>
      </c>
      <c r="N26" s="222">
        <f t="shared" si="1"/>
        <v>3.8333333333333335</v>
      </c>
      <c r="O26" s="222">
        <f t="shared" si="2"/>
        <v>1.0954451150103319</v>
      </c>
      <c r="P26" s="224">
        <v>4</v>
      </c>
    </row>
    <row r="27" spans="7:16">
      <c r="G27" s="291"/>
      <c r="H27" s="224">
        <v>4</v>
      </c>
      <c r="I27" s="224">
        <v>4</v>
      </c>
      <c r="J27" s="224">
        <v>5</v>
      </c>
      <c r="K27" s="224">
        <v>4</v>
      </c>
      <c r="L27" s="224">
        <v>5</v>
      </c>
      <c r="M27" s="221">
        <f t="shared" si="0"/>
        <v>4</v>
      </c>
      <c r="N27" s="222">
        <f t="shared" si="1"/>
        <v>4.333333333333333</v>
      </c>
      <c r="O27" s="222">
        <f t="shared" si="2"/>
        <v>0.54772255750516674</v>
      </c>
      <c r="P27" s="224">
        <v>5</v>
      </c>
    </row>
    <row r="28" spans="7:16">
      <c r="G28" s="291"/>
      <c r="H28" s="224">
        <v>5</v>
      </c>
      <c r="I28" s="224">
        <v>5</v>
      </c>
      <c r="J28" s="224">
        <v>5</v>
      </c>
      <c r="K28" s="224">
        <v>5</v>
      </c>
      <c r="L28" s="224">
        <v>5</v>
      </c>
      <c r="M28" s="221">
        <f t="shared" si="0"/>
        <v>5</v>
      </c>
      <c r="N28" s="222">
        <f t="shared" si="1"/>
        <v>5</v>
      </c>
      <c r="O28" s="222">
        <f t="shared" si="2"/>
        <v>0</v>
      </c>
      <c r="P28" s="224">
        <v>5</v>
      </c>
    </row>
    <row r="29" spans="7:16">
      <c r="G29" s="291"/>
      <c r="H29" s="224">
        <v>4</v>
      </c>
      <c r="I29" s="224">
        <v>4</v>
      </c>
      <c r="J29" s="224">
        <v>3</v>
      </c>
      <c r="K29" s="224">
        <v>4</v>
      </c>
      <c r="L29" s="224">
        <v>3</v>
      </c>
      <c r="M29" s="221">
        <f t="shared" si="0"/>
        <v>4</v>
      </c>
      <c r="N29" s="222">
        <f t="shared" si="1"/>
        <v>3.6666666666666665</v>
      </c>
      <c r="O29" s="222">
        <f t="shared" si="2"/>
        <v>0.54772255750516674</v>
      </c>
      <c r="P29" s="224">
        <v>4</v>
      </c>
    </row>
    <row r="30" spans="7:16">
      <c r="G30" s="291"/>
      <c r="H30" s="224">
        <v>3</v>
      </c>
      <c r="I30" s="224">
        <v>2</v>
      </c>
      <c r="J30" s="224">
        <v>3</v>
      </c>
      <c r="K30" s="224">
        <v>2</v>
      </c>
      <c r="L30" s="224">
        <v>3</v>
      </c>
      <c r="M30" s="221">
        <f t="shared" si="0"/>
        <v>3</v>
      </c>
      <c r="N30" s="222">
        <f t="shared" si="1"/>
        <v>2.6666666666666665</v>
      </c>
      <c r="O30" s="222">
        <f t="shared" si="2"/>
        <v>0.54772255750516674</v>
      </c>
      <c r="P30" s="224">
        <v>2</v>
      </c>
    </row>
    <row r="31" spans="7:16">
      <c r="G31" s="291"/>
      <c r="H31" s="224">
        <v>3</v>
      </c>
      <c r="I31" s="224">
        <v>4</v>
      </c>
      <c r="J31" s="224">
        <v>3</v>
      </c>
      <c r="K31" s="224">
        <v>2</v>
      </c>
      <c r="L31" s="224">
        <v>3</v>
      </c>
      <c r="M31" s="221">
        <f t="shared" si="0"/>
        <v>3</v>
      </c>
      <c r="N31" s="222">
        <f t="shared" si="1"/>
        <v>3</v>
      </c>
      <c r="O31" s="222">
        <f t="shared" si="2"/>
        <v>0.70710678118654757</v>
      </c>
      <c r="P31" s="224">
        <v>3</v>
      </c>
    </row>
    <row r="32" spans="7:16">
      <c r="G32" s="291"/>
      <c r="H32" s="224">
        <v>5</v>
      </c>
      <c r="I32" s="224">
        <v>4</v>
      </c>
      <c r="J32" s="224">
        <v>5</v>
      </c>
      <c r="K32" s="224">
        <v>5</v>
      </c>
      <c r="L32" s="224">
        <v>5</v>
      </c>
      <c r="M32" s="221">
        <f t="shared" si="0"/>
        <v>5</v>
      </c>
      <c r="N32" s="222">
        <f t="shared" si="1"/>
        <v>4.833333333333333</v>
      </c>
      <c r="O32" s="222">
        <f t="shared" si="2"/>
        <v>0.44721359549995787</v>
      </c>
      <c r="P32" s="224">
        <v>5</v>
      </c>
    </row>
    <row r="33" spans="6:16">
      <c r="G33" s="291"/>
      <c r="H33" s="224">
        <v>5</v>
      </c>
      <c r="I33" s="224">
        <v>5</v>
      </c>
      <c r="J33" s="224">
        <v>5</v>
      </c>
      <c r="K33" s="224">
        <v>5</v>
      </c>
      <c r="L33" s="224">
        <v>5</v>
      </c>
      <c r="M33" s="221">
        <f t="shared" si="0"/>
        <v>5</v>
      </c>
      <c r="N33" s="222">
        <f t="shared" si="1"/>
        <v>5</v>
      </c>
      <c r="O33" s="222">
        <f t="shared" si="2"/>
        <v>0</v>
      </c>
      <c r="P33" s="224">
        <v>5</v>
      </c>
    </row>
    <row r="34" spans="6:16">
      <c r="G34" s="291"/>
      <c r="H34" s="224">
        <v>5</v>
      </c>
      <c r="I34" s="224">
        <v>3</v>
      </c>
      <c r="J34" s="224">
        <v>3</v>
      </c>
      <c r="K34" s="224">
        <v>3</v>
      </c>
      <c r="L34" s="224">
        <v>3</v>
      </c>
      <c r="M34" s="221">
        <f t="shared" si="0"/>
        <v>3</v>
      </c>
      <c r="N34" s="222">
        <f t="shared" si="1"/>
        <v>3.3333333333333335</v>
      </c>
      <c r="O34" s="222">
        <f t="shared" si="2"/>
        <v>0.8944271909999163</v>
      </c>
      <c r="P34" s="224">
        <v>5</v>
      </c>
    </row>
    <row r="35" spans="6:16">
      <c r="F35" t="s">
        <v>4902</v>
      </c>
      <c r="G35" t="s">
        <v>4873</v>
      </c>
      <c r="H35" s="225">
        <f>MEDIAN(H2:H34)</f>
        <v>5</v>
      </c>
      <c r="I35" s="225">
        <f t="shared" ref="I35:L35" si="3">MEDIAN(I2:I34)</f>
        <v>4</v>
      </c>
      <c r="J35" s="225">
        <f t="shared" si="3"/>
        <v>4</v>
      </c>
      <c r="K35" s="225">
        <f t="shared" si="3"/>
        <v>4</v>
      </c>
      <c r="L35" s="225">
        <f t="shared" si="3"/>
        <v>4</v>
      </c>
      <c r="P35" s="225">
        <f>MEDIAN(P2:P34)</f>
        <v>5</v>
      </c>
    </row>
    <row r="36" spans="6:16">
      <c r="G36" t="s">
        <v>792</v>
      </c>
      <c r="H36" s="225">
        <f>AVERAGE(H2:H34)</f>
        <v>4.3939393939393936</v>
      </c>
      <c r="I36" s="225">
        <f t="shared" ref="I36:L36" si="4">AVERAGE(I2:I34)</f>
        <v>3.6363636363636362</v>
      </c>
      <c r="J36" s="225">
        <f t="shared" si="4"/>
        <v>3.9696969696969697</v>
      </c>
      <c r="K36" s="225">
        <f t="shared" si="4"/>
        <v>4</v>
      </c>
      <c r="L36" s="225">
        <f t="shared" si="4"/>
        <v>3.9090909090909092</v>
      </c>
      <c r="P36" s="225">
        <f>AVERAGE(P2:P34)</f>
        <v>4.3030303030303028</v>
      </c>
    </row>
    <row r="37" spans="6:16">
      <c r="G37" t="s">
        <v>538</v>
      </c>
      <c r="H37" s="225">
        <f>STDEV(H2:H34)</f>
        <v>0.78817010931151221</v>
      </c>
      <c r="I37" s="225">
        <f t="shared" ref="I37:L37" si="5">STDEV(I2:I34)</f>
        <v>1.1406736446663275</v>
      </c>
      <c r="J37" s="225">
        <f t="shared" si="5"/>
        <v>1.0150384378451049</v>
      </c>
      <c r="K37" s="225">
        <f t="shared" si="5"/>
        <v>1.1180339887498949</v>
      </c>
      <c r="L37" s="225">
        <f t="shared" si="5"/>
        <v>1.1281521496355327</v>
      </c>
      <c r="P37" s="225">
        <f>STDEV(P2:P34)</f>
        <v>0.9514741353831071</v>
      </c>
    </row>
    <row r="39" spans="6:16">
      <c r="G39" t="s">
        <v>4903</v>
      </c>
      <c r="M39" s="225">
        <f>AVERAGE(M2:M34)</f>
        <v>4.1515151515151514</v>
      </c>
      <c r="N39" s="225">
        <f>AVERAGE(N2:N34)</f>
        <v>4.0101010101010104</v>
      </c>
      <c r="O39" s="225">
        <f>AVERAGE(O2:O34)</f>
        <v>0.58623209310687729</v>
      </c>
      <c r="P39" s="225">
        <f>AVERAGE(P2:P34)</f>
        <v>4.3030303030303028</v>
      </c>
    </row>
  </sheetData>
  <mergeCells count="1">
    <mergeCell ref="G2:G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9A4E4D5DE1ED41840D11A0D06DB575" ma:contentTypeVersion="14" ma:contentTypeDescription="Create a new document." ma:contentTypeScope="" ma:versionID="7a67492555a5f3fa12e305f1fa47bd39">
  <xsd:schema xmlns:xsd="http://www.w3.org/2001/XMLSchema" xmlns:xs="http://www.w3.org/2001/XMLSchema" xmlns:p="http://schemas.microsoft.com/office/2006/metadata/properties" xmlns:ns3="1a8b0e90-f229-4748-8f74-a72030c14e00" xmlns:ns4="8ca5f1b8-407d-4110-a115-2b7cf8701db7" targetNamespace="http://schemas.microsoft.com/office/2006/metadata/properties" ma:root="true" ma:fieldsID="bb41a4f28635c0fb251d70a4db02e2c8" ns3:_="" ns4:_="">
    <xsd:import namespace="1a8b0e90-f229-4748-8f74-a72030c14e00"/>
    <xsd:import namespace="8ca5f1b8-407d-4110-a115-2b7cf8701db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8b0e90-f229-4748-8f74-a72030c14e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ca5f1b8-407d-4110-a115-2b7cf8701db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1a8b0e90-f229-4748-8f74-a72030c14e0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4AA79D-13C7-4B99-B72A-085B2B2F39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8b0e90-f229-4748-8f74-a72030c14e00"/>
    <ds:schemaRef ds:uri="8ca5f1b8-407d-4110-a115-2b7cf8701d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053624-C1B7-44D7-B768-30383CF8E6AC}">
  <ds:schemaRefs>
    <ds:schemaRef ds:uri="http://schemas.microsoft.com/office/infopath/2007/PartnerControls"/>
    <ds:schemaRef ds:uri="http://schemas.microsoft.com/office/2006/documentManagement/types"/>
    <ds:schemaRef ds:uri="http://schemas.microsoft.com/office/2006/metadata/properties"/>
    <ds:schemaRef ds:uri="8ca5f1b8-407d-4110-a115-2b7cf8701db7"/>
    <ds:schemaRef ds:uri="http://purl.org/dc/terms/"/>
    <ds:schemaRef ds:uri="http://schemas.openxmlformats.org/package/2006/metadata/core-properties"/>
    <ds:schemaRef ds:uri="http://purl.org/dc/dcmitype/"/>
    <ds:schemaRef ds:uri="1a8b0e90-f229-4748-8f74-a72030c14e00"/>
    <ds:schemaRef ds:uri="http://www.w3.org/XML/1998/namespace"/>
    <ds:schemaRef ds:uri="http://purl.org/dc/elements/1.1/"/>
  </ds:schemaRefs>
</ds:datastoreItem>
</file>

<file path=customXml/itemProps3.xml><?xml version="1.0" encoding="utf-8"?>
<ds:datastoreItem xmlns:ds="http://schemas.openxmlformats.org/officeDocument/2006/customXml" ds:itemID="{F88EF8E4-7951-48B9-BAB9-0589AF4C04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Raw data</vt:lpstr>
      <vt:lpstr>TEMP</vt:lpstr>
      <vt:lpstr> ALL narrative - quiality</vt:lpstr>
      <vt:lpstr>All narrative - numbers</vt:lpstr>
      <vt:lpstr>All narrative - experts-Calc</vt:lpstr>
      <vt:lpstr>All narrative Experts-Dele mine</vt:lpstr>
      <vt:lpstr> ALL narrative - quiality-Calc</vt:lpstr>
      <vt:lpstr>ALLnarrative quialitydeleteMine</vt:lpstr>
      <vt:lpstr>CO-Quality Calc</vt:lpstr>
      <vt:lpstr>CR-Quality Calc</vt:lpstr>
      <vt:lpstr>D-Quality Calc</vt:lpstr>
      <vt:lpstr>S-Quality calc</vt:lpstr>
      <vt:lpstr>All Narratives Quality calc</vt:lpstr>
      <vt:lpstr>Combinational-Calc-Per-Narrativ</vt:lpstr>
      <vt:lpstr>Combinational-Calc-Per-Narr (2</vt:lpstr>
      <vt:lpstr>Correlative-Cals-Per-Narrative</vt:lpstr>
      <vt:lpstr>Derivative-Calc-Per-Narrative</vt:lpstr>
      <vt:lpstr>SuperOrd-Calc-Per-Narrative</vt:lpstr>
      <vt:lpstr>Top Quality Narratives</vt:lpstr>
      <vt:lpstr>All types - usefulness</vt:lpstr>
      <vt:lpstr>USefulness-Analysis-Old</vt:lpstr>
      <vt:lpstr>USefulness-AnalysisDelte Mine</vt:lpstr>
      <vt:lpstr>Usefulness Calc-Modified</vt:lpstr>
      <vt:lpstr>Final comment</vt:lpstr>
      <vt:lpstr>Narrative list</vt:lpstr>
      <vt:lpstr>Feedback Scores</vt:lpstr>
      <vt:lpstr>5.1. Narratives(number&amp;Duratio)</vt:lpstr>
      <vt:lpstr>Combination-Nar Data</vt:lpstr>
      <vt:lpstr>Filterd Narrative with &gt;4 Quali</vt:lpstr>
      <vt:lpstr>Correlative-Nar-Data</vt:lpstr>
      <vt:lpstr>Super Ordinate-Nar-Data</vt:lpstr>
      <vt:lpstr>Derivative-Nar-Data</vt:lpstr>
      <vt:lpstr>FirstInitialSegDataVISCL</vt:lpstr>
      <vt:lpstr>FirstAggregationResultVISCL</vt:lpstr>
      <vt:lpstr>Latest aggregation of 33 videos</vt:lpstr>
      <vt:lpstr>Calculation on Latest Agg 33 vi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Main</dc:creator>
  <cp:lastModifiedBy>Abrar Mohammed</cp:lastModifiedBy>
  <dcterms:created xsi:type="dcterms:W3CDTF">2023-01-09T14:02:40Z</dcterms:created>
  <dcterms:modified xsi:type="dcterms:W3CDTF">2023-09-28T13:42:02Z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0x0101004C9A4E4D5DE1ED41840D11A0D06DB575</vt:lpwstr>
  </property>
</Properties>
</file>