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8880" windowHeight="3525"/>
  </bookViews>
  <sheets>
    <sheet name="IOs" sheetId="1" r:id="rId1"/>
    <sheet name="General" sheetId="2" r:id="rId2"/>
  </sheets>
  <definedNames>
    <definedName name="_xlnm._FilterDatabase" localSheetId="0" hidden="1">IOs!$B$2:$J$2</definedName>
    <definedName name="H19_cell">IOs!$G$2</definedName>
  </definedNames>
  <calcPr calcId="125725"/>
</workbook>
</file>

<file path=xl/calcChain.xml><?xml version="1.0" encoding="utf-8"?>
<calcChain xmlns="http://schemas.openxmlformats.org/spreadsheetml/2006/main">
  <c r="K3" i="1"/>
  <c r="L3"/>
  <c r="M3"/>
  <c r="K4"/>
  <c r="L4"/>
  <c r="M4"/>
  <c r="K5"/>
  <c r="L5"/>
  <c r="M5"/>
  <c r="K6"/>
  <c r="L6"/>
  <c r="M6"/>
  <c r="K7"/>
  <c r="L7"/>
  <c r="M7"/>
  <c r="K8"/>
  <c r="L8"/>
  <c r="M8"/>
  <c r="K9"/>
  <c r="L9"/>
  <c r="M9"/>
  <c r="K10"/>
  <c r="L10"/>
  <c r="M10"/>
  <c r="K11" l="1"/>
  <c r="K2" s="1"/>
  <c r="M11"/>
  <c r="M2" s="1"/>
  <c r="L11"/>
  <c r="L2" s="1"/>
</calcChain>
</file>

<file path=xl/sharedStrings.xml><?xml version="1.0" encoding="utf-8"?>
<sst xmlns="http://schemas.openxmlformats.org/spreadsheetml/2006/main" count="161" uniqueCount="110">
  <si>
    <t>Type number</t>
  </si>
  <si>
    <t>Series</t>
  </si>
  <si>
    <t>Flash</t>
  </si>
  <si>
    <t>SPI</t>
  </si>
  <si>
    <t>GPIO</t>
  </si>
  <si>
    <t>Timers</t>
  </si>
  <si>
    <t>Package</t>
  </si>
  <si>
    <t>Pin</t>
  </si>
  <si>
    <t>PORT</t>
  </si>
  <si>
    <t>BIT</t>
  </si>
  <si>
    <t>USART</t>
  </si>
  <si>
    <t>I2C</t>
  </si>
  <si>
    <t>CPU Freq</t>
  </si>
  <si>
    <t>–40 to 85 °C</t>
  </si>
  <si>
    <t>Temp range</t>
  </si>
  <si>
    <t>Pin name</t>
  </si>
  <si>
    <t>S</t>
  </si>
  <si>
    <t>Type</t>
  </si>
  <si>
    <t>PORTB</t>
  </si>
  <si>
    <t>PORTC</t>
  </si>
  <si>
    <t>Alternate functions</t>
  </si>
  <si>
    <t>PORTD</t>
  </si>
  <si>
    <t>EEPROM</t>
  </si>
  <si>
    <t>Peripherals</t>
  </si>
  <si>
    <t>USB</t>
  </si>
  <si>
    <t>Connectivity</t>
  </si>
  <si>
    <t xml:space="preserve">I/O </t>
  </si>
  <si>
    <t xml:space="preserve">PC0 </t>
  </si>
  <si>
    <t xml:space="preserve">PC1 </t>
  </si>
  <si>
    <t xml:space="preserve">PC2 </t>
  </si>
  <si>
    <t xml:space="preserve">PC3 </t>
  </si>
  <si>
    <t xml:space="preserve">S </t>
  </si>
  <si>
    <t xml:space="preserve">PC4 </t>
  </si>
  <si>
    <t xml:space="preserve">PC5 </t>
  </si>
  <si>
    <t xml:space="preserve">PB0 </t>
  </si>
  <si>
    <t xml:space="preserve">PB1 </t>
  </si>
  <si>
    <t xml:space="preserve">PB2 </t>
  </si>
  <si>
    <t xml:space="preserve">PC6 </t>
  </si>
  <si>
    <t xml:space="preserve">PB3 </t>
  </si>
  <si>
    <t xml:space="preserve">PB4 </t>
  </si>
  <si>
    <t xml:space="preserve">PB5 </t>
  </si>
  <si>
    <t xml:space="preserve">PB6 </t>
  </si>
  <si>
    <t xml:space="preserve">PB7 </t>
  </si>
  <si>
    <t>AVR® Atmega</t>
  </si>
  <si>
    <t>Total RAM</t>
  </si>
  <si>
    <t>2KB</t>
  </si>
  <si>
    <t>1KB</t>
  </si>
  <si>
    <t>N/A</t>
  </si>
  <si>
    <t>I²C, SPI, UART/USART</t>
  </si>
  <si>
    <t>Brown-out Detect/Reset, POR, PWM, WDT, ADC</t>
  </si>
  <si>
    <t>Data Converters</t>
  </si>
  <si>
    <t>20 MHz</t>
  </si>
  <si>
    <t>2x8b, 1x16b</t>
  </si>
  <si>
    <t>Datasheet (p.2)</t>
  </si>
  <si>
    <t>AREF</t>
  </si>
  <si>
    <t>GND</t>
  </si>
  <si>
    <t>AVCC</t>
  </si>
  <si>
    <t>PD0</t>
  </si>
  <si>
    <t>PD1</t>
  </si>
  <si>
    <t>PD2</t>
  </si>
  <si>
    <t>PD3</t>
  </si>
  <si>
    <t>PD4</t>
  </si>
  <si>
    <t>PD5</t>
  </si>
  <si>
    <t>PD6</t>
  </si>
  <si>
    <t>PD7</t>
  </si>
  <si>
    <t>RESET</t>
  </si>
  <si>
    <t>I</t>
  </si>
  <si>
    <t>VCC</t>
  </si>
  <si>
    <t>IN</t>
  </si>
  <si>
    <t>DDRB</t>
  </si>
  <si>
    <t>DDRC</t>
  </si>
  <si>
    <t>DDRD</t>
  </si>
  <si>
    <t>PCINT0/CLKO/ICP1</t>
  </si>
  <si>
    <t>OC1A/PCINT1</t>
  </si>
  <si>
    <t>SS/OC1B/PCINT2</t>
  </si>
  <si>
    <t>PCINT6/XTAL1/TOSC1</t>
  </si>
  <si>
    <t>PCINT7/XTAL2/TOSC2</t>
  </si>
  <si>
    <t>-</t>
  </si>
  <si>
    <t>PC7</t>
  </si>
  <si>
    <t>ADC0/PCINT8</t>
  </si>
  <si>
    <t>ADC1/PCINT9</t>
  </si>
  <si>
    <t>ADC2/PCINT10</t>
  </si>
  <si>
    <t>ADC3/PCINT11</t>
  </si>
  <si>
    <t>ADC4/PCINT12</t>
  </si>
  <si>
    <t>ADC5/PCINT13</t>
  </si>
  <si>
    <t>PCINT16/RXD</t>
  </si>
  <si>
    <t>PCINT17/TXD</t>
  </si>
  <si>
    <t>PCINT18/INT0</t>
  </si>
  <si>
    <t>PCINT19/OC2B/INT1</t>
  </si>
  <si>
    <t>PCINT20/XCK/T0</t>
  </si>
  <si>
    <t>PCINT21/OC0B/T1</t>
  </si>
  <si>
    <t>PCINT22/OC0A/AIN0</t>
  </si>
  <si>
    <t>PCINT23/AIN1</t>
  </si>
  <si>
    <t>32KB</t>
  </si>
  <si>
    <t>ATMEGA328P-PU</t>
  </si>
  <si>
    <t>A/D 6x10b</t>
  </si>
  <si>
    <t>28-DIP</t>
  </si>
  <si>
    <t>Brew_Monitor</t>
  </si>
  <si>
    <t>RXD</t>
  </si>
  <si>
    <t>TXD</t>
  </si>
  <si>
    <t>BLE_RDY</t>
  </si>
  <si>
    <t>BLE_RST</t>
  </si>
  <si>
    <t>BLE_CE</t>
  </si>
  <si>
    <r>
      <rPr>
        <b/>
        <sz val="11"/>
        <color theme="1"/>
        <rFont val="Calibri"/>
        <family val="2"/>
        <scheme val="minor"/>
      </rPr>
      <t>SCK</t>
    </r>
    <r>
      <rPr>
        <sz val="11"/>
        <color theme="1"/>
        <rFont val="Calibri"/>
        <family val="2"/>
        <scheme val="minor"/>
      </rPr>
      <t>/PCINT5</t>
    </r>
  </si>
  <si>
    <r>
      <rPr>
        <b/>
        <sz val="11"/>
        <color theme="1"/>
        <rFont val="Calibri"/>
        <family val="2"/>
        <scheme val="minor"/>
      </rPr>
      <t>MISO</t>
    </r>
    <r>
      <rPr>
        <sz val="11"/>
        <color theme="1"/>
        <rFont val="Calibri"/>
        <family val="2"/>
        <scheme val="minor"/>
      </rPr>
      <t>/PCINT4</t>
    </r>
  </si>
  <si>
    <t>MISO</t>
  </si>
  <si>
    <t>SCK</t>
  </si>
  <si>
    <r>
      <rPr>
        <b/>
        <sz val="11"/>
        <color theme="1"/>
        <rFont val="Calibri"/>
        <family val="2"/>
        <scheme val="minor"/>
      </rPr>
      <t>MOSI</t>
    </r>
    <r>
      <rPr>
        <sz val="11"/>
        <color theme="1"/>
        <rFont val="Calibri"/>
        <family val="2"/>
        <scheme val="minor"/>
      </rPr>
      <t>/OC2A/PCINT3</t>
    </r>
  </si>
  <si>
    <t>MOSI</t>
  </si>
  <si>
    <t>BLE_REQN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</si>
</sst>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0" xfId="0" applyFill="1"/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quotePrefix="1" applyFill="1"/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381000</xdr:colOff>
      <xdr:row>32</xdr:row>
      <xdr:rowOff>19050</xdr:rowOff>
    </xdr:from>
    <xdr:to>
      <xdr:col>9</xdr:col>
      <xdr:colOff>323850</xdr:colOff>
      <xdr:row>50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28775" y="6305550"/>
          <a:ext cx="5114925" cy="35528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31"/>
  <sheetViews>
    <sheetView tabSelected="1" zoomScaleNormal="100" workbookViewId="0">
      <pane ySplit="2" topLeftCell="A3" activePane="bottomLeft" state="frozen"/>
      <selection pane="bottomLeft" activeCell="C7" sqref="C7"/>
    </sheetView>
  </sheetViews>
  <sheetFormatPr defaultRowHeight="15"/>
  <cols>
    <col min="1" max="1" width="1" customWidth="1"/>
    <col min="2" max="2" width="6.140625" style="1" bestFit="1" customWidth="1"/>
    <col min="3" max="3" width="11.5703125" style="1" bestFit="1" customWidth="1"/>
    <col min="4" max="4" width="8" bestFit="1" customWidth="1"/>
    <col min="5" max="5" width="6" style="1" bestFit="1" customWidth="1"/>
    <col min="6" max="6" width="7.5703125" style="1" bestFit="1" customWidth="1"/>
    <col min="7" max="7" width="17.5703125" customWidth="1"/>
    <col min="8" max="8" width="10.28515625" customWidth="1"/>
    <col min="9" max="9" width="28.140625" customWidth="1"/>
    <col min="10" max="10" width="40.140625" bestFit="1" customWidth="1"/>
  </cols>
  <sheetData>
    <row r="1" spans="2:13" ht="29.25" customHeight="1" thickBot="1">
      <c r="B1" s="14" t="s">
        <v>53</v>
      </c>
      <c r="C1" s="14"/>
      <c r="D1" s="14"/>
      <c r="E1" s="14"/>
      <c r="F1" s="14"/>
      <c r="G1" s="14"/>
      <c r="H1" s="14"/>
      <c r="I1" s="14"/>
      <c r="K1" t="s">
        <v>69</v>
      </c>
      <c r="L1" t="s">
        <v>70</v>
      </c>
      <c r="M1" t="s">
        <v>71</v>
      </c>
    </row>
    <row r="2" spans="2:13" ht="15.75" thickBot="1">
      <c r="B2" s="7" t="s">
        <v>7</v>
      </c>
      <c r="C2" s="6" t="s">
        <v>15</v>
      </c>
      <c r="D2" s="6" t="s">
        <v>8</v>
      </c>
      <c r="E2" s="6" t="s">
        <v>9</v>
      </c>
      <c r="F2" s="6" t="s">
        <v>17</v>
      </c>
      <c r="G2" s="16" t="s">
        <v>97</v>
      </c>
      <c r="H2" s="17"/>
      <c r="I2" s="2" t="s">
        <v>20</v>
      </c>
      <c r="K2" s="1" t="str">
        <f>DEC2HEX(K11)</f>
        <v>0</v>
      </c>
      <c r="L2" s="1" t="str">
        <f>DEC2HEX(L11)</f>
        <v>0</v>
      </c>
      <c r="M2" s="1" t="str">
        <f>DEC2HEX(M11)</f>
        <v>0</v>
      </c>
    </row>
    <row r="3" spans="2:13">
      <c r="B3" s="8">
        <v>14</v>
      </c>
      <c r="C3" s="8" t="s">
        <v>34</v>
      </c>
      <c r="D3" s="5" t="s">
        <v>18</v>
      </c>
      <c r="E3" s="1">
        <v>0</v>
      </c>
      <c r="F3" s="8" t="s">
        <v>26</v>
      </c>
      <c r="G3" s="8" t="s">
        <v>100</v>
      </c>
      <c r="H3" s="8"/>
      <c r="I3" s="5" t="s">
        <v>72</v>
      </c>
      <c r="J3" s="15"/>
      <c r="K3" s="1" t="str">
        <f>IF(H3="OUT",1,"0")</f>
        <v>0</v>
      </c>
      <c r="L3" s="1" t="str">
        <f>IF(H11="OUT",1,"0")</f>
        <v>0</v>
      </c>
      <c r="M3" s="1" t="str">
        <f>IF(H19="OUT",1,"0")</f>
        <v>0</v>
      </c>
    </row>
    <row r="4" spans="2:13">
      <c r="B4" s="8">
        <v>15</v>
      </c>
      <c r="C4" s="8" t="s">
        <v>35</v>
      </c>
      <c r="D4" s="5" t="s">
        <v>18</v>
      </c>
      <c r="E4" s="1">
        <v>1</v>
      </c>
      <c r="F4" s="8" t="s">
        <v>26</v>
      </c>
      <c r="G4" s="1" t="s">
        <v>101</v>
      </c>
      <c r="H4" s="8"/>
      <c r="I4" s="5" t="s">
        <v>73</v>
      </c>
      <c r="J4" s="15"/>
      <c r="K4" s="1" t="str">
        <f>IF(H4="OUT",2,"0")</f>
        <v>0</v>
      </c>
      <c r="L4" s="1" t="str">
        <f>IF(H12="OUT",2,"0")</f>
        <v>0</v>
      </c>
      <c r="M4" s="1" t="str">
        <f>IF(H20="OUT",2,"0")</f>
        <v>0</v>
      </c>
    </row>
    <row r="5" spans="2:13">
      <c r="B5" s="8">
        <v>16</v>
      </c>
      <c r="C5" s="8" t="s">
        <v>36</v>
      </c>
      <c r="D5" s="5" t="s">
        <v>18</v>
      </c>
      <c r="E5" s="1">
        <v>2</v>
      </c>
      <c r="F5" s="8" t="s">
        <v>26</v>
      </c>
      <c r="G5" s="1" t="s">
        <v>109</v>
      </c>
      <c r="H5" s="8"/>
      <c r="I5" s="5" t="s">
        <v>74</v>
      </c>
      <c r="J5" s="15"/>
      <c r="K5" s="1" t="str">
        <f>IF(H5="OUT",4,"0")</f>
        <v>0</v>
      </c>
      <c r="L5" s="1" t="str">
        <f>IF(H13="OUT",4,"0")</f>
        <v>0</v>
      </c>
      <c r="M5" s="1" t="str">
        <f>IF(H21="OUT",4,"0")</f>
        <v>0</v>
      </c>
    </row>
    <row r="6" spans="2:13" ht="15" customHeight="1">
      <c r="B6" s="8">
        <v>17</v>
      </c>
      <c r="C6" s="8" t="s">
        <v>38</v>
      </c>
      <c r="D6" s="5" t="s">
        <v>18</v>
      </c>
      <c r="E6" s="1">
        <v>3</v>
      </c>
      <c r="F6" s="8" t="s">
        <v>26</v>
      </c>
      <c r="G6" s="8" t="s">
        <v>108</v>
      </c>
      <c r="H6" s="8"/>
      <c r="I6" s="5" t="s">
        <v>107</v>
      </c>
      <c r="J6" s="15"/>
      <c r="K6" s="1" t="str">
        <f>IF(H6="OUT",8,"0")</f>
        <v>0</v>
      </c>
      <c r="L6" s="1" t="str">
        <f>IF(H14="OUT",8,"0")</f>
        <v>0</v>
      </c>
      <c r="M6" s="1" t="str">
        <f>IF(H22="OUT",8,"0")</f>
        <v>0</v>
      </c>
    </row>
    <row r="7" spans="2:13">
      <c r="B7" s="8">
        <v>18</v>
      </c>
      <c r="C7" s="8" t="s">
        <v>39</v>
      </c>
      <c r="D7" s="5" t="s">
        <v>18</v>
      </c>
      <c r="E7" s="1">
        <v>4</v>
      </c>
      <c r="F7" s="8" t="s">
        <v>26</v>
      </c>
      <c r="G7" s="1" t="s">
        <v>105</v>
      </c>
      <c r="H7" s="8"/>
      <c r="I7" s="5" t="s">
        <v>104</v>
      </c>
      <c r="J7" s="15"/>
      <c r="K7" s="1" t="str">
        <f>IF(H7="OUT",16,"0")</f>
        <v>0</v>
      </c>
      <c r="L7" s="1" t="str">
        <f>IF(H15="OUT",16,"0")</f>
        <v>0</v>
      </c>
      <c r="M7" s="1" t="str">
        <f>IF(H23="OUT",16,"0")</f>
        <v>0</v>
      </c>
    </row>
    <row r="8" spans="2:13">
      <c r="B8" s="8">
        <v>19</v>
      </c>
      <c r="C8" s="8" t="s">
        <v>40</v>
      </c>
      <c r="D8" s="5" t="s">
        <v>18</v>
      </c>
      <c r="E8" s="1">
        <v>5</v>
      </c>
      <c r="F8" s="8" t="s">
        <v>26</v>
      </c>
      <c r="G8" s="1" t="s">
        <v>106</v>
      </c>
      <c r="H8" s="8"/>
      <c r="I8" s="5" t="s">
        <v>103</v>
      </c>
      <c r="J8" s="15"/>
      <c r="K8" s="1" t="str">
        <f>IF(H8="OUT",32,"0")</f>
        <v>0</v>
      </c>
      <c r="L8" s="1" t="str">
        <f>IF(H16="OUT",32,"0")</f>
        <v>0</v>
      </c>
      <c r="M8" s="1" t="str">
        <f>IF(H24="OUT",32,"0")</f>
        <v>0</v>
      </c>
    </row>
    <row r="9" spans="2:13">
      <c r="B9" s="8">
        <v>9</v>
      </c>
      <c r="C9" s="8" t="s">
        <v>41</v>
      </c>
      <c r="D9" s="5" t="s">
        <v>18</v>
      </c>
      <c r="E9" s="1">
        <v>6</v>
      </c>
      <c r="F9" s="8" t="s">
        <v>26</v>
      </c>
      <c r="G9" s="8"/>
      <c r="H9" s="8"/>
      <c r="I9" s="5" t="s">
        <v>75</v>
      </c>
      <c r="J9" s="15"/>
      <c r="K9" s="1" t="str">
        <f>IF(H9="OUT",64,"0")</f>
        <v>0</v>
      </c>
      <c r="L9" s="1" t="str">
        <f>IF(H17="OUT",64,"0")</f>
        <v>0</v>
      </c>
      <c r="M9" s="1" t="str">
        <f>IF(H25="OUT",64,"0")</f>
        <v>0</v>
      </c>
    </row>
    <row r="10" spans="2:13">
      <c r="B10" s="8">
        <v>10</v>
      </c>
      <c r="C10" s="8" t="s">
        <v>42</v>
      </c>
      <c r="D10" s="5" t="s">
        <v>18</v>
      </c>
      <c r="E10" s="1">
        <v>7</v>
      </c>
      <c r="F10" s="8" t="s">
        <v>26</v>
      </c>
      <c r="G10" s="8"/>
      <c r="H10" s="8"/>
      <c r="I10" s="5" t="s">
        <v>76</v>
      </c>
      <c r="J10" s="15"/>
      <c r="K10" s="1" t="str">
        <f>IF(H10="OUT",128,"0")</f>
        <v>0</v>
      </c>
      <c r="L10" s="1" t="str">
        <f>IF(H18="OUT",128,"0")</f>
        <v>0</v>
      </c>
      <c r="M10" s="1" t="str">
        <f>IF(H26="OUT",128,"0")</f>
        <v>0</v>
      </c>
    </row>
    <row r="11" spans="2:13">
      <c r="B11" s="8">
        <v>23</v>
      </c>
      <c r="C11" s="8" t="s">
        <v>27</v>
      </c>
      <c r="D11" s="5" t="s">
        <v>19</v>
      </c>
      <c r="E11" s="1">
        <v>0</v>
      </c>
      <c r="F11" s="8" t="s">
        <v>26</v>
      </c>
      <c r="G11" s="8"/>
      <c r="H11" s="8"/>
      <c r="I11" s="5" t="s">
        <v>79</v>
      </c>
      <c r="J11" s="13"/>
      <c r="K11" s="1">
        <f>SUM(K3:K10)</f>
        <v>0</v>
      </c>
      <c r="L11" s="1">
        <f>SUM(L3:L10)</f>
        <v>0</v>
      </c>
      <c r="M11" s="1">
        <f>SUM(M3:M10)</f>
        <v>0</v>
      </c>
    </row>
    <row r="12" spans="2:13">
      <c r="B12" s="8">
        <v>24</v>
      </c>
      <c r="C12" s="8" t="s">
        <v>28</v>
      </c>
      <c r="D12" s="5" t="s">
        <v>19</v>
      </c>
      <c r="E12" s="1">
        <v>1</v>
      </c>
      <c r="F12" s="8" t="s">
        <v>26</v>
      </c>
      <c r="G12" s="8"/>
      <c r="H12" s="8"/>
      <c r="I12" s="5" t="s">
        <v>80</v>
      </c>
      <c r="J12" s="13"/>
    </row>
    <row r="13" spans="2:13">
      <c r="B13" s="8">
        <v>25</v>
      </c>
      <c r="C13" s="8" t="s">
        <v>29</v>
      </c>
      <c r="D13" s="5" t="s">
        <v>19</v>
      </c>
      <c r="E13" s="1">
        <v>2</v>
      </c>
      <c r="F13" s="8" t="s">
        <v>26</v>
      </c>
      <c r="G13" s="8"/>
      <c r="H13" s="8"/>
      <c r="I13" s="5" t="s">
        <v>81</v>
      </c>
      <c r="J13" s="13"/>
    </row>
    <row r="14" spans="2:13">
      <c r="B14" s="8">
        <v>26</v>
      </c>
      <c r="C14" s="8" t="s">
        <v>30</v>
      </c>
      <c r="D14" s="5" t="s">
        <v>19</v>
      </c>
      <c r="E14" s="1">
        <v>3</v>
      </c>
      <c r="F14" s="8" t="s">
        <v>26</v>
      </c>
      <c r="G14" s="8"/>
      <c r="H14" s="8"/>
      <c r="I14" s="5" t="s">
        <v>82</v>
      </c>
      <c r="J14" s="13"/>
    </row>
    <row r="15" spans="2:13">
      <c r="B15" s="8">
        <v>27</v>
      </c>
      <c r="C15" s="8" t="s">
        <v>32</v>
      </c>
      <c r="D15" s="5" t="s">
        <v>19</v>
      </c>
      <c r="E15" s="1">
        <v>4</v>
      </c>
      <c r="F15" s="8" t="s">
        <v>26</v>
      </c>
      <c r="G15" s="8"/>
      <c r="H15" s="8"/>
      <c r="I15" s="5" t="s">
        <v>83</v>
      </c>
      <c r="J15" s="5"/>
    </row>
    <row r="16" spans="2:13">
      <c r="B16" s="8">
        <v>28</v>
      </c>
      <c r="C16" s="8" t="s">
        <v>33</v>
      </c>
      <c r="D16" s="5" t="s">
        <v>19</v>
      </c>
      <c r="E16" s="1">
        <v>5</v>
      </c>
      <c r="F16" s="8" t="s">
        <v>26</v>
      </c>
      <c r="G16" s="8"/>
      <c r="H16" s="8"/>
      <c r="I16" s="9" t="s">
        <v>84</v>
      </c>
    </row>
    <row r="17" spans="2:10">
      <c r="B17" s="8">
        <v>1</v>
      </c>
      <c r="C17" s="8" t="s">
        <v>37</v>
      </c>
      <c r="D17" s="5" t="s">
        <v>19</v>
      </c>
      <c r="E17" s="1">
        <v>6</v>
      </c>
      <c r="F17" s="8" t="s">
        <v>26</v>
      </c>
      <c r="G17" s="8" t="s">
        <v>65</v>
      </c>
      <c r="H17" s="8" t="s">
        <v>68</v>
      </c>
      <c r="I17" s="5" t="s">
        <v>65</v>
      </c>
    </row>
    <row r="18" spans="2:10">
      <c r="B18" s="12" t="s">
        <v>77</v>
      </c>
      <c r="C18" s="8" t="s">
        <v>78</v>
      </c>
      <c r="D18" s="5" t="s">
        <v>19</v>
      </c>
      <c r="E18" s="11">
        <v>7</v>
      </c>
      <c r="F18" s="12" t="s">
        <v>77</v>
      </c>
      <c r="G18" s="12" t="s">
        <v>77</v>
      </c>
      <c r="H18" s="12" t="s">
        <v>77</v>
      </c>
      <c r="I18" s="10" t="s">
        <v>77</v>
      </c>
    </row>
    <row r="19" spans="2:10">
      <c r="B19" s="8">
        <v>2</v>
      </c>
      <c r="C19" s="8" t="s">
        <v>57</v>
      </c>
      <c r="D19" s="5" t="s">
        <v>21</v>
      </c>
      <c r="E19" s="1">
        <v>0</v>
      </c>
      <c r="F19" s="8" t="s">
        <v>26</v>
      </c>
      <c r="G19" s="8" t="s">
        <v>98</v>
      </c>
      <c r="H19" s="8"/>
      <c r="I19" s="5" t="s">
        <v>85</v>
      </c>
      <c r="J19" s="13"/>
    </row>
    <row r="20" spans="2:10">
      <c r="B20" s="8">
        <v>3</v>
      </c>
      <c r="C20" s="8" t="s">
        <v>58</v>
      </c>
      <c r="D20" s="5" t="s">
        <v>21</v>
      </c>
      <c r="E20" s="1">
        <v>1</v>
      </c>
      <c r="F20" s="8" t="s">
        <v>26</v>
      </c>
      <c r="G20" s="8" t="s">
        <v>99</v>
      </c>
      <c r="H20" s="8"/>
      <c r="I20" s="5" t="s">
        <v>86</v>
      </c>
      <c r="J20" s="13"/>
    </row>
    <row r="21" spans="2:10">
      <c r="B21" s="8">
        <v>4</v>
      </c>
      <c r="C21" s="8" t="s">
        <v>59</v>
      </c>
      <c r="D21" s="5" t="s">
        <v>21</v>
      </c>
      <c r="E21" s="1">
        <v>2</v>
      </c>
      <c r="F21" s="8" t="s">
        <v>26</v>
      </c>
      <c r="H21" s="8"/>
      <c r="I21" s="5" t="s">
        <v>87</v>
      </c>
      <c r="J21" s="13"/>
    </row>
    <row r="22" spans="2:10">
      <c r="B22" s="8">
        <v>5</v>
      </c>
      <c r="C22" s="8" t="s">
        <v>60</v>
      </c>
      <c r="D22" s="5" t="s">
        <v>21</v>
      </c>
      <c r="E22" s="1">
        <v>3</v>
      </c>
      <c r="F22" s="8" t="s">
        <v>26</v>
      </c>
      <c r="H22" s="8"/>
      <c r="I22" s="5" t="s">
        <v>88</v>
      </c>
      <c r="J22" s="13"/>
    </row>
    <row r="23" spans="2:10">
      <c r="B23" s="8">
        <v>6</v>
      </c>
      <c r="C23" s="8" t="s">
        <v>61</v>
      </c>
      <c r="D23" s="5" t="s">
        <v>21</v>
      </c>
      <c r="E23" s="1">
        <v>4</v>
      </c>
      <c r="F23" s="8" t="s">
        <v>26</v>
      </c>
      <c r="H23" s="8"/>
      <c r="I23" s="5" t="s">
        <v>89</v>
      </c>
      <c r="J23" s="5"/>
    </row>
    <row r="24" spans="2:10">
      <c r="B24" s="8">
        <v>11</v>
      </c>
      <c r="C24" s="8" t="s">
        <v>62</v>
      </c>
      <c r="D24" s="5" t="s">
        <v>21</v>
      </c>
      <c r="E24" s="1">
        <v>5</v>
      </c>
      <c r="F24" s="8" t="s">
        <v>26</v>
      </c>
      <c r="H24" s="8"/>
      <c r="I24" s="9" t="s">
        <v>90</v>
      </c>
    </row>
    <row r="25" spans="2:10">
      <c r="B25" s="8">
        <v>12</v>
      </c>
      <c r="C25" s="8" t="s">
        <v>63</v>
      </c>
      <c r="D25" s="5" t="s">
        <v>21</v>
      </c>
      <c r="E25" s="1">
        <v>6</v>
      </c>
      <c r="F25" s="8" t="s">
        <v>26</v>
      </c>
      <c r="G25" s="8"/>
      <c r="H25" s="8"/>
      <c r="I25" s="5" t="s">
        <v>91</v>
      </c>
    </row>
    <row r="26" spans="2:10">
      <c r="B26" s="8">
        <v>13</v>
      </c>
      <c r="C26" s="8" t="s">
        <v>64</v>
      </c>
      <c r="D26" s="5" t="s">
        <v>21</v>
      </c>
      <c r="E26" s="1">
        <v>7</v>
      </c>
      <c r="F26" s="8" t="s">
        <v>26</v>
      </c>
      <c r="G26" s="1" t="s">
        <v>102</v>
      </c>
      <c r="H26" s="8"/>
      <c r="I26" s="5" t="s">
        <v>92</v>
      </c>
    </row>
    <row r="27" spans="2:10">
      <c r="B27" s="8">
        <v>7</v>
      </c>
      <c r="C27" s="8" t="s">
        <v>67</v>
      </c>
      <c r="F27" s="8" t="s">
        <v>16</v>
      </c>
      <c r="I27" s="5"/>
    </row>
    <row r="28" spans="2:10">
      <c r="B28" s="8">
        <v>8</v>
      </c>
      <c r="C28" s="8" t="s">
        <v>55</v>
      </c>
      <c r="F28" s="8" t="s">
        <v>16</v>
      </c>
      <c r="I28" s="5"/>
    </row>
    <row r="29" spans="2:10">
      <c r="B29" s="8">
        <v>20</v>
      </c>
      <c r="C29" s="8" t="s">
        <v>56</v>
      </c>
      <c r="D29" s="5"/>
      <c r="F29" s="8" t="s">
        <v>16</v>
      </c>
      <c r="I29" s="5"/>
    </row>
    <row r="30" spans="2:10">
      <c r="B30" s="8">
        <v>21</v>
      </c>
      <c r="C30" s="8" t="s">
        <v>54</v>
      </c>
      <c r="D30" s="5"/>
      <c r="F30" s="8" t="s">
        <v>66</v>
      </c>
      <c r="I30" s="5"/>
    </row>
    <row r="31" spans="2:10">
      <c r="B31" s="8">
        <v>22</v>
      </c>
      <c r="C31" s="8" t="s">
        <v>55</v>
      </c>
      <c r="D31" s="5"/>
      <c r="F31" s="8" t="s">
        <v>31</v>
      </c>
      <c r="I31" s="5"/>
    </row>
  </sheetData>
  <autoFilter ref="B2:J2">
    <filterColumn colId="5" showButton="0"/>
  </autoFilter>
  <mergeCells count="6">
    <mergeCell ref="J19:J22"/>
    <mergeCell ref="B1:I1"/>
    <mergeCell ref="J3:J5"/>
    <mergeCell ref="J6:J10"/>
    <mergeCell ref="J11:J14"/>
    <mergeCell ref="G2:H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8"/>
  <sheetViews>
    <sheetView workbookViewId="0">
      <selection activeCell="D15" sqref="D15:I15"/>
    </sheetView>
  </sheetViews>
  <sheetFormatPr defaultRowHeight="15"/>
  <cols>
    <col min="9" max="9" width="26.42578125" customWidth="1"/>
  </cols>
  <sheetData>
    <row r="1" spans="2:12" ht="6.75" customHeight="1" thickBot="1">
      <c r="B1" s="1"/>
    </row>
    <row r="2" spans="2:12" ht="14.25" customHeight="1">
      <c r="B2" s="26" t="s">
        <v>0</v>
      </c>
      <c r="C2" s="27"/>
      <c r="D2" s="28" t="s">
        <v>94</v>
      </c>
      <c r="E2" s="28"/>
      <c r="F2" s="28"/>
      <c r="G2" s="28"/>
      <c r="H2" s="28"/>
      <c r="I2" s="29"/>
      <c r="J2" s="3"/>
      <c r="K2" s="3"/>
    </row>
    <row r="3" spans="2:12">
      <c r="B3" s="22" t="s">
        <v>1</v>
      </c>
      <c r="C3" s="23"/>
      <c r="D3" s="20" t="s">
        <v>43</v>
      </c>
      <c r="E3" s="20"/>
      <c r="F3" s="20"/>
      <c r="G3" s="20"/>
      <c r="H3" s="20"/>
      <c r="I3" s="21"/>
      <c r="J3" s="3"/>
      <c r="K3" s="3"/>
    </row>
    <row r="4" spans="2:12">
      <c r="B4" s="22" t="s">
        <v>2</v>
      </c>
      <c r="C4" s="23"/>
      <c r="D4" s="20" t="s">
        <v>93</v>
      </c>
      <c r="E4" s="20"/>
      <c r="F4" s="20"/>
      <c r="G4" s="20"/>
      <c r="H4" s="20"/>
      <c r="I4" s="21"/>
      <c r="J4" s="3"/>
      <c r="K4" s="3"/>
    </row>
    <row r="5" spans="2:12">
      <c r="B5" s="22" t="s">
        <v>44</v>
      </c>
      <c r="C5" s="23"/>
      <c r="D5" s="20" t="s">
        <v>45</v>
      </c>
      <c r="E5" s="20"/>
      <c r="F5" s="20"/>
      <c r="G5" s="20"/>
      <c r="H5" s="20"/>
      <c r="I5" s="21"/>
      <c r="J5" s="3"/>
      <c r="K5" s="3"/>
    </row>
    <row r="6" spans="2:12">
      <c r="B6" s="22" t="s">
        <v>22</v>
      </c>
      <c r="C6" s="23"/>
      <c r="D6" s="20" t="s">
        <v>46</v>
      </c>
      <c r="E6" s="20"/>
      <c r="F6" s="20"/>
      <c r="G6" s="20"/>
      <c r="H6" s="20"/>
      <c r="I6" s="21"/>
      <c r="J6" s="3"/>
      <c r="K6" s="3"/>
    </row>
    <row r="7" spans="2:12">
      <c r="B7" s="22" t="s">
        <v>10</v>
      </c>
      <c r="C7" s="23"/>
      <c r="D7" s="20">
        <v>1</v>
      </c>
      <c r="E7" s="20"/>
      <c r="F7" s="20"/>
      <c r="G7" s="20"/>
      <c r="H7" s="20"/>
      <c r="I7" s="21"/>
      <c r="J7" s="3"/>
      <c r="K7" s="3"/>
    </row>
    <row r="8" spans="2:12">
      <c r="B8" s="22" t="s">
        <v>11</v>
      </c>
      <c r="C8" s="23"/>
      <c r="D8" s="20">
        <v>1</v>
      </c>
      <c r="E8" s="20"/>
      <c r="F8" s="20"/>
      <c r="G8" s="20"/>
      <c r="H8" s="20"/>
      <c r="I8" s="21"/>
      <c r="J8" s="3"/>
      <c r="K8" s="3"/>
    </row>
    <row r="9" spans="2:12">
      <c r="B9" s="22" t="s">
        <v>3</v>
      </c>
      <c r="C9" s="23"/>
      <c r="D9" s="20">
        <v>1</v>
      </c>
      <c r="E9" s="20"/>
      <c r="F9" s="20"/>
      <c r="G9" s="20"/>
      <c r="H9" s="20"/>
      <c r="I9" s="21"/>
      <c r="J9" s="3"/>
      <c r="K9" s="3"/>
      <c r="L9" s="4"/>
    </row>
    <row r="10" spans="2:12">
      <c r="B10" s="22" t="s">
        <v>24</v>
      </c>
      <c r="C10" s="23"/>
      <c r="D10" s="20" t="s">
        <v>47</v>
      </c>
      <c r="E10" s="20"/>
      <c r="F10" s="20"/>
      <c r="G10" s="20"/>
      <c r="H10" s="20"/>
      <c r="I10" s="21"/>
      <c r="J10" s="3"/>
      <c r="K10" s="3"/>
      <c r="L10" s="4"/>
    </row>
    <row r="11" spans="2:12">
      <c r="B11" s="22" t="s">
        <v>25</v>
      </c>
      <c r="C11" s="23"/>
      <c r="D11" s="20" t="s">
        <v>48</v>
      </c>
      <c r="E11" s="20"/>
      <c r="F11" s="20"/>
      <c r="G11" s="20"/>
      <c r="H11" s="20"/>
      <c r="I11" s="21"/>
      <c r="J11" s="3"/>
      <c r="K11" s="3"/>
      <c r="L11" s="4"/>
    </row>
    <row r="12" spans="2:12">
      <c r="B12" s="22" t="s">
        <v>23</v>
      </c>
      <c r="C12" s="23"/>
      <c r="D12" s="20" t="s">
        <v>49</v>
      </c>
      <c r="E12" s="20"/>
      <c r="F12" s="20"/>
      <c r="G12" s="20"/>
      <c r="H12" s="20"/>
      <c r="I12" s="21"/>
      <c r="J12" s="3"/>
      <c r="K12" s="3"/>
      <c r="L12" s="4"/>
    </row>
    <row r="13" spans="2:12">
      <c r="B13" s="22" t="s">
        <v>50</v>
      </c>
      <c r="C13" s="23"/>
      <c r="D13" s="20" t="s">
        <v>95</v>
      </c>
      <c r="E13" s="20"/>
      <c r="F13" s="20"/>
      <c r="G13" s="20"/>
      <c r="H13" s="20"/>
      <c r="I13" s="21"/>
      <c r="J13" s="3"/>
      <c r="K13" s="3"/>
      <c r="L13" s="4"/>
    </row>
    <row r="14" spans="2:12">
      <c r="B14" s="22" t="s">
        <v>4</v>
      </c>
      <c r="C14" s="23"/>
      <c r="D14" s="20">
        <v>23</v>
      </c>
      <c r="E14" s="20"/>
      <c r="F14" s="20"/>
      <c r="G14" s="20"/>
      <c r="H14" s="20"/>
      <c r="I14" s="21"/>
      <c r="J14" s="3"/>
      <c r="K14" s="3"/>
      <c r="L14" s="4"/>
    </row>
    <row r="15" spans="2:12">
      <c r="B15" s="22" t="s">
        <v>5</v>
      </c>
      <c r="C15" s="23"/>
      <c r="D15" s="20" t="s">
        <v>52</v>
      </c>
      <c r="E15" s="20"/>
      <c r="F15" s="20"/>
      <c r="G15" s="20"/>
      <c r="H15" s="20"/>
      <c r="I15" s="21"/>
      <c r="J15" s="3"/>
      <c r="K15" s="3"/>
      <c r="L15" s="4"/>
    </row>
    <row r="16" spans="2:12">
      <c r="B16" s="22" t="s">
        <v>14</v>
      </c>
      <c r="C16" s="23"/>
      <c r="D16" s="20" t="s">
        <v>13</v>
      </c>
      <c r="E16" s="20"/>
      <c r="F16" s="20"/>
      <c r="G16" s="20"/>
      <c r="H16" s="20"/>
      <c r="I16" s="21"/>
      <c r="J16" s="3"/>
      <c r="K16" s="3"/>
      <c r="L16" s="4"/>
    </row>
    <row r="17" spans="2:12">
      <c r="B17" s="22" t="s">
        <v>12</v>
      </c>
      <c r="C17" s="23"/>
      <c r="D17" s="20" t="s">
        <v>51</v>
      </c>
      <c r="E17" s="20"/>
      <c r="F17" s="20"/>
      <c r="G17" s="20"/>
      <c r="H17" s="20"/>
      <c r="I17" s="21"/>
      <c r="J17" s="3"/>
      <c r="K17" s="3"/>
      <c r="L17" s="4"/>
    </row>
    <row r="18" spans="2:12" ht="15.75" thickBot="1">
      <c r="B18" s="30" t="s">
        <v>6</v>
      </c>
      <c r="C18" s="31"/>
      <c r="D18" s="18" t="s">
        <v>96</v>
      </c>
      <c r="E18" s="18"/>
      <c r="F18" s="18"/>
      <c r="G18" s="18"/>
      <c r="H18" s="18"/>
      <c r="I18" s="19"/>
      <c r="J18" s="3"/>
      <c r="K18" s="3"/>
      <c r="L18" s="4"/>
    </row>
    <row r="21" spans="2:12">
      <c r="B21" s="24"/>
      <c r="C21" s="25"/>
      <c r="D21" s="25"/>
      <c r="E21" s="25"/>
      <c r="F21" s="25"/>
      <c r="G21" s="25"/>
      <c r="H21" s="25"/>
      <c r="I21" s="25"/>
    </row>
    <row r="22" spans="2:12">
      <c r="B22" s="25"/>
      <c r="C22" s="25"/>
      <c r="D22" s="25"/>
      <c r="E22" s="25"/>
      <c r="F22" s="25"/>
      <c r="G22" s="25"/>
      <c r="H22" s="25"/>
      <c r="I22" s="25"/>
    </row>
    <row r="23" spans="2:12">
      <c r="B23" s="25"/>
      <c r="C23" s="25"/>
      <c r="D23" s="25"/>
      <c r="E23" s="25"/>
      <c r="F23" s="25"/>
      <c r="G23" s="25"/>
      <c r="H23" s="25"/>
      <c r="I23" s="25"/>
    </row>
    <row r="24" spans="2:12">
      <c r="B24" s="25"/>
      <c r="C24" s="25"/>
      <c r="D24" s="25"/>
      <c r="E24" s="25"/>
      <c r="F24" s="25"/>
      <c r="G24" s="25"/>
      <c r="H24" s="25"/>
      <c r="I24" s="25"/>
    </row>
    <row r="25" spans="2:12">
      <c r="B25" s="25"/>
      <c r="C25" s="25"/>
      <c r="D25" s="25"/>
      <c r="E25" s="25"/>
      <c r="F25" s="25"/>
      <c r="G25" s="25"/>
      <c r="H25" s="25"/>
      <c r="I25" s="25"/>
    </row>
    <row r="26" spans="2:12">
      <c r="B26" s="25"/>
      <c r="C26" s="25"/>
      <c r="D26" s="25"/>
      <c r="E26" s="25"/>
      <c r="F26" s="25"/>
      <c r="G26" s="25"/>
      <c r="H26" s="25"/>
      <c r="I26" s="25"/>
    </row>
    <row r="27" spans="2:12">
      <c r="B27" s="25"/>
      <c r="C27" s="25"/>
      <c r="D27" s="25"/>
      <c r="E27" s="25"/>
      <c r="F27" s="25"/>
      <c r="G27" s="25"/>
      <c r="H27" s="25"/>
      <c r="I27" s="25"/>
    </row>
    <row r="28" spans="2:12">
      <c r="B28" s="25"/>
      <c r="C28" s="25"/>
      <c r="D28" s="25"/>
      <c r="E28" s="25"/>
      <c r="F28" s="25"/>
      <c r="G28" s="25"/>
      <c r="H28" s="25"/>
      <c r="I28" s="25"/>
    </row>
  </sheetData>
  <mergeCells count="35">
    <mergeCell ref="B6:C6"/>
    <mergeCell ref="D6:I6"/>
    <mergeCell ref="B10:C10"/>
    <mergeCell ref="D10:I10"/>
    <mergeCell ref="B11:C11"/>
    <mergeCell ref="D11:I11"/>
    <mergeCell ref="B21:I28"/>
    <mergeCell ref="B2:C2"/>
    <mergeCell ref="B3:C3"/>
    <mergeCell ref="B4:C4"/>
    <mergeCell ref="D2:I2"/>
    <mergeCell ref="D3:I3"/>
    <mergeCell ref="D4:I4"/>
    <mergeCell ref="D9:I9"/>
    <mergeCell ref="D12:I12"/>
    <mergeCell ref="D13:I13"/>
    <mergeCell ref="B5:C5"/>
    <mergeCell ref="B7:C7"/>
    <mergeCell ref="D5:I5"/>
    <mergeCell ref="D7:I7"/>
    <mergeCell ref="B18:C18"/>
    <mergeCell ref="D17:I17"/>
    <mergeCell ref="D18:I18"/>
    <mergeCell ref="D16:I16"/>
    <mergeCell ref="B8:C8"/>
    <mergeCell ref="B9:C9"/>
    <mergeCell ref="B13:C13"/>
    <mergeCell ref="B12:C12"/>
    <mergeCell ref="D8:I8"/>
    <mergeCell ref="D14:I14"/>
    <mergeCell ref="D15:I15"/>
    <mergeCell ref="B17:C17"/>
    <mergeCell ref="B16:C16"/>
    <mergeCell ref="B14:C14"/>
    <mergeCell ref="B15:C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IOs</vt:lpstr>
      <vt:lpstr>General</vt:lpstr>
      <vt:lpstr>H19_cell</vt:lpstr>
    </vt:vector>
  </TitlesOfParts>
  <Company>Genetec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Marc-Andre Guimond</dc:creator>
  <cp:lastModifiedBy>Mark</cp:lastModifiedBy>
  <dcterms:created xsi:type="dcterms:W3CDTF">2013-08-12T20:59:13Z</dcterms:created>
  <dcterms:modified xsi:type="dcterms:W3CDTF">2014-06-09T12:47:56Z</dcterms:modified>
</cp:coreProperties>
</file>