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9"/>
            <color rgb="FF000000"/>
            <rFont val="Tahoma"/>
            <family val="2"/>
            <charset val="1"/>
          </rPr>
          <t xml:space="preserve">Basic Math for boss hp
</t>
        </r>
      </text>
    </comment>
  </commentList>
</comments>
</file>

<file path=xl/sharedStrings.xml><?xml version="1.0" encoding="utf-8"?>
<sst xmlns="http://schemas.openxmlformats.org/spreadsheetml/2006/main" count="121" uniqueCount="61">
  <si>
    <t xml:space="preserve">viewer count</t>
  </si>
  <si>
    <t xml:space="preserve">attack 1</t>
  </si>
  <si>
    <t xml:space="preserve">attack 2</t>
  </si>
  <si>
    <t xml:space="preserve">attack 3</t>
  </si>
  <si>
    <t xml:space="preserve">Max DMG</t>
  </si>
  <si>
    <t xml:space="preserve">Boss HP</t>
  </si>
  <si>
    <t xml:space="preserve">all abilities will be open for these bosses but differing cool downs. </t>
  </si>
  <si>
    <t xml:space="preserve">special boss when hp drops 5% a new attack opens up</t>
  </si>
  <si>
    <t xml:space="preserve">Quests</t>
  </si>
  <si>
    <t xml:space="preserve">Boss</t>
  </si>
  <si>
    <t xml:space="preserve">Attacks</t>
  </si>
  <si>
    <t xml:space="preserve">Boss HP Adjustment</t>
  </si>
  <si>
    <t xml:space="preserve">Name</t>
  </si>
  <si>
    <t xml:space="preserve">Description</t>
  </si>
  <si>
    <t xml:space="preserve">Type</t>
  </si>
  <si>
    <t xml:space="preserve">DMG</t>
  </si>
  <si>
    <t xml:space="preserve">Color</t>
  </si>
  <si>
    <t xml:space="preserve">Cool down(min)</t>
  </si>
  <si>
    <t xml:space="preserve">X=</t>
  </si>
  <si>
    <t xml:space="preserve">Max Dmg per user</t>
  </si>
  <si>
    <t xml:space="preserve">All endings have a Beginning</t>
  </si>
  <si>
    <t xml:space="preserve">New to the adventures life you finally embark on your first quest.  What lies ahead is not only a mystery to you, but the gods themselves.  For your fate is the only one they can not determine.  Will you forge your name in the stars or will you fall to the fangs and claws of the beast of legend. </t>
  </si>
  <si>
    <t xml:space="preserve"> Yuzar</t>
  </si>
  <si>
    <t xml:space="preserve">Sword slash</t>
  </si>
  <si>
    <t xml:space="preserve">Physical</t>
  </si>
  <si>
    <t xml:space="preserve">A regular sword attack</t>
  </si>
  <si>
    <t xml:space="preserve">Orange</t>
  </si>
  <si>
    <t xml:space="preserve">W=</t>
  </si>
  <si>
    <t xml:space="preserve">Boss Incriment</t>
  </si>
  <si>
    <t xml:space="preserve">Manticore: body of a lion, head of a man, bat like wings, and scorpion tail (beginning boss so low hp starting with 60% max possible dps with a 7% - + adjustment per loss and win) </t>
  </si>
  <si>
    <t xml:space="preserve">T=</t>
  </si>
  <si>
    <t xml:space="preserve">Win/Loss Counter 1 to V</t>
  </si>
  <si>
    <t xml:space="preserve">Earth Needle</t>
  </si>
  <si>
    <t xml:space="preserve">Magical</t>
  </si>
  <si>
    <t xml:space="preserve">Using magical energy you form a small needle to pierce your target</t>
  </si>
  <si>
    <t xml:space="preserve">Green</t>
  </si>
  <si>
    <t xml:space="preserve">Z=</t>
  </si>
  <si>
    <t xml:space="preserve">Boss Adjustment % (W*T)/100</t>
  </si>
  <si>
    <t xml:space="preserve">V=</t>
  </si>
  <si>
    <t xml:space="preserve">Boss Max Counter (100/W)</t>
  </si>
  <si>
    <t xml:space="preserve">Bomb</t>
  </si>
  <si>
    <t xml:space="preserve">A small bomb with a big blast</t>
  </si>
  <si>
    <t xml:space="preserve">Black</t>
  </si>
  <si>
    <t xml:space="preserve">HP=</t>
  </si>
  <si>
    <t xml:space="preserve">(1-Z)*X</t>
  </si>
  <si>
    <t xml:space="preserve">The brewing storm</t>
  </si>
  <si>
    <t xml:space="preserve">With your first quest complete You follow the whispers of the winds telling you of great fame and fortune.   With sword in hand you march forward to find that your path is blocekd by sand and waves that stretch beyond the horizion.  Wondering what you should you are approached by a shady man offering you voyage for a small sum.  You are weary of the man but with little option you agree.  though you are confident in your skill the sea can be cruel to those who do not revere its majesty. </t>
  </si>
  <si>
    <t xml:space="preserve"> Umibōzu</t>
  </si>
  <si>
    <t xml:space="preserve">Paris's Bow</t>
  </si>
  <si>
    <t xml:space="preserve">A regular arrow fired in quick succession</t>
  </si>
  <si>
    <t xml:space="preserve"> giant, shadowy, humanoid-like monster (Starts with 78% max possible dps with a 4% - + adjustment per loss and win) </t>
  </si>
  <si>
    <t xml:space="preserve">Legends forge on</t>
  </si>
  <si>
    <t xml:space="preserve">You might have won the battle but it came with a cost.  Wounded, and unarmed you float ashore of an unknown island.  Though you are alive you know that will change unless you push on and soon, that much is clear from the overwhelming presence you feel aproaching you at a terrifying speed.  Though you try with all your might to get away you are forced to confront what you presume to be the lord of this domain.  </t>
  </si>
  <si>
    <t xml:space="preserve"> Mushu</t>
  </si>
  <si>
    <t xml:space="preserve">Punch</t>
  </si>
  <si>
    <t xml:space="preserve">A desperate attack to defend yourself</t>
  </si>
  <si>
    <t xml:space="preserve">Kanlaon dragon: A mad dragon, with dark green scales.  Capable of speech. (Starts with 93% max possible dps with a 2% - + adjustment per loss and win) </t>
  </si>
  <si>
    <t xml:space="preserve">Wrath of the Gods</t>
  </si>
  <si>
    <t xml:space="preserve">Spirit</t>
  </si>
  <si>
    <t xml:space="preserve">Faced with overwhelming odds the inherit blood begins to rise and releases a blinding flash that destroys all</t>
  </si>
  <si>
    <t xml:space="preserve">White</t>
  </si>
</sst>
</file>

<file path=xl/styles.xml><?xml version="1.0" encoding="utf-8"?>
<styleSheet xmlns="http://schemas.openxmlformats.org/spreadsheetml/2006/main">
  <numFmts count="4">
    <numFmt numFmtId="164" formatCode="General"/>
    <numFmt numFmtId="165" formatCode="0"/>
    <numFmt numFmtId="166" formatCode="General"/>
    <numFmt numFmtId="167" formatCode="0.00"/>
  </numFmts>
  <fonts count="10">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8"/>
      <color rgb="FFF2F2F2"/>
      <name val="Calibri"/>
      <family val="2"/>
      <charset val="1"/>
    </font>
    <font>
      <sz val="16"/>
      <color rgb="FF000000"/>
      <name val="Calibri"/>
      <family val="2"/>
      <charset val="1"/>
    </font>
    <font>
      <b val="true"/>
      <u val="single"/>
      <sz val="11"/>
      <color rgb="FFF2F2F2"/>
      <name val="Calibri"/>
      <family val="2"/>
      <charset val="1"/>
    </font>
    <font>
      <sz val="11"/>
      <color rgb="FFF2F2F2"/>
      <name val="Calibri"/>
      <family val="2"/>
      <charset val="1"/>
    </font>
    <font>
      <sz val="9"/>
      <color rgb="FF000000"/>
      <name val="Tahoma"/>
      <family val="2"/>
      <charset val="1"/>
    </font>
  </fonts>
  <fills count="13">
    <fill>
      <patternFill patternType="none"/>
    </fill>
    <fill>
      <patternFill patternType="gray125"/>
    </fill>
    <fill>
      <patternFill patternType="solid">
        <fgColor rgb="FF00B050"/>
        <bgColor rgb="FF008080"/>
      </patternFill>
    </fill>
    <fill>
      <patternFill patternType="solid">
        <fgColor rgb="FFC55A11"/>
        <bgColor rgb="FFED7D31"/>
      </patternFill>
    </fill>
    <fill>
      <patternFill patternType="solid">
        <fgColor rgb="FF548235"/>
        <bgColor rgb="FF808080"/>
      </patternFill>
    </fill>
    <fill>
      <patternFill patternType="solid">
        <fgColor rgb="FF5B9BD5"/>
        <bgColor rgb="FF969696"/>
      </patternFill>
    </fill>
    <fill>
      <patternFill patternType="solid">
        <fgColor rgb="FF86438D"/>
        <bgColor rgb="FF7030A0"/>
      </patternFill>
    </fill>
    <fill>
      <patternFill patternType="solid">
        <fgColor rgb="FFFFFFFF"/>
        <bgColor rgb="FFF2F2F2"/>
      </patternFill>
    </fill>
    <fill>
      <patternFill patternType="solid">
        <fgColor rgb="FF0D0D0D"/>
        <bgColor rgb="FF000000"/>
      </patternFill>
    </fill>
    <fill>
      <patternFill patternType="solid">
        <fgColor rgb="FF2F5597"/>
        <bgColor rgb="FF666699"/>
      </patternFill>
    </fill>
    <fill>
      <patternFill patternType="solid">
        <fgColor rgb="FF7030A0"/>
        <bgColor rgb="FF86438D"/>
      </patternFill>
    </fill>
    <fill>
      <patternFill patternType="solid">
        <fgColor rgb="FFED7D31"/>
        <bgColor rgb="FFFF8080"/>
      </patternFill>
    </fill>
    <fill>
      <patternFill patternType="solid">
        <fgColor rgb="FF808080"/>
        <bgColor rgb="FF969696"/>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color rgb="FFF2F2F2"/>
      </left>
      <right style="thin">
        <color rgb="FFF2F2F2"/>
      </right>
      <top style="thin">
        <color rgb="FFF2F2F2"/>
      </top>
      <bottom/>
      <diagonal/>
    </border>
    <border diagonalUp="false" diagonalDown="false">
      <left style="thin">
        <color rgb="FFF2F2F2"/>
      </left>
      <right style="thin">
        <color rgb="FFF2F2F2"/>
      </right>
      <top/>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color rgb="FFF2F2F2"/>
      </left>
      <right style="thin">
        <color rgb="FFF2F2F2"/>
      </right>
      <top/>
      <bottom style="thin">
        <color rgb="FFF2F2F2"/>
      </bottom>
      <diagonal/>
    </border>
    <border diagonalUp="false" diagonalDown="false">
      <left/>
      <right/>
      <top style="thin"/>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xf numFmtId="164" fontId="7" fillId="5"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8" fillId="6" borderId="0" xfId="0" applyFont="true" applyBorder="true" applyAlignment="true" applyProtection="false">
      <alignment horizontal="center" vertical="center"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4" fontId="7" fillId="9" borderId="0" xfId="0" applyFont="true" applyBorder="true" applyAlignment="false" applyProtection="false">
      <alignment horizontal="general" vertical="bottom" textRotation="0" wrapText="false" indent="0" shrinkToFit="false"/>
      <protection locked="true" hidden="false"/>
    </xf>
    <xf numFmtId="164" fontId="7" fillId="9" borderId="0" xfId="0" applyFont="true" applyBorder="true" applyAlignment="true" applyProtection="false">
      <alignment horizontal="center" vertical="center" textRotation="0" wrapText="false" indent="0" shrinkToFit="false"/>
      <protection locked="true" hidden="false"/>
    </xf>
    <xf numFmtId="164" fontId="8" fillId="10" borderId="1" xfId="0" applyFont="true" applyBorder="true" applyAlignment="true" applyProtection="false">
      <alignment horizontal="center" vertical="center" textRotation="0" wrapText="true" indent="0" shrinkToFit="false"/>
      <protection locked="true" hidden="false"/>
    </xf>
    <xf numFmtId="166" fontId="8" fillId="6" borderId="1" xfId="0" applyFont="true" applyBorder="true" applyAlignment="true" applyProtection="false">
      <alignment horizontal="center" vertical="center" textRotation="0" wrapText="true" indent="0" shrinkToFit="false"/>
      <protection locked="true" hidden="false"/>
    </xf>
    <xf numFmtId="164" fontId="8" fillId="8" borderId="0" xfId="0" applyFont="true" applyBorder="true" applyAlignment="true" applyProtection="false">
      <alignment horizontal="center" vertical="bottom" textRotation="0" wrapText="true" indent="0" shrinkToFit="false"/>
      <protection locked="true" hidden="false"/>
    </xf>
    <xf numFmtId="164" fontId="8" fillId="8" borderId="0" xfId="0" applyFont="true" applyBorder="true" applyAlignment="true" applyProtection="false">
      <alignment horizontal="left" vertical="top" textRotation="0" wrapText="tru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8" fillId="9" borderId="2"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8" fillId="11" borderId="3" xfId="0" applyFont="true" applyBorder="true" applyAlignment="true" applyProtection="false">
      <alignment horizontal="center" vertical="center" textRotation="0" wrapText="false" indent="0" shrinkToFit="false"/>
      <protection locked="true" hidden="false"/>
    </xf>
    <xf numFmtId="164" fontId="8" fillId="10" borderId="4" xfId="0" applyFont="true" applyBorder="true" applyAlignment="true" applyProtection="false">
      <alignment horizontal="center" vertical="center" textRotation="0" wrapText="tru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8" fillId="9" borderId="3" xfId="0" applyFont="true" applyBorder="true" applyAlignment="true" applyProtection="false">
      <alignment horizontal="center" vertical="center" textRotation="0" wrapText="true" indent="0" shrinkToFit="false"/>
      <protection locked="true" hidden="false"/>
    </xf>
    <xf numFmtId="166" fontId="8" fillId="6" borderId="5" xfId="0" applyFont="true" applyBorder="true" applyAlignment="true" applyProtection="false">
      <alignment horizontal="center" vertical="center" textRotation="0" wrapText="true" indent="0" shrinkToFit="false"/>
      <protection locked="true" hidden="false"/>
    </xf>
    <xf numFmtId="164" fontId="8" fillId="10" borderId="0" xfId="0" applyFont="true" applyBorder="false" applyAlignment="true" applyProtection="false">
      <alignment horizontal="center" vertical="center" textRotation="0" wrapText="true" indent="0" shrinkToFit="false"/>
      <protection locked="true" hidden="false"/>
    </xf>
    <xf numFmtId="165" fontId="8" fillId="6" borderId="1" xfId="0" applyFont="true" applyBorder="true" applyAlignment="true" applyProtection="false">
      <alignment horizontal="center" vertical="center" textRotation="0" wrapText="true" indent="0" shrinkToFit="false"/>
      <protection locked="true" hidden="false"/>
    </xf>
    <xf numFmtId="164" fontId="8" fillId="9" borderId="6" xfId="0" applyFont="true" applyBorder="true" applyAlignment="true" applyProtection="false">
      <alignment horizontal="center" vertical="center" textRotation="0" wrapText="true" indent="0" shrinkToFit="false"/>
      <protection locked="true" hidden="false"/>
    </xf>
    <xf numFmtId="164" fontId="8" fillId="10" borderId="7" xfId="0" applyFont="true" applyBorder="true" applyAlignment="true" applyProtection="false">
      <alignment horizontal="center" vertical="center" textRotation="0" wrapText="true" indent="0" shrinkToFit="false"/>
      <protection locked="true" hidden="false"/>
    </xf>
    <xf numFmtId="164" fontId="8" fillId="10" borderId="0" xfId="0" applyFont="true" applyBorder="true" applyAlignment="true" applyProtection="false">
      <alignment horizontal="center" vertical="center" textRotation="0" wrapText="tru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7" fontId="8" fillId="6" borderId="1" xfId="0" applyFont="true" applyBorder="true" applyAlignment="true" applyProtection="false">
      <alignment horizontal="center" vertical="center" textRotation="0" wrapText="tru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center" vertical="bottom" textRotation="0" wrapText="false" indent="0" shrinkToFit="false"/>
      <protection locked="true" hidden="false"/>
    </xf>
    <xf numFmtId="164" fontId="8" fillId="8" borderId="0" xfId="0" applyFont="true" applyBorder="true" applyAlignment="true" applyProtection="false">
      <alignment horizontal="center" vertical="top" textRotation="0" wrapText="tru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center" vertical="center" textRotation="0" wrapText="false" indent="0" shrinkToFit="false"/>
      <protection locked="true" hidden="false"/>
    </xf>
    <xf numFmtId="164" fontId="0" fillId="12" borderId="0" xfId="0" applyFont="false" applyBorder="false" applyAlignment="true" applyProtection="false">
      <alignment horizontal="general" vertical="center" textRotation="0" wrapText="true" indent="0" shrinkToFit="false"/>
      <protection locked="true" hidden="false"/>
    </xf>
    <xf numFmtId="164" fontId="8" fillId="12" borderId="0" xfId="0" applyFont="true" applyBorder="false" applyAlignment="true" applyProtection="false">
      <alignment horizontal="general" vertical="center" textRotation="0" wrapText="true" indent="0" shrinkToFit="false"/>
      <protection locked="true" hidden="false"/>
    </xf>
    <xf numFmtId="164" fontId="8" fillId="11" borderId="0" xfId="0" applyFont="true" applyBorder="true" applyAlignment="true" applyProtection="false">
      <alignment horizontal="center" vertical="bottom" textRotation="0" wrapText="false" indent="0" shrinkToFit="false"/>
      <protection locked="true" hidden="false"/>
    </xf>
    <xf numFmtId="164" fontId="8" fillId="9" borderId="8" xfId="0" applyFont="true" applyBorder="true" applyAlignment="true" applyProtection="false">
      <alignment horizontal="center" vertical="center" textRotation="0" wrapText="true" indent="0" shrinkToFit="false"/>
      <protection locked="true" hidden="false"/>
    </xf>
    <xf numFmtId="164" fontId="8" fillId="9" borderId="8"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0C0C0"/>
      <rgbColor rgb="FF808080"/>
      <rgbColor rgb="FF5B9BD5"/>
      <rgbColor rgb="FF86438D"/>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00B050"/>
      <rgbColor rgb="FF0D0D0D"/>
      <rgbColor rgb="FF333300"/>
      <rgbColor rgb="FFC55A11"/>
      <rgbColor rgb="FF7030A0"/>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33"/>
  <sheetViews>
    <sheetView showFormulas="false" showGridLines="true" showRowColHeaders="true" showZeros="true" rightToLeft="false" tabSelected="true" showOutlineSymbols="true" defaultGridColor="true" view="normal" topLeftCell="G1" colorId="64" zoomScale="90" zoomScaleNormal="90" zoomScalePageLayoutView="100" workbookViewId="0">
      <selection pane="topLeft" activeCell="V12" activeCellId="0" sqref="V12"/>
    </sheetView>
  </sheetViews>
  <sheetFormatPr defaultRowHeight="15" zeroHeight="false" outlineLevelRow="0" outlineLevelCol="0"/>
  <cols>
    <col collapsed="false" customWidth="true" hidden="false" outlineLevel="0" max="1" min="1" style="0" width="18"/>
    <col collapsed="false" customWidth="true" hidden="false" outlineLevel="0" max="2" min="2" style="0" width="12.57"/>
    <col collapsed="false" customWidth="true" hidden="false" outlineLevel="0" max="4" min="3" style="0" width="8.67"/>
    <col collapsed="false" customWidth="true" hidden="false" outlineLevel="0" max="5" min="5" style="0" width="11.14"/>
    <col collapsed="false" customWidth="true" hidden="false" outlineLevel="0" max="6" min="6" style="0" width="21.86"/>
    <col collapsed="false" customWidth="true" hidden="false" outlineLevel="0" max="7" min="7" style="0" width="55.43"/>
    <col collapsed="false" customWidth="true" hidden="false" outlineLevel="0" max="11" min="8" style="0" width="8.67"/>
    <col collapsed="false" customWidth="true" hidden="false" outlineLevel="0" max="12" min="12" style="0" width="19"/>
    <col collapsed="false" customWidth="true" hidden="false" outlineLevel="0" max="13" min="13" style="0" width="10.85"/>
    <col collapsed="false" customWidth="true" hidden="false" outlineLevel="0" max="14" min="14" style="0" width="11.57"/>
    <col collapsed="false" customWidth="true" hidden="false" outlineLevel="0" max="15" min="15" style="0" width="15.29"/>
    <col collapsed="false" customWidth="true" hidden="false" outlineLevel="0" max="16" min="16" style="0" width="11.86"/>
    <col collapsed="false" customWidth="true" hidden="false" outlineLevel="0" max="17" min="17" style="0" width="25"/>
    <col collapsed="false" customWidth="true" hidden="false" outlineLevel="0" max="19" min="18" style="0" width="8.67"/>
    <col collapsed="false" customWidth="true" hidden="false" outlineLevel="0" max="20" min="20" style="0" width="31.57"/>
    <col collapsed="false" customWidth="true" hidden="false" outlineLevel="0" max="21" min="21" style="0" width="8.67"/>
    <col collapsed="false" customWidth="true" hidden="false" outlineLevel="0" max="22" min="22" style="0" width="15.42"/>
    <col collapsed="false" customWidth="true" hidden="false" outlineLevel="0" max="1025" min="23" style="0" width="8.67"/>
  </cols>
  <sheetData>
    <row r="1" customFormat="false" ht="15" hidden="false" customHeight="false" outlineLevel="0" collapsed="false">
      <c r="K1" s="1" t="s">
        <v>0</v>
      </c>
      <c r="L1" s="1" t="s">
        <v>1</v>
      </c>
      <c r="M1" s="1" t="s">
        <v>2</v>
      </c>
      <c r="N1" s="1" t="s">
        <v>3</v>
      </c>
      <c r="O1" s="1" t="s">
        <v>4</v>
      </c>
      <c r="P1" s="1" t="s">
        <v>5</v>
      </c>
    </row>
    <row r="2" customFormat="false" ht="15" hidden="false" customHeight="true" outlineLevel="0" collapsed="false">
      <c r="K2" s="1" t="n">
        <v>1</v>
      </c>
      <c r="L2" s="1" t="n">
        <f aca="false">(30/Q8)*N8</f>
        <v>18</v>
      </c>
      <c r="M2" s="1" t="n">
        <f aca="false">(30/Q10)*N10</f>
        <v>30</v>
      </c>
      <c r="N2" s="1" t="n">
        <f aca="false">(30/Q12)*N12</f>
        <v>30</v>
      </c>
      <c r="O2" s="1" t="n">
        <f aca="false">K2*(L2+M2+N2)</f>
        <v>78</v>
      </c>
      <c r="P2" s="2" t="n">
        <f aca="false">V12</f>
        <v>39.78</v>
      </c>
      <c r="Q2" s="3" t="s">
        <v>6</v>
      </c>
      <c r="R2" s="3"/>
      <c r="S2" s="3"/>
      <c r="T2" s="3"/>
    </row>
    <row r="3" customFormat="false" ht="18" hidden="false" customHeight="true" outlineLevel="0" collapsed="false">
      <c r="K3" s="1" t="n">
        <v>1</v>
      </c>
      <c r="L3" s="1" t="n">
        <f aca="false">(30/Q17)*N17</f>
        <v>20</v>
      </c>
      <c r="M3" s="1" t="n">
        <f aca="false">(30/Q21)*N21</f>
        <v>50</v>
      </c>
      <c r="N3" s="1" t="n">
        <f aca="false">PRODUCT(0,30)</f>
        <v>0</v>
      </c>
      <c r="O3" s="1" t="n">
        <f aca="false">K3*(L3+M3+N3)</f>
        <v>70</v>
      </c>
      <c r="P3" s="2" t="n">
        <f aca="false">O3*0.78</f>
        <v>54.6</v>
      </c>
      <c r="Q3" s="3"/>
      <c r="R3" s="3"/>
      <c r="S3" s="3"/>
      <c r="T3" s="3"/>
    </row>
    <row r="4" customFormat="false" ht="15" hidden="false" customHeight="false" outlineLevel="0" collapsed="false">
      <c r="K4" s="1" t="n">
        <v>1</v>
      </c>
      <c r="L4" s="1" t="n">
        <f aca="false">(30/Q25)*N25</f>
        <v>30</v>
      </c>
      <c r="M4" s="1" t="n">
        <f aca="false">PRODUCT(0,10)</f>
        <v>0</v>
      </c>
      <c r="N4" s="1" t="n">
        <f aca="false">(30/Q27)*N27</f>
        <v>400</v>
      </c>
      <c r="O4" s="1" t="n">
        <f aca="false">K4*(L4+M4+N4)</f>
        <v>430</v>
      </c>
      <c r="P4" s="2" t="n">
        <f aca="false">O4*0.93</f>
        <v>399.9</v>
      </c>
      <c r="Q4" s="0" t="s">
        <v>7</v>
      </c>
    </row>
    <row r="6" customFormat="false" ht="23.25" hidden="false" customHeight="false" outlineLevel="0" collapsed="false">
      <c r="A6" s="4" t="s">
        <v>8</v>
      </c>
      <c r="B6" s="4"/>
      <c r="C6" s="4"/>
      <c r="D6" s="4"/>
      <c r="E6" s="4"/>
      <c r="F6" s="4"/>
      <c r="G6" s="5" t="s">
        <v>9</v>
      </c>
      <c r="H6" s="5"/>
      <c r="I6" s="5"/>
      <c r="J6" s="5"/>
      <c r="K6" s="5"/>
      <c r="L6" s="6" t="s">
        <v>10</v>
      </c>
      <c r="M6" s="6"/>
      <c r="N6" s="6"/>
      <c r="O6" s="6"/>
      <c r="P6" s="6"/>
      <c r="Q6" s="6"/>
      <c r="R6" s="7"/>
      <c r="S6" s="8" t="s">
        <v>11</v>
      </c>
      <c r="T6" s="8"/>
      <c r="U6" s="8"/>
      <c r="V6" s="8"/>
    </row>
    <row r="7" customFormat="false" ht="13.8" hidden="false" customHeight="true" outlineLevel="0" collapsed="false">
      <c r="A7" s="9" t="s">
        <v>12</v>
      </c>
      <c r="B7" s="10" t="s">
        <v>13</v>
      </c>
      <c r="C7" s="11"/>
      <c r="D7" s="11"/>
      <c r="E7" s="11"/>
      <c r="F7" s="11"/>
      <c r="G7" s="12" t="s">
        <v>13</v>
      </c>
      <c r="H7" s="12"/>
      <c r="I7" s="12"/>
      <c r="J7" s="12"/>
      <c r="K7" s="12"/>
      <c r="L7" s="13" t="s">
        <v>12</v>
      </c>
      <c r="M7" s="13" t="s">
        <v>14</v>
      </c>
      <c r="N7" s="13" t="s">
        <v>15</v>
      </c>
      <c r="O7" s="13" t="s">
        <v>13</v>
      </c>
      <c r="P7" s="14" t="s">
        <v>16</v>
      </c>
      <c r="Q7" s="13" t="s">
        <v>17</v>
      </c>
      <c r="S7" s="15" t="s">
        <v>18</v>
      </c>
      <c r="T7" s="15" t="s">
        <v>19</v>
      </c>
      <c r="U7" s="15"/>
      <c r="V7" s="16" t="n">
        <f aca="false">O2</f>
        <v>78</v>
      </c>
    </row>
    <row r="8" customFormat="false" ht="60.75" hidden="false" customHeight="true" outlineLevel="0" collapsed="false">
      <c r="A8" s="17" t="s">
        <v>20</v>
      </c>
      <c r="B8" s="18" t="s">
        <v>21</v>
      </c>
      <c r="C8" s="18"/>
      <c r="D8" s="18"/>
      <c r="E8" s="18"/>
      <c r="F8" s="18"/>
      <c r="G8" s="19" t="s">
        <v>22</v>
      </c>
      <c r="H8" s="19"/>
      <c r="I8" s="19"/>
      <c r="J8" s="19"/>
      <c r="K8" s="19"/>
      <c r="L8" s="20" t="s">
        <v>23</v>
      </c>
      <c r="M8" s="20" t="s">
        <v>24</v>
      </c>
      <c r="N8" s="20" t="n">
        <v>3</v>
      </c>
      <c r="O8" s="20" t="s">
        <v>25</v>
      </c>
      <c r="P8" s="20" t="s">
        <v>26</v>
      </c>
      <c r="Q8" s="20" t="n">
        <v>5</v>
      </c>
      <c r="S8" s="15" t="s">
        <v>27</v>
      </c>
      <c r="T8" s="15" t="s">
        <v>28</v>
      </c>
      <c r="U8" s="15"/>
      <c r="V8" s="16" t="n">
        <v>7</v>
      </c>
    </row>
    <row r="9" customFormat="false" ht="13.8" hidden="false" customHeight="true" outlineLevel="0" collapsed="false">
      <c r="A9" s="17"/>
      <c r="B9" s="18"/>
      <c r="C9" s="18"/>
      <c r="D9" s="18"/>
      <c r="E9" s="18"/>
      <c r="F9" s="18"/>
      <c r="G9" s="21" t="s">
        <v>29</v>
      </c>
      <c r="H9" s="21"/>
      <c r="I9" s="21"/>
      <c r="J9" s="21"/>
      <c r="K9" s="21"/>
      <c r="L9" s="22"/>
      <c r="M9" s="22"/>
      <c r="N9" s="22"/>
      <c r="O9" s="22"/>
      <c r="P9" s="22"/>
      <c r="Q9" s="22"/>
      <c r="S9" s="23" t="s">
        <v>30</v>
      </c>
      <c r="T9" s="23" t="s">
        <v>31</v>
      </c>
      <c r="U9" s="23"/>
      <c r="V9" s="16" t="n">
        <v>7</v>
      </c>
    </row>
    <row r="10" customFormat="false" ht="77.25" hidden="false" customHeight="true" outlineLevel="0" collapsed="false">
      <c r="A10" s="24"/>
      <c r="B10" s="18"/>
      <c r="C10" s="18"/>
      <c r="D10" s="18"/>
      <c r="E10" s="18"/>
      <c r="F10" s="18"/>
      <c r="G10" s="21"/>
      <c r="H10" s="21"/>
      <c r="I10" s="21"/>
      <c r="J10" s="21"/>
      <c r="K10" s="21"/>
      <c r="L10" s="25" t="s">
        <v>32</v>
      </c>
      <c r="M10" s="25" t="s">
        <v>33</v>
      </c>
      <c r="N10" s="25" t="n">
        <v>10</v>
      </c>
      <c r="O10" s="25" t="s">
        <v>34</v>
      </c>
      <c r="P10" s="25" t="s">
        <v>35</v>
      </c>
      <c r="Q10" s="25" t="n">
        <v>10</v>
      </c>
      <c r="S10" s="15" t="s">
        <v>36</v>
      </c>
      <c r="T10" s="15" t="s">
        <v>37</v>
      </c>
      <c r="U10" s="15"/>
      <c r="V10" s="26" t="n">
        <f aca="false">(V8*V9)/100</f>
        <v>0.49</v>
      </c>
    </row>
    <row r="11" customFormat="false" ht="15" hidden="false" customHeight="true" outlineLevel="0" collapsed="false">
      <c r="A11" s="24"/>
      <c r="B11" s="18"/>
      <c r="C11" s="18"/>
      <c r="D11" s="18"/>
      <c r="E11" s="18"/>
      <c r="F11" s="18"/>
      <c r="G11" s="21"/>
      <c r="H11" s="21"/>
      <c r="I11" s="21"/>
      <c r="J11" s="21"/>
      <c r="K11" s="21"/>
      <c r="L11" s="22"/>
      <c r="M11" s="22"/>
      <c r="N11" s="22"/>
      <c r="O11" s="22"/>
      <c r="P11" s="22"/>
      <c r="Q11" s="22"/>
      <c r="S11" s="27" t="s">
        <v>38</v>
      </c>
      <c r="T11" s="23" t="s">
        <v>39</v>
      </c>
      <c r="U11" s="23"/>
      <c r="V11" s="28" t="n">
        <f aca="false">100/V8</f>
        <v>14.2857142857143</v>
      </c>
    </row>
    <row r="12" customFormat="false" ht="13.8" hidden="false" customHeight="true" outlineLevel="0" collapsed="false">
      <c r="A12" s="24"/>
      <c r="B12" s="18"/>
      <c r="C12" s="18"/>
      <c r="D12" s="18"/>
      <c r="E12" s="18"/>
      <c r="F12" s="18"/>
      <c r="G12" s="21"/>
      <c r="H12" s="21"/>
      <c r="I12" s="21"/>
      <c r="J12" s="21"/>
      <c r="K12" s="21"/>
      <c r="L12" s="29" t="s">
        <v>40</v>
      </c>
      <c r="M12" s="29" t="s">
        <v>24</v>
      </c>
      <c r="N12" s="29" t="n">
        <v>30</v>
      </c>
      <c r="O12" s="29" t="s">
        <v>41</v>
      </c>
      <c r="P12" s="29" t="s">
        <v>42</v>
      </c>
      <c r="Q12" s="29" t="n">
        <v>30</v>
      </c>
      <c r="S12" s="30" t="s">
        <v>43</v>
      </c>
      <c r="T12" s="31" t="s">
        <v>44</v>
      </c>
      <c r="U12" s="32"/>
      <c r="V12" s="33" t="n">
        <f aca="false">(1-V10)*V7</f>
        <v>39.78</v>
      </c>
    </row>
    <row r="13" customFormat="false" ht="59.25" hidden="false" customHeight="true" outlineLevel="0" collapsed="false">
      <c r="A13" s="24"/>
      <c r="B13" s="18"/>
      <c r="C13" s="18"/>
      <c r="D13" s="18"/>
      <c r="E13" s="18"/>
      <c r="F13" s="18"/>
      <c r="G13" s="21"/>
      <c r="H13" s="21"/>
      <c r="I13" s="21"/>
      <c r="J13" s="21"/>
      <c r="K13" s="21"/>
      <c r="L13" s="29"/>
      <c r="M13" s="29"/>
      <c r="N13" s="29"/>
      <c r="O13" s="29"/>
      <c r="P13" s="29"/>
      <c r="Q13" s="29"/>
    </row>
    <row r="14" customFormat="false" ht="15" hidden="false" customHeight="false" outlineLevel="0" collapsed="false">
      <c r="A14" s="34"/>
      <c r="B14" s="34"/>
      <c r="C14" s="34"/>
      <c r="D14" s="34"/>
      <c r="E14" s="34"/>
      <c r="F14" s="34"/>
      <c r="G14" s="34"/>
      <c r="H14" s="34"/>
      <c r="I14" s="34"/>
      <c r="J14" s="34"/>
      <c r="K14" s="34"/>
      <c r="L14" s="35"/>
      <c r="M14" s="35"/>
      <c r="N14" s="35"/>
      <c r="O14" s="35"/>
      <c r="P14" s="35"/>
      <c r="Q14" s="35"/>
    </row>
    <row r="15" customFormat="false" ht="19.7" hidden="false" customHeight="false" outlineLevel="0" collapsed="false">
      <c r="A15" s="9" t="s">
        <v>12</v>
      </c>
      <c r="B15" s="10" t="s">
        <v>13</v>
      </c>
      <c r="C15" s="11"/>
      <c r="D15" s="11"/>
      <c r="E15" s="11"/>
      <c r="F15" s="11"/>
      <c r="G15" s="5" t="s">
        <v>9</v>
      </c>
      <c r="H15" s="5"/>
      <c r="I15" s="5"/>
      <c r="J15" s="5"/>
      <c r="K15" s="5"/>
      <c r="L15" s="36" t="s">
        <v>10</v>
      </c>
      <c r="M15" s="36"/>
      <c r="N15" s="36"/>
      <c r="O15" s="36"/>
      <c r="P15" s="36"/>
      <c r="Q15" s="36"/>
      <c r="S15" s="8" t="s">
        <v>11</v>
      </c>
      <c r="T15" s="8"/>
      <c r="U15" s="8"/>
      <c r="V15" s="8"/>
    </row>
    <row r="16" customFormat="false" ht="13.8" hidden="false" customHeight="true" outlineLevel="0" collapsed="false">
      <c r="A16" s="37" t="s">
        <v>45</v>
      </c>
      <c r="B16" s="18" t="s">
        <v>46</v>
      </c>
      <c r="C16" s="18"/>
      <c r="D16" s="18"/>
      <c r="E16" s="18"/>
      <c r="F16" s="18"/>
      <c r="G16" s="12" t="s">
        <v>13</v>
      </c>
      <c r="H16" s="12"/>
      <c r="I16" s="12"/>
      <c r="J16" s="12"/>
      <c r="K16" s="12"/>
      <c r="L16" s="38" t="s">
        <v>12</v>
      </c>
      <c r="M16" s="38" t="s">
        <v>14</v>
      </c>
      <c r="N16" s="38" t="s">
        <v>15</v>
      </c>
      <c r="O16" s="38" t="s">
        <v>13</v>
      </c>
      <c r="P16" s="39" t="s">
        <v>16</v>
      </c>
      <c r="Q16" s="13" t="s">
        <v>17</v>
      </c>
      <c r="S16" s="15" t="s">
        <v>18</v>
      </c>
      <c r="T16" s="15" t="s">
        <v>19</v>
      </c>
      <c r="U16" s="15"/>
      <c r="V16" s="16" t="n">
        <f aca="false">O2</f>
        <v>78</v>
      </c>
    </row>
    <row r="17" customFormat="false" ht="13.8" hidden="false" customHeight="true" outlineLevel="0" collapsed="false">
      <c r="A17" s="37"/>
      <c r="B17" s="18"/>
      <c r="C17" s="18"/>
      <c r="D17" s="18"/>
      <c r="E17" s="18"/>
      <c r="F17" s="18"/>
      <c r="G17" s="19" t="s">
        <v>47</v>
      </c>
      <c r="H17" s="19"/>
      <c r="I17" s="19"/>
      <c r="J17" s="19"/>
      <c r="K17" s="19"/>
      <c r="L17" s="20" t="s">
        <v>48</v>
      </c>
      <c r="M17" s="20" t="s">
        <v>24</v>
      </c>
      <c r="N17" s="20" t="n">
        <v>2</v>
      </c>
      <c r="O17" s="20" t="s">
        <v>49</v>
      </c>
      <c r="P17" s="20" t="s">
        <v>26</v>
      </c>
      <c r="Q17" s="20" t="n">
        <v>3</v>
      </c>
      <c r="S17" s="15" t="s">
        <v>27</v>
      </c>
      <c r="T17" s="15" t="s">
        <v>28</v>
      </c>
      <c r="U17" s="15"/>
      <c r="V17" s="16" t="n">
        <v>4</v>
      </c>
    </row>
    <row r="18" customFormat="false" ht="15" hidden="false" customHeight="true" outlineLevel="0" collapsed="false">
      <c r="A18" s="24"/>
      <c r="B18" s="18"/>
      <c r="C18" s="18"/>
      <c r="D18" s="18"/>
      <c r="E18" s="18"/>
      <c r="F18" s="18"/>
      <c r="G18" s="21" t="s">
        <v>50</v>
      </c>
      <c r="H18" s="21"/>
      <c r="I18" s="21"/>
      <c r="J18" s="21"/>
      <c r="K18" s="21"/>
      <c r="L18" s="20"/>
      <c r="M18" s="20"/>
      <c r="N18" s="20"/>
      <c r="O18" s="20"/>
      <c r="P18" s="20"/>
      <c r="Q18" s="20"/>
      <c r="S18" s="23" t="s">
        <v>30</v>
      </c>
      <c r="T18" s="23" t="s">
        <v>31</v>
      </c>
      <c r="U18" s="23"/>
      <c r="V18" s="16" t="n">
        <v>2</v>
      </c>
    </row>
    <row r="19" customFormat="false" ht="13.8" hidden="false" customHeight="true" outlineLevel="0" collapsed="false">
      <c r="A19" s="24"/>
      <c r="B19" s="18"/>
      <c r="C19" s="18"/>
      <c r="D19" s="18"/>
      <c r="E19" s="18"/>
      <c r="F19" s="18"/>
      <c r="G19" s="21"/>
      <c r="H19" s="21"/>
      <c r="I19" s="21"/>
      <c r="J19" s="21"/>
      <c r="K19" s="21"/>
      <c r="L19" s="20"/>
      <c r="M19" s="20"/>
      <c r="N19" s="20"/>
      <c r="O19" s="20"/>
      <c r="P19" s="20"/>
      <c r="Q19" s="20"/>
      <c r="S19" s="15" t="s">
        <v>36</v>
      </c>
      <c r="T19" s="15" t="s">
        <v>37</v>
      </c>
      <c r="U19" s="15"/>
      <c r="V19" s="26" t="n">
        <f aca="false">(V17*V18)/100</f>
        <v>0.08</v>
      </c>
    </row>
    <row r="20" customFormat="false" ht="13.8" hidden="false" customHeight="true" outlineLevel="0" collapsed="false">
      <c r="A20" s="24"/>
      <c r="B20" s="18"/>
      <c r="C20" s="18"/>
      <c r="D20" s="18"/>
      <c r="E20" s="18"/>
      <c r="F20" s="18"/>
      <c r="G20" s="21"/>
      <c r="H20" s="21"/>
      <c r="I20" s="21"/>
      <c r="J20" s="21"/>
      <c r="K20" s="21"/>
      <c r="L20" s="22"/>
      <c r="M20" s="22"/>
      <c r="N20" s="22"/>
      <c r="O20" s="22"/>
      <c r="P20" s="22"/>
      <c r="Q20" s="22"/>
      <c r="S20" s="27" t="s">
        <v>38</v>
      </c>
      <c r="T20" s="23" t="s">
        <v>39</v>
      </c>
      <c r="U20" s="23"/>
      <c r="V20" s="28" t="n">
        <f aca="false">100/V17</f>
        <v>25</v>
      </c>
    </row>
    <row r="21" customFormat="false" ht="58.5" hidden="false" customHeight="true" outlineLevel="0" collapsed="false">
      <c r="A21" s="24"/>
      <c r="B21" s="18"/>
      <c r="C21" s="18"/>
      <c r="D21" s="18"/>
      <c r="E21" s="18"/>
      <c r="F21" s="18"/>
      <c r="G21" s="21"/>
      <c r="H21" s="21"/>
      <c r="I21" s="21"/>
      <c r="J21" s="21"/>
      <c r="K21" s="21"/>
      <c r="L21" s="29" t="s">
        <v>32</v>
      </c>
      <c r="M21" s="29" t="s">
        <v>33</v>
      </c>
      <c r="N21" s="29" t="n">
        <v>10</v>
      </c>
      <c r="O21" s="25" t="s">
        <v>34</v>
      </c>
      <c r="P21" s="29" t="s">
        <v>35</v>
      </c>
      <c r="Q21" s="29" t="n">
        <v>6</v>
      </c>
      <c r="S21" s="30" t="s">
        <v>43</v>
      </c>
      <c r="T21" s="31" t="s">
        <v>44</v>
      </c>
      <c r="U21" s="32"/>
      <c r="V21" s="16" t="n">
        <f aca="false">(1-V19)*V16</f>
        <v>71.76</v>
      </c>
    </row>
    <row r="22" customFormat="false" ht="15" hidden="false" customHeight="false" outlineLevel="0" collapsed="false">
      <c r="A22" s="34"/>
      <c r="B22" s="34"/>
      <c r="C22" s="34"/>
      <c r="D22" s="34"/>
      <c r="E22" s="34"/>
      <c r="F22" s="34"/>
      <c r="G22" s="40"/>
      <c r="H22" s="40"/>
      <c r="I22" s="40"/>
      <c r="J22" s="40"/>
      <c r="K22" s="40"/>
      <c r="L22" s="41"/>
      <c r="M22" s="41"/>
      <c r="N22" s="41"/>
      <c r="O22" s="41"/>
      <c r="P22" s="41"/>
      <c r="Q22" s="41"/>
    </row>
    <row r="23" customFormat="false" ht="19.7" hidden="false" customHeight="false" outlineLevel="0" collapsed="false">
      <c r="A23" s="9" t="s">
        <v>12</v>
      </c>
      <c r="B23" s="10" t="s">
        <v>13</v>
      </c>
      <c r="C23" s="11"/>
      <c r="D23" s="11"/>
      <c r="E23" s="11"/>
      <c r="F23" s="11"/>
      <c r="G23" s="5" t="s">
        <v>9</v>
      </c>
      <c r="H23" s="5"/>
      <c r="I23" s="5"/>
      <c r="J23" s="5"/>
      <c r="K23" s="5"/>
      <c r="L23" s="36" t="s">
        <v>10</v>
      </c>
      <c r="M23" s="36"/>
      <c r="N23" s="36"/>
      <c r="O23" s="36"/>
      <c r="P23" s="36"/>
      <c r="Q23" s="36"/>
      <c r="S23" s="8" t="s">
        <v>11</v>
      </c>
      <c r="T23" s="8"/>
      <c r="U23" s="8"/>
      <c r="V23" s="8"/>
    </row>
    <row r="24" customFormat="false" ht="15" hidden="false" customHeight="true" outlineLevel="0" collapsed="false">
      <c r="A24" s="37" t="s">
        <v>51</v>
      </c>
      <c r="B24" s="37" t="s">
        <v>52</v>
      </c>
      <c r="C24" s="37"/>
      <c r="D24" s="37"/>
      <c r="E24" s="37"/>
      <c r="F24" s="37"/>
      <c r="G24" s="12" t="s">
        <v>13</v>
      </c>
      <c r="H24" s="12"/>
      <c r="I24" s="12"/>
      <c r="J24" s="12"/>
      <c r="K24" s="12"/>
      <c r="L24" s="38" t="s">
        <v>12</v>
      </c>
      <c r="M24" s="38" t="s">
        <v>14</v>
      </c>
      <c r="N24" s="38" t="s">
        <v>15</v>
      </c>
      <c r="O24" s="38" t="s">
        <v>13</v>
      </c>
      <c r="P24" s="39" t="s">
        <v>16</v>
      </c>
      <c r="Q24" s="13" t="s">
        <v>17</v>
      </c>
      <c r="S24" s="15" t="s">
        <v>18</v>
      </c>
      <c r="T24" s="15" t="s">
        <v>19</v>
      </c>
      <c r="U24" s="15"/>
      <c r="V24" s="16" t="n">
        <f aca="false">O3</f>
        <v>70</v>
      </c>
    </row>
    <row r="25" customFormat="false" ht="45" hidden="false" customHeight="true" outlineLevel="0" collapsed="false">
      <c r="A25" s="37"/>
      <c r="B25" s="37"/>
      <c r="C25" s="37"/>
      <c r="D25" s="37"/>
      <c r="E25" s="37"/>
      <c r="F25" s="37"/>
      <c r="G25" s="19" t="s">
        <v>53</v>
      </c>
      <c r="H25" s="19"/>
      <c r="I25" s="19"/>
      <c r="J25" s="19"/>
      <c r="K25" s="19"/>
      <c r="L25" s="20" t="s">
        <v>54</v>
      </c>
      <c r="M25" s="20" t="s">
        <v>24</v>
      </c>
      <c r="N25" s="20" t="n">
        <v>1</v>
      </c>
      <c r="O25" s="20" t="s">
        <v>55</v>
      </c>
      <c r="P25" s="20" t="s">
        <v>26</v>
      </c>
      <c r="Q25" s="20" t="n">
        <v>1</v>
      </c>
      <c r="S25" s="15" t="s">
        <v>27</v>
      </c>
      <c r="T25" s="15" t="s">
        <v>28</v>
      </c>
      <c r="U25" s="15"/>
      <c r="V25" s="16" t="n">
        <v>2</v>
      </c>
    </row>
    <row r="26" customFormat="false" ht="15" hidden="false" customHeight="true" outlineLevel="0" collapsed="false">
      <c r="A26" s="37"/>
      <c r="B26" s="37"/>
      <c r="C26" s="37"/>
      <c r="D26" s="37"/>
      <c r="E26" s="37"/>
      <c r="F26" s="37"/>
      <c r="G26" s="21" t="s">
        <v>56</v>
      </c>
      <c r="H26" s="21"/>
      <c r="I26" s="21"/>
      <c r="J26" s="21"/>
      <c r="K26" s="21"/>
      <c r="L26" s="42"/>
      <c r="M26" s="42"/>
      <c r="N26" s="42"/>
      <c r="O26" s="42"/>
      <c r="P26" s="42"/>
      <c r="Q26" s="42"/>
      <c r="S26" s="23" t="s">
        <v>30</v>
      </c>
      <c r="T26" s="23" t="s">
        <v>31</v>
      </c>
      <c r="U26" s="23"/>
      <c r="V26" s="16" t="n">
        <v>3</v>
      </c>
    </row>
    <row r="27" customFormat="false" ht="13.8" hidden="false" customHeight="true" outlineLevel="0" collapsed="false">
      <c r="A27" s="37"/>
      <c r="B27" s="37"/>
      <c r="C27" s="37"/>
      <c r="D27" s="37"/>
      <c r="E27" s="37"/>
      <c r="F27" s="37"/>
      <c r="G27" s="21"/>
      <c r="H27" s="21"/>
      <c r="I27" s="21"/>
      <c r="J27" s="21"/>
      <c r="K27" s="21"/>
      <c r="L27" s="43" t="s">
        <v>57</v>
      </c>
      <c r="M27" s="43" t="s">
        <v>58</v>
      </c>
      <c r="N27" s="43" t="n">
        <v>400</v>
      </c>
      <c r="O27" s="43" t="s">
        <v>59</v>
      </c>
      <c r="P27" s="44" t="s">
        <v>60</v>
      </c>
      <c r="Q27" s="43" t="n">
        <v>30</v>
      </c>
      <c r="S27" s="15" t="s">
        <v>36</v>
      </c>
      <c r="T27" s="15" t="s">
        <v>37</v>
      </c>
      <c r="U27" s="15"/>
      <c r="V27" s="26" t="n">
        <f aca="false">(V25*V26)/100</f>
        <v>0.06</v>
      </c>
    </row>
    <row r="28" customFormat="false" ht="15" hidden="false" customHeight="true" outlineLevel="0" collapsed="false">
      <c r="A28" s="37"/>
      <c r="B28" s="37"/>
      <c r="C28" s="37"/>
      <c r="D28" s="37"/>
      <c r="E28" s="37"/>
      <c r="F28" s="37"/>
      <c r="G28" s="21"/>
      <c r="H28" s="21"/>
      <c r="I28" s="21"/>
      <c r="J28" s="21"/>
      <c r="K28" s="21"/>
      <c r="L28" s="43"/>
      <c r="M28" s="43"/>
      <c r="N28" s="43"/>
      <c r="O28" s="43"/>
      <c r="P28" s="44"/>
      <c r="Q28" s="43"/>
      <c r="S28" s="27" t="s">
        <v>38</v>
      </c>
      <c r="T28" s="23" t="s">
        <v>39</v>
      </c>
      <c r="U28" s="23"/>
      <c r="V28" s="28" t="n">
        <f aca="false">100/V25</f>
        <v>50</v>
      </c>
    </row>
    <row r="29" customFormat="false" ht="38.25" hidden="false" customHeight="true" outlineLevel="0" collapsed="false">
      <c r="A29" s="37"/>
      <c r="B29" s="37"/>
      <c r="C29" s="37"/>
      <c r="D29" s="37"/>
      <c r="E29" s="37"/>
      <c r="F29" s="37"/>
      <c r="G29" s="21"/>
      <c r="H29" s="21"/>
      <c r="I29" s="21"/>
      <c r="J29" s="21"/>
      <c r="K29" s="21"/>
      <c r="L29" s="43"/>
      <c r="M29" s="43"/>
      <c r="N29" s="43"/>
      <c r="O29" s="43"/>
      <c r="P29" s="44"/>
      <c r="Q29" s="43"/>
      <c r="S29" s="30" t="s">
        <v>43</v>
      </c>
      <c r="T29" s="31" t="s">
        <v>44</v>
      </c>
      <c r="U29" s="32"/>
      <c r="V29" s="16" t="n">
        <f aca="false">(1-V27)*V24</f>
        <v>65.8</v>
      </c>
    </row>
    <row r="30" customFormat="false" ht="13.8" hidden="false" customHeight="false" outlineLevel="0" collapsed="false">
      <c r="A30" s="37"/>
      <c r="B30" s="37"/>
      <c r="C30" s="37"/>
      <c r="D30" s="37"/>
      <c r="E30" s="37"/>
      <c r="F30" s="37"/>
      <c r="G30" s="21"/>
      <c r="H30" s="21"/>
      <c r="I30" s="21"/>
      <c r="J30" s="21"/>
      <c r="K30" s="21"/>
      <c r="L30" s="43"/>
      <c r="M30" s="43"/>
      <c r="N30" s="43"/>
      <c r="O30" s="43"/>
      <c r="P30" s="44"/>
      <c r="Q30" s="43"/>
    </row>
    <row r="31" customFormat="false" ht="13.8" hidden="false" customHeight="false" outlineLevel="0" collapsed="false">
      <c r="A31" s="37"/>
      <c r="B31" s="37"/>
      <c r="C31" s="37"/>
      <c r="D31" s="37"/>
      <c r="E31" s="37"/>
      <c r="F31" s="37"/>
      <c r="G31" s="21"/>
      <c r="H31" s="21"/>
      <c r="I31" s="21"/>
      <c r="J31" s="21"/>
      <c r="K31" s="21"/>
      <c r="L31" s="43"/>
      <c r="M31" s="43"/>
      <c r="N31" s="43"/>
      <c r="O31" s="43"/>
      <c r="P31" s="44"/>
      <c r="Q31" s="43"/>
    </row>
    <row r="32" customFormat="false" ht="13.8" hidden="false" customHeight="false" outlineLevel="0" collapsed="false">
      <c r="A32" s="37"/>
      <c r="B32" s="37"/>
      <c r="C32" s="37"/>
      <c r="D32" s="37"/>
      <c r="E32" s="37"/>
      <c r="F32" s="37"/>
      <c r="G32" s="21"/>
      <c r="H32" s="21"/>
      <c r="I32" s="21"/>
      <c r="J32" s="21"/>
      <c r="K32" s="21"/>
      <c r="L32" s="43"/>
      <c r="M32" s="43"/>
      <c r="N32" s="43"/>
      <c r="O32" s="43"/>
      <c r="P32" s="44"/>
      <c r="Q32" s="43"/>
    </row>
    <row r="33" customFormat="false" ht="13.8" hidden="false" customHeight="false" outlineLevel="0" collapsed="false">
      <c r="A33" s="37"/>
      <c r="B33" s="37"/>
      <c r="C33" s="37"/>
      <c r="D33" s="37"/>
      <c r="E33" s="37"/>
      <c r="F33" s="37"/>
      <c r="G33" s="21"/>
      <c r="H33" s="21"/>
      <c r="I33" s="21"/>
      <c r="J33" s="21"/>
      <c r="K33" s="21"/>
      <c r="L33" s="43"/>
      <c r="M33" s="43"/>
      <c r="N33" s="43"/>
      <c r="O33" s="43"/>
      <c r="P33" s="44"/>
      <c r="Q33" s="43"/>
    </row>
  </sheetData>
  <mergeCells count="63">
    <mergeCell ref="Q2:T3"/>
    <mergeCell ref="A6:F6"/>
    <mergeCell ref="G6:K6"/>
    <mergeCell ref="L6:Q6"/>
    <mergeCell ref="S6:V6"/>
    <mergeCell ref="G7:K7"/>
    <mergeCell ref="T7:U7"/>
    <mergeCell ref="A8:A9"/>
    <mergeCell ref="B8:F13"/>
    <mergeCell ref="G8:K8"/>
    <mergeCell ref="T8:U8"/>
    <mergeCell ref="G9:K13"/>
    <mergeCell ref="L9:Q9"/>
    <mergeCell ref="T9:U9"/>
    <mergeCell ref="T10:U10"/>
    <mergeCell ref="L11:Q11"/>
    <mergeCell ref="T11:U11"/>
    <mergeCell ref="L12:L13"/>
    <mergeCell ref="M12:M13"/>
    <mergeCell ref="N12:N13"/>
    <mergeCell ref="O12:O13"/>
    <mergeCell ref="P12:P13"/>
    <mergeCell ref="Q12:Q13"/>
    <mergeCell ref="G15:K15"/>
    <mergeCell ref="L15:Q15"/>
    <mergeCell ref="S15:V15"/>
    <mergeCell ref="A16:A17"/>
    <mergeCell ref="B16:F21"/>
    <mergeCell ref="G16:K16"/>
    <mergeCell ref="T16:U16"/>
    <mergeCell ref="G17:K17"/>
    <mergeCell ref="L17:L19"/>
    <mergeCell ref="M17:M19"/>
    <mergeCell ref="N17:N19"/>
    <mergeCell ref="O17:O19"/>
    <mergeCell ref="P17:P19"/>
    <mergeCell ref="Q17:Q19"/>
    <mergeCell ref="T17:U17"/>
    <mergeCell ref="G18:K21"/>
    <mergeCell ref="T18:U18"/>
    <mergeCell ref="T19:U19"/>
    <mergeCell ref="L20:Q20"/>
    <mergeCell ref="T20:U20"/>
    <mergeCell ref="G23:K23"/>
    <mergeCell ref="L23:Q23"/>
    <mergeCell ref="S23:V23"/>
    <mergeCell ref="A24:A33"/>
    <mergeCell ref="B24:F33"/>
    <mergeCell ref="G24:K24"/>
    <mergeCell ref="T24:U24"/>
    <mergeCell ref="G25:K25"/>
    <mergeCell ref="T25:U25"/>
    <mergeCell ref="G26:K33"/>
    <mergeCell ref="L26:Q26"/>
    <mergeCell ref="T26:U26"/>
    <mergeCell ref="L27:L33"/>
    <mergeCell ref="M27:M33"/>
    <mergeCell ref="N27:N33"/>
    <mergeCell ref="O27:O33"/>
    <mergeCell ref="P27:P33"/>
    <mergeCell ref="Q27:Q33"/>
    <mergeCell ref="T27:U27"/>
    <mergeCell ref="T28:U2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100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2021-03-14T01:49:57Z</dcterms:created>
  <dc:creator>Brock, Charles (Battelle)</dc:creator>
  <dc:description/>
  <dc:language>en-US</dc:language>
  <cp:lastModifiedBy/>
  <dcterms:modified xsi:type="dcterms:W3CDTF">2021-03-16T21:33:48Z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