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z\data\CME\cme-pd\data-gc\Presentations\GC_NGS_course_2019\"/>
    </mc:Choice>
  </mc:AlternateContent>
  <bookViews>
    <workbookView xWindow="0" yWindow="0" windowWidth="15360" windowHeight="7755"/>
  </bookViews>
  <sheets>
    <sheet name="PL-sco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R43" i="2" l="1"/>
  <c r="S43" i="2"/>
  <c r="T4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U43" i="2"/>
  <c r="V43" i="2"/>
  <c r="W43" i="2"/>
  <c r="P4" i="2"/>
  <c r="O4" i="2"/>
  <c r="O43" i="2"/>
  <c r="P43" i="2"/>
  <c r="L4" i="2" l="1"/>
  <c r="U4" i="2" s="1"/>
  <c r="L5" i="2"/>
  <c r="L6" i="2"/>
  <c r="L8" i="2"/>
  <c r="L13" i="2"/>
  <c r="L12" i="2"/>
  <c r="L10" i="2"/>
  <c r="L7" i="2"/>
  <c r="L9" i="2"/>
  <c r="L11" i="2"/>
  <c r="L15" i="2"/>
  <c r="L16" i="2"/>
  <c r="L14" i="2"/>
  <c r="L32" i="2"/>
  <c r="L30" i="2"/>
  <c r="L26" i="2"/>
  <c r="L41" i="2"/>
  <c r="L37" i="2"/>
  <c r="L25" i="2"/>
  <c r="L20" i="2"/>
  <c r="L39" i="2"/>
  <c r="L34" i="2"/>
  <c r="L21" i="2"/>
  <c r="L40" i="2"/>
  <c r="L33" i="2"/>
  <c r="L24" i="2"/>
  <c r="L22" i="2"/>
  <c r="L18" i="2"/>
  <c r="V41" i="2"/>
  <c r="L38" i="2"/>
  <c r="L28" i="2"/>
  <c r="L17" i="2"/>
  <c r="L42" i="2"/>
  <c r="L36" i="2"/>
  <c r="L35" i="2"/>
  <c r="L29" i="2"/>
  <c r="L27" i="2"/>
  <c r="L19" i="2"/>
  <c r="V6" i="2"/>
  <c r="L31" i="2"/>
  <c r="L23" i="2"/>
  <c r="V8" i="2" l="1"/>
  <c r="W7" i="2"/>
  <c r="V4" i="2"/>
  <c r="W4" i="2"/>
  <c r="U15" i="2"/>
  <c r="U13" i="2"/>
  <c r="W42" i="2"/>
  <c r="W33" i="2"/>
  <c r="W29" i="2"/>
  <c r="W40" i="2"/>
  <c r="U26" i="2"/>
  <c r="U30" i="2"/>
  <c r="V36" i="2"/>
  <c r="W24" i="2"/>
  <c r="U37" i="2"/>
  <c r="V32" i="2"/>
  <c r="V9" i="2"/>
  <c r="W6" i="2"/>
  <c r="W20" i="2"/>
  <c r="V7" i="2"/>
  <c r="U5" i="2"/>
  <c r="M5" i="2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V5" i="2"/>
  <c r="U6" i="2"/>
  <c r="U22" i="2"/>
  <c r="M4" i="2"/>
  <c r="M6" i="2" s="1"/>
  <c r="M8" i="2" s="1"/>
  <c r="M10" i="2" s="1"/>
  <c r="M12" i="2" s="1"/>
  <c r="M14" i="2" s="1"/>
  <c r="M16" i="2" s="1"/>
  <c r="M18" i="2" s="1"/>
  <c r="M20" i="2" s="1"/>
  <c r="M22" i="2" s="1"/>
  <c r="M24" i="2" s="1"/>
  <c r="M26" i="2" s="1"/>
  <c r="M28" i="2" s="1"/>
  <c r="M30" i="2" s="1"/>
  <c r="M32" i="2" s="1"/>
  <c r="M34" i="2" s="1"/>
  <c r="M36" i="2" s="1"/>
  <c r="M38" i="2" s="1"/>
  <c r="M40" i="2" s="1"/>
  <c r="M42" i="2" s="1"/>
  <c r="U8" i="2"/>
  <c r="W8" i="2"/>
  <c r="W12" i="2"/>
  <c r="V10" i="2"/>
  <c r="U14" i="2"/>
  <c r="V16" i="2"/>
  <c r="W18" i="2"/>
  <c r="W5" i="2"/>
  <c r="V38" i="2"/>
  <c r="W11" i="2"/>
  <c r="U10" i="2"/>
  <c r="W41" i="2"/>
  <c r="V12" i="2"/>
  <c r="U16" i="2"/>
  <c r="V13" i="2"/>
  <c r="W16" i="2"/>
  <c r="U12" i="2"/>
  <c r="U40" i="2"/>
  <c r="W10" i="2"/>
  <c r="W13" i="2"/>
  <c r="U7" i="2"/>
  <c r="U11" i="2"/>
  <c r="V11" i="2"/>
  <c r="U9" i="2"/>
  <c r="W9" i="2"/>
  <c r="V18" i="2"/>
  <c r="W14" i="2"/>
  <c r="V26" i="2"/>
  <c r="W26" i="2"/>
  <c r="V29" i="2"/>
  <c r="V25" i="2"/>
  <c r="V20" i="2"/>
  <c r="U20" i="2"/>
  <c r="U32" i="2"/>
  <c r="V40" i="2"/>
  <c r="W15" i="2"/>
  <c r="V15" i="2"/>
  <c r="W25" i="2"/>
  <c r="U25" i="2"/>
  <c r="V14" i="2"/>
  <c r="W38" i="2"/>
  <c r="W32" i="2"/>
  <c r="V17" i="2"/>
  <c r="V35" i="2"/>
  <c r="W19" i="2"/>
  <c r="V19" i="2"/>
  <c r="W35" i="2"/>
  <c r="V37" i="2"/>
  <c r="V28" i="2"/>
  <c r="V30" i="2"/>
  <c r="W30" i="2"/>
  <c r="U18" i="2"/>
  <c r="U19" i="2"/>
  <c r="W21" i="2"/>
  <c r="V24" i="2"/>
  <c r="W37" i="2"/>
  <c r="U24" i="2"/>
  <c r="U39" i="2"/>
  <c r="V34" i="2"/>
  <c r="W34" i="2"/>
  <c r="U41" i="2"/>
  <c r="W36" i="2"/>
  <c r="W39" i="2"/>
  <c r="U34" i="2"/>
  <c r="U33" i="2"/>
  <c r="W22" i="2"/>
  <c r="V33" i="2"/>
  <c r="W28" i="2"/>
  <c r="U21" i="2"/>
  <c r="V21" i="2"/>
  <c r="V22" i="2"/>
  <c r="U28" i="2"/>
  <c r="U29" i="2"/>
  <c r="V39" i="2"/>
  <c r="U42" i="2"/>
  <c r="W27" i="2"/>
  <c r="U36" i="2"/>
  <c r="U35" i="2"/>
  <c r="V27" i="2"/>
  <c r="U27" i="2"/>
  <c r="U38" i="2"/>
  <c r="V42" i="2"/>
  <c r="U17" i="2"/>
  <c r="W17" i="2"/>
  <c r="V23" i="2"/>
  <c r="U23" i="2"/>
  <c r="W23" i="2"/>
  <c r="V31" i="2"/>
  <c r="U31" i="2"/>
  <c r="W31" i="2"/>
  <c r="Y29" i="2" l="1"/>
  <c r="R29" i="2" s="1"/>
  <c r="AA25" i="2"/>
  <c r="T25" i="2" s="1"/>
  <c r="AA37" i="2"/>
  <c r="T37" i="2" s="1"/>
  <c r="Z37" i="2"/>
  <c r="S37" i="2" s="1"/>
  <c r="X4" i="2"/>
  <c r="Z4" i="2" s="1"/>
  <c r="AR4" i="2" s="1"/>
  <c r="X7" i="2"/>
  <c r="Z7" i="2" s="1"/>
  <c r="S7" i="2" s="1"/>
  <c r="X6" i="2"/>
  <c r="Y6" i="2" s="1"/>
  <c r="X5" i="2"/>
  <c r="X8" i="2"/>
  <c r="Y8" i="2" s="1"/>
  <c r="X41" i="2"/>
  <c r="X30" i="2"/>
  <c r="X13" i="2"/>
  <c r="Z13" i="2" s="1"/>
  <c r="S13" i="2" s="1"/>
  <c r="X29" i="2"/>
  <c r="X12" i="2"/>
  <c r="X32" i="2"/>
  <c r="X9" i="2"/>
  <c r="Z9" i="2" s="1"/>
  <c r="S9" i="2" s="1"/>
  <c r="X10" i="2"/>
  <c r="Y10" i="2" s="1"/>
  <c r="X16" i="2"/>
  <c r="Z16" i="2" s="1"/>
  <c r="X37" i="2"/>
  <c r="Y37" i="2" s="1"/>
  <c r="R37" i="2" s="1"/>
  <c r="X11" i="2"/>
  <c r="Z11" i="2" s="1"/>
  <c r="X40" i="2"/>
  <c r="X18" i="2"/>
  <c r="Y18" i="2" s="1"/>
  <c r="R18" i="2" s="1"/>
  <c r="X25" i="2"/>
  <c r="Z25" i="2" s="1"/>
  <c r="S25" i="2" s="1"/>
  <c r="X26" i="2"/>
  <c r="X38" i="2"/>
  <c r="AA38" i="2" s="1"/>
  <c r="T38" i="2" s="1"/>
  <c r="X28" i="2"/>
  <c r="Y28" i="2" s="1"/>
  <c r="R28" i="2" s="1"/>
  <c r="X14" i="2"/>
  <c r="AA14" i="2" s="1"/>
  <c r="X15" i="2"/>
  <c r="X20" i="2"/>
  <c r="Y20" i="2" s="1"/>
  <c r="R20" i="2" s="1"/>
  <c r="X35" i="2"/>
  <c r="AA35" i="2" s="1"/>
  <c r="T35" i="2" s="1"/>
  <c r="X19" i="2"/>
  <c r="Y19" i="2" s="1"/>
  <c r="R19" i="2" s="1"/>
  <c r="X34" i="2"/>
  <c r="Z34" i="2" s="1"/>
  <c r="S34" i="2" s="1"/>
  <c r="X24" i="2"/>
  <c r="Y24" i="2" s="1"/>
  <c r="R24" i="2" s="1"/>
  <c r="X17" i="2"/>
  <c r="Z17" i="2" s="1"/>
  <c r="S17" i="2" s="1"/>
  <c r="X39" i="2"/>
  <c r="X36" i="2"/>
  <c r="X22" i="2"/>
  <c r="Y22" i="2" s="1"/>
  <c r="R22" i="2" s="1"/>
  <c r="X42" i="2"/>
  <c r="Y42" i="2" s="1"/>
  <c r="R42" i="2" s="1"/>
  <c r="X21" i="2"/>
  <c r="AA21" i="2" s="1"/>
  <c r="T21" i="2" s="1"/>
  <c r="X33" i="2"/>
  <c r="AA33" i="2" s="1"/>
  <c r="T33" i="2" s="1"/>
  <c r="AA20" i="2"/>
  <c r="T20" i="2" s="1"/>
  <c r="X27" i="2"/>
  <c r="AA27" i="2" s="1"/>
  <c r="X31" i="2"/>
  <c r="AA31" i="2" s="1"/>
  <c r="T31" i="2" s="1"/>
  <c r="X23" i="2"/>
  <c r="Z23" i="2" s="1"/>
  <c r="S23" i="2" s="1"/>
  <c r="Z29" i="2" l="1"/>
  <c r="S29" i="2" s="1"/>
  <c r="AA29" i="2"/>
  <c r="T29" i="2" s="1"/>
  <c r="AA7" i="2"/>
  <c r="T7" i="2" s="1"/>
  <c r="Y35" i="2"/>
  <c r="R35" i="2" s="1"/>
  <c r="Y23" i="2"/>
  <c r="R23" i="2" s="1"/>
  <c r="AA23" i="2"/>
  <c r="T23" i="2" s="1"/>
  <c r="AA5" i="2"/>
  <c r="Z5" i="2"/>
  <c r="Y5" i="2"/>
  <c r="Y9" i="2"/>
  <c r="R9" i="2" s="1"/>
  <c r="AA17" i="2"/>
  <c r="T17" i="2" s="1"/>
  <c r="Y7" i="2"/>
  <c r="R7" i="2" s="1"/>
  <c r="Y31" i="2"/>
  <c r="R31" i="2" s="1"/>
  <c r="Y41" i="2"/>
  <c r="R41" i="2" s="1"/>
  <c r="AA41" i="2"/>
  <c r="T41" i="2" s="1"/>
  <c r="Z41" i="2"/>
  <c r="S41" i="2" s="1"/>
  <c r="Y17" i="2"/>
  <c r="R17" i="2" s="1"/>
  <c r="Y39" i="2"/>
  <c r="R39" i="2" s="1"/>
  <c r="AA39" i="2"/>
  <c r="T39" i="2" s="1"/>
  <c r="Y25" i="2"/>
  <c r="R25" i="2" s="1"/>
  <c r="Z35" i="2"/>
  <c r="S35" i="2" s="1"/>
  <c r="Z31" i="2"/>
  <c r="S31" i="2" s="1"/>
  <c r="AA9" i="2"/>
  <c r="T9" i="2" s="1"/>
  <c r="Z39" i="2"/>
  <c r="S39" i="2" s="1"/>
  <c r="Z33" i="2"/>
  <c r="S33" i="2" s="1"/>
  <c r="Y33" i="2"/>
  <c r="R33" i="2" s="1"/>
  <c r="Y11" i="2"/>
  <c r="R11" i="2" s="1"/>
  <c r="AA11" i="2"/>
  <c r="T11" i="2" s="1"/>
  <c r="Z21" i="2"/>
  <c r="S21" i="2" s="1"/>
  <c r="Y21" i="2"/>
  <c r="R21" i="2" s="1"/>
  <c r="AA19" i="2"/>
  <c r="T19" i="2" s="1"/>
  <c r="Z19" i="2"/>
  <c r="S19" i="2" s="1"/>
  <c r="Y15" i="2"/>
  <c r="R15" i="2" s="1"/>
  <c r="AA15" i="2"/>
  <c r="T15" i="2" s="1"/>
  <c r="Z15" i="2"/>
  <c r="S15" i="2" s="1"/>
  <c r="AA13" i="2"/>
  <c r="T13" i="2" s="1"/>
  <c r="Y13" i="2"/>
  <c r="R13" i="2" s="1"/>
  <c r="AA6" i="2"/>
  <c r="T6" i="2" s="1"/>
  <c r="Z27" i="2"/>
  <c r="S27" i="2" s="1"/>
  <c r="T27" i="2"/>
  <c r="Y27" i="2"/>
  <c r="Z8" i="2"/>
  <c r="S8" i="2" s="1"/>
  <c r="AA8" i="2"/>
  <c r="T8" i="2" s="1"/>
  <c r="Y4" i="2"/>
  <c r="AQ4" i="2" s="1"/>
  <c r="AQ6" i="2" s="1"/>
  <c r="AQ8" i="2" s="1"/>
  <c r="AQ10" i="2" s="1"/>
  <c r="S4" i="2"/>
  <c r="AA4" i="2"/>
  <c r="AS4" i="2" s="1"/>
  <c r="Z6" i="2"/>
  <c r="AR6" i="2" s="1"/>
  <c r="S11" i="2"/>
  <c r="AA42" i="2"/>
  <c r="T42" i="2" s="1"/>
  <c r="Z24" i="2"/>
  <c r="S24" i="2" s="1"/>
  <c r="Z42" i="2"/>
  <c r="S42" i="2" s="1"/>
  <c r="R10" i="2"/>
  <c r="AA24" i="2"/>
  <c r="T24" i="2" s="1"/>
  <c r="Y34" i="2"/>
  <c r="R34" i="2" s="1"/>
  <c r="T14" i="2"/>
  <c r="S16" i="2"/>
  <c r="AA34" i="2"/>
  <c r="T34" i="2" s="1"/>
  <c r="R8" i="2"/>
  <c r="R6" i="2"/>
  <c r="Y40" i="2"/>
  <c r="R40" i="2" s="1"/>
  <c r="Z40" i="2"/>
  <c r="S40" i="2" s="1"/>
  <c r="AA40" i="2"/>
  <c r="T40" i="2" s="1"/>
  <c r="Z38" i="2"/>
  <c r="S38" i="2" s="1"/>
  <c r="Y38" i="2"/>
  <c r="R38" i="2" s="1"/>
  <c r="Y36" i="2"/>
  <c r="R36" i="2" s="1"/>
  <c r="Z36" i="2"/>
  <c r="S36" i="2" s="1"/>
  <c r="AA36" i="2"/>
  <c r="T36" i="2" s="1"/>
  <c r="AA32" i="2"/>
  <c r="T32" i="2" s="1"/>
  <c r="Y32" i="2"/>
  <c r="R32" i="2" s="1"/>
  <c r="Z32" i="2"/>
  <c r="S32" i="2" s="1"/>
  <c r="Z30" i="2"/>
  <c r="S30" i="2" s="1"/>
  <c r="Y30" i="2"/>
  <c r="R30" i="2" s="1"/>
  <c r="AA30" i="2"/>
  <c r="T30" i="2" s="1"/>
  <c r="AA28" i="2"/>
  <c r="T28" i="2" s="1"/>
  <c r="Z28" i="2"/>
  <c r="S28" i="2" s="1"/>
  <c r="Z26" i="2"/>
  <c r="S26" i="2" s="1"/>
  <c r="Y26" i="2"/>
  <c r="R26" i="2" s="1"/>
  <c r="AA26" i="2"/>
  <c r="T26" i="2" s="1"/>
  <c r="Z22" i="2"/>
  <c r="S22" i="2" s="1"/>
  <c r="AA22" i="2"/>
  <c r="T22" i="2" s="1"/>
  <c r="AA18" i="2"/>
  <c r="T18" i="2" s="1"/>
  <c r="Z20" i="2"/>
  <c r="S20" i="2" s="1"/>
  <c r="Y14" i="2"/>
  <c r="Z18" i="2"/>
  <c r="S18" i="2" s="1"/>
  <c r="Z10" i="2"/>
  <c r="Y16" i="2"/>
  <c r="AA10" i="2"/>
  <c r="AA16" i="2"/>
  <c r="Z14" i="2"/>
  <c r="Z12" i="2"/>
  <c r="AA12" i="2"/>
  <c r="Y12" i="2"/>
  <c r="T5" i="2" l="1"/>
  <c r="AS5" i="2"/>
  <c r="AS7" i="2" s="1"/>
  <c r="AS9" i="2" s="1"/>
  <c r="AS11" i="2" s="1"/>
  <c r="AS13" i="2" s="1"/>
  <c r="AS15" i="2" s="1"/>
  <c r="AS17" i="2" s="1"/>
  <c r="AS19" i="2" s="1"/>
  <c r="AS21" i="2" s="1"/>
  <c r="AS23" i="2" s="1"/>
  <c r="AS25" i="2" s="1"/>
  <c r="AS27" i="2" s="1"/>
  <c r="AS29" i="2" s="1"/>
  <c r="AS31" i="2" s="1"/>
  <c r="AS33" i="2" s="1"/>
  <c r="AS35" i="2" s="1"/>
  <c r="AS37" i="2" s="1"/>
  <c r="AS39" i="2" s="1"/>
  <c r="AS41" i="2" s="1"/>
  <c r="S5" i="2"/>
  <c r="AR5" i="2"/>
  <c r="AR7" i="2" s="1"/>
  <c r="AR9" i="2" s="1"/>
  <c r="AR11" i="2" s="1"/>
  <c r="AR13" i="2" s="1"/>
  <c r="AR15" i="2" s="1"/>
  <c r="AR17" i="2" s="1"/>
  <c r="AR19" i="2" s="1"/>
  <c r="AR21" i="2" s="1"/>
  <c r="AR23" i="2" s="1"/>
  <c r="AR25" i="2" s="1"/>
  <c r="AR27" i="2" s="1"/>
  <c r="AR29" i="2" s="1"/>
  <c r="AR31" i="2" s="1"/>
  <c r="AR33" i="2" s="1"/>
  <c r="AR35" i="2" s="1"/>
  <c r="AR37" i="2" s="1"/>
  <c r="AR39" i="2" s="1"/>
  <c r="AR41" i="2" s="1"/>
  <c r="R5" i="2"/>
  <c r="AQ5" i="2"/>
  <c r="AQ7" i="2" s="1"/>
  <c r="AQ9" i="2" s="1"/>
  <c r="AQ11" i="2" s="1"/>
  <c r="AQ13" i="2" s="1"/>
  <c r="AQ15" i="2" s="1"/>
  <c r="AQ17" i="2" s="1"/>
  <c r="AQ19" i="2" s="1"/>
  <c r="AQ21" i="2" s="1"/>
  <c r="AQ23" i="2" s="1"/>
  <c r="AQ25" i="2" s="1"/>
  <c r="AQ27" i="2" s="1"/>
  <c r="AQ29" i="2" s="1"/>
  <c r="AQ31" i="2" s="1"/>
  <c r="AQ33" i="2" s="1"/>
  <c r="AQ35" i="2" s="1"/>
  <c r="AQ37" i="2" s="1"/>
  <c r="AQ39" i="2" s="1"/>
  <c r="AQ41" i="2" s="1"/>
  <c r="AS6" i="2"/>
  <c r="AS8" i="2" s="1"/>
  <c r="AS10" i="2" s="1"/>
  <c r="AS12" i="2" s="1"/>
  <c r="AS14" i="2" s="1"/>
  <c r="AS16" i="2" s="1"/>
  <c r="AS18" i="2" s="1"/>
  <c r="AS20" i="2" s="1"/>
  <c r="AS22" i="2" s="1"/>
  <c r="AS24" i="2" s="1"/>
  <c r="AS26" i="2" s="1"/>
  <c r="AS28" i="2" s="1"/>
  <c r="AS30" i="2" s="1"/>
  <c r="AS32" i="2" s="1"/>
  <c r="AS34" i="2" s="1"/>
  <c r="AS36" i="2" s="1"/>
  <c r="AS38" i="2" s="1"/>
  <c r="AS40" i="2" s="1"/>
  <c r="AS42" i="2" s="1"/>
  <c r="R4" i="2"/>
  <c r="AR8" i="2"/>
  <c r="AR10" i="2" s="1"/>
  <c r="AR12" i="2" s="1"/>
  <c r="AR14" i="2" s="1"/>
  <c r="AR16" i="2" s="1"/>
  <c r="AR18" i="2" s="1"/>
  <c r="AR20" i="2" s="1"/>
  <c r="AR22" i="2" s="1"/>
  <c r="AR24" i="2" s="1"/>
  <c r="AR26" i="2" s="1"/>
  <c r="AR28" i="2" s="1"/>
  <c r="AR30" i="2" s="1"/>
  <c r="AR32" i="2" s="1"/>
  <c r="AR34" i="2" s="1"/>
  <c r="AR36" i="2" s="1"/>
  <c r="AR38" i="2" s="1"/>
  <c r="AR40" i="2" s="1"/>
  <c r="AR42" i="2" s="1"/>
  <c r="R27" i="2"/>
  <c r="AQ12" i="2"/>
  <c r="AQ14" i="2" s="1"/>
  <c r="AQ16" i="2" s="1"/>
  <c r="AQ18" i="2" s="1"/>
  <c r="AQ20" i="2" s="1"/>
  <c r="AQ22" i="2" s="1"/>
  <c r="AQ24" i="2" s="1"/>
  <c r="AQ26" i="2" s="1"/>
  <c r="AQ28" i="2" s="1"/>
  <c r="AQ30" i="2" s="1"/>
  <c r="AQ32" i="2" s="1"/>
  <c r="AQ34" i="2" s="1"/>
  <c r="AQ36" i="2" s="1"/>
  <c r="AQ38" i="2" s="1"/>
  <c r="AQ40" i="2" s="1"/>
  <c r="AQ42" i="2" s="1"/>
  <c r="T4" i="2"/>
  <c r="S6" i="2"/>
  <c r="T12" i="2"/>
  <c r="S12" i="2"/>
  <c r="R16" i="2"/>
  <c r="S14" i="2"/>
  <c r="S10" i="2"/>
  <c r="T10" i="2"/>
  <c r="R14" i="2"/>
  <c r="R12" i="2"/>
  <c r="T16" i="2"/>
</calcChain>
</file>

<file path=xl/sharedStrings.xml><?xml version="1.0" encoding="utf-8"?>
<sst xmlns="http://schemas.openxmlformats.org/spreadsheetml/2006/main" count="24" uniqueCount="15">
  <si>
    <t>Depth</t>
  </si>
  <si>
    <t>HomRef</t>
  </si>
  <si>
    <t>HomVar</t>
  </si>
  <si>
    <t>A</t>
  </si>
  <si>
    <t>#A</t>
  </si>
  <si>
    <t>#C</t>
  </si>
  <si>
    <t>HetVar</t>
  </si>
  <si>
    <t>Error</t>
  </si>
  <si>
    <t>Likelihood evidence given genotype</t>
  </si>
  <si>
    <t>Highest likelihood</t>
  </si>
  <si>
    <t>Likelihood relative to most likely genotype</t>
  </si>
  <si>
    <t>Phred Scaled relative likelihood</t>
  </si>
  <si>
    <t>PL     cut-off</t>
  </si>
  <si>
    <t>Phred Scaled relative likelihood  (PL-score)</t>
  </si>
  <si>
    <t>A or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</si>
</sst>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5" borderId="8" xfId="0" applyFill="1" applyBorder="1"/>
    <xf numFmtId="0" fontId="0" fillId="0" borderId="0" xfId="0" applyBorder="1"/>
    <xf numFmtId="1" fontId="0" fillId="0" borderId="0" xfId="0" applyNumberFormat="1"/>
    <xf numFmtId="0" fontId="0" fillId="0" borderId="11" xfId="0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3" borderId="5" xfId="0" applyFill="1" applyBorder="1"/>
    <xf numFmtId="0" fontId="0" fillId="3" borderId="9" xfId="0" applyFill="1" applyBorder="1"/>
    <xf numFmtId="0" fontId="1" fillId="3" borderId="7" xfId="0" applyFont="1" applyFill="1" applyBorder="1" applyAlignment="1">
      <alignment horizontal="center"/>
    </xf>
    <xf numFmtId="0" fontId="0" fillId="3" borderId="10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ard" xfId="0" builtinId="0"/>
  </cellStyles>
  <dxfs count="6"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4" tint="0.79998168889431442"/>
      </font>
    </dxf>
    <dxf>
      <font>
        <b/>
        <i val="0"/>
        <color theme="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600" b="1"/>
              <a:t>P</a:t>
            </a:r>
            <a:r>
              <a:rPr lang="nl-BE" sz="1600"/>
              <a:t>hred</a:t>
            </a:r>
            <a:r>
              <a:rPr lang="nl-BE" sz="1600" baseline="0"/>
              <a:t>-scaled relative </a:t>
            </a:r>
            <a:r>
              <a:rPr lang="nl-BE" sz="1600" b="1" baseline="0"/>
              <a:t>L</a:t>
            </a:r>
            <a:r>
              <a:rPr lang="nl-BE" sz="1600" baseline="0"/>
              <a:t>ikelihood (PL-score)</a:t>
            </a:r>
            <a:endParaRPr lang="nl-BE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'PL-score'!$AQ$2</c:f>
              <c:strCache>
                <c:ptCount val="1"/>
                <c:pt idx="0">
                  <c:v>HomRef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Q$4,'PL-score'!$AQ$6,'PL-score'!$AQ$8,'PL-score'!$AQ$10,'PL-score'!$AQ$12,'PL-score'!$AQ$14,'PL-score'!$AQ$16,'PL-score'!$AQ$18,'PL-score'!$AQ$20,'PL-score'!$AQ$22,'PL-score'!$AQ$24,'PL-score'!$AQ$26,'PL-score'!$AQ$28,'PL-score'!$AQ$30,'PL-score'!$AQ$32,'PL-score'!$AQ$34,'PL-score'!$AQ$36,'PL-score'!$AQ$38,'PL-score'!$AQ$40,'PL-score'!$AQ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B-4DE0-84EA-F26558C05E70}"/>
            </c:ext>
          </c:extLst>
        </c:ser>
        <c:ser>
          <c:idx val="2"/>
          <c:order val="1"/>
          <c:tx>
            <c:strRef>
              <c:f>'PL-score'!$AR$2</c:f>
              <c:strCache>
                <c:ptCount val="1"/>
                <c:pt idx="0">
                  <c:v>HetVar</c:v>
                </c:pt>
              </c:strCache>
            </c:strRef>
          </c:tx>
          <c:spPr>
            <a:ln w="571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R$4,'PL-score'!$AR$6,'PL-score'!$AR$8,'PL-score'!$AR$10,'PL-score'!$AR$12,'PL-score'!$AR$14,'PL-score'!$AR$16,'PL-score'!$AR$18,'PL-score'!$AR$20,'PL-score'!$AR$22,'PL-score'!$AR$24,'PL-score'!$AR$26,'PL-score'!$AR$28,'PL-score'!$AR$30,'PL-score'!$AR$32,'PL-score'!$AR$34,'PL-score'!$AR$36,'PL-score'!$AR$38,'PL-score'!$AR$40,'PL-score'!$AR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B-4DE0-84EA-F26558C05E70}"/>
            </c:ext>
          </c:extLst>
        </c:ser>
        <c:ser>
          <c:idx val="3"/>
          <c:order val="2"/>
          <c:tx>
            <c:strRef>
              <c:f>'PL-score'!$AS$2</c:f>
              <c:strCache>
                <c:ptCount val="1"/>
                <c:pt idx="0">
                  <c:v>HomVar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('PL-score'!$M$4,'PL-score'!$M$6,'PL-score'!$M$8,'PL-score'!$M$10,'PL-score'!$M$12,'PL-score'!$M$14,'PL-score'!$M$16,'PL-score'!$M$18,'PL-score'!$M$20,'PL-score'!$M$22,'PL-score'!$M$24,'PL-score'!$M$26,'PL-score'!$M$28,'PL-score'!$M$30,'PL-score'!$M$32,'PL-score'!$M$34,'PL-score'!$M$36,'PL-score'!$M$38,'PL-score'!$M$40,'PL-score'!$M$42)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('PL-score'!$AS$4,'PL-score'!$AS$6,'PL-score'!$AS$8,'PL-score'!$AS$10,'PL-score'!$AS$12,'PL-score'!$AS$14,'PL-score'!$AS$16,'PL-score'!$AS$18,'PL-score'!$AS$20,'PL-score'!$AS$22,'PL-score'!$AS$24,'PL-score'!$AS$26,'PL-score'!$AS$28,'PL-score'!$AS$30,'PL-score'!$AS$32,'PL-score'!$AS$34,'PL-score'!$AS$36,'PL-score'!$AS$38,'PL-score'!$AS$40,'PL-score'!$AS$42)</c:f>
              <c:numCache>
                <c:formatCode>0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B-4DE0-84EA-F26558C05E70}"/>
            </c:ext>
          </c:extLst>
        </c:ser>
        <c:ser>
          <c:idx val="4"/>
          <c:order val="3"/>
          <c:tx>
            <c:v>PL-cutoff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('PL-score'!$N$4,'PL-score'!$N$6,'PL-score'!$N$8,'PL-score'!$N$10,'PL-score'!$N$12,'PL-score'!$N$14,'PL-score'!$N$16,'PL-score'!$N$18,'PL-score'!$N$20,'PL-score'!$N$22,'PL-score'!$N$24,'PL-score'!$N$26,'PL-score'!$N$28,'PL-score'!$N$30,'PL-score'!$N$32,'PL-score'!$N$34,'PL-score'!$N$36,'PL-score'!$N$38,'PL-score'!$N$40,'PL-score'!$N$42)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B-4DE0-84EA-F26558C0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20944"/>
        <c:axId val="308521728"/>
        <c:extLst/>
      </c:lineChart>
      <c:catAx>
        <c:axId val="3085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1728"/>
        <c:crosses val="autoZero"/>
        <c:auto val="1"/>
        <c:lblAlgn val="ctr"/>
        <c:lblOffset val="100"/>
        <c:noMultiLvlLbl val="0"/>
      </c:catAx>
      <c:valAx>
        <c:axId val="308521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400"/>
                  <a:t>PL-score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49892</xdr:colOff>
      <xdr:row>0</xdr:row>
      <xdr:rowOff>328838</xdr:rowOff>
    </xdr:from>
    <xdr:to>
      <xdr:col>16</xdr:col>
      <xdr:colOff>6381750</xdr:colOff>
      <xdr:row>42</xdr:row>
      <xdr:rowOff>18142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abSelected="1" zoomScale="70" zoomScaleNormal="70" workbookViewId="0">
      <selection activeCell="C1" sqref="C1"/>
    </sheetView>
  </sheetViews>
  <sheetFormatPr defaultRowHeight="15" x14ac:dyDescent="0.25"/>
  <cols>
    <col min="13" max="14" width="9.140625" hidden="1" customWidth="1"/>
    <col min="15" max="16" width="3.85546875" customWidth="1"/>
    <col min="17" max="17" width="97.5703125" customWidth="1"/>
    <col min="18" max="18" width="9.85546875" customWidth="1"/>
    <col min="23" max="23" width="9.42578125" customWidth="1"/>
    <col min="24" max="24" width="10.7109375" customWidth="1"/>
    <col min="43" max="45" width="9.140625" hidden="1" customWidth="1"/>
  </cols>
  <sheetData>
    <row r="1" spans="1:45" ht="30" customHeight="1" x14ac:dyDescent="0.25">
      <c r="A1" s="39" t="s">
        <v>7</v>
      </c>
      <c r="B1" s="27">
        <f>1/6</f>
        <v>0.16666666666666666</v>
      </c>
      <c r="C1" s="42"/>
      <c r="D1" s="40" t="s">
        <v>12</v>
      </c>
      <c r="E1" s="28">
        <v>15</v>
      </c>
      <c r="F1" s="41" t="s">
        <v>14</v>
      </c>
      <c r="L1" s="9"/>
      <c r="M1" s="24"/>
      <c r="N1" s="24"/>
      <c r="O1" s="24"/>
      <c r="P1" s="24"/>
      <c r="R1" s="43" t="s">
        <v>13</v>
      </c>
      <c r="S1" s="44"/>
      <c r="T1" s="45"/>
      <c r="U1" s="43" t="s">
        <v>8</v>
      </c>
      <c r="V1" s="44"/>
      <c r="W1" s="45"/>
      <c r="X1" s="46" t="s">
        <v>9</v>
      </c>
      <c r="Y1" s="43" t="s">
        <v>10</v>
      </c>
      <c r="Z1" s="44"/>
      <c r="AA1" s="45"/>
      <c r="AQ1" s="48" t="s">
        <v>11</v>
      </c>
      <c r="AR1" s="48"/>
      <c r="AS1" s="48"/>
    </row>
    <row r="2" spans="1:45" x14ac:dyDescent="0.25">
      <c r="A2" s="29"/>
      <c r="B2" s="30"/>
      <c r="C2" s="30"/>
      <c r="D2" s="30"/>
      <c r="E2" s="30"/>
      <c r="F2" s="31" t="s">
        <v>3</v>
      </c>
      <c r="G2" s="30"/>
      <c r="H2" s="30"/>
      <c r="I2" s="30"/>
      <c r="J2" s="30"/>
      <c r="K2" s="32"/>
      <c r="L2" s="25" t="s">
        <v>0</v>
      </c>
      <c r="M2" s="26">
        <v>0</v>
      </c>
      <c r="N2" s="26"/>
      <c r="O2" s="1" t="s">
        <v>4</v>
      </c>
      <c r="P2" s="2" t="s">
        <v>5</v>
      </c>
      <c r="R2" s="15" t="s">
        <v>1</v>
      </c>
      <c r="S2" s="16" t="s">
        <v>6</v>
      </c>
      <c r="T2" s="17" t="s">
        <v>2</v>
      </c>
      <c r="U2" s="15" t="s">
        <v>1</v>
      </c>
      <c r="V2" s="16" t="s">
        <v>6</v>
      </c>
      <c r="W2" s="17" t="s">
        <v>2</v>
      </c>
      <c r="X2" s="47"/>
      <c r="Y2" s="15" t="s">
        <v>1</v>
      </c>
      <c r="Z2" s="16" t="s">
        <v>6</v>
      </c>
      <c r="AA2" s="17" t="s">
        <v>2</v>
      </c>
      <c r="AQ2" t="s">
        <v>1</v>
      </c>
      <c r="AR2" t="s">
        <v>6</v>
      </c>
      <c r="AS2" t="s">
        <v>2</v>
      </c>
    </row>
    <row r="3" spans="1:45" ht="5.0999999999999996" customHeight="1" x14ac:dyDescent="0.25">
      <c r="A3" s="33"/>
      <c r="B3" s="34"/>
      <c r="C3" s="34"/>
      <c r="D3" s="34"/>
      <c r="E3" s="34"/>
      <c r="F3" s="8"/>
      <c r="G3" s="34"/>
      <c r="H3" s="34"/>
      <c r="I3" s="34"/>
      <c r="J3" s="34"/>
      <c r="K3" s="35"/>
      <c r="L3" s="6"/>
      <c r="M3" s="9"/>
      <c r="N3" s="9"/>
      <c r="O3" s="9"/>
      <c r="P3" s="11"/>
      <c r="R3" s="6"/>
      <c r="S3" s="9"/>
      <c r="T3" s="11"/>
      <c r="U3" s="6"/>
      <c r="V3" s="9"/>
      <c r="W3" s="11"/>
      <c r="X3" s="11"/>
      <c r="Y3" s="6"/>
      <c r="Z3" s="9"/>
      <c r="AA3" s="11"/>
    </row>
    <row r="4" spans="1:45" x14ac:dyDescent="0.25">
      <c r="A4" s="33"/>
      <c r="B4" s="3"/>
      <c r="C4" s="4"/>
      <c r="D4" s="4"/>
      <c r="E4" s="4"/>
      <c r="F4" s="7"/>
      <c r="G4" s="34"/>
      <c r="H4" s="34"/>
      <c r="I4" s="34"/>
      <c r="J4" s="34"/>
      <c r="K4" s="35"/>
      <c r="L4" s="6">
        <f>SUM(O4:P4)</f>
        <v>-2</v>
      </c>
      <c r="M4" s="9">
        <f>IF(L4&gt;0,L4,M2)</f>
        <v>0</v>
      </c>
      <c r="N4" s="9">
        <f t="shared" ref="N4:N42" si="0">$E$1</f>
        <v>15</v>
      </c>
      <c r="O4" s="9">
        <f>IF(OR($F4="A",$F4="C"),COUNTIF($F$4:$F4,"A"),-1)</f>
        <v>-1</v>
      </c>
      <c r="P4" s="11">
        <f>IF(OR($F4="A",$F4="C"),COUNTIF($F$4:$F4,"C"),-1)</f>
        <v>-1</v>
      </c>
      <c r="R4" s="18">
        <f t="shared" ref="R4:R43" si="1">IF($L4&gt;0,-10*LOG10($Y4),-1)</f>
        <v>-1</v>
      </c>
      <c r="S4" s="19">
        <f t="shared" ref="S4:S43" si="2">IF($L4&gt;0,-10*LOG10($Z4),-1)</f>
        <v>-1</v>
      </c>
      <c r="T4" s="20">
        <f t="shared" ref="T4:T43" si="3">IF($L4&gt;0,-10*LOG10($AA4),-1)</f>
        <v>-1</v>
      </c>
      <c r="U4" s="12">
        <f t="shared" ref="U4:U43" si="4">IF(L4&gt;0,_xlfn.BINOM.DIST(O4,L4,1-$B$1,FALSE),-1)</f>
        <v>-1</v>
      </c>
      <c r="V4" s="13">
        <f t="shared" ref="V4:V43" si="5">IF(L4&gt;0,_xlfn.BINOM.DIST(O4,L4,0.5,FALSE),-1)</f>
        <v>-1</v>
      </c>
      <c r="W4" s="14">
        <f t="shared" ref="W4:W43" si="6">IF(L4&gt;0,_xlfn.BINOM.DIST(P4,L4,1-$B$1,FALSE),-1)</f>
        <v>-1</v>
      </c>
      <c r="X4" s="14">
        <f t="shared" ref="X4" si="7">MAX(U4:W4)</f>
        <v>-1</v>
      </c>
      <c r="Y4" s="12">
        <f t="shared" ref="Y4:Y42" si="8">IF(L4&gt;0,U4/X4,-1)</f>
        <v>-1</v>
      </c>
      <c r="Z4" s="13">
        <f t="shared" ref="Z4:Z42" si="9">IF(L4&gt;0,V4/X4,-1)</f>
        <v>-1</v>
      </c>
      <c r="AA4" s="14">
        <f t="shared" ref="AA4:AA42" si="10">IF(L4&gt;0,W4/X4,-1)</f>
        <v>-1</v>
      </c>
      <c r="AQ4" s="10">
        <f>IF($L4&gt;0,-10*LOG10($Y4),-1)</f>
        <v>-1</v>
      </c>
      <c r="AR4" s="10">
        <f>IF($L4&gt;0,-10*LOG10($Z4),-1)</f>
        <v>-1</v>
      </c>
      <c r="AS4" s="10">
        <f>IF($L4&gt;0,-10*LOG10($AA4),-1)</f>
        <v>-1</v>
      </c>
    </row>
    <row r="5" spans="1:45" ht="5.0999999999999996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5"/>
      <c r="L5" s="6">
        <f t="shared" ref="L5:L42" si="11">SUM(O5:P5)</f>
        <v>-2</v>
      </c>
      <c r="M5" s="9">
        <f t="shared" ref="M5:M42" si="12">IF(L5&gt;0,L5,M3)</f>
        <v>0</v>
      </c>
      <c r="N5" s="9">
        <f t="shared" si="0"/>
        <v>15</v>
      </c>
      <c r="O5" s="9">
        <f>IF(OR($F5="A",$F5="C"),COUNTIF($F$4:$F5,"A"),-1)</f>
        <v>-1</v>
      </c>
      <c r="P5" s="11">
        <f>IF(OR($F5="A",$F5="C"),COUNTIF($F$4:$F5,"C"),-1)</f>
        <v>-1</v>
      </c>
      <c r="R5" s="18">
        <f t="shared" si="1"/>
        <v>-1</v>
      </c>
      <c r="S5" s="19">
        <f t="shared" si="2"/>
        <v>-1</v>
      </c>
      <c r="T5" s="20">
        <f t="shared" si="3"/>
        <v>-1</v>
      </c>
      <c r="U5" s="12">
        <f t="shared" si="4"/>
        <v>-1</v>
      </c>
      <c r="V5" s="13">
        <f t="shared" si="5"/>
        <v>-1</v>
      </c>
      <c r="W5" s="14">
        <f t="shared" si="6"/>
        <v>-1</v>
      </c>
      <c r="X5" s="14">
        <f t="shared" ref="X5:X42" si="13">MAX(U5:W5)</f>
        <v>-1</v>
      </c>
      <c r="Y5" s="12">
        <f t="shared" si="8"/>
        <v>-1</v>
      </c>
      <c r="Z5" s="13">
        <f t="shared" si="9"/>
        <v>-1</v>
      </c>
      <c r="AA5" s="14">
        <f t="shared" si="10"/>
        <v>-1</v>
      </c>
      <c r="AQ5" s="10">
        <f>IF($L5&gt;0,-10*LOG10($Y5),-1)</f>
        <v>-1</v>
      </c>
      <c r="AR5" s="10">
        <f>IF($L5&gt;0,-10*LOG10($Z5),-1)</f>
        <v>-1</v>
      </c>
      <c r="AS5" s="10">
        <f>IF($L5&gt;0,-10*LOG10($AA5),-1)</f>
        <v>-1</v>
      </c>
    </row>
    <row r="6" spans="1:45" x14ac:dyDescent="0.25">
      <c r="A6" s="33"/>
      <c r="B6" s="34"/>
      <c r="C6" s="34"/>
      <c r="D6" s="34"/>
      <c r="E6" s="3"/>
      <c r="F6" s="7"/>
      <c r="G6" s="4"/>
      <c r="H6" s="4"/>
      <c r="I6" s="5"/>
      <c r="J6" s="34"/>
      <c r="K6" s="35"/>
      <c r="L6" s="6">
        <f t="shared" si="11"/>
        <v>-2</v>
      </c>
      <c r="M6" s="9">
        <f t="shared" si="12"/>
        <v>0</v>
      </c>
      <c r="N6" s="9">
        <f t="shared" si="0"/>
        <v>15</v>
      </c>
      <c r="O6" s="9">
        <f>IF(OR($F6="A",$F6="C"),COUNTIF($F$4:$F6,"A"),-1)</f>
        <v>-1</v>
      </c>
      <c r="P6" s="11">
        <f>IF(OR($F6="A",$F6="C"),COUNTIF($F$4:$F6,"C"),-1)</f>
        <v>-1</v>
      </c>
      <c r="R6" s="18">
        <f t="shared" si="1"/>
        <v>-1</v>
      </c>
      <c r="S6" s="19">
        <f t="shared" si="2"/>
        <v>-1</v>
      </c>
      <c r="T6" s="20">
        <f t="shared" si="3"/>
        <v>-1</v>
      </c>
      <c r="U6" s="12">
        <f t="shared" si="4"/>
        <v>-1</v>
      </c>
      <c r="V6" s="13">
        <f t="shared" si="5"/>
        <v>-1</v>
      </c>
      <c r="W6" s="14">
        <f t="shared" si="6"/>
        <v>-1</v>
      </c>
      <c r="X6" s="14">
        <f t="shared" si="13"/>
        <v>-1</v>
      </c>
      <c r="Y6" s="12">
        <f t="shared" si="8"/>
        <v>-1</v>
      </c>
      <c r="Z6" s="13">
        <f t="shared" si="9"/>
        <v>-1</v>
      </c>
      <c r="AA6" s="14">
        <f t="shared" si="10"/>
        <v>-1</v>
      </c>
      <c r="AQ6" s="10">
        <f t="shared" ref="AQ6:AQ42" si="14">IF($L6&gt;0,-10*LOG10(Y6),AQ4)</f>
        <v>-1</v>
      </c>
      <c r="AR6" s="10">
        <f t="shared" ref="AR6:AR42" si="15">IF($L6&gt;0,-10*LOG10(Z6),AR4)</f>
        <v>-1</v>
      </c>
      <c r="AS6" s="10">
        <f t="shared" ref="AS6:AS42" si="16">IF($L6&gt;0,-10*LOG10(AA6),AS4)</f>
        <v>-1</v>
      </c>
    </row>
    <row r="7" spans="1:45" ht="5.0999999999999996" customHeight="1" x14ac:dyDescent="0.25">
      <c r="A7" s="33"/>
      <c r="B7" s="34"/>
      <c r="C7" s="34"/>
      <c r="D7" s="34"/>
      <c r="E7" s="34"/>
      <c r="F7" s="34"/>
      <c r="G7" s="34"/>
      <c r="H7" s="34"/>
      <c r="I7" s="34"/>
      <c r="J7" s="34"/>
      <c r="K7" s="35"/>
      <c r="L7" s="6">
        <f t="shared" si="11"/>
        <v>-2</v>
      </c>
      <c r="M7" s="9">
        <f t="shared" si="12"/>
        <v>0</v>
      </c>
      <c r="N7" s="9">
        <f t="shared" si="0"/>
        <v>15</v>
      </c>
      <c r="O7" s="9">
        <f>IF(OR($F7="A",$F7="C"),COUNTIF($F$4:$F7,"A"),-1)</f>
        <v>-1</v>
      </c>
      <c r="P7" s="11">
        <f>IF(OR($F7="A",$F7="C"),COUNTIF($F$4:$F7,"C"),-1)</f>
        <v>-1</v>
      </c>
      <c r="R7" s="18">
        <f t="shared" si="1"/>
        <v>-1</v>
      </c>
      <c r="S7" s="19">
        <f t="shared" si="2"/>
        <v>-1</v>
      </c>
      <c r="T7" s="20">
        <f t="shared" si="3"/>
        <v>-1</v>
      </c>
      <c r="U7" s="12">
        <f t="shared" si="4"/>
        <v>-1</v>
      </c>
      <c r="V7" s="13">
        <f t="shared" si="5"/>
        <v>-1</v>
      </c>
      <c r="W7" s="14">
        <f t="shared" si="6"/>
        <v>-1</v>
      </c>
      <c r="X7" s="14">
        <f t="shared" si="13"/>
        <v>-1</v>
      </c>
      <c r="Y7" s="12">
        <f t="shared" si="8"/>
        <v>-1</v>
      </c>
      <c r="Z7" s="13">
        <f t="shared" si="9"/>
        <v>-1</v>
      </c>
      <c r="AA7" s="14">
        <f t="shared" si="10"/>
        <v>-1</v>
      </c>
      <c r="AQ7" s="10">
        <f t="shared" si="14"/>
        <v>-1</v>
      </c>
      <c r="AR7" s="10">
        <f t="shared" si="15"/>
        <v>-1</v>
      </c>
      <c r="AS7" s="10">
        <f t="shared" si="16"/>
        <v>-1</v>
      </c>
    </row>
    <row r="8" spans="1:45" x14ac:dyDescent="0.25">
      <c r="A8" s="33"/>
      <c r="B8" s="34"/>
      <c r="C8" s="34"/>
      <c r="D8" s="3"/>
      <c r="E8" s="4"/>
      <c r="F8" s="7"/>
      <c r="G8" s="4"/>
      <c r="H8" s="5"/>
      <c r="I8" s="34"/>
      <c r="J8" s="34"/>
      <c r="K8" s="35"/>
      <c r="L8" s="6">
        <f t="shared" si="11"/>
        <v>-2</v>
      </c>
      <c r="M8" s="9">
        <f t="shared" si="12"/>
        <v>0</v>
      </c>
      <c r="N8" s="9">
        <f t="shared" si="0"/>
        <v>15</v>
      </c>
      <c r="O8" s="9">
        <f>IF(OR($F8="A",$F8="C"),COUNTIF($F$4:$F8,"A"),-1)</f>
        <v>-1</v>
      </c>
      <c r="P8" s="11">
        <f>IF(OR($F8="A",$F8="C"),COUNTIF($F$4:$F8,"C"),-1)</f>
        <v>-1</v>
      </c>
      <c r="R8" s="18">
        <f t="shared" si="1"/>
        <v>-1</v>
      </c>
      <c r="S8" s="19">
        <f t="shared" si="2"/>
        <v>-1</v>
      </c>
      <c r="T8" s="20">
        <f t="shared" si="3"/>
        <v>-1</v>
      </c>
      <c r="U8" s="12">
        <f t="shared" si="4"/>
        <v>-1</v>
      </c>
      <c r="V8" s="13">
        <f t="shared" si="5"/>
        <v>-1</v>
      </c>
      <c r="W8" s="14">
        <f t="shared" si="6"/>
        <v>-1</v>
      </c>
      <c r="X8" s="14">
        <f t="shared" si="13"/>
        <v>-1</v>
      </c>
      <c r="Y8" s="12">
        <f t="shared" si="8"/>
        <v>-1</v>
      </c>
      <c r="Z8" s="13">
        <f t="shared" si="9"/>
        <v>-1</v>
      </c>
      <c r="AA8" s="14">
        <f t="shared" si="10"/>
        <v>-1</v>
      </c>
      <c r="AQ8" s="10">
        <f t="shared" si="14"/>
        <v>-1</v>
      </c>
      <c r="AR8" s="10">
        <f t="shared" si="15"/>
        <v>-1</v>
      </c>
      <c r="AS8" s="10">
        <f t="shared" si="16"/>
        <v>-1</v>
      </c>
    </row>
    <row r="9" spans="1:45" ht="5.0999999999999996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6">
        <f t="shared" si="11"/>
        <v>-2</v>
      </c>
      <c r="M9" s="9">
        <f t="shared" si="12"/>
        <v>0</v>
      </c>
      <c r="N9" s="9">
        <f t="shared" si="0"/>
        <v>15</v>
      </c>
      <c r="O9" s="9">
        <f>IF(OR($F9="A",$F9="C"),COUNTIF($F$4:$F9,"A"),-1)</f>
        <v>-1</v>
      </c>
      <c r="P9" s="11">
        <f>IF(OR($F9="A",$F9="C"),COUNTIF($F$4:$F9,"C"),-1)</f>
        <v>-1</v>
      </c>
      <c r="R9" s="18">
        <f t="shared" si="1"/>
        <v>-1</v>
      </c>
      <c r="S9" s="19">
        <f t="shared" si="2"/>
        <v>-1</v>
      </c>
      <c r="T9" s="20">
        <f t="shared" si="3"/>
        <v>-1</v>
      </c>
      <c r="U9" s="12">
        <f t="shared" si="4"/>
        <v>-1</v>
      </c>
      <c r="V9" s="13">
        <f t="shared" si="5"/>
        <v>-1</v>
      </c>
      <c r="W9" s="14">
        <f t="shared" si="6"/>
        <v>-1</v>
      </c>
      <c r="X9" s="14">
        <f t="shared" si="13"/>
        <v>-1</v>
      </c>
      <c r="Y9" s="12">
        <f t="shared" si="8"/>
        <v>-1</v>
      </c>
      <c r="Z9" s="13">
        <f t="shared" si="9"/>
        <v>-1</v>
      </c>
      <c r="AA9" s="14">
        <f t="shared" si="10"/>
        <v>-1</v>
      </c>
      <c r="AQ9" s="10">
        <f t="shared" si="14"/>
        <v>-1</v>
      </c>
      <c r="AR9" s="10">
        <f t="shared" si="15"/>
        <v>-1</v>
      </c>
      <c r="AS9" s="10">
        <f t="shared" si="16"/>
        <v>-1</v>
      </c>
    </row>
    <row r="10" spans="1:45" x14ac:dyDescent="0.25">
      <c r="A10" s="33"/>
      <c r="B10" s="34"/>
      <c r="C10" s="34"/>
      <c r="D10" s="34"/>
      <c r="E10" s="34"/>
      <c r="F10" s="7"/>
      <c r="G10" s="4"/>
      <c r="H10" s="4"/>
      <c r="I10" s="4"/>
      <c r="J10" s="5"/>
      <c r="K10" s="35"/>
      <c r="L10" s="6">
        <f t="shared" si="11"/>
        <v>-2</v>
      </c>
      <c r="M10" s="9">
        <f t="shared" si="12"/>
        <v>0</v>
      </c>
      <c r="N10" s="9">
        <f t="shared" si="0"/>
        <v>15</v>
      </c>
      <c r="O10" s="9">
        <f>IF(OR($F10="A",$F10="C"),COUNTIF($F$4:$F10,"A"),-1)</f>
        <v>-1</v>
      </c>
      <c r="P10" s="11">
        <f>IF(OR($F10="A",$F10="C"),COUNTIF($F$4:$F10,"C"),-1)</f>
        <v>-1</v>
      </c>
      <c r="R10" s="18">
        <f t="shared" si="1"/>
        <v>-1</v>
      </c>
      <c r="S10" s="19">
        <f t="shared" si="2"/>
        <v>-1</v>
      </c>
      <c r="T10" s="20">
        <f t="shared" si="3"/>
        <v>-1</v>
      </c>
      <c r="U10" s="12">
        <f t="shared" si="4"/>
        <v>-1</v>
      </c>
      <c r="V10" s="13">
        <f t="shared" si="5"/>
        <v>-1</v>
      </c>
      <c r="W10" s="14">
        <f t="shared" si="6"/>
        <v>-1</v>
      </c>
      <c r="X10" s="14">
        <f t="shared" si="13"/>
        <v>-1</v>
      </c>
      <c r="Y10" s="12">
        <f t="shared" si="8"/>
        <v>-1</v>
      </c>
      <c r="Z10" s="13">
        <f t="shared" si="9"/>
        <v>-1</v>
      </c>
      <c r="AA10" s="14">
        <f t="shared" si="10"/>
        <v>-1</v>
      </c>
      <c r="AQ10" s="10">
        <f t="shared" si="14"/>
        <v>-1</v>
      </c>
      <c r="AR10" s="10">
        <f t="shared" si="15"/>
        <v>-1</v>
      </c>
      <c r="AS10" s="10">
        <f t="shared" si="16"/>
        <v>-1</v>
      </c>
    </row>
    <row r="11" spans="1:45" ht="5.0999999999999996" customHeight="1" x14ac:dyDescent="0.25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5"/>
      <c r="L11" s="6">
        <f t="shared" si="11"/>
        <v>-2</v>
      </c>
      <c r="M11" s="9">
        <f t="shared" si="12"/>
        <v>0</v>
      </c>
      <c r="N11" s="9">
        <f t="shared" si="0"/>
        <v>15</v>
      </c>
      <c r="O11" s="9">
        <f>IF(OR($F11="A",$F11="C"),COUNTIF($F$4:$F11,"A"),-1)</f>
        <v>-1</v>
      </c>
      <c r="P11" s="11">
        <f>IF(OR($F11="A",$F11="C"),COUNTIF($F$4:$F11,"C"),-1)</f>
        <v>-1</v>
      </c>
      <c r="R11" s="18">
        <f t="shared" si="1"/>
        <v>-1</v>
      </c>
      <c r="S11" s="19">
        <f t="shared" si="2"/>
        <v>-1</v>
      </c>
      <c r="T11" s="20">
        <f t="shared" si="3"/>
        <v>-1</v>
      </c>
      <c r="U11" s="12">
        <f t="shared" si="4"/>
        <v>-1</v>
      </c>
      <c r="V11" s="13">
        <f t="shared" si="5"/>
        <v>-1</v>
      </c>
      <c r="W11" s="14">
        <f t="shared" si="6"/>
        <v>-1</v>
      </c>
      <c r="X11" s="14">
        <f t="shared" si="13"/>
        <v>-1</v>
      </c>
      <c r="Y11" s="12">
        <f t="shared" si="8"/>
        <v>-1</v>
      </c>
      <c r="Z11" s="13">
        <f t="shared" si="9"/>
        <v>-1</v>
      </c>
      <c r="AA11" s="14">
        <f t="shared" si="10"/>
        <v>-1</v>
      </c>
      <c r="AQ11" s="10">
        <f t="shared" si="14"/>
        <v>-1</v>
      </c>
      <c r="AR11" s="10">
        <f t="shared" si="15"/>
        <v>-1</v>
      </c>
      <c r="AS11" s="10">
        <f t="shared" si="16"/>
        <v>-1</v>
      </c>
    </row>
    <row r="12" spans="1:45" x14ac:dyDescent="0.25">
      <c r="A12" s="33"/>
      <c r="B12" s="34"/>
      <c r="C12" s="3"/>
      <c r="D12" s="4"/>
      <c r="E12" s="4"/>
      <c r="F12" s="7"/>
      <c r="G12" s="5"/>
      <c r="H12" s="34"/>
      <c r="I12" s="34"/>
      <c r="J12" s="34"/>
      <c r="K12" s="35"/>
      <c r="L12" s="6">
        <f t="shared" si="11"/>
        <v>-2</v>
      </c>
      <c r="M12" s="9">
        <f t="shared" si="12"/>
        <v>0</v>
      </c>
      <c r="N12" s="9">
        <f t="shared" si="0"/>
        <v>15</v>
      </c>
      <c r="O12" s="9">
        <f>IF(OR($F12="A",$F12="C"),COUNTIF($F$4:$F12,"A"),-1)</f>
        <v>-1</v>
      </c>
      <c r="P12" s="11">
        <f>IF(OR($F12="A",$F12="C"),COUNTIF($F$4:$F12,"C"),-1)</f>
        <v>-1</v>
      </c>
      <c r="R12" s="18">
        <f t="shared" si="1"/>
        <v>-1</v>
      </c>
      <c r="S12" s="19">
        <f t="shared" si="2"/>
        <v>-1</v>
      </c>
      <c r="T12" s="20">
        <f t="shared" si="3"/>
        <v>-1</v>
      </c>
      <c r="U12" s="12">
        <f t="shared" si="4"/>
        <v>-1</v>
      </c>
      <c r="V12" s="13">
        <f t="shared" si="5"/>
        <v>-1</v>
      </c>
      <c r="W12" s="14">
        <f t="shared" si="6"/>
        <v>-1</v>
      </c>
      <c r="X12" s="14">
        <f t="shared" si="13"/>
        <v>-1</v>
      </c>
      <c r="Y12" s="12">
        <f t="shared" si="8"/>
        <v>-1</v>
      </c>
      <c r="Z12" s="13">
        <f t="shared" si="9"/>
        <v>-1</v>
      </c>
      <c r="AA12" s="14">
        <f t="shared" si="10"/>
        <v>-1</v>
      </c>
      <c r="AQ12" s="10">
        <f t="shared" si="14"/>
        <v>-1</v>
      </c>
      <c r="AR12" s="10">
        <f t="shared" si="15"/>
        <v>-1</v>
      </c>
      <c r="AS12" s="10">
        <f t="shared" si="16"/>
        <v>-1</v>
      </c>
    </row>
    <row r="13" spans="1:45" ht="5.0999999999999996" customHeight="1" x14ac:dyDescent="0.2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6">
        <f t="shared" si="11"/>
        <v>-2</v>
      </c>
      <c r="M13" s="9">
        <f t="shared" si="12"/>
        <v>0</v>
      </c>
      <c r="N13" s="9">
        <f t="shared" si="0"/>
        <v>15</v>
      </c>
      <c r="O13" s="9">
        <f>IF(OR($F13="A",$F13="C"),COUNTIF($F$4:$F13,"A"),-1)</f>
        <v>-1</v>
      </c>
      <c r="P13" s="11">
        <f>IF(OR($F13="A",$F13="C"),COUNTIF($F$4:$F13,"C"),-1)</f>
        <v>-1</v>
      </c>
      <c r="R13" s="18">
        <f t="shared" si="1"/>
        <v>-1</v>
      </c>
      <c r="S13" s="19">
        <f t="shared" si="2"/>
        <v>-1</v>
      </c>
      <c r="T13" s="20">
        <f t="shared" si="3"/>
        <v>-1</v>
      </c>
      <c r="U13" s="12">
        <f t="shared" si="4"/>
        <v>-1</v>
      </c>
      <c r="V13" s="13">
        <f t="shared" si="5"/>
        <v>-1</v>
      </c>
      <c r="W13" s="14">
        <f t="shared" si="6"/>
        <v>-1</v>
      </c>
      <c r="X13" s="14">
        <f t="shared" si="13"/>
        <v>-1</v>
      </c>
      <c r="Y13" s="12">
        <f t="shared" si="8"/>
        <v>-1</v>
      </c>
      <c r="Z13" s="13">
        <f t="shared" si="9"/>
        <v>-1</v>
      </c>
      <c r="AA13" s="14">
        <f t="shared" si="10"/>
        <v>-1</v>
      </c>
      <c r="AQ13" s="10">
        <f t="shared" si="14"/>
        <v>-1</v>
      </c>
      <c r="AR13" s="10">
        <f t="shared" si="15"/>
        <v>-1</v>
      </c>
      <c r="AS13" s="10">
        <f t="shared" si="16"/>
        <v>-1</v>
      </c>
    </row>
    <row r="14" spans="1:45" x14ac:dyDescent="0.25">
      <c r="A14" s="33"/>
      <c r="B14" s="34"/>
      <c r="C14" s="34"/>
      <c r="D14" s="3"/>
      <c r="E14" s="4"/>
      <c r="F14" s="7"/>
      <c r="G14" s="4"/>
      <c r="H14" s="5"/>
      <c r="I14" s="34"/>
      <c r="J14" s="34"/>
      <c r="K14" s="35"/>
      <c r="L14" s="6">
        <f t="shared" si="11"/>
        <v>-2</v>
      </c>
      <c r="M14" s="9">
        <f t="shared" si="12"/>
        <v>0</v>
      </c>
      <c r="N14" s="9">
        <f t="shared" si="0"/>
        <v>15</v>
      </c>
      <c r="O14" s="9">
        <f>IF(OR($F14="A",$F14="C"),COUNTIF($F$4:$F14,"A"),-1)</f>
        <v>-1</v>
      </c>
      <c r="P14" s="11">
        <f>IF(OR($F14="A",$F14="C"),COUNTIF($F$4:$F14,"C"),-1)</f>
        <v>-1</v>
      </c>
      <c r="R14" s="18">
        <f t="shared" si="1"/>
        <v>-1</v>
      </c>
      <c r="S14" s="19">
        <f t="shared" si="2"/>
        <v>-1</v>
      </c>
      <c r="T14" s="20">
        <f t="shared" si="3"/>
        <v>-1</v>
      </c>
      <c r="U14" s="12">
        <f t="shared" si="4"/>
        <v>-1</v>
      </c>
      <c r="V14" s="13">
        <f t="shared" si="5"/>
        <v>-1</v>
      </c>
      <c r="W14" s="14">
        <f t="shared" si="6"/>
        <v>-1</v>
      </c>
      <c r="X14" s="14">
        <f t="shared" si="13"/>
        <v>-1</v>
      </c>
      <c r="Y14" s="12">
        <f t="shared" si="8"/>
        <v>-1</v>
      </c>
      <c r="Z14" s="13">
        <f t="shared" si="9"/>
        <v>-1</v>
      </c>
      <c r="AA14" s="14">
        <f t="shared" si="10"/>
        <v>-1</v>
      </c>
      <c r="AQ14" s="10">
        <f t="shared" si="14"/>
        <v>-1</v>
      </c>
      <c r="AR14" s="10">
        <f t="shared" si="15"/>
        <v>-1</v>
      </c>
      <c r="AS14" s="10">
        <f t="shared" si="16"/>
        <v>-1</v>
      </c>
    </row>
    <row r="15" spans="1:45" ht="5.0999999999999996" customHeight="1" x14ac:dyDescent="0.25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6">
        <f t="shared" si="11"/>
        <v>-2</v>
      </c>
      <c r="M15" s="9">
        <f t="shared" si="12"/>
        <v>0</v>
      </c>
      <c r="N15" s="9">
        <f t="shared" si="0"/>
        <v>15</v>
      </c>
      <c r="O15" s="9">
        <f>IF(OR($F15="A",$F15="C"),COUNTIF($F$4:$F15,"A"),-1)</f>
        <v>-1</v>
      </c>
      <c r="P15" s="11">
        <f>IF(OR($F15="A",$F15="C"),COUNTIF($F$4:$F15,"C"),-1)</f>
        <v>-1</v>
      </c>
      <c r="R15" s="18">
        <f t="shared" si="1"/>
        <v>-1</v>
      </c>
      <c r="S15" s="19">
        <f t="shared" si="2"/>
        <v>-1</v>
      </c>
      <c r="T15" s="20">
        <f t="shared" si="3"/>
        <v>-1</v>
      </c>
      <c r="U15" s="12">
        <f t="shared" si="4"/>
        <v>-1</v>
      </c>
      <c r="V15" s="13">
        <f t="shared" si="5"/>
        <v>-1</v>
      </c>
      <c r="W15" s="14">
        <f t="shared" si="6"/>
        <v>-1</v>
      </c>
      <c r="X15" s="14">
        <f t="shared" si="13"/>
        <v>-1</v>
      </c>
      <c r="Y15" s="12">
        <f t="shared" si="8"/>
        <v>-1</v>
      </c>
      <c r="Z15" s="13">
        <f t="shared" si="9"/>
        <v>-1</v>
      </c>
      <c r="AA15" s="14">
        <f t="shared" si="10"/>
        <v>-1</v>
      </c>
      <c r="AQ15" s="10">
        <f t="shared" si="14"/>
        <v>-1</v>
      </c>
      <c r="AR15" s="10">
        <f t="shared" si="15"/>
        <v>-1</v>
      </c>
      <c r="AS15" s="10">
        <f t="shared" si="16"/>
        <v>-1</v>
      </c>
    </row>
    <row r="16" spans="1:45" x14ac:dyDescent="0.25">
      <c r="A16" s="33"/>
      <c r="B16" s="34"/>
      <c r="C16" s="34"/>
      <c r="D16" s="34"/>
      <c r="E16" s="3"/>
      <c r="F16" s="7"/>
      <c r="G16" s="4"/>
      <c r="H16" s="4"/>
      <c r="I16" s="5"/>
      <c r="J16" s="34"/>
      <c r="K16" s="35"/>
      <c r="L16" s="6">
        <f t="shared" si="11"/>
        <v>-2</v>
      </c>
      <c r="M16" s="9">
        <f t="shared" si="12"/>
        <v>0</v>
      </c>
      <c r="N16" s="9">
        <f t="shared" si="0"/>
        <v>15</v>
      </c>
      <c r="O16" s="9">
        <f>IF(OR($F16="A",$F16="C"),COUNTIF($F$4:$F16,"A"),-1)</f>
        <v>-1</v>
      </c>
      <c r="P16" s="11">
        <f>IF(OR($F16="A",$F16="C"),COUNTIF($F$4:$F16,"C"),-1)</f>
        <v>-1</v>
      </c>
      <c r="R16" s="18">
        <f t="shared" si="1"/>
        <v>-1</v>
      </c>
      <c r="S16" s="19">
        <f t="shared" si="2"/>
        <v>-1</v>
      </c>
      <c r="T16" s="20">
        <f t="shared" si="3"/>
        <v>-1</v>
      </c>
      <c r="U16" s="12">
        <f t="shared" si="4"/>
        <v>-1</v>
      </c>
      <c r="V16" s="13">
        <f t="shared" si="5"/>
        <v>-1</v>
      </c>
      <c r="W16" s="14">
        <f t="shared" si="6"/>
        <v>-1</v>
      </c>
      <c r="X16" s="14">
        <f t="shared" si="13"/>
        <v>-1</v>
      </c>
      <c r="Y16" s="12">
        <f t="shared" si="8"/>
        <v>-1</v>
      </c>
      <c r="Z16" s="13">
        <f t="shared" si="9"/>
        <v>-1</v>
      </c>
      <c r="AA16" s="14">
        <f t="shared" si="10"/>
        <v>-1</v>
      </c>
      <c r="AQ16" s="10">
        <f t="shared" si="14"/>
        <v>-1</v>
      </c>
      <c r="AR16" s="10">
        <f t="shared" si="15"/>
        <v>-1</v>
      </c>
      <c r="AS16" s="10">
        <f t="shared" si="16"/>
        <v>-1</v>
      </c>
    </row>
    <row r="17" spans="1:45" ht="5.099999999999999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6">
        <f t="shared" si="11"/>
        <v>-2</v>
      </c>
      <c r="M17" s="9">
        <f t="shared" si="12"/>
        <v>0</v>
      </c>
      <c r="N17" s="9">
        <f t="shared" si="0"/>
        <v>15</v>
      </c>
      <c r="O17" s="9">
        <f>IF(OR($F17="A",$F17="C"),COUNTIF($F$4:$F17,"A"),-1)</f>
        <v>-1</v>
      </c>
      <c r="P17" s="11">
        <f>IF(OR($F17="A",$F17="C"),COUNTIF($F$4:$F17,"C"),-1)</f>
        <v>-1</v>
      </c>
      <c r="R17" s="18">
        <f t="shared" si="1"/>
        <v>-1</v>
      </c>
      <c r="S17" s="19">
        <f t="shared" si="2"/>
        <v>-1</v>
      </c>
      <c r="T17" s="20">
        <f t="shared" si="3"/>
        <v>-1</v>
      </c>
      <c r="U17" s="12">
        <f t="shared" si="4"/>
        <v>-1</v>
      </c>
      <c r="V17" s="13">
        <f t="shared" si="5"/>
        <v>-1</v>
      </c>
      <c r="W17" s="14">
        <f t="shared" si="6"/>
        <v>-1</v>
      </c>
      <c r="X17" s="14">
        <f t="shared" si="13"/>
        <v>-1</v>
      </c>
      <c r="Y17" s="12">
        <f t="shared" si="8"/>
        <v>-1</v>
      </c>
      <c r="Z17" s="13">
        <f t="shared" si="9"/>
        <v>-1</v>
      </c>
      <c r="AA17" s="14">
        <f t="shared" si="10"/>
        <v>-1</v>
      </c>
      <c r="AQ17" s="10">
        <f t="shared" si="14"/>
        <v>-1</v>
      </c>
      <c r="AR17" s="10">
        <f t="shared" si="15"/>
        <v>-1</v>
      </c>
      <c r="AS17" s="10">
        <f t="shared" si="16"/>
        <v>-1</v>
      </c>
    </row>
    <row r="18" spans="1:45" x14ac:dyDescent="0.25">
      <c r="A18" s="33"/>
      <c r="B18" s="3"/>
      <c r="C18" s="4"/>
      <c r="D18" s="4"/>
      <c r="E18" s="4"/>
      <c r="F18" s="7"/>
      <c r="G18" s="34"/>
      <c r="H18" s="34"/>
      <c r="I18" s="34"/>
      <c r="J18" s="34"/>
      <c r="K18" s="35"/>
      <c r="L18" s="6">
        <f t="shared" si="11"/>
        <v>-2</v>
      </c>
      <c r="M18" s="9">
        <f t="shared" si="12"/>
        <v>0</v>
      </c>
      <c r="N18" s="9">
        <f t="shared" si="0"/>
        <v>15</v>
      </c>
      <c r="O18" s="9">
        <f>IF(OR($F18="A",$F18="C"),COUNTIF($F$4:$F18,"A"),-1)</f>
        <v>-1</v>
      </c>
      <c r="P18" s="11">
        <f>IF(OR($F18="A",$F18="C"),COUNTIF($F$4:$F18,"C"),-1)</f>
        <v>-1</v>
      </c>
      <c r="R18" s="18">
        <f t="shared" si="1"/>
        <v>-1</v>
      </c>
      <c r="S18" s="19">
        <f t="shared" si="2"/>
        <v>-1</v>
      </c>
      <c r="T18" s="20">
        <f t="shared" si="3"/>
        <v>-1</v>
      </c>
      <c r="U18" s="12">
        <f t="shared" si="4"/>
        <v>-1</v>
      </c>
      <c r="V18" s="13">
        <f t="shared" si="5"/>
        <v>-1</v>
      </c>
      <c r="W18" s="14">
        <f t="shared" si="6"/>
        <v>-1</v>
      </c>
      <c r="X18" s="14">
        <f t="shared" si="13"/>
        <v>-1</v>
      </c>
      <c r="Y18" s="12">
        <f t="shared" si="8"/>
        <v>-1</v>
      </c>
      <c r="Z18" s="13">
        <f t="shared" si="9"/>
        <v>-1</v>
      </c>
      <c r="AA18" s="14">
        <f t="shared" si="10"/>
        <v>-1</v>
      </c>
      <c r="AQ18" s="10">
        <f t="shared" si="14"/>
        <v>-1</v>
      </c>
      <c r="AR18" s="10">
        <f t="shared" si="15"/>
        <v>-1</v>
      </c>
      <c r="AS18" s="10">
        <f t="shared" si="16"/>
        <v>-1</v>
      </c>
    </row>
    <row r="19" spans="1:45" ht="5.099999999999999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6">
        <f t="shared" si="11"/>
        <v>-2</v>
      </c>
      <c r="M19" s="9">
        <f t="shared" si="12"/>
        <v>0</v>
      </c>
      <c r="N19" s="9">
        <f t="shared" si="0"/>
        <v>15</v>
      </c>
      <c r="O19" s="9">
        <f>IF(OR($F19="A",$F19="C"),COUNTIF($F$4:$F19,"A"),-1)</f>
        <v>-1</v>
      </c>
      <c r="P19" s="11">
        <f>IF(OR($F19="A",$F19="C"),COUNTIF($F$4:$F19,"C"),-1)</f>
        <v>-1</v>
      </c>
      <c r="R19" s="18">
        <f t="shared" si="1"/>
        <v>-1</v>
      </c>
      <c r="S19" s="19">
        <f t="shared" si="2"/>
        <v>-1</v>
      </c>
      <c r="T19" s="20">
        <f t="shared" si="3"/>
        <v>-1</v>
      </c>
      <c r="U19" s="12">
        <f t="shared" si="4"/>
        <v>-1</v>
      </c>
      <c r="V19" s="13">
        <f t="shared" si="5"/>
        <v>-1</v>
      </c>
      <c r="W19" s="14">
        <f t="shared" si="6"/>
        <v>-1</v>
      </c>
      <c r="X19" s="14">
        <f t="shared" si="13"/>
        <v>-1</v>
      </c>
      <c r="Y19" s="12">
        <f t="shared" si="8"/>
        <v>-1</v>
      </c>
      <c r="Z19" s="13">
        <f t="shared" si="9"/>
        <v>-1</v>
      </c>
      <c r="AA19" s="14">
        <f t="shared" si="10"/>
        <v>-1</v>
      </c>
      <c r="AQ19" s="10">
        <f t="shared" si="14"/>
        <v>-1</v>
      </c>
      <c r="AR19" s="10">
        <f t="shared" si="15"/>
        <v>-1</v>
      </c>
      <c r="AS19" s="10">
        <f t="shared" si="16"/>
        <v>-1</v>
      </c>
    </row>
    <row r="20" spans="1:45" x14ac:dyDescent="0.25">
      <c r="A20" s="33"/>
      <c r="B20" s="34"/>
      <c r="C20" s="3"/>
      <c r="D20" s="4"/>
      <c r="E20" s="4"/>
      <c r="F20" s="7"/>
      <c r="G20" s="5"/>
      <c r="H20" s="34"/>
      <c r="I20" s="34"/>
      <c r="J20" s="34"/>
      <c r="K20" s="35"/>
      <c r="L20" s="6">
        <f t="shared" si="11"/>
        <v>-2</v>
      </c>
      <c r="M20" s="9">
        <f t="shared" si="12"/>
        <v>0</v>
      </c>
      <c r="N20" s="9">
        <f t="shared" si="0"/>
        <v>15</v>
      </c>
      <c r="O20" s="9">
        <f>IF(OR($F20="A",$F20="C"),COUNTIF($F$4:$F20,"A"),-1)</f>
        <v>-1</v>
      </c>
      <c r="P20" s="11">
        <f>IF(OR($F20="A",$F20="C"),COUNTIF($F$4:$F20,"C"),-1)</f>
        <v>-1</v>
      </c>
      <c r="R20" s="18">
        <f t="shared" si="1"/>
        <v>-1</v>
      </c>
      <c r="S20" s="19">
        <f t="shared" si="2"/>
        <v>-1</v>
      </c>
      <c r="T20" s="20">
        <f t="shared" si="3"/>
        <v>-1</v>
      </c>
      <c r="U20" s="12">
        <f t="shared" si="4"/>
        <v>-1</v>
      </c>
      <c r="V20" s="13">
        <f t="shared" si="5"/>
        <v>-1</v>
      </c>
      <c r="W20" s="14">
        <f t="shared" si="6"/>
        <v>-1</v>
      </c>
      <c r="X20" s="14">
        <f t="shared" si="13"/>
        <v>-1</v>
      </c>
      <c r="Y20" s="12">
        <f t="shared" si="8"/>
        <v>-1</v>
      </c>
      <c r="Z20" s="13">
        <f t="shared" si="9"/>
        <v>-1</v>
      </c>
      <c r="AA20" s="14">
        <f t="shared" si="10"/>
        <v>-1</v>
      </c>
      <c r="AQ20" s="10">
        <f t="shared" si="14"/>
        <v>-1</v>
      </c>
      <c r="AR20" s="10">
        <f t="shared" si="15"/>
        <v>-1</v>
      </c>
      <c r="AS20" s="10">
        <f t="shared" si="16"/>
        <v>-1</v>
      </c>
    </row>
    <row r="21" spans="1:45" ht="5.099999999999999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6">
        <f t="shared" si="11"/>
        <v>-2</v>
      </c>
      <c r="M21" s="9">
        <f t="shared" si="12"/>
        <v>0</v>
      </c>
      <c r="N21" s="9">
        <f t="shared" si="0"/>
        <v>15</v>
      </c>
      <c r="O21" s="9">
        <f>IF(OR($F21="A",$F21="C"),COUNTIF($F$4:$F21,"A"),-1)</f>
        <v>-1</v>
      </c>
      <c r="P21" s="11">
        <f>IF(OR($F21="A",$F21="C"),COUNTIF($F$4:$F21,"C"),-1)</f>
        <v>-1</v>
      </c>
      <c r="R21" s="18">
        <f t="shared" si="1"/>
        <v>-1</v>
      </c>
      <c r="S21" s="19">
        <f t="shared" si="2"/>
        <v>-1</v>
      </c>
      <c r="T21" s="20">
        <f t="shared" si="3"/>
        <v>-1</v>
      </c>
      <c r="U21" s="12">
        <f t="shared" si="4"/>
        <v>-1</v>
      </c>
      <c r="V21" s="13">
        <f t="shared" si="5"/>
        <v>-1</v>
      </c>
      <c r="W21" s="14">
        <f t="shared" si="6"/>
        <v>-1</v>
      </c>
      <c r="X21" s="14">
        <f t="shared" si="13"/>
        <v>-1</v>
      </c>
      <c r="Y21" s="12">
        <f t="shared" si="8"/>
        <v>-1</v>
      </c>
      <c r="Z21" s="13">
        <f t="shared" si="9"/>
        <v>-1</v>
      </c>
      <c r="AA21" s="14">
        <f t="shared" si="10"/>
        <v>-1</v>
      </c>
      <c r="AQ21" s="10">
        <f t="shared" si="14"/>
        <v>-1</v>
      </c>
      <c r="AR21" s="10">
        <f t="shared" si="15"/>
        <v>-1</v>
      </c>
      <c r="AS21" s="10">
        <f t="shared" si="16"/>
        <v>-1</v>
      </c>
    </row>
    <row r="22" spans="1:45" x14ac:dyDescent="0.25">
      <c r="A22" s="33"/>
      <c r="B22" s="3"/>
      <c r="C22" s="4"/>
      <c r="D22" s="4"/>
      <c r="E22" s="4"/>
      <c r="F22" s="7"/>
      <c r="G22" s="34"/>
      <c r="H22" s="34"/>
      <c r="I22" s="34"/>
      <c r="J22" s="34"/>
      <c r="K22" s="35"/>
      <c r="L22" s="6">
        <f t="shared" si="11"/>
        <v>-2</v>
      </c>
      <c r="M22" s="9">
        <f t="shared" si="12"/>
        <v>0</v>
      </c>
      <c r="N22" s="9">
        <f t="shared" si="0"/>
        <v>15</v>
      </c>
      <c r="O22" s="9">
        <f>IF(OR($F22="A",$F22="C"),COUNTIF($F$4:$F22,"A"),-1)</f>
        <v>-1</v>
      </c>
      <c r="P22" s="11">
        <f>IF(OR($F22="A",$F22="C"),COUNTIF($F$4:$F22,"C"),-1)</f>
        <v>-1</v>
      </c>
      <c r="R22" s="18">
        <f t="shared" si="1"/>
        <v>-1</v>
      </c>
      <c r="S22" s="19">
        <f t="shared" si="2"/>
        <v>-1</v>
      </c>
      <c r="T22" s="20">
        <f t="shared" si="3"/>
        <v>-1</v>
      </c>
      <c r="U22" s="12">
        <f t="shared" si="4"/>
        <v>-1</v>
      </c>
      <c r="V22" s="13">
        <f t="shared" si="5"/>
        <v>-1</v>
      </c>
      <c r="W22" s="14">
        <f t="shared" si="6"/>
        <v>-1</v>
      </c>
      <c r="X22" s="14">
        <f t="shared" si="13"/>
        <v>-1</v>
      </c>
      <c r="Y22" s="12">
        <f t="shared" si="8"/>
        <v>-1</v>
      </c>
      <c r="Z22" s="13">
        <f t="shared" si="9"/>
        <v>-1</v>
      </c>
      <c r="AA22" s="14">
        <f t="shared" si="10"/>
        <v>-1</v>
      </c>
      <c r="AQ22" s="10">
        <f t="shared" si="14"/>
        <v>-1</v>
      </c>
      <c r="AR22" s="10">
        <f t="shared" si="15"/>
        <v>-1</v>
      </c>
      <c r="AS22" s="10">
        <f t="shared" si="16"/>
        <v>-1</v>
      </c>
    </row>
    <row r="23" spans="1:45" ht="5.099999999999999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5"/>
      <c r="L23" s="6">
        <f t="shared" si="11"/>
        <v>-2</v>
      </c>
      <c r="M23" s="9">
        <f t="shared" si="12"/>
        <v>0</v>
      </c>
      <c r="N23" s="9">
        <f t="shared" si="0"/>
        <v>15</v>
      </c>
      <c r="O23" s="9">
        <f>IF(OR($F23="A",$F23="C"),COUNTIF($F$4:$F23,"A"),-1)</f>
        <v>-1</v>
      </c>
      <c r="P23" s="11">
        <f>IF(OR($F23="A",$F23="C"),COUNTIF($F$4:$F23,"C"),-1)</f>
        <v>-1</v>
      </c>
      <c r="R23" s="18">
        <f t="shared" si="1"/>
        <v>-1</v>
      </c>
      <c r="S23" s="19">
        <f t="shared" si="2"/>
        <v>-1</v>
      </c>
      <c r="T23" s="20">
        <f t="shared" si="3"/>
        <v>-1</v>
      </c>
      <c r="U23" s="12">
        <f t="shared" si="4"/>
        <v>-1</v>
      </c>
      <c r="V23" s="13">
        <f t="shared" si="5"/>
        <v>-1</v>
      </c>
      <c r="W23" s="14">
        <f t="shared" si="6"/>
        <v>-1</v>
      </c>
      <c r="X23" s="14">
        <f t="shared" si="13"/>
        <v>-1</v>
      </c>
      <c r="Y23" s="12">
        <f t="shared" si="8"/>
        <v>-1</v>
      </c>
      <c r="Z23" s="13">
        <f t="shared" si="9"/>
        <v>-1</v>
      </c>
      <c r="AA23" s="14">
        <f t="shared" si="10"/>
        <v>-1</v>
      </c>
      <c r="AQ23" s="10">
        <f t="shared" si="14"/>
        <v>-1</v>
      </c>
      <c r="AR23" s="10">
        <f t="shared" si="15"/>
        <v>-1</v>
      </c>
      <c r="AS23" s="10">
        <f t="shared" si="16"/>
        <v>-1</v>
      </c>
    </row>
    <row r="24" spans="1:45" x14ac:dyDescent="0.25">
      <c r="A24" s="33"/>
      <c r="B24" s="34"/>
      <c r="C24" s="34"/>
      <c r="D24" s="34"/>
      <c r="E24" s="34"/>
      <c r="F24" s="7"/>
      <c r="G24" s="4"/>
      <c r="H24" s="4"/>
      <c r="I24" s="4"/>
      <c r="J24" s="5"/>
      <c r="K24" s="35"/>
      <c r="L24" s="6">
        <f t="shared" si="11"/>
        <v>-2</v>
      </c>
      <c r="M24" s="9">
        <f t="shared" si="12"/>
        <v>0</v>
      </c>
      <c r="N24" s="9">
        <f t="shared" si="0"/>
        <v>15</v>
      </c>
      <c r="O24" s="9">
        <f>IF(OR($F24="A",$F24="C"),COUNTIF($F$4:$F24,"A"),-1)</f>
        <v>-1</v>
      </c>
      <c r="P24" s="11">
        <f>IF(OR($F24="A",$F24="C"),COUNTIF($F$4:$F24,"C"),-1)</f>
        <v>-1</v>
      </c>
      <c r="R24" s="18">
        <f t="shared" si="1"/>
        <v>-1</v>
      </c>
      <c r="S24" s="19">
        <f t="shared" si="2"/>
        <v>-1</v>
      </c>
      <c r="T24" s="20">
        <f t="shared" si="3"/>
        <v>-1</v>
      </c>
      <c r="U24" s="12">
        <f t="shared" si="4"/>
        <v>-1</v>
      </c>
      <c r="V24" s="13">
        <f t="shared" si="5"/>
        <v>-1</v>
      </c>
      <c r="W24" s="14">
        <f t="shared" si="6"/>
        <v>-1</v>
      </c>
      <c r="X24" s="14">
        <f t="shared" si="13"/>
        <v>-1</v>
      </c>
      <c r="Y24" s="12">
        <f t="shared" si="8"/>
        <v>-1</v>
      </c>
      <c r="Z24" s="13">
        <f t="shared" si="9"/>
        <v>-1</v>
      </c>
      <c r="AA24" s="14">
        <f t="shared" si="10"/>
        <v>-1</v>
      </c>
      <c r="AQ24" s="10">
        <f t="shared" si="14"/>
        <v>-1</v>
      </c>
      <c r="AR24" s="10">
        <f t="shared" si="15"/>
        <v>-1</v>
      </c>
      <c r="AS24" s="10">
        <f t="shared" si="16"/>
        <v>-1</v>
      </c>
    </row>
    <row r="25" spans="1:45" ht="5.0999999999999996" customHeight="1" x14ac:dyDescent="0.2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5"/>
      <c r="L25" s="6">
        <f t="shared" si="11"/>
        <v>-2</v>
      </c>
      <c r="M25" s="9">
        <f t="shared" si="12"/>
        <v>0</v>
      </c>
      <c r="N25" s="9">
        <f t="shared" si="0"/>
        <v>15</v>
      </c>
      <c r="O25" s="9">
        <f>IF(OR($F25="A",$F25="C"),COUNTIF($F$4:$F25,"A"),-1)</f>
        <v>-1</v>
      </c>
      <c r="P25" s="11">
        <f>IF(OR($F25="A",$F25="C"),COUNTIF($F$4:$F25,"C"),-1)</f>
        <v>-1</v>
      </c>
      <c r="R25" s="18">
        <f t="shared" si="1"/>
        <v>-1</v>
      </c>
      <c r="S25" s="19">
        <f t="shared" si="2"/>
        <v>-1</v>
      </c>
      <c r="T25" s="20">
        <f t="shared" si="3"/>
        <v>-1</v>
      </c>
      <c r="U25" s="12">
        <f t="shared" si="4"/>
        <v>-1</v>
      </c>
      <c r="V25" s="13">
        <f t="shared" si="5"/>
        <v>-1</v>
      </c>
      <c r="W25" s="14">
        <f t="shared" si="6"/>
        <v>-1</v>
      </c>
      <c r="X25" s="14">
        <f t="shared" si="13"/>
        <v>-1</v>
      </c>
      <c r="Y25" s="12">
        <f t="shared" si="8"/>
        <v>-1</v>
      </c>
      <c r="Z25" s="13">
        <f t="shared" si="9"/>
        <v>-1</v>
      </c>
      <c r="AA25" s="14">
        <f t="shared" si="10"/>
        <v>-1</v>
      </c>
      <c r="AQ25" s="10">
        <f t="shared" si="14"/>
        <v>-1</v>
      </c>
      <c r="AR25" s="10">
        <f t="shared" si="15"/>
        <v>-1</v>
      </c>
      <c r="AS25" s="10">
        <f t="shared" si="16"/>
        <v>-1</v>
      </c>
    </row>
    <row r="26" spans="1:45" x14ac:dyDescent="0.25">
      <c r="A26" s="33"/>
      <c r="B26" s="34"/>
      <c r="C26" s="34"/>
      <c r="D26" s="34"/>
      <c r="E26" s="3"/>
      <c r="F26" s="7"/>
      <c r="G26" s="4"/>
      <c r="H26" s="4"/>
      <c r="I26" s="5"/>
      <c r="J26" s="34"/>
      <c r="K26" s="35"/>
      <c r="L26" s="6">
        <f t="shared" si="11"/>
        <v>-2</v>
      </c>
      <c r="M26" s="9">
        <f t="shared" si="12"/>
        <v>0</v>
      </c>
      <c r="N26" s="9">
        <f t="shared" si="0"/>
        <v>15</v>
      </c>
      <c r="O26" s="9">
        <f>IF(OR($F26="A",$F26="C"),COUNTIF($F$4:$F26,"A"),-1)</f>
        <v>-1</v>
      </c>
      <c r="P26" s="11">
        <f>IF(OR($F26="A",$F26="C"),COUNTIF($F$4:$F26,"C"),-1)</f>
        <v>-1</v>
      </c>
      <c r="R26" s="18">
        <f t="shared" si="1"/>
        <v>-1</v>
      </c>
      <c r="S26" s="19">
        <f t="shared" si="2"/>
        <v>-1</v>
      </c>
      <c r="T26" s="20">
        <f t="shared" si="3"/>
        <v>-1</v>
      </c>
      <c r="U26" s="12">
        <f t="shared" si="4"/>
        <v>-1</v>
      </c>
      <c r="V26" s="13">
        <f t="shared" si="5"/>
        <v>-1</v>
      </c>
      <c r="W26" s="14">
        <f t="shared" si="6"/>
        <v>-1</v>
      </c>
      <c r="X26" s="14">
        <f t="shared" si="13"/>
        <v>-1</v>
      </c>
      <c r="Y26" s="12">
        <f t="shared" si="8"/>
        <v>-1</v>
      </c>
      <c r="Z26" s="13">
        <f t="shared" si="9"/>
        <v>-1</v>
      </c>
      <c r="AA26" s="14">
        <f t="shared" si="10"/>
        <v>-1</v>
      </c>
      <c r="AQ26" s="10">
        <f t="shared" si="14"/>
        <v>-1</v>
      </c>
      <c r="AR26" s="10">
        <f t="shared" si="15"/>
        <v>-1</v>
      </c>
      <c r="AS26" s="10">
        <f t="shared" si="16"/>
        <v>-1</v>
      </c>
    </row>
    <row r="27" spans="1:45" ht="5.0999999999999996" customHeight="1" x14ac:dyDescent="0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6">
        <f t="shared" si="11"/>
        <v>-2</v>
      </c>
      <c r="M27" s="9">
        <f t="shared" si="12"/>
        <v>0</v>
      </c>
      <c r="N27" s="9">
        <f t="shared" si="0"/>
        <v>15</v>
      </c>
      <c r="O27" s="9">
        <f>IF(OR($F27="A",$F27="C"),COUNTIF($F$4:$F27,"A"),-1)</f>
        <v>-1</v>
      </c>
      <c r="P27" s="11">
        <f>IF(OR($F27="A",$F27="C"),COUNTIF($F$4:$F27,"C"),-1)</f>
        <v>-1</v>
      </c>
      <c r="R27" s="18">
        <f t="shared" si="1"/>
        <v>-1</v>
      </c>
      <c r="S27" s="19">
        <f t="shared" si="2"/>
        <v>-1</v>
      </c>
      <c r="T27" s="20">
        <f t="shared" si="3"/>
        <v>-1</v>
      </c>
      <c r="U27" s="12">
        <f t="shared" si="4"/>
        <v>-1</v>
      </c>
      <c r="V27" s="13">
        <f t="shared" si="5"/>
        <v>-1</v>
      </c>
      <c r="W27" s="14">
        <f t="shared" si="6"/>
        <v>-1</v>
      </c>
      <c r="X27" s="14">
        <f t="shared" si="13"/>
        <v>-1</v>
      </c>
      <c r="Y27" s="12">
        <f t="shared" si="8"/>
        <v>-1</v>
      </c>
      <c r="Z27" s="13">
        <f t="shared" si="9"/>
        <v>-1</v>
      </c>
      <c r="AA27" s="14">
        <f t="shared" si="10"/>
        <v>-1</v>
      </c>
      <c r="AQ27" s="10">
        <f t="shared" si="14"/>
        <v>-1</v>
      </c>
      <c r="AR27" s="10">
        <f t="shared" si="15"/>
        <v>-1</v>
      </c>
      <c r="AS27" s="10">
        <f t="shared" si="16"/>
        <v>-1</v>
      </c>
    </row>
    <row r="28" spans="1:45" x14ac:dyDescent="0.25">
      <c r="A28" s="33"/>
      <c r="B28" s="34"/>
      <c r="C28" s="3"/>
      <c r="D28" s="4"/>
      <c r="E28" s="4"/>
      <c r="F28" s="7"/>
      <c r="G28" s="5"/>
      <c r="H28" s="34"/>
      <c r="I28" s="34"/>
      <c r="J28" s="34"/>
      <c r="K28" s="35"/>
      <c r="L28" s="6">
        <f t="shared" si="11"/>
        <v>-2</v>
      </c>
      <c r="M28" s="9">
        <f t="shared" si="12"/>
        <v>0</v>
      </c>
      <c r="N28" s="9">
        <f t="shared" si="0"/>
        <v>15</v>
      </c>
      <c r="O28" s="9">
        <f>IF(OR($F28="A",$F28="C"),COUNTIF($F$4:$F28,"A"),-1)</f>
        <v>-1</v>
      </c>
      <c r="P28" s="11">
        <f>IF(OR($F28="A",$F28="C"),COUNTIF($F$4:$F28,"C"),-1)</f>
        <v>-1</v>
      </c>
      <c r="R28" s="18">
        <f t="shared" si="1"/>
        <v>-1</v>
      </c>
      <c r="S28" s="19">
        <f t="shared" si="2"/>
        <v>-1</v>
      </c>
      <c r="T28" s="20">
        <f t="shared" si="3"/>
        <v>-1</v>
      </c>
      <c r="U28" s="12">
        <f t="shared" si="4"/>
        <v>-1</v>
      </c>
      <c r="V28" s="13">
        <f t="shared" si="5"/>
        <v>-1</v>
      </c>
      <c r="W28" s="14">
        <f t="shared" si="6"/>
        <v>-1</v>
      </c>
      <c r="X28" s="14">
        <f t="shared" si="13"/>
        <v>-1</v>
      </c>
      <c r="Y28" s="12">
        <f t="shared" si="8"/>
        <v>-1</v>
      </c>
      <c r="Z28" s="13">
        <f t="shared" si="9"/>
        <v>-1</v>
      </c>
      <c r="AA28" s="14">
        <f t="shared" si="10"/>
        <v>-1</v>
      </c>
      <c r="AQ28" s="10">
        <f t="shared" si="14"/>
        <v>-1</v>
      </c>
      <c r="AR28" s="10">
        <f t="shared" si="15"/>
        <v>-1</v>
      </c>
      <c r="AS28" s="10">
        <f t="shared" si="16"/>
        <v>-1</v>
      </c>
    </row>
    <row r="29" spans="1:45" ht="5.0999999999999996" customHeight="1" x14ac:dyDescent="0.25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5"/>
      <c r="L29" s="6">
        <f t="shared" si="11"/>
        <v>-2</v>
      </c>
      <c r="M29" s="9">
        <f t="shared" si="12"/>
        <v>0</v>
      </c>
      <c r="N29" s="9">
        <f t="shared" si="0"/>
        <v>15</v>
      </c>
      <c r="O29" s="9">
        <f>IF(OR($F29="A",$F29="C"),COUNTIF($F$4:$F29,"A"),-1)</f>
        <v>-1</v>
      </c>
      <c r="P29" s="11">
        <f>IF(OR($F29="A",$F29="C"),COUNTIF($F$4:$F29,"C"),-1)</f>
        <v>-1</v>
      </c>
      <c r="R29" s="18">
        <f t="shared" si="1"/>
        <v>-1</v>
      </c>
      <c r="S29" s="19">
        <f t="shared" si="2"/>
        <v>-1</v>
      </c>
      <c r="T29" s="20">
        <f t="shared" si="3"/>
        <v>-1</v>
      </c>
      <c r="U29" s="12">
        <f t="shared" si="4"/>
        <v>-1</v>
      </c>
      <c r="V29" s="13">
        <f t="shared" si="5"/>
        <v>-1</v>
      </c>
      <c r="W29" s="14">
        <f t="shared" si="6"/>
        <v>-1</v>
      </c>
      <c r="X29" s="14">
        <f t="shared" si="13"/>
        <v>-1</v>
      </c>
      <c r="Y29" s="12">
        <f t="shared" si="8"/>
        <v>-1</v>
      </c>
      <c r="Z29" s="13">
        <f t="shared" si="9"/>
        <v>-1</v>
      </c>
      <c r="AA29" s="14">
        <f t="shared" si="10"/>
        <v>-1</v>
      </c>
      <c r="AQ29" s="10">
        <f t="shared" si="14"/>
        <v>-1</v>
      </c>
      <c r="AR29" s="10">
        <f t="shared" si="15"/>
        <v>-1</v>
      </c>
      <c r="AS29" s="10">
        <f t="shared" si="16"/>
        <v>-1</v>
      </c>
    </row>
    <row r="30" spans="1:45" x14ac:dyDescent="0.25">
      <c r="A30" s="33"/>
      <c r="B30" s="34"/>
      <c r="C30" s="34"/>
      <c r="D30" s="3"/>
      <c r="E30" s="4"/>
      <c r="F30" s="7"/>
      <c r="G30" s="4"/>
      <c r="H30" s="5"/>
      <c r="I30" s="34"/>
      <c r="J30" s="34"/>
      <c r="K30" s="35"/>
      <c r="L30" s="6">
        <f t="shared" si="11"/>
        <v>-2</v>
      </c>
      <c r="M30" s="9">
        <f t="shared" si="12"/>
        <v>0</v>
      </c>
      <c r="N30" s="9">
        <f t="shared" si="0"/>
        <v>15</v>
      </c>
      <c r="O30" s="9">
        <f>IF(OR($F30="A",$F30="C"),COUNTIF($F$4:$F30,"A"),-1)</f>
        <v>-1</v>
      </c>
      <c r="P30" s="11">
        <f>IF(OR($F30="A",$F30="C"),COUNTIF($F$4:$F30,"C"),-1)</f>
        <v>-1</v>
      </c>
      <c r="R30" s="18">
        <f t="shared" si="1"/>
        <v>-1</v>
      </c>
      <c r="S30" s="19">
        <f t="shared" si="2"/>
        <v>-1</v>
      </c>
      <c r="T30" s="20">
        <f t="shared" si="3"/>
        <v>-1</v>
      </c>
      <c r="U30" s="12">
        <f t="shared" si="4"/>
        <v>-1</v>
      </c>
      <c r="V30" s="13">
        <f t="shared" si="5"/>
        <v>-1</v>
      </c>
      <c r="W30" s="14">
        <f t="shared" si="6"/>
        <v>-1</v>
      </c>
      <c r="X30" s="14">
        <f t="shared" si="13"/>
        <v>-1</v>
      </c>
      <c r="Y30" s="12">
        <f t="shared" si="8"/>
        <v>-1</v>
      </c>
      <c r="Z30" s="13">
        <f t="shared" si="9"/>
        <v>-1</v>
      </c>
      <c r="AA30" s="14">
        <f t="shared" si="10"/>
        <v>-1</v>
      </c>
      <c r="AQ30" s="10">
        <f t="shared" si="14"/>
        <v>-1</v>
      </c>
      <c r="AR30" s="10">
        <f t="shared" si="15"/>
        <v>-1</v>
      </c>
      <c r="AS30" s="10">
        <f t="shared" si="16"/>
        <v>-1</v>
      </c>
    </row>
    <row r="31" spans="1:45" ht="5.0999999999999996" customHeight="1" x14ac:dyDescent="0.25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5"/>
      <c r="L31" s="6">
        <f t="shared" si="11"/>
        <v>-2</v>
      </c>
      <c r="M31" s="9">
        <f t="shared" si="12"/>
        <v>0</v>
      </c>
      <c r="N31" s="9">
        <f t="shared" si="0"/>
        <v>15</v>
      </c>
      <c r="O31" s="9">
        <f>IF(OR($F31="A",$F31="C"),COUNTIF($F$4:$F31,"A"),-1)</f>
        <v>-1</v>
      </c>
      <c r="P31" s="11">
        <f>IF(OR($F31="A",$F31="C"),COUNTIF($F$4:$F31,"C"),-1)</f>
        <v>-1</v>
      </c>
      <c r="R31" s="18">
        <f t="shared" si="1"/>
        <v>-1</v>
      </c>
      <c r="S31" s="19">
        <f t="shared" si="2"/>
        <v>-1</v>
      </c>
      <c r="T31" s="20">
        <f t="shared" si="3"/>
        <v>-1</v>
      </c>
      <c r="U31" s="12">
        <f t="shared" si="4"/>
        <v>-1</v>
      </c>
      <c r="V31" s="13">
        <f t="shared" si="5"/>
        <v>-1</v>
      </c>
      <c r="W31" s="14">
        <f t="shared" si="6"/>
        <v>-1</v>
      </c>
      <c r="X31" s="14">
        <f t="shared" si="13"/>
        <v>-1</v>
      </c>
      <c r="Y31" s="12">
        <f t="shared" si="8"/>
        <v>-1</v>
      </c>
      <c r="Z31" s="13">
        <f t="shared" si="9"/>
        <v>-1</v>
      </c>
      <c r="AA31" s="14">
        <f t="shared" si="10"/>
        <v>-1</v>
      </c>
      <c r="AQ31" s="10">
        <f t="shared" si="14"/>
        <v>-1</v>
      </c>
      <c r="AR31" s="10">
        <f t="shared" si="15"/>
        <v>-1</v>
      </c>
      <c r="AS31" s="10">
        <f t="shared" si="16"/>
        <v>-1</v>
      </c>
    </row>
    <row r="32" spans="1:45" x14ac:dyDescent="0.25">
      <c r="A32" s="33"/>
      <c r="B32" s="34"/>
      <c r="C32" s="34"/>
      <c r="D32" s="34"/>
      <c r="E32" s="3"/>
      <c r="F32" s="7"/>
      <c r="G32" s="4"/>
      <c r="H32" s="4"/>
      <c r="I32" s="5"/>
      <c r="J32" s="34"/>
      <c r="K32" s="35"/>
      <c r="L32" s="6">
        <f t="shared" si="11"/>
        <v>-2</v>
      </c>
      <c r="M32" s="9">
        <f t="shared" si="12"/>
        <v>0</v>
      </c>
      <c r="N32" s="9">
        <f t="shared" si="0"/>
        <v>15</v>
      </c>
      <c r="O32" s="9">
        <f>IF(OR($F32="A",$F32="C"),COUNTIF($F$4:$F32,"A"),-1)</f>
        <v>-1</v>
      </c>
      <c r="P32" s="11">
        <f>IF(OR($F32="A",$F32="C"),COUNTIF($F$4:$F32,"C"),-1)</f>
        <v>-1</v>
      </c>
      <c r="R32" s="18">
        <f t="shared" si="1"/>
        <v>-1</v>
      </c>
      <c r="S32" s="19">
        <f t="shared" si="2"/>
        <v>-1</v>
      </c>
      <c r="T32" s="20">
        <f t="shared" si="3"/>
        <v>-1</v>
      </c>
      <c r="U32" s="12">
        <f t="shared" si="4"/>
        <v>-1</v>
      </c>
      <c r="V32" s="13">
        <f t="shared" si="5"/>
        <v>-1</v>
      </c>
      <c r="W32" s="14">
        <f t="shared" si="6"/>
        <v>-1</v>
      </c>
      <c r="X32" s="14">
        <f t="shared" si="13"/>
        <v>-1</v>
      </c>
      <c r="Y32" s="12">
        <f t="shared" si="8"/>
        <v>-1</v>
      </c>
      <c r="Z32" s="13">
        <f t="shared" si="9"/>
        <v>-1</v>
      </c>
      <c r="AA32" s="14">
        <f t="shared" si="10"/>
        <v>-1</v>
      </c>
      <c r="AQ32" s="10">
        <f t="shared" si="14"/>
        <v>-1</v>
      </c>
      <c r="AR32" s="10">
        <f t="shared" si="15"/>
        <v>-1</v>
      </c>
      <c r="AS32" s="10">
        <f t="shared" si="16"/>
        <v>-1</v>
      </c>
    </row>
    <row r="33" spans="1:45" ht="5.0999999999999996" customHeight="1" x14ac:dyDescent="0.25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5"/>
      <c r="L33" s="6">
        <f t="shared" si="11"/>
        <v>-2</v>
      </c>
      <c r="M33" s="9">
        <f t="shared" si="12"/>
        <v>0</v>
      </c>
      <c r="N33" s="9">
        <f t="shared" si="0"/>
        <v>15</v>
      </c>
      <c r="O33" s="9">
        <f>IF(OR($F33="A",$F33="C"),COUNTIF($F$4:$F33,"A"),-1)</f>
        <v>-1</v>
      </c>
      <c r="P33" s="11">
        <f>IF(OR($F33="A",$F33="C"),COUNTIF($F$4:$F33,"C"),-1)</f>
        <v>-1</v>
      </c>
      <c r="R33" s="18">
        <f t="shared" si="1"/>
        <v>-1</v>
      </c>
      <c r="S33" s="19">
        <f t="shared" si="2"/>
        <v>-1</v>
      </c>
      <c r="T33" s="20">
        <f t="shared" si="3"/>
        <v>-1</v>
      </c>
      <c r="U33" s="12">
        <f t="shared" si="4"/>
        <v>-1</v>
      </c>
      <c r="V33" s="13">
        <f t="shared" si="5"/>
        <v>-1</v>
      </c>
      <c r="W33" s="14">
        <f t="shared" si="6"/>
        <v>-1</v>
      </c>
      <c r="X33" s="14">
        <f t="shared" si="13"/>
        <v>-1</v>
      </c>
      <c r="Y33" s="12">
        <f t="shared" si="8"/>
        <v>-1</v>
      </c>
      <c r="Z33" s="13">
        <f t="shared" si="9"/>
        <v>-1</v>
      </c>
      <c r="AA33" s="14">
        <f t="shared" si="10"/>
        <v>-1</v>
      </c>
      <c r="AQ33" s="10">
        <f t="shared" si="14"/>
        <v>-1</v>
      </c>
      <c r="AR33" s="10">
        <f t="shared" si="15"/>
        <v>-1</v>
      </c>
      <c r="AS33" s="10">
        <f t="shared" si="16"/>
        <v>-1</v>
      </c>
    </row>
    <row r="34" spans="1:45" x14ac:dyDescent="0.25">
      <c r="A34" s="33"/>
      <c r="B34" s="3"/>
      <c r="C34" s="4"/>
      <c r="D34" s="4"/>
      <c r="E34" s="4"/>
      <c r="F34" s="7"/>
      <c r="G34" s="34"/>
      <c r="H34" s="34"/>
      <c r="I34" s="34"/>
      <c r="J34" s="34"/>
      <c r="K34" s="35"/>
      <c r="L34" s="6">
        <f t="shared" si="11"/>
        <v>-2</v>
      </c>
      <c r="M34" s="9">
        <f t="shared" si="12"/>
        <v>0</v>
      </c>
      <c r="N34" s="9">
        <f t="shared" si="0"/>
        <v>15</v>
      </c>
      <c r="O34" s="9">
        <f>IF(OR($F34="A",$F34="C"),COUNTIF($F$4:$F34,"A"),-1)</f>
        <v>-1</v>
      </c>
      <c r="P34" s="11">
        <f>IF(OR($F34="A",$F34="C"),COUNTIF($F$4:$F34,"C"),-1)</f>
        <v>-1</v>
      </c>
      <c r="R34" s="18">
        <f t="shared" si="1"/>
        <v>-1</v>
      </c>
      <c r="S34" s="19">
        <f t="shared" si="2"/>
        <v>-1</v>
      </c>
      <c r="T34" s="20">
        <f t="shared" si="3"/>
        <v>-1</v>
      </c>
      <c r="U34" s="12">
        <f t="shared" si="4"/>
        <v>-1</v>
      </c>
      <c r="V34" s="13">
        <f t="shared" si="5"/>
        <v>-1</v>
      </c>
      <c r="W34" s="14">
        <f t="shared" si="6"/>
        <v>-1</v>
      </c>
      <c r="X34" s="14">
        <f t="shared" si="13"/>
        <v>-1</v>
      </c>
      <c r="Y34" s="12">
        <f t="shared" si="8"/>
        <v>-1</v>
      </c>
      <c r="Z34" s="13">
        <f t="shared" si="9"/>
        <v>-1</v>
      </c>
      <c r="AA34" s="14">
        <f t="shared" si="10"/>
        <v>-1</v>
      </c>
      <c r="AQ34" s="10">
        <f t="shared" si="14"/>
        <v>-1</v>
      </c>
      <c r="AR34" s="10">
        <f t="shared" si="15"/>
        <v>-1</v>
      </c>
      <c r="AS34" s="10">
        <f t="shared" si="16"/>
        <v>-1</v>
      </c>
    </row>
    <row r="35" spans="1:45" ht="5.099999999999999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5"/>
      <c r="L35" s="6">
        <f t="shared" si="11"/>
        <v>-2</v>
      </c>
      <c r="M35" s="9">
        <f t="shared" si="12"/>
        <v>0</v>
      </c>
      <c r="N35" s="9">
        <f t="shared" si="0"/>
        <v>15</v>
      </c>
      <c r="O35" s="9">
        <f>IF(OR($F35="A",$F35="C"),COUNTIF($F$4:$F35,"A"),-1)</f>
        <v>-1</v>
      </c>
      <c r="P35" s="11">
        <f>IF(OR($F35="A",$F35="C"),COUNTIF($F$4:$F35,"C"),-1)</f>
        <v>-1</v>
      </c>
      <c r="R35" s="18">
        <f t="shared" si="1"/>
        <v>-1</v>
      </c>
      <c r="S35" s="19">
        <f t="shared" si="2"/>
        <v>-1</v>
      </c>
      <c r="T35" s="20">
        <f t="shared" si="3"/>
        <v>-1</v>
      </c>
      <c r="U35" s="12">
        <f t="shared" si="4"/>
        <v>-1</v>
      </c>
      <c r="V35" s="13">
        <f t="shared" si="5"/>
        <v>-1</v>
      </c>
      <c r="W35" s="14">
        <f t="shared" si="6"/>
        <v>-1</v>
      </c>
      <c r="X35" s="14">
        <f t="shared" si="13"/>
        <v>-1</v>
      </c>
      <c r="Y35" s="12">
        <f t="shared" si="8"/>
        <v>-1</v>
      </c>
      <c r="Z35" s="13">
        <f t="shared" si="9"/>
        <v>-1</v>
      </c>
      <c r="AA35" s="14">
        <f t="shared" si="10"/>
        <v>-1</v>
      </c>
      <c r="AQ35" s="10">
        <f t="shared" si="14"/>
        <v>-1</v>
      </c>
      <c r="AR35" s="10">
        <f t="shared" si="15"/>
        <v>-1</v>
      </c>
      <c r="AS35" s="10">
        <f t="shared" si="16"/>
        <v>-1</v>
      </c>
    </row>
    <row r="36" spans="1:45" x14ac:dyDescent="0.25">
      <c r="A36" s="33"/>
      <c r="B36" s="34"/>
      <c r="C36" s="34"/>
      <c r="D36" s="3"/>
      <c r="E36" s="4"/>
      <c r="F36" s="7"/>
      <c r="G36" s="4"/>
      <c r="H36" s="5"/>
      <c r="I36" s="34"/>
      <c r="J36" s="34"/>
      <c r="K36" s="35"/>
      <c r="L36" s="6">
        <f t="shared" si="11"/>
        <v>-2</v>
      </c>
      <c r="M36" s="9">
        <f t="shared" si="12"/>
        <v>0</v>
      </c>
      <c r="N36" s="9">
        <f t="shared" si="0"/>
        <v>15</v>
      </c>
      <c r="O36" s="9">
        <f>IF(OR($F36="A",$F36="C"),COUNTIF($F$4:$F36,"A"),-1)</f>
        <v>-1</v>
      </c>
      <c r="P36" s="11">
        <f>IF(OR($F36="A",$F36="C"),COUNTIF($F$4:$F36,"C"),-1)</f>
        <v>-1</v>
      </c>
      <c r="R36" s="18">
        <f t="shared" si="1"/>
        <v>-1</v>
      </c>
      <c r="S36" s="19">
        <f t="shared" si="2"/>
        <v>-1</v>
      </c>
      <c r="T36" s="20">
        <f t="shared" si="3"/>
        <v>-1</v>
      </c>
      <c r="U36" s="12">
        <f t="shared" si="4"/>
        <v>-1</v>
      </c>
      <c r="V36" s="13">
        <f t="shared" si="5"/>
        <v>-1</v>
      </c>
      <c r="W36" s="14">
        <f t="shared" si="6"/>
        <v>-1</v>
      </c>
      <c r="X36" s="14">
        <f t="shared" si="13"/>
        <v>-1</v>
      </c>
      <c r="Y36" s="12">
        <f t="shared" si="8"/>
        <v>-1</v>
      </c>
      <c r="Z36" s="13">
        <f t="shared" si="9"/>
        <v>-1</v>
      </c>
      <c r="AA36" s="14">
        <f t="shared" si="10"/>
        <v>-1</v>
      </c>
      <c r="AQ36" s="10">
        <f t="shared" si="14"/>
        <v>-1</v>
      </c>
      <c r="AR36" s="10">
        <f t="shared" si="15"/>
        <v>-1</v>
      </c>
      <c r="AS36" s="10">
        <f t="shared" si="16"/>
        <v>-1</v>
      </c>
    </row>
    <row r="37" spans="1:45" ht="5.099999999999999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6">
        <f t="shared" si="11"/>
        <v>-2</v>
      </c>
      <c r="M37" s="9">
        <f t="shared" si="12"/>
        <v>0</v>
      </c>
      <c r="N37" s="9">
        <f t="shared" si="0"/>
        <v>15</v>
      </c>
      <c r="O37" s="9">
        <f>IF(OR($F37="A",$F37="C"),COUNTIF($F$4:$F37,"A"),-1)</f>
        <v>-1</v>
      </c>
      <c r="P37" s="11">
        <f>IF(OR($F37="A",$F37="C"),COUNTIF($F$4:$F37,"C"),-1)</f>
        <v>-1</v>
      </c>
      <c r="R37" s="18">
        <f t="shared" si="1"/>
        <v>-1</v>
      </c>
      <c r="S37" s="19">
        <f t="shared" si="2"/>
        <v>-1</v>
      </c>
      <c r="T37" s="20">
        <f t="shared" si="3"/>
        <v>-1</v>
      </c>
      <c r="U37" s="12">
        <f t="shared" si="4"/>
        <v>-1</v>
      </c>
      <c r="V37" s="13">
        <f t="shared" si="5"/>
        <v>-1</v>
      </c>
      <c r="W37" s="14">
        <f t="shared" si="6"/>
        <v>-1</v>
      </c>
      <c r="X37" s="14">
        <f t="shared" si="13"/>
        <v>-1</v>
      </c>
      <c r="Y37" s="12">
        <f t="shared" si="8"/>
        <v>-1</v>
      </c>
      <c r="Z37" s="13">
        <f t="shared" si="9"/>
        <v>-1</v>
      </c>
      <c r="AA37" s="14">
        <f t="shared" si="10"/>
        <v>-1</v>
      </c>
      <c r="AQ37" s="10">
        <f t="shared" si="14"/>
        <v>-1</v>
      </c>
      <c r="AR37" s="10">
        <f t="shared" si="15"/>
        <v>-1</v>
      </c>
      <c r="AS37" s="10">
        <f t="shared" si="16"/>
        <v>-1</v>
      </c>
    </row>
    <row r="38" spans="1:45" x14ac:dyDescent="0.25">
      <c r="A38" s="33"/>
      <c r="B38" s="34"/>
      <c r="C38" s="3"/>
      <c r="D38" s="4"/>
      <c r="E38" s="4"/>
      <c r="F38" s="7"/>
      <c r="G38" s="5"/>
      <c r="H38" s="34"/>
      <c r="I38" s="34"/>
      <c r="J38" s="34"/>
      <c r="K38" s="35"/>
      <c r="L38" s="6">
        <f t="shared" si="11"/>
        <v>-2</v>
      </c>
      <c r="M38" s="9">
        <f t="shared" si="12"/>
        <v>0</v>
      </c>
      <c r="N38" s="9">
        <f t="shared" si="0"/>
        <v>15</v>
      </c>
      <c r="O38" s="9">
        <f>IF(OR($F38="A",$F38="C"),COUNTIF($F$4:$F38,"A"),-1)</f>
        <v>-1</v>
      </c>
      <c r="P38" s="11">
        <f>IF(OR($F38="A",$F38="C"),COUNTIF($F$4:$F38,"C"),-1)</f>
        <v>-1</v>
      </c>
      <c r="R38" s="18">
        <f t="shared" si="1"/>
        <v>-1</v>
      </c>
      <c r="S38" s="19">
        <f t="shared" si="2"/>
        <v>-1</v>
      </c>
      <c r="T38" s="20">
        <f t="shared" si="3"/>
        <v>-1</v>
      </c>
      <c r="U38" s="12">
        <f t="shared" si="4"/>
        <v>-1</v>
      </c>
      <c r="V38" s="13">
        <f t="shared" si="5"/>
        <v>-1</v>
      </c>
      <c r="W38" s="14">
        <f t="shared" si="6"/>
        <v>-1</v>
      </c>
      <c r="X38" s="14">
        <f t="shared" si="13"/>
        <v>-1</v>
      </c>
      <c r="Y38" s="12">
        <f t="shared" si="8"/>
        <v>-1</v>
      </c>
      <c r="Z38" s="13">
        <f t="shared" si="9"/>
        <v>-1</v>
      </c>
      <c r="AA38" s="14">
        <f t="shared" si="10"/>
        <v>-1</v>
      </c>
      <c r="AQ38" s="10">
        <f t="shared" si="14"/>
        <v>-1</v>
      </c>
      <c r="AR38" s="10">
        <f t="shared" si="15"/>
        <v>-1</v>
      </c>
      <c r="AS38" s="10">
        <f t="shared" si="16"/>
        <v>-1</v>
      </c>
    </row>
    <row r="39" spans="1:45" ht="5.099999999999999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5"/>
      <c r="L39" s="6">
        <f t="shared" si="11"/>
        <v>-2</v>
      </c>
      <c r="M39" s="9">
        <f t="shared" si="12"/>
        <v>0</v>
      </c>
      <c r="N39" s="9">
        <f t="shared" si="0"/>
        <v>15</v>
      </c>
      <c r="O39" s="9">
        <f>IF(OR($F39="A",$F39="C"),COUNTIF($F$4:$F39,"A"),-1)</f>
        <v>-1</v>
      </c>
      <c r="P39" s="11">
        <f>IF(OR($F39="A",$F39="C"),COUNTIF($F$4:$F39,"C"),-1)</f>
        <v>-1</v>
      </c>
      <c r="R39" s="18">
        <f t="shared" si="1"/>
        <v>-1</v>
      </c>
      <c r="S39" s="19">
        <f t="shared" si="2"/>
        <v>-1</v>
      </c>
      <c r="T39" s="20">
        <f t="shared" si="3"/>
        <v>-1</v>
      </c>
      <c r="U39" s="12">
        <f t="shared" si="4"/>
        <v>-1</v>
      </c>
      <c r="V39" s="13">
        <f t="shared" si="5"/>
        <v>-1</v>
      </c>
      <c r="W39" s="14">
        <f t="shared" si="6"/>
        <v>-1</v>
      </c>
      <c r="X39" s="14">
        <f t="shared" si="13"/>
        <v>-1</v>
      </c>
      <c r="Y39" s="12">
        <f t="shared" si="8"/>
        <v>-1</v>
      </c>
      <c r="Z39" s="13">
        <f t="shared" si="9"/>
        <v>-1</v>
      </c>
      <c r="AA39" s="14">
        <f t="shared" si="10"/>
        <v>-1</v>
      </c>
      <c r="AQ39" s="10">
        <f t="shared" si="14"/>
        <v>-1</v>
      </c>
      <c r="AR39" s="10">
        <f t="shared" si="15"/>
        <v>-1</v>
      </c>
      <c r="AS39" s="10">
        <f t="shared" si="16"/>
        <v>-1</v>
      </c>
    </row>
    <row r="40" spans="1:45" x14ac:dyDescent="0.25">
      <c r="A40" s="33"/>
      <c r="B40" s="34"/>
      <c r="C40" s="34"/>
      <c r="D40" s="34"/>
      <c r="E40" s="3"/>
      <c r="F40" s="7"/>
      <c r="G40" s="4"/>
      <c r="H40" s="4"/>
      <c r="I40" s="5"/>
      <c r="J40" s="34"/>
      <c r="K40" s="35"/>
      <c r="L40" s="6">
        <f t="shared" si="11"/>
        <v>-2</v>
      </c>
      <c r="M40" s="9">
        <f t="shared" si="12"/>
        <v>0</v>
      </c>
      <c r="N40" s="9">
        <f t="shared" si="0"/>
        <v>15</v>
      </c>
      <c r="O40" s="9">
        <f>IF(OR($F40="A",$F40="C"),COUNTIF($F$4:$F40,"A"),-1)</f>
        <v>-1</v>
      </c>
      <c r="P40" s="11">
        <f>IF(OR($F40="A",$F40="C"),COUNTIF($F$4:$F40,"C"),-1)</f>
        <v>-1</v>
      </c>
      <c r="R40" s="18">
        <f t="shared" si="1"/>
        <v>-1</v>
      </c>
      <c r="S40" s="19">
        <f t="shared" si="2"/>
        <v>-1</v>
      </c>
      <c r="T40" s="20">
        <f t="shared" si="3"/>
        <v>-1</v>
      </c>
      <c r="U40" s="12">
        <f t="shared" si="4"/>
        <v>-1</v>
      </c>
      <c r="V40" s="13">
        <f t="shared" si="5"/>
        <v>-1</v>
      </c>
      <c r="W40" s="14">
        <f t="shared" si="6"/>
        <v>-1</v>
      </c>
      <c r="X40" s="14">
        <f t="shared" si="13"/>
        <v>-1</v>
      </c>
      <c r="Y40" s="12">
        <f t="shared" si="8"/>
        <v>-1</v>
      </c>
      <c r="Z40" s="13">
        <f t="shared" si="9"/>
        <v>-1</v>
      </c>
      <c r="AA40" s="14">
        <f t="shared" si="10"/>
        <v>-1</v>
      </c>
      <c r="AQ40" s="10">
        <f t="shared" si="14"/>
        <v>-1</v>
      </c>
      <c r="AR40" s="10">
        <f t="shared" si="15"/>
        <v>-1</v>
      </c>
      <c r="AS40" s="10">
        <f t="shared" si="16"/>
        <v>-1</v>
      </c>
    </row>
    <row r="41" spans="1:45" ht="5.099999999999999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5"/>
      <c r="L41" s="6">
        <f t="shared" si="11"/>
        <v>-2</v>
      </c>
      <c r="M41" s="9">
        <f t="shared" si="12"/>
        <v>0</v>
      </c>
      <c r="N41" s="9">
        <f t="shared" si="0"/>
        <v>15</v>
      </c>
      <c r="O41" s="9">
        <f>IF(OR($F41="A",$F41="C"),COUNTIF($F$4:$F41,"A"),-1)</f>
        <v>-1</v>
      </c>
      <c r="P41" s="11">
        <f>IF(OR($F41="A",$F41="C"),COUNTIF($F$4:$F41,"C"),-1)</f>
        <v>-1</v>
      </c>
      <c r="R41" s="18">
        <f t="shared" si="1"/>
        <v>-1</v>
      </c>
      <c r="S41" s="19">
        <f t="shared" si="2"/>
        <v>-1</v>
      </c>
      <c r="T41" s="20">
        <f t="shared" si="3"/>
        <v>-1</v>
      </c>
      <c r="U41" s="12">
        <f t="shared" si="4"/>
        <v>-1</v>
      </c>
      <c r="V41" s="13">
        <f t="shared" si="5"/>
        <v>-1</v>
      </c>
      <c r="W41" s="14">
        <f t="shared" si="6"/>
        <v>-1</v>
      </c>
      <c r="X41" s="14">
        <f t="shared" si="13"/>
        <v>-1</v>
      </c>
      <c r="Y41" s="12">
        <f t="shared" si="8"/>
        <v>-1</v>
      </c>
      <c r="Z41" s="13">
        <f t="shared" si="9"/>
        <v>-1</v>
      </c>
      <c r="AA41" s="14">
        <f t="shared" si="10"/>
        <v>-1</v>
      </c>
      <c r="AQ41" s="10">
        <f t="shared" si="14"/>
        <v>-1</v>
      </c>
      <c r="AR41" s="10">
        <f t="shared" si="15"/>
        <v>-1</v>
      </c>
      <c r="AS41" s="10">
        <f t="shared" si="16"/>
        <v>-1</v>
      </c>
    </row>
    <row r="42" spans="1:45" x14ac:dyDescent="0.25">
      <c r="A42" s="33"/>
      <c r="B42" s="34"/>
      <c r="C42" s="34"/>
      <c r="D42" s="34"/>
      <c r="E42" s="34"/>
      <c r="F42" s="7"/>
      <c r="G42" s="4"/>
      <c r="H42" s="4"/>
      <c r="I42" s="4"/>
      <c r="J42" s="5"/>
      <c r="K42" s="35"/>
      <c r="L42" s="6">
        <f t="shared" si="11"/>
        <v>-2</v>
      </c>
      <c r="M42" s="9">
        <f t="shared" si="12"/>
        <v>0</v>
      </c>
      <c r="N42" s="9">
        <f t="shared" si="0"/>
        <v>15</v>
      </c>
      <c r="O42" s="9">
        <f>IF(OR($F42="A",$F42="C"),COUNTIF($F$4:$F42,"A"),-1)</f>
        <v>-1</v>
      </c>
      <c r="P42" s="11">
        <f>IF(OR($F42="A",$F42="C"),COUNTIF($F$4:$F42,"C"),-1)</f>
        <v>-1</v>
      </c>
      <c r="R42" s="18">
        <f t="shared" si="1"/>
        <v>-1</v>
      </c>
      <c r="S42" s="19">
        <f t="shared" si="2"/>
        <v>-1</v>
      </c>
      <c r="T42" s="20">
        <f t="shared" si="3"/>
        <v>-1</v>
      </c>
      <c r="U42" s="12">
        <f t="shared" si="4"/>
        <v>-1</v>
      </c>
      <c r="V42" s="13">
        <f t="shared" si="5"/>
        <v>-1</v>
      </c>
      <c r="W42" s="14">
        <f t="shared" si="6"/>
        <v>-1</v>
      </c>
      <c r="X42" s="14">
        <f t="shared" si="13"/>
        <v>-1</v>
      </c>
      <c r="Y42" s="12">
        <f t="shared" si="8"/>
        <v>-1</v>
      </c>
      <c r="Z42" s="13">
        <f t="shared" si="9"/>
        <v>-1</v>
      </c>
      <c r="AA42" s="14">
        <f t="shared" si="10"/>
        <v>-1</v>
      </c>
      <c r="AQ42" s="10">
        <f t="shared" si="14"/>
        <v>-1</v>
      </c>
      <c r="AR42" s="10">
        <f t="shared" si="15"/>
        <v>-1</v>
      </c>
      <c r="AS42" s="10">
        <f t="shared" si="16"/>
        <v>-1</v>
      </c>
    </row>
    <row r="43" spans="1:45" ht="5.0999999999999996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8"/>
      <c r="L43" s="15"/>
      <c r="M43" s="16"/>
      <c r="N43" s="16"/>
      <c r="O43" s="16">
        <f>IF(OR($F43="A",$F43="C"),COUNTIF($F$4:$F43,"A"),0)</f>
        <v>0</v>
      </c>
      <c r="P43" s="17">
        <f>IF(OR($F43="A",$F43="C"),COUNTIF($F$4:$F43,"C"),0)</f>
        <v>0</v>
      </c>
      <c r="R43" s="21">
        <f t="shared" si="1"/>
        <v>-1</v>
      </c>
      <c r="S43" s="22">
        <f t="shared" si="2"/>
        <v>-1</v>
      </c>
      <c r="T43" s="23">
        <f t="shared" si="3"/>
        <v>-1</v>
      </c>
      <c r="U43" s="15">
        <f t="shared" si="4"/>
        <v>-1</v>
      </c>
      <c r="V43" s="16">
        <f t="shared" si="5"/>
        <v>-1</v>
      </c>
      <c r="W43" s="17">
        <f t="shared" si="6"/>
        <v>-1</v>
      </c>
      <c r="X43" s="17"/>
      <c r="Y43" s="15"/>
      <c r="Z43" s="16"/>
      <c r="AA43" s="17"/>
    </row>
    <row r="44" spans="1:45" x14ac:dyDescent="0.25">
      <c r="F44" s="9"/>
    </row>
  </sheetData>
  <mergeCells count="5">
    <mergeCell ref="U1:W1"/>
    <mergeCell ref="X1:X2"/>
    <mergeCell ref="Y1:AA1"/>
    <mergeCell ref="AQ1:AS1"/>
    <mergeCell ref="R1:T1"/>
  </mergeCells>
  <conditionalFormatting sqref="F4 F34 F6 F8 F10 F12 F14 F16 F18 F20 F22 F24 F26 F28 F30 F32 F36 F38 F40 F42 F44:F426">
    <cfRule type="cellIs" dxfId="5" priority="132" operator="equal">
      <formula>"C"</formula>
    </cfRule>
  </conditionalFormatting>
  <conditionalFormatting sqref="F4 F34 F6 F8 F10 F12 F14 F16 F18 F20 F22 F24 F26 F28 F30 F32 F36 F38 F40 F42">
    <cfRule type="cellIs" dxfId="4" priority="130" operator="equal">
      <formula>0</formula>
    </cfRule>
  </conditionalFormatting>
  <conditionalFormatting sqref="O4:P42">
    <cfRule type="cellIs" dxfId="3" priority="9" operator="equal">
      <formula>-1</formula>
    </cfRule>
  </conditionalFormatting>
  <conditionalFormatting sqref="L4:N42">
    <cfRule type="cellIs" dxfId="2" priority="8" operator="lessThan">
      <formula>1</formula>
    </cfRule>
  </conditionalFormatting>
  <conditionalFormatting sqref="U43:W43 U4:AA42 AQ4:AS42 R4:T43">
    <cfRule type="cellIs" dxfId="1" priority="5" stopIfTrue="1" operator="lessThan">
      <formula>0</formula>
    </cfRule>
  </conditionalFormatting>
  <conditionalFormatting sqref="AQ4:AS42">
    <cfRule type="iconSet" priority="133">
      <iconSet iconSet="3Symbols2" reverse="1">
        <cfvo type="percent" val="0"/>
        <cfvo type="num" val="$E$1"/>
        <cfvo type="num" val="$E$1"/>
      </iconSet>
    </cfRule>
  </conditionalFormatting>
  <conditionalFormatting sqref="R4:T43">
    <cfRule type="iconSet" priority="134">
      <iconSet iconSet="3Symbols2" reverse="1">
        <cfvo type="percent" val="0"/>
        <cfvo type="num" val="$E$1"/>
        <cfvo type="num" val="$E$1"/>
      </iconSet>
    </cfRule>
  </conditionalFormatting>
  <conditionalFormatting sqref="F4 F34 F6 F8 F10 F12 F14 F16 F18 F20 F22 F24 F26 F28 F30 F32 F36 F38 F40 F42">
    <cfRule type="cellIs" dxfId="0" priority="131" operator="equal">
      <formula>"A"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PL-score</vt:lpstr>
    </vt:vector>
  </TitlesOfParts>
  <Company>UZ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Dehaspe</dc:creator>
  <cp:lastModifiedBy>Luc Dehaspe</cp:lastModifiedBy>
  <dcterms:created xsi:type="dcterms:W3CDTF">2017-03-30T14:19:35Z</dcterms:created>
  <dcterms:modified xsi:type="dcterms:W3CDTF">2019-03-28T12:00:23Z</dcterms:modified>
</cp:coreProperties>
</file>