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dentificación de Riesgos" sheetId="1" r:id="rId4"/>
    <sheet state="visible" name="Procesos" sheetId="2" r:id="rId5"/>
    <sheet state="visible" name="Matriz de Riesgos" sheetId="3" r:id="rId6"/>
    <sheet state="visible" name="Plan de Acción" sheetId="4" r:id="rId7"/>
  </sheets>
  <definedNames/>
  <calcPr/>
  <extLst>
    <ext uri="GoogleSheetsCustomDataVersion2">
      <go:sheetsCustomData xmlns:go="http://customooxmlschemas.google.com/" r:id="rId8" roundtripDataChecksum="cEQZ727OiZG3ztqoLhPOeTsuGnp+HCsyA4qd+qpEJoQ="/>
    </ext>
  </extLst>
</workbook>
</file>

<file path=xl/sharedStrings.xml><?xml version="1.0" encoding="utf-8"?>
<sst xmlns="http://schemas.openxmlformats.org/spreadsheetml/2006/main" count="447" uniqueCount="285">
  <si>
    <t>MATRIZ DE RIESGOS  - GESTION DE RIESGOS</t>
  </si>
  <si>
    <t>IDENTIFICACIÓN DE RIESGOS</t>
  </si>
  <si>
    <t>Codigo</t>
  </si>
  <si>
    <t>NOMBRE DEL RIESGO</t>
  </si>
  <si>
    <t>ACTIVO(S) AFECTADO(S)</t>
  </si>
  <si>
    <t>PROCESO AL QUE ESTA ASOCIADO</t>
  </si>
  <si>
    <t>¿CADA CUANTO PODRÍA SUCEDER? (FRECUENCIA)</t>
  </si>
  <si>
    <t>¿QUÉ IMPACTO PODRÍA CAUSAR?</t>
  </si>
  <si>
    <t>PROBABILIDAD</t>
  </si>
  <si>
    <t>IMPACTO</t>
  </si>
  <si>
    <t>CALIFICACIÓN DE RIESGO</t>
  </si>
  <si>
    <t>NIVEL DE RIESGO</t>
  </si>
  <si>
    <t>MAGNITUD RIESGO</t>
  </si>
  <si>
    <t>R1</t>
  </si>
  <si>
    <t xml:space="preserve">Retrasos en la finalización del flujo conversacional </t>
  </si>
  <si>
    <t xml:space="preserve">                 Chatbot y flujo conversacional</t>
  </si>
  <si>
    <t xml:space="preserve">                 Desarrollo del flujo del chatbot</t>
  </si>
  <si>
    <t xml:space="preserve">                                Media frecuencia</t>
  </si>
  <si>
    <t xml:space="preserve">                   Retrasos en el cronograma</t>
  </si>
  <si>
    <t>Bajo</t>
  </si>
  <si>
    <t xml:space="preserve">                Bajo</t>
  </si>
  <si>
    <t>en Voiceflow.</t>
  </si>
  <si>
    <t>R2</t>
  </si>
  <si>
    <t xml:space="preserve">Problemas en la integración técnica con los </t>
  </si>
  <si>
    <t xml:space="preserve">                    Sistemas internos y chatbot</t>
  </si>
  <si>
    <t xml:space="preserve">                                Integración técnica</t>
  </si>
  <si>
    <t xml:space="preserve">                                 Baja frecuencia</t>
  </si>
  <si>
    <t xml:space="preserve">                      Interrupción de funcionalidades</t>
  </si>
  <si>
    <t>Medio</t>
  </si>
  <si>
    <t xml:space="preserve">               Bajo</t>
  </si>
  <si>
    <t>sistemas internos</t>
  </si>
  <si>
    <t>R3</t>
  </si>
  <si>
    <t>Vulnerabilidades de seguridad en el manejo de</t>
  </si>
  <si>
    <t xml:space="preserve">                          Información sensible</t>
  </si>
  <si>
    <t xml:space="preserve">                                 Gestión de datos</t>
  </si>
  <si>
    <t xml:space="preserve">                       Fuga de información crítica</t>
  </si>
  <si>
    <t>Catastrofico</t>
  </si>
  <si>
    <t xml:space="preserve">              Alto</t>
  </si>
  <si>
    <t xml:space="preserve"> datos de clientes</t>
  </si>
  <si>
    <r>
      <rPr>
        <rFont val="Calibri"/>
        <color rgb="FF000000"/>
        <sz val="11.0"/>
      </rPr>
      <t xml:space="preserve">               </t>
    </r>
    <r>
      <rPr>
        <rFont val="Calibri"/>
        <color theme="0"/>
        <sz val="11.0"/>
      </rPr>
      <t xml:space="preserve"> Bajo</t>
    </r>
  </si>
  <si>
    <t>R4</t>
  </si>
  <si>
    <t>Baja usabilidad detectada en pruebas con usuarios</t>
  </si>
  <si>
    <t xml:space="preserve">                                           Chatbot</t>
  </si>
  <si>
    <t xml:space="preserve">                          Experiencia de usuario</t>
  </si>
  <si>
    <t xml:space="preserve">                         Baja adopción del sistema</t>
  </si>
  <si>
    <t xml:space="preserve">	Bajo</t>
  </si>
  <si>
    <r>
      <rPr>
        <rFont val="Calibri"/>
        <color rgb="FF000000"/>
        <sz val="11.0"/>
      </rPr>
      <t xml:space="preserve">            </t>
    </r>
    <r>
      <rPr>
        <rFont val="Calibri"/>
        <color theme="0"/>
        <sz val="11.0"/>
      </rPr>
      <t xml:space="preserve"> Medio</t>
    </r>
  </si>
  <si>
    <t>R5</t>
  </si>
  <si>
    <t>Problemas de conexión entre API y Base de Datos</t>
  </si>
  <si>
    <t xml:space="preserve">                             API y Base de Datos</t>
  </si>
  <si>
    <t xml:space="preserve">                          Conexión de servicios</t>
  </si>
  <si>
    <t xml:space="preserve">                                Caída del sistema</t>
  </si>
  <si>
    <t xml:space="preserve">            Medio</t>
  </si>
  <si>
    <t>R6</t>
  </si>
  <si>
    <t>Baja disponibilidad del chatbot en la página web</t>
  </si>
  <si>
    <t xml:space="preserve">                           Chatbot y página web</t>
  </si>
  <si>
    <t xml:space="preserve">                                  Disponibilidad</t>
  </si>
  <si>
    <t xml:space="preserve">                                 Alta frecuencia</t>
  </si>
  <si>
    <t xml:space="preserve">                         Interrupción del servicio</t>
  </si>
  <si>
    <t xml:space="preserve">              Bajo</t>
  </si>
  <si>
    <t>R7</t>
  </si>
  <si>
    <t xml:space="preserve">Insatisfacción del cliente debido a respuestas </t>
  </si>
  <si>
    <t xml:space="preserve">                                        Chatbot</t>
  </si>
  <si>
    <t xml:space="preserve">                           Respuestas generadas</t>
  </si>
  <si>
    <t xml:space="preserve">                                Alta frecuencia</t>
  </si>
  <si>
    <t xml:space="preserve">                     Mala percepción del servicio</t>
  </si>
  <si>
    <t>genéricas del chatbot</t>
  </si>
  <si>
    <t>R8</t>
  </si>
  <si>
    <t xml:space="preserve">Costos imprevistos durante el desarrollo y </t>
  </si>
  <si>
    <t xml:space="preserve">                                      Presupuesto</t>
  </si>
  <si>
    <t xml:space="preserve">                                    Presupuesto</t>
  </si>
  <si>
    <t xml:space="preserve">                            Incremento en costos</t>
  </si>
  <si>
    <t xml:space="preserve">             Bajo</t>
  </si>
  <si>
    <t>y despliegue</t>
  </si>
  <si>
    <t>R9</t>
  </si>
  <si>
    <t xml:space="preserve">Falta de entrenamiento del personal para usar </t>
  </si>
  <si>
    <t xml:space="preserve">                                        Personal</t>
  </si>
  <si>
    <t xml:space="preserve">                                   Capacitación</t>
  </si>
  <si>
    <t xml:space="preserve">                          Baja eficiencia operativa</t>
  </si>
  <si>
    <t>el chatbot y dashboards</t>
  </si>
  <si>
    <t>R10</t>
  </si>
  <si>
    <t>Dependencia excesiva de herramientas externas</t>
  </si>
  <si>
    <t xml:space="preserve">    Herramientas externas (Voiceflow, Power BI)</t>
  </si>
  <si>
    <t xml:space="preserve">                    Herramientas del proyecto</t>
  </si>
  <si>
    <t xml:space="preserve">                      Retrasos en el desarrollo</t>
  </si>
  <si>
    <t xml:space="preserve">            Bajo</t>
  </si>
  <si>
    <t>R11</t>
  </si>
  <si>
    <t>Errores en la personalización de respuestas del</t>
  </si>
  <si>
    <t xml:space="preserve">                                         Chatbot</t>
  </si>
  <si>
    <t xml:space="preserve">                Personalización de respuestas</t>
  </si>
  <si>
    <t xml:space="preserve">                              Media frecuencia</t>
  </si>
  <si>
    <t xml:space="preserve">                        Respuestas incorrectas</t>
  </si>
  <si>
    <t xml:space="preserve"> chatbot basadas en interacciones previas</t>
  </si>
  <si>
    <t>R12</t>
  </si>
  <si>
    <t xml:space="preserve">Resistencia de los clientes a interactuar con el </t>
  </si>
  <si>
    <t xml:space="preserve">                                       Clientes</t>
  </si>
  <si>
    <t xml:space="preserve">                         Adopción del chatbot</t>
  </si>
  <si>
    <t xml:space="preserve">                                Baja frecuencia</t>
  </si>
  <si>
    <t xml:space="preserve">                      Baja adopción del sistema</t>
  </si>
  <si>
    <t xml:space="preserve"> chatbot</t>
  </si>
  <si>
    <t xml:space="preserve">       Catastrófico</t>
  </si>
  <si>
    <t>R13</t>
  </si>
  <si>
    <t>Sobrecarga del servidor durante períodos de</t>
  </si>
  <si>
    <t xml:space="preserve">                                       Servidor</t>
  </si>
  <si>
    <t xml:space="preserve">                             Gestión de carga</t>
  </si>
  <si>
    <t xml:space="preserve">                            Caída del sistema</t>
  </si>
  <si>
    <t>alta demanda</t>
  </si>
  <si>
    <t>LEVANTAMIENTO DE PROCESOS</t>
  </si>
  <si>
    <t>NOMBRE DEL PROCESO</t>
  </si>
  <si>
    <t>DESCRIPCIÓN DEL PROCESO</t>
  </si>
  <si>
    <t>TIPO PROCESO</t>
  </si>
  <si>
    <t>DUEÑO PROCESO</t>
  </si>
  <si>
    <t>PARTICIPANTES</t>
  </si>
  <si>
    <r>
      <rPr>
        <rFont val="Arial"/>
        <b/>
        <color theme="1"/>
        <sz val="12.0"/>
      </rPr>
      <t>Fase 1</t>
    </r>
    <r>
      <rPr>
        <rFont val="Arial"/>
        <color theme="1"/>
        <sz val="12.0"/>
      </rPr>
      <t xml:space="preserve"> Planificacion del proyecto</t>
    </r>
  </si>
  <si>
    <t>Definición de objetivos y alcance</t>
  </si>
  <si>
    <t>Especificar claramente los objetivos de nuestro proyecto y sus limites</t>
  </si>
  <si>
    <t>Organizacion y Planificacion</t>
  </si>
  <si>
    <t>Grupo completo</t>
  </si>
  <si>
    <t>Establecimiento de cronograma y plazos</t>
  </si>
  <si>
    <t>Fijar plazos para el desarrollo del proyecto y sus diferentes fases</t>
  </si>
  <si>
    <t>Diaz</t>
  </si>
  <si>
    <t>Identificación de recursos</t>
  </si>
  <si>
    <t>Aclarar los recursos humanos y materiales necesarios para el desarrollo del proyecto</t>
  </si>
  <si>
    <t>Documentacion inicial</t>
  </si>
  <si>
    <t>Documentos necesarios para nuestra primera entrega</t>
  </si>
  <si>
    <t>Oranizacion y Documentacion</t>
  </si>
  <si>
    <r>
      <rPr>
        <rFont val="Arial"/>
        <b/>
        <color theme="1"/>
        <sz val="12.0"/>
      </rPr>
      <t xml:space="preserve">Fase 2 </t>
    </r>
    <r>
      <rPr>
        <rFont val="Arial"/>
        <color theme="1"/>
        <sz val="12.0"/>
      </rPr>
      <t>Diseño y Desarrollo</t>
    </r>
  </si>
  <si>
    <t>Análisis de requisitos</t>
  </si>
  <si>
    <t>Informacion necesaria para el chatbot</t>
  </si>
  <si>
    <t>Planificacion</t>
  </si>
  <si>
    <t>Diseño de flujo voiceflow</t>
  </si>
  <si>
    <t>Estructura del chatbot</t>
  </si>
  <si>
    <t>Ejecucion</t>
  </si>
  <si>
    <t>Neira y Diaz</t>
  </si>
  <si>
    <t>Neira / Diaz</t>
  </si>
  <si>
    <t>Desarrollo del chatbot</t>
  </si>
  <si>
    <t>Implementacion de todo lo necesario para el funcionamiento correcto del chatbot</t>
  </si>
  <si>
    <t>Neira</t>
  </si>
  <si>
    <t>Planificacion base de datos</t>
  </si>
  <si>
    <t>¿Que base de datos utilizaremos y por que?, como la usaremos</t>
  </si>
  <si>
    <t>Fuchslocher / Sandoval</t>
  </si>
  <si>
    <t>Conexion Api</t>
  </si>
  <si>
    <t>Conexion entre Chatbot y BD</t>
  </si>
  <si>
    <t>Desarrollo del Base de datos</t>
  </si>
  <si>
    <t>Crear la base de datos y que sea funcional</t>
  </si>
  <si>
    <t>Fuchslocher</t>
  </si>
  <si>
    <t>Planteamiento Dashboard</t>
  </si>
  <si>
    <t>Que datos usaremos y como los motraremos</t>
  </si>
  <si>
    <t>Sandoval / Diaz</t>
  </si>
  <si>
    <t>Desarrollo Dashboard</t>
  </si>
  <si>
    <t>Dashboard finalizado</t>
  </si>
  <si>
    <t>Sandoval</t>
  </si>
  <si>
    <t>Documentacion segunda entrega</t>
  </si>
  <si>
    <t>Documentos necesarios para nuestra segunda entrega</t>
  </si>
  <si>
    <r>
      <rPr>
        <rFont val="Arial"/>
        <b/>
        <color rgb="FF000000"/>
        <sz val="12.0"/>
      </rPr>
      <t xml:space="preserve">Fase 3 </t>
    </r>
    <r>
      <rPr>
        <rFont val="Arial"/>
        <color rgb="FF000000"/>
        <sz val="12.0"/>
      </rPr>
      <t>Pruebas y Evaluación de Usabilidad</t>
    </r>
  </si>
  <si>
    <t>Pruebas internas del chatbot</t>
  </si>
  <si>
    <t>Realizar pruebas para evaluar la funcionalidad del bot</t>
  </si>
  <si>
    <t>Ejecucion y control</t>
  </si>
  <si>
    <t xml:space="preserve">Neira / Fuchslocher </t>
  </si>
  <si>
    <t>Pruebas conexion base de datos</t>
  </si>
  <si>
    <t>Pruebas para ver que no falle la BD</t>
  </si>
  <si>
    <t>Otras pruebas</t>
  </si>
  <si>
    <t>Pruebas especificas como por ejemplo la funcionalidad de la IA del chatbot</t>
  </si>
  <si>
    <t>Fase 4 Cierre del Proyecto</t>
  </si>
  <si>
    <t>Documentacion Final</t>
  </si>
  <si>
    <t>Documentos necesarios para nuestra entrega final</t>
  </si>
  <si>
    <t>Entrega del proyecto y implementacion</t>
  </si>
  <si>
    <t>Entrega a la empresa del proyecto finalizado, y implementacion</t>
  </si>
  <si>
    <t>Cierre</t>
  </si>
  <si>
    <t>Presentacion del proyecto</t>
  </si>
  <si>
    <t>Presentacion final antes comision de DUOC</t>
  </si>
  <si>
    <t>MATRIZ DE RIESGOS &amp; MAPA DE CALOR</t>
  </si>
  <si>
    <t xml:space="preserve">MATRIZ DE RIESGOS </t>
  </si>
  <si>
    <t>MAPA DE RIESGOS</t>
  </si>
  <si>
    <t>MATRIZ DE RIESGOS CON MAPA CALOR</t>
  </si>
  <si>
    <t>Impacto</t>
  </si>
  <si>
    <t>Probabilidad de Ocurrencia</t>
  </si>
  <si>
    <t>CRITICIDAD</t>
  </si>
  <si>
    <t>C</t>
  </si>
  <si>
    <t>CR</t>
  </si>
  <si>
    <t>Nivel de Riegos (NR) = Criticidad (C) / Cardinalidad Matriz (m ó n)</t>
  </si>
  <si>
    <t>C = P x I</t>
  </si>
  <si>
    <t>1 - 4</t>
  </si>
  <si>
    <t>NR = C / 5</t>
  </si>
  <si>
    <t>5 - 9</t>
  </si>
  <si>
    <t>10 - 19</t>
  </si>
  <si>
    <t>Alto</t>
  </si>
  <si>
    <t>20 - 25</t>
  </si>
  <si>
    <t>Crítico</t>
  </si>
  <si>
    <t>R3 R13</t>
  </si>
  <si>
    <t>R2 R10 R11</t>
  </si>
  <si>
    <t>R1 R9</t>
  </si>
  <si>
    <t>R7 R12</t>
  </si>
  <si>
    <t>1)  Identificación de Riesgos TI y Riesgos Operacionales que afectan distintas Áreas de Negocio.</t>
  </si>
  <si>
    <t>CÓDIGO</t>
  </si>
  <si>
    <t>TIPO</t>
  </si>
  <si>
    <t>RIESGO</t>
  </si>
  <si>
    <t>ÁREA DE NEGOCIO</t>
  </si>
  <si>
    <t>RESPONSABLE</t>
  </si>
  <si>
    <t>SUPUESTOS</t>
  </si>
  <si>
    <t>TI</t>
  </si>
  <si>
    <t>Vulnerabilidades de seguridad en el manejo de datos de clientes.</t>
  </si>
  <si>
    <t>GERENCIA TI</t>
  </si>
  <si>
    <t>Empresa</t>
  </si>
  <si>
    <t>La empresa debe hacerse cargo de su seguridad</t>
  </si>
  <si>
    <t>Problemas de conexión entre APPI y Base de Datos</t>
  </si>
  <si>
    <t>Nuestro grupo</t>
  </si>
  <si>
    <t>El grupo debe planificar usar aplicaciones que se puedan conectar entre si</t>
  </si>
  <si>
    <t>Baja disponibilidad del chatbot en la página web.</t>
  </si>
  <si>
    <t>Que la pagina y el bot esten disponibles es su responsabilidad</t>
  </si>
  <si>
    <t>OPERACIONAL</t>
  </si>
  <si>
    <t>Falta de entrenamiento del personal para usar el chatbot y los dashboards</t>
  </si>
  <si>
    <t>GERENCIA OPERACIONES</t>
  </si>
  <si>
    <t>Empresa y grupo</t>
  </si>
  <si>
    <t>Entre ambos debemos plantear un producto sea facil de usar para cualquier empleado que lo necesite</t>
  </si>
  <si>
    <t>Costos imprevistos durante el desarrollo y despliegue.</t>
  </si>
  <si>
    <t>Grupo</t>
  </si>
  <si>
    <t>La planificacion de costos va por nuestra parte, la empresa solo debe aprovar o rechazar</t>
  </si>
  <si>
    <t>Resistencia de los clientes a interactuar con el chatbot.</t>
  </si>
  <si>
    <t>El bot debe ser facil de usar para los clientes</t>
  </si>
  <si>
    <t>2) Evaluacion y Tratamiento de Riesgos</t>
  </si>
  <si>
    <t>Fecha comienzo auditoría:</t>
  </si>
  <si>
    <t>PLAN DE ACCIÓN</t>
  </si>
  <si>
    <t>ANÁLISIS CUALITATIVO</t>
  </si>
  <si>
    <t>ANÁLISIS CUANTITATIVO</t>
  </si>
  <si>
    <t>RIESGOS FRECUENTES</t>
  </si>
  <si>
    <t>COD. RIESGO</t>
  </si>
  <si>
    <t>FECHA HALLAZGO Aproximado</t>
  </si>
  <si>
    <t>DESCRIPCIÓN DEL RIESGO</t>
  </si>
  <si>
    <t>PROBABILIDAD (1-5)</t>
  </si>
  <si>
    <t>IMPACTO (1-5)</t>
  </si>
  <si>
    <t>CRITICIDAD (P x I)</t>
  </si>
  <si>
    <t>PRIORIDAD</t>
  </si>
  <si>
    <t>ESTRATEGIA</t>
  </si>
  <si>
    <t>ACCIÓN / CONTROL</t>
  </si>
  <si>
    <t>FECHA DE COMPROMISO</t>
  </si>
  <si>
    <t>P(X) ESTADÍSTICA DIARIA</t>
  </si>
  <si>
    <t>% ACUMULADO</t>
  </si>
  <si>
    <t>EVENTOS / PERIODO (AÑO)</t>
  </si>
  <si>
    <t>PROBABILIDAD PERIODO</t>
  </si>
  <si>
    <t>OBSERVACIONES PARA CÁLCULO DE P(X)</t>
  </si>
  <si>
    <t>R1-TI</t>
  </si>
  <si>
    <t>Semana 9</t>
  </si>
  <si>
    <t>Ocasional</t>
  </si>
  <si>
    <t>Robo de datos</t>
  </si>
  <si>
    <t>Alta</t>
  </si>
  <si>
    <t>EVITAR</t>
  </si>
  <si>
    <t>Contratar servicios de CS</t>
  </si>
  <si>
    <t>R2-TI</t>
  </si>
  <si>
    <t>Necesidad de cambios</t>
  </si>
  <si>
    <t>ASUMIR</t>
  </si>
  <si>
    <t>Cambiar si es necesario</t>
  </si>
  <si>
    <t>Inicio de proyecto</t>
  </si>
  <si>
    <t>R3-TI</t>
  </si>
  <si>
    <t>Semana 8</t>
  </si>
  <si>
    <t>Remoto</t>
  </si>
  <si>
    <t>Perdida de clientes potenciales</t>
  </si>
  <si>
    <t>Baja</t>
  </si>
  <si>
    <t>monitorizar</t>
  </si>
  <si>
    <t>R4-OP</t>
  </si>
  <si>
    <t>Semana 7</t>
  </si>
  <si>
    <t>Mal uso</t>
  </si>
  <si>
    <t>Media</t>
  </si>
  <si>
    <t>TRANSFERIR</t>
  </si>
  <si>
    <t>Entrenar al personal</t>
  </si>
  <si>
    <t>R5-OP</t>
  </si>
  <si>
    <t>Sube el presupuesto</t>
  </si>
  <si>
    <t>Ver si es viable</t>
  </si>
  <si>
    <t>R6-OP</t>
  </si>
  <si>
    <t>Semana 10</t>
  </si>
  <si>
    <t>Mejorar el bot</t>
  </si>
  <si>
    <t>3) Priorización de Riesgos: Análisis de Criticidad, ordene en forma descendente desde el riesgo más relevante al menos relevante.</t>
  </si>
  <si>
    <t>CÓD. RIESGO</t>
  </si>
  <si>
    <t>RIESGOS</t>
  </si>
  <si>
    <t>4) Evaluación de Controles: Control(es) por cada riesgo, calcule el Riesgo Residual o Riesgo Neto y estime su Exposición al Riesgo.</t>
  </si>
  <si>
    <t>Niveles de Riesgos</t>
  </si>
  <si>
    <t xml:space="preserve"> 1 - 5</t>
  </si>
  <si>
    <t>Niveles de Efectividad Control</t>
  </si>
  <si>
    <t>CONTROL(ES)</t>
  </si>
  <si>
    <t>EFECTIVIDAD</t>
  </si>
  <si>
    <t>PROMEDIO</t>
  </si>
  <si>
    <t>RIESGO RESIDUAL</t>
  </si>
  <si>
    <t>EXPOSICIÓN</t>
  </si>
  <si>
    <t xml:space="preserve">                      4.0  </t>
  </si>
  <si>
    <t xml:space="preserve">                      2.0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</si>
</sst>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"/>
    <numFmt numFmtId="166" formatCode="d.m"/>
  </numFmts>
  <fonts count="33">
    <font>
      <sz val="11.0"/>
      <color rgb="FF000000"/>
      <name val="Calibri"/>
      <scheme val="minor"/>
    </font>
    <font>
      <b/>
      <sz val="18.0"/>
      <color theme="0"/>
      <name val="Calibri"/>
    </font>
    <font/>
    <font>
      <sz val="11.0"/>
      <color rgb="FF000000"/>
      <name val="Calibri"/>
    </font>
    <font>
      <b/>
      <sz val="15.0"/>
      <color rgb="FF000000"/>
      <name val="Calibri"/>
    </font>
    <font>
      <b/>
      <sz val="14.0"/>
      <color theme="0"/>
      <name val="Arial"/>
    </font>
    <font>
      <sz val="10.0"/>
      <color theme="1"/>
      <name val="Arial"/>
    </font>
    <font>
      <sz val="10.0"/>
      <color rgb="FF666666"/>
      <name val="Open Sans"/>
    </font>
    <font>
      <b/>
      <u/>
      <sz val="10.0"/>
      <color rgb="FF1155CC"/>
      <name val="Open Sans"/>
    </font>
    <font>
      <b/>
      <sz val="10.0"/>
      <color rgb="FFFFFFFF"/>
      <name val="Open Sans"/>
    </font>
    <font>
      <b/>
      <sz val="10.0"/>
      <color theme="1"/>
      <name val="Open Sans"/>
    </font>
    <font>
      <sz val="11.0"/>
      <color theme="0"/>
      <name val="Calibri"/>
    </font>
    <font>
      <color theme="1"/>
      <name val="Calibri"/>
      <scheme val="minor"/>
    </font>
    <font>
      <sz val="11.0"/>
      <color theme="1"/>
      <name val="Calibri"/>
    </font>
    <font>
      <b/>
      <sz val="14.0"/>
      <color rgb="FFFFFFFF"/>
      <name val="Arial"/>
    </font>
    <font>
      <sz val="12.0"/>
      <color theme="1"/>
      <name val="Arial"/>
    </font>
    <font>
      <color theme="1"/>
      <name val="Arial"/>
    </font>
    <font>
      <sz val="12.0"/>
      <color rgb="FF000000"/>
      <name val="Arial"/>
    </font>
    <font>
      <sz val="12.0"/>
      <color rgb="FF1F1F1F"/>
      <name val="Arial"/>
    </font>
    <font>
      <b/>
      <sz val="20.0"/>
      <color rgb="FF000000"/>
      <name val="Calibri"/>
    </font>
    <font>
      <b/>
      <sz val="14.0"/>
      <color rgb="FF000000"/>
      <name val="Calibri"/>
    </font>
    <font>
      <b/>
      <sz val="11.0"/>
      <color rgb="FF000000"/>
      <name val="Calibri"/>
    </font>
    <font>
      <sz val="14.0"/>
      <color rgb="FF000000"/>
      <name val="Calibri"/>
    </font>
    <font>
      <sz val="15.0"/>
      <color rgb="FF000000"/>
      <name val="Calibri"/>
    </font>
    <font>
      <sz val="11.0"/>
      <color theme="10"/>
      <name val="Calibri"/>
    </font>
    <font>
      <u/>
      <sz val="11.0"/>
      <color theme="10"/>
      <name val="Calibri"/>
    </font>
    <font>
      <b/>
      <sz val="16.0"/>
      <color rgb="FF000000"/>
      <name val="Calibri"/>
    </font>
    <font>
      <sz val="16.0"/>
      <color rgb="FF000000"/>
      <name val="Calibri"/>
    </font>
    <font>
      <sz val="11.0"/>
      <color rgb="FFFF0000"/>
      <name val="Calibri"/>
    </font>
    <font>
      <b/>
      <sz val="18.0"/>
      <color rgb="FF000000"/>
      <name val="Calibri"/>
    </font>
    <font>
      <b/>
      <sz val="8.0"/>
      <color theme="0"/>
      <name val="Calibri"/>
    </font>
    <font>
      <b/>
      <sz val="8.0"/>
      <color rgb="FFFFFFFF"/>
      <name val="Calibri"/>
    </font>
    <font>
      <sz val="11.0"/>
      <color rgb="FF000000"/>
      <name val="Docs-Calibri"/>
    </font>
  </fonts>
  <fills count="18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F2F2F2"/>
        <bgColor rgb="FFF2F2F2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A8D08D"/>
        <bgColor rgb="FFA8D08D"/>
      </patternFill>
    </fill>
    <fill>
      <patternFill patternType="solid">
        <fgColor rgb="FFA5A5A5"/>
        <bgColor rgb="FFA5A5A5"/>
      </patternFill>
    </fill>
    <fill>
      <patternFill patternType="solid">
        <fgColor rgb="FFE06666"/>
        <bgColor rgb="FFE06666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</fills>
  <borders count="71">
    <border/>
    <border>
      <left/>
      <top/>
    </border>
    <border>
      <top/>
    </border>
    <border>
      <right/>
      <top/>
    </border>
    <border>
      <left/>
      <bottom style="medium">
        <color rgb="FF000000"/>
      </bottom>
    </border>
    <border>
      <bottom style="medium">
        <color rgb="FF000000"/>
      </bottom>
    </border>
    <border>
      <right/>
      <bottom style="medium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</border>
    <border>
      <left style="thin">
        <color rgb="FFFFFFFF"/>
      </left>
      <top style="thin">
        <color rgb="FFD9D9D9"/>
      </top>
    </border>
    <border>
      <right style="thin">
        <color rgb="FFFFFFFF"/>
      </right>
      <top style="thin">
        <color rgb="FFD9D9D9"/>
      </top>
    </border>
    <border>
      <left style="thin">
        <color rgb="FFFFFFFF"/>
      </left>
      <right style="thin">
        <color rgb="FFD9D9D9"/>
      </right>
      <top style="thin">
        <color rgb="FFD9D9D9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bottom/>
    </border>
    <border>
      <bottom/>
    </border>
    <border>
      <right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right/>
      <top/>
      <bottom/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/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/>
      <right/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</borders>
  <cellStyleXfs count="1">
    <xf borderId="0" fillId="0" fontId="0" numFmtId="0" applyAlignment="1" applyFont="1"/>
  </cellStyleXfs>
  <cellXfs count="2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0" fillId="0" fontId="3" numFmtId="0" xfId="0" applyAlignment="1" applyFont="1">
      <alignment horizontal="center"/>
    </xf>
    <xf borderId="0" fillId="0" fontId="4" numFmtId="0" xfId="0" applyFont="1"/>
    <xf borderId="0" fillId="0" fontId="3" numFmtId="0" xfId="0" applyFont="1"/>
    <xf borderId="7" fillId="2" fontId="5" numFmtId="0" xfId="0" applyAlignment="1" applyBorder="1" applyFont="1">
      <alignment horizontal="left"/>
    </xf>
    <xf borderId="8" fillId="0" fontId="2" numFmtId="0" xfId="0" applyBorder="1" applyFont="1"/>
    <xf borderId="9" fillId="0" fontId="2" numFmtId="0" xfId="0" applyBorder="1" applyFont="1"/>
    <xf borderId="10" fillId="0" fontId="6" numFmtId="0" xfId="0" applyAlignment="1" applyBorder="1" applyFont="1">
      <alignment horizontal="center"/>
    </xf>
    <xf borderId="11" fillId="0" fontId="6" numFmtId="0" xfId="0" applyAlignment="1" applyBorder="1" applyFont="1">
      <alignment horizontal="center"/>
    </xf>
    <xf borderId="12" fillId="0" fontId="7" numFmtId="0" xfId="0" applyAlignment="1" applyBorder="1" applyFont="1">
      <alignment horizontal="left"/>
    </xf>
    <xf borderId="13" fillId="0" fontId="2" numFmtId="0" xfId="0" applyBorder="1" applyFont="1"/>
    <xf borderId="14" fillId="0" fontId="8" numFmtId="0" xfId="0" applyAlignment="1" applyBorder="1" applyFont="1">
      <alignment horizontal="center"/>
    </xf>
    <xf borderId="10" fillId="0" fontId="9" numFmtId="0" xfId="0" applyAlignment="1" applyBorder="1" applyFont="1">
      <alignment horizontal="center"/>
    </xf>
    <xf borderId="0" fillId="0" fontId="9" numFmtId="0" xfId="0" applyAlignment="1" applyFont="1">
      <alignment horizontal="center"/>
    </xf>
    <xf borderId="15" fillId="3" fontId="10" numFmtId="0" xfId="0" applyAlignment="1" applyBorder="1" applyFill="1" applyFont="1">
      <alignment horizontal="center" readingOrder="0"/>
    </xf>
    <xf borderId="15" fillId="3" fontId="10" numFmtId="0" xfId="0" applyAlignment="1" applyBorder="1" applyFont="1">
      <alignment horizontal="center"/>
    </xf>
    <xf borderId="0" fillId="0" fontId="3" numFmtId="0" xfId="0" applyAlignment="1" applyFont="1">
      <alignment readingOrder="0"/>
    </xf>
    <xf borderId="0" fillId="0" fontId="6" numFmtId="0" xfId="0" applyFont="1"/>
    <xf borderId="0" fillId="0" fontId="6" numFmtId="0" xfId="0" applyAlignment="1" applyFont="1">
      <alignment horizontal="center"/>
    </xf>
    <xf borderId="0" fillId="0" fontId="6" numFmtId="49" xfId="0" applyAlignment="1" applyFont="1" applyNumberFormat="1">
      <alignment horizontal="center"/>
    </xf>
    <xf borderId="0" fillId="0" fontId="6" numFmtId="0" xfId="0" applyAlignment="1" applyFont="1">
      <alignment horizontal="center" readingOrder="0"/>
    </xf>
    <xf borderId="16" fillId="4" fontId="11" numFmtId="0" xfId="0" applyBorder="1" applyFill="1" applyFont="1"/>
    <xf borderId="0" fillId="0" fontId="12" numFmtId="0" xfId="0" applyFont="1"/>
    <xf borderId="16" fillId="4" fontId="3" numFmtId="0" xfId="0" applyBorder="1" applyFont="1"/>
    <xf borderId="0" fillId="5" fontId="6" numFmtId="0" xfId="0" applyAlignment="1" applyFill="1" applyFont="1">
      <alignment horizontal="center" readingOrder="0"/>
    </xf>
    <xf borderId="16" fillId="6" fontId="3" numFmtId="0" xfId="0" applyBorder="1" applyFill="1" applyFont="1"/>
    <xf borderId="0" fillId="0" fontId="12" numFmtId="0" xfId="0" applyAlignment="1" applyFont="1">
      <alignment horizontal="center"/>
    </xf>
    <xf borderId="16" fillId="7" fontId="3" numFmtId="0" xfId="0" applyBorder="1" applyFill="1" applyFont="1"/>
    <xf borderId="16" fillId="7" fontId="11" numFmtId="0" xfId="0" applyBorder="1" applyFont="1"/>
    <xf borderId="16" fillId="5" fontId="3" numFmtId="0" xfId="0" applyBorder="1" applyFont="1"/>
    <xf borderId="0" fillId="0" fontId="12" numFmtId="0" xfId="0" applyAlignment="1" applyFont="1">
      <alignment readingOrder="0"/>
    </xf>
    <xf borderId="16" fillId="6" fontId="13" numFmtId="0" xfId="0" applyBorder="1" applyFont="1"/>
    <xf borderId="7" fillId="2" fontId="14" numFmtId="0" xfId="0" applyAlignment="1" applyBorder="1" applyFont="1">
      <alignment horizontal="left" readingOrder="0"/>
    </xf>
    <xf borderId="15" fillId="8" fontId="10" numFmtId="0" xfId="0" applyAlignment="1" applyBorder="1" applyFill="1" applyFont="1">
      <alignment horizontal="center"/>
    </xf>
    <xf borderId="15" fillId="8" fontId="10" numFmtId="0" xfId="0" applyBorder="1" applyFont="1"/>
    <xf borderId="0" fillId="9" fontId="15" numFmtId="0" xfId="0" applyAlignment="1" applyFill="1" applyFont="1">
      <alignment readingOrder="0"/>
    </xf>
    <xf borderId="0" fillId="9" fontId="12" numFmtId="0" xfId="0" applyFont="1"/>
    <xf borderId="0" fillId="0" fontId="15" numFmtId="0" xfId="0" applyAlignment="1" applyFont="1">
      <alignment readingOrder="0"/>
    </xf>
    <xf borderId="0" fillId="0" fontId="16" numFmtId="0" xfId="0" applyAlignment="1" applyFont="1">
      <alignment readingOrder="0"/>
    </xf>
    <xf borderId="0" fillId="9" fontId="16" numFmtId="0" xfId="0" applyFont="1"/>
    <xf borderId="0" fillId="9" fontId="15" numFmtId="0" xfId="0" applyFont="1"/>
    <xf borderId="0" fillId="10" fontId="17" numFmtId="0" xfId="0" applyAlignment="1" applyFill="1" applyFont="1">
      <alignment horizontal="left" readingOrder="0"/>
    </xf>
    <xf borderId="0" fillId="10" fontId="18" numFmtId="0" xfId="0" applyAlignment="1" applyFont="1">
      <alignment readingOrder="0"/>
    </xf>
    <xf borderId="0" fillId="9" fontId="17" numFmtId="0" xfId="0" applyAlignment="1" applyFont="1">
      <alignment readingOrder="0"/>
    </xf>
    <xf borderId="0" fillId="0" fontId="15" numFmtId="0" xfId="0" applyFont="1"/>
    <xf borderId="0" fillId="11" fontId="15" numFmtId="0" xfId="0" applyAlignment="1" applyFill="1" applyFont="1">
      <alignment readingOrder="0"/>
    </xf>
    <xf borderId="0" fillId="11" fontId="16" numFmtId="0" xfId="0" applyFont="1"/>
    <xf borderId="0" fillId="11" fontId="15" numFmtId="0" xfId="0" applyFont="1"/>
    <xf borderId="17" fillId="0" fontId="2" numFmtId="0" xfId="0" applyBorder="1" applyFont="1"/>
    <xf borderId="18" fillId="0" fontId="2" numFmtId="0" xfId="0" applyBorder="1" applyFont="1"/>
    <xf borderId="19" fillId="0" fontId="2" numFmtId="0" xfId="0" applyBorder="1" applyFont="1"/>
    <xf borderId="0" fillId="0" fontId="19" numFmtId="0" xfId="0" applyFont="1"/>
    <xf borderId="20" fillId="3" fontId="19" numFmtId="0" xfId="0" applyAlignment="1" applyBorder="1" applyFont="1">
      <alignment horizontal="center"/>
    </xf>
    <xf borderId="21" fillId="0" fontId="2" numFmtId="0" xfId="0" applyBorder="1" applyFont="1"/>
    <xf borderId="22" fillId="0" fontId="2" numFmtId="0" xfId="0" applyBorder="1" applyFont="1"/>
    <xf borderId="23" fillId="3" fontId="19" numFmtId="0" xfId="0" applyBorder="1" applyFont="1"/>
    <xf borderId="24" fillId="3" fontId="19" numFmtId="0" xfId="0" applyBorder="1" applyFont="1"/>
    <xf borderId="25" fillId="3" fontId="19" numFmtId="0" xfId="0" applyBorder="1" applyFont="1"/>
    <xf borderId="0" fillId="0" fontId="20" numFmtId="0" xfId="0" applyAlignment="1" applyFont="1">
      <alignment horizontal="center" shrinkToFit="0" textRotation="90" vertical="center" wrapText="1"/>
    </xf>
    <xf borderId="0" fillId="0" fontId="21" numFmtId="0" xfId="0" applyAlignment="1" applyFont="1">
      <alignment horizontal="center"/>
    </xf>
    <xf borderId="26" fillId="0" fontId="21" numFmtId="49" xfId="0" applyAlignment="1" applyBorder="1" applyFont="1" applyNumberFormat="1">
      <alignment horizontal="center" vertical="center"/>
    </xf>
    <xf borderId="27" fillId="0" fontId="21" numFmtId="49" xfId="0" applyAlignment="1" applyBorder="1" applyFont="1" applyNumberFormat="1">
      <alignment horizontal="center" vertical="center"/>
    </xf>
    <xf borderId="28" fillId="0" fontId="21" numFmtId="49" xfId="0" applyAlignment="1" applyBorder="1" applyFont="1" applyNumberFormat="1">
      <alignment horizontal="center" vertical="center"/>
    </xf>
    <xf borderId="0" fillId="0" fontId="3" numFmtId="49" xfId="0" applyAlignment="1" applyFont="1" applyNumberFormat="1">
      <alignment horizontal="center"/>
    </xf>
    <xf borderId="0" fillId="0" fontId="4" numFmtId="0" xfId="0" applyAlignment="1" applyFont="1">
      <alignment horizontal="center" shrinkToFit="0" textRotation="90" vertical="center" wrapText="1"/>
    </xf>
    <xf borderId="26" fillId="12" fontId="21" numFmtId="0" xfId="0" applyAlignment="1" applyBorder="1" applyFill="1" applyFont="1">
      <alignment horizontal="center" vertical="center"/>
    </xf>
    <xf borderId="27" fillId="6" fontId="21" numFmtId="0" xfId="0" applyAlignment="1" applyBorder="1" applyFont="1">
      <alignment horizontal="center" vertical="center"/>
    </xf>
    <xf borderId="27" fillId="5" fontId="21" numFmtId="0" xfId="0" applyAlignment="1" applyBorder="1" applyFont="1">
      <alignment horizontal="center" vertical="center"/>
    </xf>
    <xf borderId="28" fillId="5" fontId="21" numFmtId="0" xfId="0" applyAlignment="1" applyBorder="1" applyFont="1">
      <alignment horizontal="center" vertical="center"/>
    </xf>
    <xf borderId="26" fillId="12" fontId="21" numFmtId="49" xfId="0" applyAlignment="1" applyBorder="1" applyFont="1" applyNumberFormat="1">
      <alignment horizontal="center" shrinkToFit="0" vertical="center" wrapText="1"/>
    </xf>
    <xf borderId="27" fillId="6" fontId="21" numFmtId="0" xfId="0" applyAlignment="1" applyBorder="1" applyFont="1">
      <alignment horizontal="center" shrinkToFit="0" vertical="center" wrapText="1"/>
    </xf>
    <xf borderId="27" fillId="5" fontId="21" numFmtId="49" xfId="0" applyAlignment="1" applyBorder="1" applyFont="1" applyNumberFormat="1">
      <alignment horizontal="center" shrinkToFit="0" vertical="center" wrapText="1"/>
    </xf>
    <xf borderId="28" fillId="5" fontId="21" numFmtId="0" xfId="0" applyAlignment="1" applyBorder="1" applyFont="1">
      <alignment horizontal="center" shrinkToFit="0" vertical="center" wrapText="1"/>
    </xf>
    <xf borderId="29" fillId="0" fontId="21" numFmtId="49" xfId="0" applyAlignment="1" applyBorder="1" applyFont="1" applyNumberFormat="1">
      <alignment horizontal="center" vertical="center"/>
    </xf>
    <xf borderId="15" fillId="0" fontId="21" numFmtId="49" xfId="0" applyAlignment="1" applyBorder="1" applyFont="1" applyNumberFormat="1">
      <alignment horizontal="center" vertical="center"/>
    </xf>
    <xf borderId="30" fillId="0" fontId="21" numFmtId="49" xfId="0" applyAlignment="1" applyBorder="1" applyFont="1" applyNumberFormat="1">
      <alignment horizontal="center" vertical="center"/>
    </xf>
    <xf borderId="29" fillId="13" fontId="21" numFmtId="0" xfId="0" applyAlignment="1" applyBorder="1" applyFill="1" applyFont="1">
      <alignment horizontal="center" vertical="center"/>
    </xf>
    <xf borderId="15" fillId="12" fontId="21" numFmtId="0" xfId="0" applyAlignment="1" applyBorder="1" applyFont="1">
      <alignment horizontal="center" vertical="center"/>
    </xf>
    <xf borderId="15" fillId="6" fontId="21" numFmtId="0" xfId="0" applyAlignment="1" applyBorder="1" applyFont="1">
      <alignment horizontal="center" vertical="center"/>
    </xf>
    <xf borderId="30" fillId="5" fontId="21" numFmtId="0" xfId="0" applyAlignment="1" applyBorder="1" applyFont="1">
      <alignment horizontal="center" vertical="center"/>
    </xf>
    <xf borderId="29" fillId="13" fontId="21" numFmtId="0" xfId="0" applyAlignment="1" applyBorder="1" applyFont="1">
      <alignment horizontal="center" shrinkToFit="0" vertical="center" wrapText="1"/>
    </xf>
    <xf borderId="15" fillId="12" fontId="21" numFmtId="0" xfId="0" applyAlignment="1" applyBorder="1" applyFont="1">
      <alignment horizontal="center" shrinkToFit="0" vertical="center" wrapText="1"/>
    </xf>
    <xf borderId="15" fillId="6" fontId="21" numFmtId="0" xfId="0" applyAlignment="1" applyBorder="1" applyFont="1">
      <alignment horizontal="center" shrinkToFit="0" vertical="center" wrapText="1"/>
    </xf>
    <xf borderId="30" fillId="5" fontId="21" numFmtId="0" xfId="0" applyAlignment="1" applyBorder="1" applyFont="1">
      <alignment horizontal="center" shrinkToFit="0" vertical="center" wrapText="1"/>
    </xf>
    <xf borderId="30" fillId="6" fontId="21" numFmtId="0" xfId="0" applyAlignment="1" applyBorder="1" applyFont="1">
      <alignment horizontal="center" vertical="center"/>
    </xf>
    <xf borderId="30" fillId="6" fontId="21" numFmtId="49" xfId="0" applyAlignment="1" applyBorder="1" applyFont="1" applyNumberFormat="1">
      <alignment horizontal="center" shrinkToFit="0" vertical="center" wrapText="1"/>
    </xf>
    <xf borderId="15" fillId="13" fontId="21" numFmtId="0" xfId="0" applyAlignment="1" applyBorder="1" applyFont="1">
      <alignment horizontal="center" vertical="center"/>
    </xf>
    <xf borderId="15" fillId="13" fontId="21" numFmtId="0" xfId="0" applyAlignment="1" applyBorder="1" applyFont="1">
      <alignment horizontal="center" shrinkToFit="0" vertical="center" wrapText="1"/>
    </xf>
    <xf borderId="30" fillId="6" fontId="21" numFmtId="0" xfId="0" applyAlignment="1" applyBorder="1" applyFont="1">
      <alignment horizontal="center" shrinkToFit="0" vertical="center" wrapText="1"/>
    </xf>
    <xf borderId="31" fillId="0" fontId="21" numFmtId="49" xfId="0" applyAlignment="1" applyBorder="1" applyFont="1" applyNumberFormat="1">
      <alignment horizontal="center" vertical="center"/>
    </xf>
    <xf borderId="32" fillId="0" fontId="21" numFmtId="49" xfId="0" applyAlignment="1" applyBorder="1" applyFont="1" applyNumberFormat="1">
      <alignment horizontal="center" vertical="center"/>
    </xf>
    <xf borderId="33" fillId="0" fontId="21" numFmtId="49" xfId="0" applyAlignment="1" applyBorder="1" applyFont="1" applyNumberFormat="1">
      <alignment horizontal="center" vertical="center"/>
    </xf>
    <xf borderId="31" fillId="13" fontId="21" numFmtId="0" xfId="0" applyAlignment="1" applyBorder="1" applyFont="1">
      <alignment horizontal="center" vertical="center"/>
    </xf>
    <xf borderId="32" fillId="13" fontId="21" numFmtId="0" xfId="0" applyAlignment="1" applyBorder="1" applyFont="1">
      <alignment horizontal="center" vertical="center"/>
    </xf>
    <xf borderId="33" fillId="12" fontId="21" numFmtId="0" xfId="0" applyAlignment="1" applyBorder="1" applyFont="1">
      <alignment horizontal="center" vertical="center"/>
    </xf>
    <xf borderId="31" fillId="13" fontId="21" numFmtId="0" xfId="0" applyAlignment="1" applyBorder="1" applyFont="1">
      <alignment horizontal="center" shrinkToFit="0" vertical="center" wrapText="1"/>
    </xf>
    <xf borderId="32" fillId="13" fontId="21" numFmtId="0" xfId="0" applyAlignment="1" applyBorder="1" applyFont="1">
      <alignment horizontal="center" shrinkToFit="0" vertical="center" wrapText="1"/>
    </xf>
    <xf borderId="32" fillId="13" fontId="21" numFmtId="49" xfId="0" applyAlignment="1" applyBorder="1" applyFont="1" applyNumberFormat="1">
      <alignment horizontal="center" shrinkToFit="0" vertical="center" wrapText="1"/>
    </xf>
    <xf borderId="33" fillId="12" fontId="21" numFmtId="0" xfId="0" applyAlignment="1" applyBorder="1" applyFont="1">
      <alignment horizontal="center" shrinkToFit="0" vertical="center" wrapText="1"/>
    </xf>
    <xf borderId="0" fillId="0" fontId="20" numFmtId="0" xfId="0" applyAlignment="1" applyFont="1">
      <alignment horizontal="center" vertical="center"/>
    </xf>
    <xf borderId="0" fillId="0" fontId="22" numFmtId="0" xfId="0" applyAlignment="1" applyFont="1">
      <alignment horizontal="center"/>
    </xf>
    <xf borderId="20" fillId="0" fontId="21" numFmtId="0" xfId="0" applyAlignment="1" applyBorder="1" applyFont="1">
      <alignment horizontal="center" shrinkToFit="0" vertical="center" wrapText="1"/>
    </xf>
    <xf borderId="34" fillId="0" fontId="21" numFmtId="0" xfId="0" applyAlignment="1" applyBorder="1" applyFont="1">
      <alignment horizontal="center"/>
    </xf>
    <xf borderId="35" fillId="0" fontId="21" numFmtId="0" xfId="0" applyBorder="1" applyFont="1"/>
    <xf borderId="0" fillId="0" fontId="21" numFmtId="0" xfId="0" applyAlignment="1" applyFont="1">
      <alignment horizontal="center" shrinkToFit="0" vertical="center" wrapText="1"/>
    </xf>
    <xf borderId="0" fillId="0" fontId="21" numFmtId="0" xfId="0" applyFont="1"/>
    <xf borderId="20" fillId="8" fontId="21" numFmtId="0" xfId="0" applyAlignment="1" applyBorder="1" applyFont="1">
      <alignment horizontal="center" shrinkToFit="0" vertical="center" wrapText="1"/>
    </xf>
    <xf quotePrefix="1" borderId="35" fillId="0" fontId="21" numFmtId="16" xfId="0" applyAlignment="1" applyBorder="1" applyFont="1" applyNumberFormat="1">
      <alignment horizontal="center" shrinkToFit="0" vertical="center" wrapText="1"/>
    </xf>
    <xf borderId="22" fillId="0" fontId="21" numFmtId="0" xfId="0" applyAlignment="1" applyBorder="1" applyFont="1">
      <alignment horizontal="left" shrinkToFit="0" vertical="center" wrapText="1"/>
    </xf>
    <xf borderId="23" fillId="13" fontId="21" numFmtId="49" xfId="0" applyAlignment="1" applyBorder="1" applyFont="1" applyNumberFormat="1">
      <alignment horizontal="center" vertical="center"/>
    </xf>
    <xf borderId="20" fillId="0" fontId="3" numFmtId="0" xfId="0" applyAlignment="1" applyBorder="1" applyFont="1">
      <alignment horizontal="center"/>
    </xf>
    <xf borderId="35" fillId="0" fontId="3" numFmtId="9" xfId="0" applyBorder="1" applyFont="1" applyNumberFormat="1"/>
    <xf borderId="0" fillId="0" fontId="3" numFmtId="9" xfId="0" applyFont="1" applyNumberFormat="1"/>
    <xf borderId="36" fillId="0" fontId="21" numFmtId="0" xfId="0" applyAlignment="1" applyBorder="1" applyFont="1">
      <alignment horizontal="left" shrinkToFit="0" vertical="center" wrapText="1"/>
    </xf>
    <xf borderId="37" fillId="12" fontId="21" numFmtId="49" xfId="0" applyAlignment="1" applyBorder="1" applyFont="1" applyNumberFormat="1">
      <alignment horizontal="center" vertical="center"/>
    </xf>
    <xf borderId="38" fillId="0" fontId="3" numFmtId="9" xfId="0" applyBorder="1" applyFont="1" applyNumberFormat="1"/>
    <xf quotePrefix="1" borderId="35" fillId="0" fontId="21" numFmtId="0" xfId="0" applyAlignment="1" applyBorder="1" applyFont="1">
      <alignment horizontal="center" shrinkToFit="0" vertical="center" wrapText="1"/>
    </xf>
    <xf borderId="23" fillId="6" fontId="21" numFmtId="49" xfId="0" applyAlignment="1" applyBorder="1" applyFont="1" applyNumberFormat="1">
      <alignment horizontal="center" vertical="center"/>
    </xf>
    <xf borderId="20" fillId="3" fontId="19" numFmtId="0" xfId="0" applyAlignment="1" applyBorder="1" applyFont="1">
      <alignment horizontal="center" readingOrder="0"/>
    </xf>
    <xf borderId="39" fillId="0" fontId="21" numFmtId="0" xfId="0" applyAlignment="1" applyBorder="1" applyFont="1">
      <alignment horizontal="center" shrinkToFit="0" vertical="center" wrapText="1"/>
    </xf>
    <xf borderId="40" fillId="0" fontId="21" numFmtId="0" xfId="0" applyAlignment="1" applyBorder="1" applyFont="1">
      <alignment horizontal="left" shrinkToFit="0" vertical="center" wrapText="1"/>
    </xf>
    <xf borderId="41" fillId="5" fontId="21" numFmtId="49" xfId="0" applyAlignment="1" applyBorder="1" applyFont="1" applyNumberFormat="1">
      <alignment horizontal="center" vertical="center"/>
    </xf>
    <xf borderId="42" fillId="0" fontId="3" numFmtId="0" xfId="0" applyAlignment="1" applyBorder="1" applyFont="1">
      <alignment horizontal="center"/>
    </xf>
    <xf borderId="39" fillId="0" fontId="3" numFmtId="9" xfId="0" applyBorder="1" applyFont="1" applyNumberFormat="1"/>
    <xf borderId="27" fillId="6" fontId="21" numFmtId="0" xfId="0" applyAlignment="1" applyBorder="1" applyFont="1">
      <alignment horizontal="center" readingOrder="0" shrinkToFit="0" vertical="center" wrapText="1"/>
    </xf>
    <xf borderId="15" fillId="6" fontId="21" numFmtId="0" xfId="0" applyAlignment="1" applyBorder="1" applyFont="1">
      <alignment horizontal="center" readingOrder="0" shrinkToFit="0" vertical="center" wrapText="1"/>
    </xf>
    <xf borderId="30" fillId="5" fontId="21" numFmtId="0" xfId="0" applyAlignment="1" applyBorder="1" applyFont="1">
      <alignment horizontal="center" readingOrder="0" shrinkToFit="0" vertical="center" wrapText="1"/>
    </xf>
    <xf borderId="29" fillId="13" fontId="21" numFmtId="0" xfId="0" applyAlignment="1" applyBorder="1" applyFont="1">
      <alignment horizontal="center" readingOrder="0" shrinkToFit="0" vertical="center" wrapText="1"/>
    </xf>
    <xf borderId="15" fillId="12" fontId="21" numFmtId="0" xfId="0" applyAlignment="1" applyBorder="1" applyFont="1">
      <alignment horizontal="center" readingOrder="0" shrinkToFit="0" vertical="center" wrapText="1"/>
    </xf>
    <xf borderId="15" fillId="13" fontId="21" numFmtId="0" xfId="0" applyAlignment="1" applyBorder="1" applyFont="1">
      <alignment horizontal="center" readingOrder="0" shrinkToFit="0" vertical="center" wrapText="1"/>
    </xf>
    <xf borderId="32" fillId="13" fontId="21" numFmtId="0" xfId="0" applyAlignment="1" applyBorder="1" applyFont="1">
      <alignment horizontal="center" readingOrder="0" shrinkToFit="0" vertical="center" wrapText="1"/>
    </xf>
    <xf borderId="0" fillId="0" fontId="23" numFmtId="0" xfId="0" applyFont="1"/>
    <xf borderId="0" fillId="0" fontId="24" numFmtId="0" xfId="0" applyFont="1"/>
    <xf borderId="0" fillId="0" fontId="25" numFmtId="0" xfId="0" applyFont="1"/>
    <xf borderId="0" fillId="0" fontId="26" numFmtId="0" xfId="0" applyFont="1"/>
    <xf borderId="0" fillId="0" fontId="27" numFmtId="0" xfId="0" applyFont="1"/>
    <xf borderId="0" fillId="0" fontId="27" numFmtId="0" xfId="0" applyAlignment="1" applyFont="1">
      <alignment horizontal="center"/>
    </xf>
    <xf borderId="23" fillId="8" fontId="21" numFmtId="0" xfId="0" applyAlignment="1" applyBorder="1" applyFont="1">
      <alignment horizontal="center"/>
    </xf>
    <xf borderId="43" fillId="8" fontId="21" numFmtId="0" xfId="0" applyAlignment="1" applyBorder="1" applyFont="1">
      <alignment horizontal="center"/>
    </xf>
    <xf borderId="44" fillId="8" fontId="21" numFmtId="0" xfId="0" applyAlignment="1" applyBorder="1" applyFont="1">
      <alignment horizontal="center"/>
    </xf>
    <xf borderId="45" fillId="0" fontId="2" numFmtId="0" xfId="0" applyBorder="1" applyFont="1"/>
    <xf borderId="20" fillId="8" fontId="21" numFmtId="0" xfId="0" applyAlignment="1" applyBorder="1" applyFont="1">
      <alignment horizontal="center"/>
    </xf>
    <xf borderId="46" fillId="0" fontId="2" numFmtId="0" xfId="0" applyBorder="1" applyFont="1"/>
    <xf borderId="35" fillId="8" fontId="21" numFmtId="0" xfId="0" applyAlignment="1" applyBorder="1" applyFont="1">
      <alignment horizontal="center"/>
    </xf>
    <xf borderId="47" fillId="0" fontId="3" numFmtId="0" xfId="0" applyAlignment="1" applyBorder="1" applyFont="1">
      <alignment horizontal="center"/>
    </xf>
    <xf borderId="15" fillId="0" fontId="3" numFmtId="0" xfId="0" applyAlignment="1" applyBorder="1" applyFont="1">
      <alignment horizontal="center"/>
    </xf>
    <xf borderId="15" fillId="0" fontId="3" numFmtId="0" xfId="0" applyAlignment="1" applyBorder="1" applyFont="1">
      <alignment readingOrder="0"/>
    </xf>
    <xf borderId="48" fillId="0" fontId="3" numFmtId="0" xfId="0" applyBorder="1" applyFont="1"/>
    <xf borderId="49" fillId="0" fontId="13" numFmtId="0" xfId="0" applyAlignment="1" applyBorder="1" applyFont="1">
      <alignment horizontal="center"/>
    </xf>
    <xf borderId="48" fillId="0" fontId="2" numFmtId="0" xfId="0" applyBorder="1" applyFont="1"/>
    <xf borderId="50" fillId="0" fontId="28" numFmtId="0" xfId="0" applyAlignment="1" applyBorder="1" applyFont="1">
      <alignment horizontal="center" readingOrder="0"/>
    </xf>
    <xf borderId="51" fillId="0" fontId="2" numFmtId="0" xfId="0" applyBorder="1" applyFont="1"/>
    <xf borderId="52" fillId="0" fontId="3" numFmtId="0" xfId="0" applyAlignment="1" applyBorder="1" applyFont="1">
      <alignment horizontal="center" readingOrder="0"/>
    </xf>
    <xf borderId="53" fillId="0" fontId="3" numFmtId="0" xfId="0" applyAlignment="1" applyBorder="1" applyFont="1">
      <alignment horizontal="center"/>
    </xf>
    <xf borderId="54" fillId="0" fontId="3" numFmtId="0" xfId="0" applyBorder="1" applyFont="1"/>
    <xf borderId="55" fillId="0" fontId="3" numFmtId="0" xfId="0" applyAlignment="1" applyBorder="1" applyFont="1">
      <alignment horizontal="center"/>
    </xf>
    <xf borderId="54" fillId="0" fontId="2" numFmtId="0" xfId="0" applyBorder="1" applyFont="1"/>
    <xf borderId="54" fillId="0" fontId="3" numFmtId="0" xfId="0" applyAlignment="1" applyBorder="1" applyFont="1">
      <alignment horizontal="center" readingOrder="0"/>
    </xf>
    <xf borderId="56" fillId="0" fontId="3" numFmtId="0" xfId="0" applyAlignment="1" applyBorder="1" applyFont="1">
      <alignment horizontal="center"/>
    </xf>
    <xf borderId="57" fillId="0" fontId="3" numFmtId="0" xfId="0" applyBorder="1" applyFont="1"/>
    <xf borderId="58" fillId="0" fontId="3" numFmtId="0" xfId="0" applyAlignment="1" applyBorder="1" applyFont="1">
      <alignment horizontal="center"/>
    </xf>
    <xf borderId="57" fillId="0" fontId="2" numFmtId="0" xfId="0" applyBorder="1" applyFont="1"/>
    <xf borderId="57" fillId="0" fontId="3" numFmtId="0" xfId="0" applyAlignment="1" applyBorder="1" applyFont="1">
      <alignment horizontal="center" readingOrder="0"/>
    </xf>
    <xf borderId="52" fillId="0" fontId="3" numFmtId="0" xfId="0" applyBorder="1" applyFont="1"/>
    <xf borderId="0" fillId="0" fontId="21" numFmtId="0" xfId="0" applyAlignment="1" applyFont="1">
      <alignment horizontal="left"/>
    </xf>
    <xf borderId="0" fillId="0" fontId="3" numFmtId="164" xfId="0" applyFont="1" applyNumberFormat="1"/>
    <xf borderId="20" fillId="14" fontId="29" numFmtId="0" xfId="0" applyAlignment="1" applyBorder="1" applyFill="1" applyFont="1">
      <alignment horizontal="left"/>
    </xf>
    <xf borderId="16" fillId="2" fontId="30" numFmtId="0" xfId="0" applyAlignment="1" applyBorder="1" applyFont="1">
      <alignment horizontal="center" shrinkToFit="0" vertical="center" wrapText="1"/>
    </xf>
    <xf borderId="16" fillId="2" fontId="31" numFmtId="0" xfId="0" applyAlignment="1" applyBorder="1" applyFont="1">
      <alignment horizontal="center" readingOrder="0" shrinkToFit="0" vertical="center" wrapText="1"/>
    </xf>
    <xf borderId="23" fillId="8" fontId="21" numFmtId="0" xfId="0" applyAlignment="1" applyBorder="1" applyFont="1">
      <alignment horizontal="center" vertical="center"/>
    </xf>
    <xf borderId="35" fillId="8" fontId="21" numFmtId="0" xfId="0" applyAlignment="1" applyBorder="1" applyFont="1">
      <alignment horizontal="center" readingOrder="0" vertical="center"/>
    </xf>
    <xf borderId="35" fillId="8" fontId="21" numFmtId="0" xfId="0" applyAlignment="1" applyBorder="1" applyFont="1">
      <alignment horizontal="center" vertical="center"/>
    </xf>
    <xf borderId="35" fillId="8" fontId="21" numFmtId="0" xfId="0" applyAlignment="1" applyBorder="1" applyFont="1">
      <alignment horizontal="center" shrinkToFit="0" vertical="center" wrapText="1"/>
    </xf>
    <xf borderId="34" fillId="8" fontId="21" numFmtId="0" xfId="0" applyAlignment="1" applyBorder="1" applyFont="1">
      <alignment horizontal="center" vertical="center"/>
    </xf>
    <xf borderId="59" fillId="8" fontId="21" numFmtId="0" xfId="0" applyAlignment="1" applyBorder="1" applyFont="1">
      <alignment horizontal="center" vertical="center"/>
    </xf>
    <xf borderId="24" fillId="8" fontId="21" numFmtId="0" xfId="0" applyAlignment="1" applyBorder="1" applyFont="1">
      <alignment horizontal="center" vertical="center"/>
    </xf>
    <xf borderId="60" fillId="8" fontId="21" numFmtId="0" xfId="0" applyAlignment="1" applyBorder="1" applyFont="1">
      <alignment horizontal="center" vertical="center"/>
    </xf>
    <xf borderId="61" fillId="0" fontId="3" numFmtId="0" xfId="0" applyAlignment="1" applyBorder="1" applyFont="1">
      <alignment horizontal="center"/>
    </xf>
    <xf borderId="38" fillId="0" fontId="3" numFmtId="0" xfId="0" applyAlignment="1" applyBorder="1" applyFont="1">
      <alignment horizontal="center" readingOrder="0"/>
    </xf>
    <xf borderId="62" fillId="0" fontId="3" numFmtId="0" xfId="0" applyAlignment="1" applyBorder="1" applyFont="1">
      <alignment horizontal="center" readingOrder="0"/>
    </xf>
    <xf borderId="62" fillId="0" fontId="3" numFmtId="0" xfId="0" applyAlignment="1" applyBorder="1" applyFont="1">
      <alignment horizontal="center"/>
    </xf>
    <xf borderId="15" fillId="15" fontId="3" numFmtId="0" xfId="0" applyAlignment="1" applyBorder="1" applyFill="1" applyFont="1">
      <alignment horizontal="center" readingOrder="0"/>
    </xf>
    <xf borderId="36" fillId="0" fontId="28" numFmtId="0" xfId="0" applyAlignment="1" applyBorder="1" applyFont="1">
      <alignment readingOrder="0"/>
    </xf>
    <xf borderId="48" fillId="0" fontId="3" numFmtId="0" xfId="0" applyAlignment="1" applyBorder="1" applyFont="1">
      <alignment readingOrder="0"/>
    </xf>
    <xf borderId="36" fillId="0" fontId="3" numFmtId="0" xfId="0" applyAlignment="1" applyBorder="1" applyFont="1">
      <alignment horizontal="left" readingOrder="0"/>
    </xf>
    <xf borderId="49" fillId="0" fontId="3" numFmtId="0" xfId="0" applyAlignment="1" applyBorder="1" applyFont="1">
      <alignment horizontal="center" readingOrder="0"/>
    </xf>
    <xf borderId="15" fillId="0" fontId="3" numFmtId="165" xfId="0" applyAlignment="1" applyBorder="1" applyFont="1" applyNumberFormat="1">
      <alignment horizontal="center" readingOrder="0"/>
    </xf>
    <xf borderId="54" fillId="0" fontId="3" numFmtId="10" xfId="0" applyAlignment="1" applyBorder="1" applyFont="1" applyNumberFormat="1">
      <alignment horizontal="center"/>
    </xf>
    <xf borderId="63" fillId="0" fontId="3" numFmtId="10" xfId="0" applyAlignment="1" applyBorder="1" applyFont="1" applyNumberFormat="1">
      <alignment horizontal="center"/>
    </xf>
    <xf borderId="64" fillId="0" fontId="3" numFmtId="2" xfId="0" applyAlignment="1" applyBorder="1" applyFont="1" applyNumberFormat="1">
      <alignment horizontal="center"/>
    </xf>
    <xf borderId="65" fillId="0" fontId="3" numFmtId="10" xfId="0" applyAlignment="1" applyBorder="1" applyFont="1" applyNumberFormat="1">
      <alignment horizontal="center"/>
    </xf>
    <xf borderId="34" fillId="0" fontId="3" numFmtId="10" xfId="0" applyBorder="1" applyFont="1" applyNumberFormat="1"/>
    <xf borderId="66" fillId="0" fontId="3" numFmtId="0" xfId="0" applyAlignment="1" applyBorder="1" applyFont="1">
      <alignment horizontal="center"/>
    </xf>
    <xf borderId="66" fillId="0" fontId="3" numFmtId="0" xfId="0" applyAlignment="1" applyBorder="1" applyFont="1">
      <alignment horizontal="center" readingOrder="0"/>
    </xf>
    <xf borderId="15" fillId="0" fontId="3" numFmtId="0" xfId="0" applyAlignment="1" applyBorder="1" applyFont="1">
      <alignment horizontal="center" readingOrder="0"/>
    </xf>
    <xf borderId="15" fillId="15" fontId="32" numFmtId="0" xfId="0" applyAlignment="1" applyBorder="1" applyFont="1">
      <alignment horizontal="center" readingOrder="0"/>
    </xf>
    <xf borderId="54" fillId="0" fontId="3" numFmtId="0" xfId="0" applyAlignment="1" applyBorder="1" applyFont="1">
      <alignment readingOrder="0"/>
    </xf>
    <xf borderId="54" fillId="0" fontId="3" numFmtId="0" xfId="0" applyAlignment="1" applyBorder="1" applyFont="1">
      <alignment horizontal="left" readingOrder="0"/>
    </xf>
    <xf borderId="55" fillId="0" fontId="3" numFmtId="0" xfId="0" applyAlignment="1" applyBorder="1" applyFont="1">
      <alignment horizontal="center" readingOrder="0"/>
    </xf>
    <xf borderId="66" fillId="0" fontId="3" numFmtId="0" xfId="0" applyBorder="1" applyFont="1"/>
    <xf borderId="53" fillId="0" fontId="3" numFmtId="0" xfId="0" applyBorder="1" applyFont="1"/>
    <xf borderId="66" fillId="0" fontId="3" numFmtId="10" xfId="0" applyAlignment="1" applyBorder="1" applyFont="1" applyNumberFormat="1">
      <alignment horizontal="center"/>
    </xf>
    <xf borderId="53" fillId="0" fontId="3" numFmtId="0" xfId="0" applyAlignment="1" applyBorder="1" applyFont="1">
      <alignment horizontal="center" readingOrder="0"/>
    </xf>
    <xf borderId="67" fillId="0" fontId="3" numFmtId="0" xfId="0" applyAlignment="1" applyBorder="1" applyFont="1">
      <alignment horizontal="center" readingOrder="0"/>
    </xf>
    <xf borderId="15" fillId="16" fontId="3" numFmtId="0" xfId="0" applyAlignment="1" applyBorder="1" applyFill="1" applyFont="1">
      <alignment horizontal="center" readingOrder="0"/>
    </xf>
    <xf borderId="68" fillId="0" fontId="3" numFmtId="0" xfId="0" applyAlignment="1" applyBorder="1" applyFont="1">
      <alignment horizontal="center" readingOrder="0"/>
    </xf>
    <xf borderId="15" fillId="17" fontId="3" numFmtId="0" xfId="0" applyAlignment="1" applyBorder="1" applyFill="1" applyFont="1">
      <alignment horizontal="center" readingOrder="0"/>
    </xf>
    <xf borderId="15" fillId="16" fontId="32" numFmtId="0" xfId="0" applyAlignment="1" applyBorder="1" applyFont="1">
      <alignment horizontal="center" readingOrder="0"/>
    </xf>
    <xf borderId="0" fillId="10" fontId="32" numFmtId="0" xfId="0" applyAlignment="1" applyFont="1">
      <alignment horizontal="left" readingOrder="0"/>
    </xf>
    <xf borderId="39" fillId="0" fontId="3" numFmtId="0" xfId="0" applyAlignment="1" applyBorder="1" applyFont="1">
      <alignment horizontal="center"/>
    </xf>
    <xf borderId="39" fillId="0" fontId="3" numFmtId="0" xfId="0" applyAlignment="1" applyBorder="1" applyFont="1">
      <alignment horizontal="center" readingOrder="0"/>
    </xf>
    <xf borderId="42" fillId="0" fontId="3" numFmtId="0" xfId="0" applyAlignment="1" applyBorder="1" applyFont="1">
      <alignment horizontal="center" readingOrder="0"/>
    </xf>
    <xf borderId="15" fillId="17" fontId="32" numFmtId="0" xfId="0" applyAlignment="1" applyBorder="1" applyFont="1">
      <alignment horizontal="center" readingOrder="0"/>
    </xf>
    <xf borderId="57" fillId="0" fontId="3" numFmtId="0" xfId="0" applyAlignment="1" applyBorder="1" applyFont="1">
      <alignment readingOrder="0"/>
    </xf>
    <xf borderId="40" fillId="0" fontId="3" numFmtId="0" xfId="0" applyAlignment="1" applyBorder="1" applyFont="1">
      <alignment horizontal="left" readingOrder="0"/>
    </xf>
    <xf borderId="40" fillId="0" fontId="3" numFmtId="9" xfId="0" applyBorder="1" applyFont="1" applyNumberFormat="1"/>
    <xf borderId="39" fillId="0" fontId="3" numFmtId="0" xfId="0" applyBorder="1" applyFont="1"/>
    <xf borderId="42" fillId="0" fontId="3" numFmtId="0" xfId="0" applyBorder="1" applyFont="1"/>
    <xf borderId="69" fillId="0" fontId="3" numFmtId="10" xfId="0" applyAlignment="1" applyBorder="1" applyFont="1" applyNumberFormat="1">
      <alignment horizontal="center"/>
    </xf>
    <xf borderId="65" fillId="0" fontId="3" numFmtId="0" xfId="0" applyBorder="1" applyFont="1"/>
    <xf borderId="0" fillId="0" fontId="3" numFmtId="0" xfId="0" applyAlignment="1" applyFont="1">
      <alignment horizontal="left"/>
    </xf>
    <xf borderId="15" fillId="0" fontId="21" numFmtId="0" xfId="0" applyBorder="1" applyFont="1"/>
    <xf borderId="15" fillId="0" fontId="3" numFmtId="16" xfId="0" applyAlignment="1" applyBorder="1" applyFont="1" applyNumberFormat="1">
      <alignment horizontal="center"/>
    </xf>
    <xf borderId="60" fillId="8" fontId="21" numFmtId="0" xfId="0" applyAlignment="1" applyBorder="1" applyFont="1">
      <alignment horizontal="center"/>
    </xf>
    <xf borderId="59" fillId="8" fontId="21" numFmtId="0" xfId="0" applyAlignment="1" applyBorder="1" applyFont="1">
      <alignment horizontal="center"/>
    </xf>
    <xf borderId="70" fillId="8" fontId="21" numFmtId="0" xfId="0" applyAlignment="1" applyBorder="1" applyFont="1">
      <alignment horizontal="center"/>
    </xf>
    <xf borderId="55" fillId="0" fontId="3" numFmtId="0" xfId="0" applyAlignment="1" applyBorder="1" applyFont="1">
      <alignment readingOrder="0"/>
    </xf>
    <xf borderId="53" fillId="0" fontId="3" numFmtId="166" xfId="0" applyAlignment="1" applyBorder="1" applyFont="1" applyNumberFormat="1">
      <alignment readingOrder="0"/>
    </xf>
    <xf borderId="66" fillId="0" fontId="3" numFmtId="0" xfId="0" applyAlignment="1" applyBorder="1" applyFont="1">
      <alignment readingOrder="0"/>
    </xf>
    <xf borderId="53" fillId="0" fontId="3" numFmtId="0" xfId="0" applyAlignment="1" applyBorder="1" applyFont="1">
      <alignment readingOrder="0"/>
    </xf>
    <xf borderId="69" fillId="0" fontId="3" numFmtId="0" xfId="0" applyAlignment="1" applyBorder="1" applyFont="1">
      <alignment horizontal="center"/>
    </xf>
    <xf borderId="58" fillId="0" fontId="3" numFmtId="0" xfId="0" applyAlignment="1" applyBorder="1" applyFont="1">
      <alignment readingOrder="0"/>
    </xf>
    <xf borderId="56" fillId="0" fontId="3" numFmtId="0" xfId="0" applyAlignment="1" applyBorder="1" applyFont="1">
      <alignment readingOrder="0"/>
    </xf>
    <xf borderId="0" fillId="0" fontId="3" numFmtId="10" xfId="0" applyFont="1" applyNumberFormat="1"/>
  </cellXfs>
  <cellStyles count="1">
    <cellStyle xfId="0" name="Normal" builtinId="0"/>
  </cellStyles>
  <dxfs count="3">
    <dxf>
      <font>
        <color rgb="FFFFFFFF"/>
      </font>
      <fill>
        <patternFill patternType="solid">
          <fgColor rgb="FF34A853"/>
          <bgColor rgb="FF34A853"/>
        </patternFill>
      </fill>
      <border/>
    </dxf>
    <dxf>
      <font>
        <color rgb="FF434343"/>
      </font>
      <fill>
        <patternFill patternType="solid">
          <fgColor theme="6"/>
          <bgColor theme="6"/>
        </patternFill>
      </fill>
      <border/>
    </dxf>
    <dxf>
      <font>
        <color rgb="FF000000"/>
      </font>
      <fill>
        <patternFill patternType="solid">
          <fgColor theme="5"/>
          <bgColor theme="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114300</xdr:colOff>
      <xdr:row>0</xdr:row>
      <xdr:rowOff>47625</xdr:rowOff>
    </xdr:from>
    <xdr:ext cx="1352550" cy="3333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114300</xdr:colOff>
      <xdr:row>0</xdr:row>
      <xdr:rowOff>47625</xdr:rowOff>
    </xdr:from>
    <xdr:ext cx="1352550" cy="3333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114300</xdr:colOff>
      <xdr:row>0</xdr:row>
      <xdr:rowOff>47625</xdr:rowOff>
    </xdr:from>
    <xdr:ext cx="1352550" cy="3333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114300</xdr:colOff>
      <xdr:row>0</xdr:row>
      <xdr:rowOff>47625</xdr:rowOff>
    </xdr:from>
    <xdr:ext cx="1352550" cy="3333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114300</xdr:colOff>
      <xdr:row>0</xdr:row>
      <xdr:rowOff>47625</xdr:rowOff>
    </xdr:from>
    <xdr:ext cx="1352550" cy="33337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0"/>
    <col customWidth="1" min="2" max="3" width="44.14"/>
    <col customWidth="1" min="4" max="4" width="45.14"/>
    <col customWidth="1" min="5" max="5" width="46.43"/>
    <col customWidth="1" min="6" max="6" width="46.29"/>
    <col customWidth="1" min="7" max="7" width="16.0"/>
    <col customWidth="1" min="8" max="8" width="15.71"/>
    <col customWidth="1" min="9" max="9" width="26.57"/>
    <col customWidth="1" min="10" max="10" width="19.29"/>
    <col customWidth="1" min="11" max="11" width="18.57"/>
  </cols>
  <sheetData>
    <row r="1" ht="15.0" customHeight="1">
      <c r="A1" s="1" t="s">
        <v>0</v>
      </c>
      <c r="B1" s="2"/>
      <c r="C1" s="2"/>
      <c r="D1" s="2"/>
      <c r="E1" s="2"/>
      <c r="F1" s="2"/>
      <c r="G1" s="3"/>
    </row>
    <row r="2" ht="19.5" customHeight="1">
      <c r="A2" s="4"/>
      <c r="B2" s="5"/>
      <c r="C2" s="5"/>
      <c r="D2" s="5"/>
      <c r="E2" s="5"/>
      <c r="F2" s="5"/>
      <c r="G2" s="6"/>
      <c r="J2" s="7"/>
    </row>
    <row r="3" ht="15.75" customHeight="1">
      <c r="A3" s="8"/>
      <c r="D3" s="9"/>
      <c r="J3" s="7"/>
    </row>
    <row r="4" ht="15.75" customHeight="1">
      <c r="A4" s="8"/>
      <c r="D4" s="9"/>
      <c r="J4" s="7"/>
    </row>
    <row r="5" ht="22.5" customHeight="1">
      <c r="A5" s="10" t="s">
        <v>1</v>
      </c>
      <c r="B5" s="11"/>
      <c r="C5" s="11"/>
      <c r="D5" s="11"/>
      <c r="E5" s="11"/>
      <c r="F5" s="11"/>
      <c r="G5" s="11"/>
      <c r="H5" s="11"/>
      <c r="I5" s="11"/>
      <c r="J5" s="12"/>
    </row>
    <row r="6" ht="22.5" customHeight="1">
      <c r="A6" s="13"/>
      <c r="B6" s="14"/>
      <c r="C6" s="14"/>
      <c r="D6" s="14"/>
      <c r="E6" s="14"/>
      <c r="F6" s="15"/>
      <c r="G6" s="16"/>
      <c r="H6" s="17"/>
      <c r="I6" s="18"/>
      <c r="J6" s="18"/>
      <c r="K6" s="19"/>
      <c r="L6" s="19"/>
    </row>
    <row r="7" ht="15.75" customHeight="1">
      <c r="A7" s="20" t="s">
        <v>2</v>
      </c>
      <c r="B7" s="21" t="s">
        <v>3</v>
      </c>
      <c r="C7" s="21" t="s">
        <v>4</v>
      </c>
      <c r="D7" s="21" t="s">
        <v>5</v>
      </c>
      <c r="E7" s="21" t="s">
        <v>6</v>
      </c>
      <c r="F7" s="21" t="s">
        <v>7</v>
      </c>
      <c r="G7" s="21" t="s">
        <v>8</v>
      </c>
      <c r="H7" s="21" t="s">
        <v>9</v>
      </c>
      <c r="I7" s="21" t="s">
        <v>10</v>
      </c>
      <c r="J7" s="21" t="s">
        <v>11</v>
      </c>
      <c r="K7" s="21" t="s">
        <v>12</v>
      </c>
    </row>
    <row r="8" ht="15.75" customHeight="1">
      <c r="A8" s="22" t="s">
        <v>13</v>
      </c>
      <c r="B8" s="9" t="s">
        <v>14</v>
      </c>
      <c r="C8" s="9" t="s">
        <v>15</v>
      </c>
      <c r="D8" s="9" t="s">
        <v>16</v>
      </c>
      <c r="E8" s="9" t="s">
        <v>17</v>
      </c>
      <c r="F8" s="23" t="s">
        <v>18</v>
      </c>
      <c r="G8" s="24">
        <v>2.0</v>
      </c>
      <c r="H8" s="24">
        <v>2.0</v>
      </c>
      <c r="I8" s="25" t="str">
        <f>CONCATENATE(G8,":",H8)</f>
        <v>2:2</v>
      </c>
      <c r="J8" s="26" t="s">
        <v>19</v>
      </c>
      <c r="K8" s="27" t="s">
        <v>20</v>
      </c>
    </row>
    <row r="9" ht="15.75" customHeight="1">
      <c r="B9" s="28" t="s">
        <v>21</v>
      </c>
      <c r="G9" s="24"/>
      <c r="H9" s="24"/>
      <c r="I9" s="25"/>
      <c r="J9" s="24" t="str">
        <f t="shared" ref="J9:J10" si="1">IFERROR(VLOOKUP(I9,'Parámetros'!$G$10:$K$35,5,FALSE),"")</f>
        <v/>
      </c>
    </row>
    <row r="10" ht="15.75" customHeight="1">
      <c r="G10" s="24"/>
      <c r="H10" s="24"/>
      <c r="I10" s="25"/>
      <c r="J10" s="24" t="str">
        <f t="shared" si="1"/>
        <v/>
      </c>
    </row>
    <row r="11" ht="15.75" customHeight="1">
      <c r="A11" s="22" t="s">
        <v>22</v>
      </c>
      <c r="B11" s="9" t="s">
        <v>23</v>
      </c>
      <c r="C11" s="9" t="s">
        <v>24</v>
      </c>
      <c r="D11" s="9" t="s">
        <v>25</v>
      </c>
      <c r="E11" s="9" t="s">
        <v>26</v>
      </c>
      <c r="F11" s="9" t="s">
        <v>27</v>
      </c>
      <c r="G11" s="24">
        <v>3.0</v>
      </c>
      <c r="H11" s="24">
        <v>3.0</v>
      </c>
      <c r="I11" s="25" t="str">
        <f>CONCATENATE(G11,":",H11)</f>
        <v>3:3</v>
      </c>
      <c r="J11" s="26" t="s">
        <v>28</v>
      </c>
      <c r="K11" s="29" t="s">
        <v>29</v>
      </c>
    </row>
    <row r="12" ht="15.75" customHeight="1">
      <c r="A12" s="22"/>
      <c r="B12" s="28" t="s">
        <v>30</v>
      </c>
      <c r="G12" s="24"/>
      <c r="H12" s="24"/>
      <c r="I12" s="25"/>
      <c r="J12" s="24" t="str">
        <f t="shared" ref="J12:J13" si="2">IFERROR(VLOOKUP(I12,'Parámetros'!$G$10:$K$35,5,FALSE),"")</f>
        <v/>
      </c>
    </row>
    <row r="13" ht="15.75" customHeight="1">
      <c r="G13" s="24"/>
      <c r="H13" s="24"/>
      <c r="I13" s="25"/>
      <c r="J13" s="24" t="str">
        <f t="shared" si="2"/>
        <v/>
      </c>
    </row>
    <row r="14" ht="15.75" customHeight="1">
      <c r="A14" s="22" t="s">
        <v>31</v>
      </c>
      <c r="B14" s="9" t="s">
        <v>32</v>
      </c>
      <c r="C14" s="9" t="s">
        <v>33</v>
      </c>
      <c r="D14" s="9" t="s">
        <v>34</v>
      </c>
      <c r="E14" s="9" t="s">
        <v>26</v>
      </c>
      <c r="F14" s="9" t="s">
        <v>35</v>
      </c>
      <c r="G14" s="24">
        <v>5.0</v>
      </c>
      <c r="H14" s="24">
        <v>4.0</v>
      </c>
      <c r="I14" s="25" t="str">
        <f>CONCATENATE(G14,":",H14)</f>
        <v>5:4</v>
      </c>
      <c r="J14" s="30" t="s">
        <v>36</v>
      </c>
      <c r="K14" s="31" t="s">
        <v>37</v>
      </c>
    </row>
    <row r="15" ht="15.75" customHeight="1">
      <c r="A15" s="22"/>
      <c r="B15" s="28" t="s">
        <v>38</v>
      </c>
      <c r="G15" s="24"/>
      <c r="H15" s="24"/>
      <c r="I15" s="25"/>
      <c r="J15" s="26" t="str">
        <f>IFERROR(VLOOKUP(I16,'Parámetros'!$G$10:$K$35,5,FALSE),"")</f>
        <v/>
      </c>
    </row>
    <row r="16" ht="15.75" customHeight="1">
      <c r="A16" s="22"/>
      <c r="G16" s="24"/>
      <c r="H16" s="24"/>
      <c r="I16" s="25"/>
    </row>
    <row r="17" ht="15.75" customHeight="1">
      <c r="G17" s="24"/>
      <c r="H17" s="24"/>
      <c r="I17" s="26"/>
      <c r="J17" s="29" t="s">
        <v>39</v>
      </c>
    </row>
    <row r="18" ht="15.75" customHeight="1">
      <c r="A18" s="22" t="s">
        <v>40</v>
      </c>
      <c r="B18" s="9" t="s">
        <v>41</v>
      </c>
      <c r="C18" s="9" t="s">
        <v>42</v>
      </c>
      <c r="D18" s="9" t="s">
        <v>43</v>
      </c>
      <c r="E18" s="9" t="s">
        <v>17</v>
      </c>
      <c r="F18" s="9" t="s">
        <v>44</v>
      </c>
      <c r="G18" s="24">
        <v>2.0</v>
      </c>
      <c r="H18" s="24">
        <v>3.0</v>
      </c>
      <c r="I18" s="25" t="str">
        <f>CONCATENATE(G18,":",H18)</f>
        <v>2:3</v>
      </c>
      <c r="K18" s="27" t="s">
        <v>45</v>
      </c>
    </row>
    <row r="19" ht="15.75" customHeight="1">
      <c r="A19" s="22"/>
      <c r="I19" s="32"/>
    </row>
    <row r="20" ht="15.75" customHeight="1">
      <c r="A20" s="22"/>
      <c r="I20" s="32"/>
      <c r="J20" s="9" t="s">
        <v>46</v>
      </c>
    </row>
    <row r="21" ht="15.75" customHeight="1">
      <c r="A21" s="22" t="s">
        <v>47</v>
      </c>
      <c r="B21" s="9" t="s">
        <v>48</v>
      </c>
      <c r="C21" s="9" t="s">
        <v>49</v>
      </c>
      <c r="D21" s="9" t="s">
        <v>50</v>
      </c>
      <c r="E21" s="9" t="s">
        <v>17</v>
      </c>
      <c r="F21" s="9" t="s">
        <v>51</v>
      </c>
      <c r="G21" s="24">
        <v>3.0</v>
      </c>
      <c r="H21" s="24">
        <v>4.0</v>
      </c>
      <c r="I21" s="32" t="str">
        <f>CONCATENATE(G21,":",H21)</f>
        <v>3:4</v>
      </c>
    </row>
    <row r="22" ht="15.75" customHeight="1">
      <c r="I22" s="32"/>
    </row>
    <row r="23" ht="15.75" customHeight="1">
      <c r="A23" s="22"/>
      <c r="I23" s="32"/>
      <c r="J23" s="33" t="s">
        <v>52</v>
      </c>
    </row>
    <row r="24" ht="15.75" customHeight="1">
      <c r="A24" s="22" t="s">
        <v>53</v>
      </c>
      <c r="B24" s="9" t="s">
        <v>54</v>
      </c>
      <c r="C24" s="9" t="s">
        <v>55</v>
      </c>
      <c r="D24" s="9" t="s">
        <v>56</v>
      </c>
      <c r="E24" s="9" t="s">
        <v>57</v>
      </c>
      <c r="F24" s="9" t="s">
        <v>58</v>
      </c>
      <c r="G24" s="24">
        <v>4.0</v>
      </c>
      <c r="H24" s="24">
        <v>2.0</v>
      </c>
      <c r="I24" s="32" t="str">
        <f>CONCATENATE(G24,":",H24)</f>
        <v>4:2</v>
      </c>
      <c r="K24" s="34" t="s">
        <v>52</v>
      </c>
    </row>
    <row r="25" ht="15.75" customHeight="1">
      <c r="I25" s="32"/>
    </row>
    <row r="26" ht="15.75" customHeight="1">
      <c r="I26" s="32"/>
      <c r="J26" s="27" t="s">
        <v>59</v>
      </c>
    </row>
    <row r="27" ht="15.75" customHeight="1">
      <c r="A27" s="22" t="s">
        <v>60</v>
      </c>
      <c r="B27" s="9" t="s">
        <v>61</v>
      </c>
      <c r="C27" s="9" t="s">
        <v>62</v>
      </c>
      <c r="D27" s="9" t="s">
        <v>63</v>
      </c>
      <c r="E27" s="9" t="s">
        <v>64</v>
      </c>
      <c r="F27" s="9" t="s">
        <v>65</v>
      </c>
      <c r="G27" s="24">
        <v>2.0</v>
      </c>
      <c r="H27" s="24">
        <v>1.0</v>
      </c>
      <c r="I27" s="32" t="str">
        <f>CONCATENATE(G27,":",H27)</f>
        <v>2:1</v>
      </c>
      <c r="K27" s="27" t="s">
        <v>45</v>
      </c>
    </row>
    <row r="28" ht="15.75" customHeight="1">
      <c r="A28" s="22"/>
      <c r="B28" s="28" t="s">
        <v>66</v>
      </c>
      <c r="I28" s="32"/>
    </row>
    <row r="29" ht="15.75" customHeight="1">
      <c r="I29" s="32"/>
    </row>
    <row r="30" ht="15.75" customHeight="1">
      <c r="I30" s="32"/>
      <c r="J30" s="27" t="s">
        <v>59</v>
      </c>
    </row>
    <row r="31" ht="15.75" customHeight="1">
      <c r="A31" s="22" t="s">
        <v>67</v>
      </c>
      <c r="B31" s="9" t="s">
        <v>68</v>
      </c>
      <c r="C31" s="9" t="s">
        <v>69</v>
      </c>
      <c r="D31" s="9" t="s">
        <v>70</v>
      </c>
      <c r="E31" s="9" t="s">
        <v>17</v>
      </c>
      <c r="F31" s="9" t="s">
        <v>71</v>
      </c>
      <c r="G31" s="24">
        <v>3.0</v>
      </c>
      <c r="H31" s="24">
        <v>2.0</v>
      </c>
      <c r="I31" s="32" t="str">
        <f>CONCATENATE(G31,":",H31)</f>
        <v>3:2</v>
      </c>
      <c r="K31" s="27" t="s">
        <v>72</v>
      </c>
    </row>
    <row r="32" ht="15.75" customHeight="1">
      <c r="A32" s="22"/>
      <c r="B32" s="28" t="s">
        <v>73</v>
      </c>
      <c r="I32" s="32"/>
    </row>
    <row r="33" ht="15.75" customHeight="1">
      <c r="I33" s="32"/>
      <c r="J33" s="27" t="s">
        <v>59</v>
      </c>
    </row>
    <row r="34" ht="15.75" customHeight="1">
      <c r="A34" s="22" t="s">
        <v>74</v>
      </c>
      <c r="B34" s="9" t="s">
        <v>75</v>
      </c>
      <c r="C34" s="9" t="s">
        <v>76</v>
      </c>
      <c r="D34" s="9" t="s">
        <v>77</v>
      </c>
      <c r="E34" s="9" t="s">
        <v>26</v>
      </c>
      <c r="F34" s="9" t="s">
        <v>78</v>
      </c>
      <c r="G34" s="24">
        <v>2.0</v>
      </c>
      <c r="H34" s="24">
        <v>2.0</v>
      </c>
      <c r="I34" s="32" t="str">
        <f>CONCATENATE(G34,":",H34)</f>
        <v>2:2</v>
      </c>
      <c r="K34" s="27" t="s">
        <v>72</v>
      </c>
    </row>
    <row r="35" ht="15.75" customHeight="1">
      <c r="A35" s="22"/>
      <c r="B35" s="28" t="s">
        <v>79</v>
      </c>
      <c r="I35" s="32"/>
    </row>
    <row r="36" ht="15.75" customHeight="1">
      <c r="A36" s="22"/>
      <c r="I36" s="32"/>
    </row>
    <row r="37" ht="15.75" customHeight="1">
      <c r="I37" s="32"/>
      <c r="J37" s="27" t="s">
        <v>59</v>
      </c>
    </row>
    <row r="38" ht="15.75" customHeight="1">
      <c r="A38" s="22" t="s">
        <v>80</v>
      </c>
      <c r="B38" s="9" t="s">
        <v>81</v>
      </c>
      <c r="C38" s="9" t="s">
        <v>82</v>
      </c>
      <c r="D38" s="9" t="s">
        <v>83</v>
      </c>
      <c r="E38" s="9" t="s">
        <v>64</v>
      </c>
      <c r="F38" s="9" t="s">
        <v>84</v>
      </c>
      <c r="G38" s="24">
        <v>3.0</v>
      </c>
      <c r="H38" s="24">
        <v>3.0</v>
      </c>
      <c r="I38" s="32" t="str">
        <f>CONCATENATE(G38,":",H38)</f>
        <v>3:3</v>
      </c>
      <c r="K38" s="27" t="s">
        <v>85</v>
      </c>
    </row>
    <row r="39" ht="15.75" customHeight="1">
      <c r="A39" s="22"/>
      <c r="I39" s="32"/>
    </row>
    <row r="40" ht="15.75" customHeight="1">
      <c r="A40" s="22"/>
      <c r="I40" s="32"/>
      <c r="J40" s="27" t="s">
        <v>72</v>
      </c>
    </row>
    <row r="41" ht="15.75" customHeight="1">
      <c r="A41" s="22" t="s">
        <v>86</v>
      </c>
      <c r="B41" s="9" t="s">
        <v>87</v>
      </c>
      <c r="C41" s="9" t="s">
        <v>88</v>
      </c>
      <c r="D41" s="9" t="s">
        <v>89</v>
      </c>
      <c r="E41" s="9" t="s">
        <v>90</v>
      </c>
      <c r="F41" s="9" t="s">
        <v>91</v>
      </c>
      <c r="G41" s="24">
        <v>3.0</v>
      </c>
      <c r="H41" s="24">
        <v>3.0</v>
      </c>
      <c r="I41" s="32" t="str">
        <f>CONCATENATE(G41,":",H41)</f>
        <v>3:3</v>
      </c>
      <c r="K41" s="27" t="s">
        <v>72</v>
      </c>
    </row>
    <row r="42" ht="15.75" customHeight="1">
      <c r="B42" s="9" t="s">
        <v>92</v>
      </c>
      <c r="I42" s="32"/>
    </row>
    <row r="43" ht="15.75" customHeight="1">
      <c r="A43" s="22"/>
      <c r="I43" s="32"/>
    </row>
    <row r="44" ht="15.75" customHeight="1">
      <c r="A44" s="22"/>
      <c r="I44" s="32"/>
      <c r="J44" s="27" t="s">
        <v>72</v>
      </c>
    </row>
    <row r="45" ht="15.75" customHeight="1">
      <c r="A45" s="22" t="s">
        <v>93</v>
      </c>
      <c r="B45" s="9" t="s">
        <v>94</v>
      </c>
      <c r="C45" s="9" t="s">
        <v>95</v>
      </c>
      <c r="D45" s="9" t="s">
        <v>96</v>
      </c>
      <c r="E45" s="9" t="s">
        <v>97</v>
      </c>
      <c r="F45" s="9" t="s">
        <v>98</v>
      </c>
      <c r="G45" s="24">
        <v>2.0</v>
      </c>
      <c r="H45" s="24">
        <v>1.0</v>
      </c>
      <c r="I45" s="32" t="str">
        <f>CONCATENATE(G45,":",H45)</f>
        <v>2:1</v>
      </c>
      <c r="K45" s="27" t="s">
        <v>72</v>
      </c>
    </row>
    <row r="46" ht="15.75" customHeight="1">
      <c r="B46" s="28" t="s">
        <v>99</v>
      </c>
      <c r="I46" s="32"/>
    </row>
    <row r="47" ht="15.75" customHeight="1">
      <c r="A47" s="22"/>
      <c r="I47" s="32"/>
    </row>
    <row r="48" ht="15.75" customHeight="1">
      <c r="A48" s="22"/>
      <c r="I48" s="32"/>
      <c r="J48" s="35" t="s">
        <v>100</v>
      </c>
    </row>
    <row r="49" ht="15.75" customHeight="1">
      <c r="A49" s="36" t="s">
        <v>101</v>
      </c>
      <c r="B49" s="9" t="s">
        <v>102</v>
      </c>
      <c r="C49" s="9" t="s">
        <v>103</v>
      </c>
      <c r="D49" s="9" t="s">
        <v>104</v>
      </c>
      <c r="E49" s="9" t="s">
        <v>90</v>
      </c>
      <c r="F49" s="9" t="s">
        <v>105</v>
      </c>
      <c r="G49" s="24">
        <v>5.0</v>
      </c>
      <c r="H49" s="24">
        <v>4.0</v>
      </c>
      <c r="I49" s="32" t="str">
        <f>CONCATENATE(G49,":",H49)</f>
        <v>5:4</v>
      </c>
      <c r="K49" s="37" t="s">
        <v>37</v>
      </c>
    </row>
    <row r="50" ht="15.75" customHeight="1">
      <c r="B50" s="28" t="s">
        <v>106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G2"/>
    <mergeCell ref="A5:J5"/>
    <mergeCell ref="F6:G6"/>
  </mergeCells>
  <conditionalFormatting sqref="J8:J16">
    <cfRule type="containsText" dxfId="0" priority="1" operator="containsText" text="Bajo">
      <formula>NOT(ISERROR(SEARCH(("Bajo"),(J8))))</formula>
    </cfRule>
  </conditionalFormatting>
  <conditionalFormatting sqref="J8:J16">
    <cfRule type="containsText" dxfId="1" priority="2" operator="containsText" text="Medio">
      <formula>NOT(ISERROR(SEARCH(("Medio"),(J8))))</formula>
    </cfRule>
  </conditionalFormatting>
  <conditionalFormatting sqref="J8:J16">
    <cfRule type="containsText" dxfId="2" priority="3" operator="containsText" text="Alto">
      <formula>NOT(ISERROR(SEARCH(("Alto"),(J8))))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6.29"/>
    <col customWidth="1" min="2" max="2" width="86.71"/>
    <col customWidth="1" min="3" max="3" width="32.43"/>
    <col customWidth="1" min="4" max="4" width="28.43"/>
    <col customWidth="1" min="5" max="5" width="25.14"/>
  </cols>
  <sheetData>
    <row r="1" ht="15.0" customHeight="1">
      <c r="A1" s="1" t="s">
        <v>0</v>
      </c>
      <c r="B1" s="2"/>
      <c r="C1" s="2"/>
      <c r="D1" s="2"/>
      <c r="E1" s="2"/>
      <c r="F1" s="3"/>
    </row>
    <row r="2" ht="19.5" customHeight="1">
      <c r="A2" s="4"/>
      <c r="B2" s="5"/>
      <c r="C2" s="5"/>
      <c r="D2" s="5"/>
      <c r="E2" s="5"/>
      <c r="F2" s="6"/>
      <c r="I2" s="7"/>
    </row>
    <row r="3" ht="15.75" customHeight="1">
      <c r="A3" s="8"/>
      <c r="C3" s="9"/>
      <c r="I3" s="7"/>
    </row>
    <row r="4" ht="15.75" customHeight="1">
      <c r="A4" s="8"/>
      <c r="C4" s="9"/>
      <c r="I4" s="7"/>
    </row>
    <row r="5" ht="21.75" customHeight="1">
      <c r="A5" s="38" t="s">
        <v>107</v>
      </c>
      <c r="B5" s="11"/>
      <c r="C5" s="11"/>
      <c r="D5" s="11"/>
      <c r="E5" s="12"/>
    </row>
    <row r="6" ht="15.75" customHeight="1">
      <c r="A6" s="39" t="s">
        <v>108</v>
      </c>
      <c r="B6" s="39" t="s">
        <v>109</v>
      </c>
      <c r="C6" s="39" t="s">
        <v>110</v>
      </c>
      <c r="D6" s="40" t="s">
        <v>111</v>
      </c>
      <c r="E6" s="40" t="s">
        <v>112</v>
      </c>
    </row>
    <row r="7" ht="15.75" customHeight="1">
      <c r="A7" s="41" t="s">
        <v>113</v>
      </c>
      <c r="B7" s="42"/>
      <c r="C7" s="42"/>
      <c r="D7" s="42"/>
      <c r="E7" s="42"/>
    </row>
    <row r="8" ht="15.75" customHeight="1">
      <c r="A8" s="43" t="s">
        <v>114</v>
      </c>
      <c r="B8" s="44" t="s">
        <v>115</v>
      </c>
      <c r="C8" s="43" t="s">
        <v>116</v>
      </c>
      <c r="D8" s="43" t="s">
        <v>117</v>
      </c>
      <c r="E8" s="43" t="s">
        <v>117</v>
      </c>
    </row>
    <row r="9" ht="15.75" customHeight="1">
      <c r="A9" s="43" t="s">
        <v>118</v>
      </c>
      <c r="B9" s="44" t="s">
        <v>119</v>
      </c>
      <c r="C9" s="43" t="s">
        <v>116</v>
      </c>
      <c r="D9" s="43" t="s">
        <v>120</v>
      </c>
      <c r="E9" s="43" t="s">
        <v>117</v>
      </c>
    </row>
    <row r="10" ht="15.75" customHeight="1">
      <c r="A10" s="43" t="s">
        <v>121</v>
      </c>
      <c r="B10" s="44" t="s">
        <v>122</v>
      </c>
      <c r="C10" s="43" t="s">
        <v>116</v>
      </c>
      <c r="D10" s="43" t="s">
        <v>117</v>
      </c>
      <c r="E10" s="43" t="s">
        <v>117</v>
      </c>
    </row>
    <row r="11" ht="15.75" customHeight="1">
      <c r="A11" s="43" t="s">
        <v>123</v>
      </c>
      <c r="B11" s="44" t="s">
        <v>124</v>
      </c>
      <c r="C11" s="43" t="s">
        <v>125</v>
      </c>
      <c r="D11" s="43" t="s">
        <v>117</v>
      </c>
      <c r="E11" s="43" t="s">
        <v>117</v>
      </c>
    </row>
    <row r="12" ht="15.75" customHeight="1">
      <c r="A12" s="41" t="s">
        <v>126</v>
      </c>
      <c r="B12" s="45"/>
      <c r="C12" s="46"/>
      <c r="D12" s="46"/>
      <c r="E12" s="46"/>
    </row>
    <row r="13" ht="15.75" customHeight="1">
      <c r="A13" s="43" t="s">
        <v>127</v>
      </c>
      <c r="B13" s="44" t="s">
        <v>128</v>
      </c>
      <c r="C13" s="43" t="s">
        <v>129</v>
      </c>
      <c r="D13" s="43" t="s">
        <v>117</v>
      </c>
      <c r="E13" s="43" t="s">
        <v>117</v>
      </c>
    </row>
    <row r="14" ht="15.75" customHeight="1">
      <c r="A14" s="43" t="s">
        <v>130</v>
      </c>
      <c r="B14" s="44" t="s">
        <v>131</v>
      </c>
      <c r="C14" s="43" t="s">
        <v>132</v>
      </c>
      <c r="D14" s="43" t="s">
        <v>133</v>
      </c>
      <c r="E14" s="43" t="s">
        <v>134</v>
      </c>
    </row>
    <row r="15" ht="15.75" customHeight="1">
      <c r="A15" s="43" t="s">
        <v>135</v>
      </c>
      <c r="B15" s="44" t="s">
        <v>136</v>
      </c>
      <c r="C15" s="43" t="s">
        <v>132</v>
      </c>
      <c r="D15" s="43" t="s">
        <v>137</v>
      </c>
      <c r="E15" s="43" t="s">
        <v>117</v>
      </c>
    </row>
    <row r="16" ht="15.75" customHeight="1">
      <c r="A16" s="43" t="s">
        <v>138</v>
      </c>
      <c r="B16" s="44" t="s">
        <v>139</v>
      </c>
      <c r="C16" s="47" t="s">
        <v>129</v>
      </c>
      <c r="D16" s="48" t="s">
        <v>140</v>
      </c>
      <c r="E16" s="43" t="s">
        <v>140</v>
      </c>
    </row>
    <row r="17" ht="15.75" customHeight="1">
      <c r="A17" s="43" t="s">
        <v>141</v>
      </c>
      <c r="B17" s="44" t="s">
        <v>142</v>
      </c>
      <c r="C17" s="43" t="s">
        <v>132</v>
      </c>
      <c r="D17" s="48" t="s">
        <v>140</v>
      </c>
      <c r="E17" s="43" t="s">
        <v>140</v>
      </c>
    </row>
    <row r="18" ht="15.75" customHeight="1">
      <c r="A18" s="43" t="s">
        <v>143</v>
      </c>
      <c r="B18" s="44" t="s">
        <v>144</v>
      </c>
      <c r="C18" s="43" t="s">
        <v>132</v>
      </c>
      <c r="D18" s="48" t="s">
        <v>145</v>
      </c>
      <c r="E18" s="43" t="s">
        <v>140</v>
      </c>
    </row>
    <row r="19" ht="15.75" customHeight="1">
      <c r="A19" s="43" t="s">
        <v>146</v>
      </c>
      <c r="B19" s="44" t="s">
        <v>147</v>
      </c>
      <c r="C19" s="47" t="s">
        <v>129</v>
      </c>
      <c r="D19" s="43" t="s">
        <v>148</v>
      </c>
      <c r="E19" s="43" t="s">
        <v>148</v>
      </c>
    </row>
    <row r="20" ht="15.75" customHeight="1">
      <c r="A20" s="43" t="s">
        <v>149</v>
      </c>
      <c r="B20" s="44" t="s">
        <v>150</v>
      </c>
      <c r="C20" s="43" t="s">
        <v>132</v>
      </c>
      <c r="D20" s="48" t="s">
        <v>151</v>
      </c>
      <c r="E20" s="43" t="s">
        <v>148</v>
      </c>
    </row>
    <row r="21" ht="15.75" customHeight="1">
      <c r="A21" s="43" t="s">
        <v>152</v>
      </c>
      <c r="B21" s="48" t="s">
        <v>153</v>
      </c>
      <c r="C21" s="43" t="s">
        <v>125</v>
      </c>
      <c r="D21" s="43" t="s">
        <v>117</v>
      </c>
      <c r="E21" s="43" t="s">
        <v>117</v>
      </c>
    </row>
    <row r="22" ht="15.75" customHeight="1">
      <c r="A22" s="49" t="s">
        <v>154</v>
      </c>
      <c r="B22" s="45"/>
      <c r="C22" s="46"/>
      <c r="D22" s="46"/>
      <c r="E22" s="46"/>
    </row>
    <row r="23" ht="15.75" customHeight="1">
      <c r="A23" s="43" t="s">
        <v>155</v>
      </c>
      <c r="B23" s="44" t="s">
        <v>156</v>
      </c>
      <c r="C23" s="43" t="s">
        <v>157</v>
      </c>
      <c r="D23" s="48" t="s">
        <v>158</v>
      </c>
      <c r="E23" s="50"/>
    </row>
    <row r="24" ht="15.75" customHeight="1">
      <c r="A24" s="43" t="s">
        <v>159</v>
      </c>
      <c r="B24" s="44" t="s">
        <v>160</v>
      </c>
      <c r="C24" s="43" t="s">
        <v>157</v>
      </c>
      <c r="D24" s="43" t="s">
        <v>140</v>
      </c>
      <c r="E24" s="50"/>
    </row>
    <row r="25" ht="15.75" customHeight="1">
      <c r="A25" s="43" t="s">
        <v>161</v>
      </c>
      <c r="B25" s="44" t="s">
        <v>162</v>
      </c>
      <c r="C25" s="43" t="s">
        <v>157</v>
      </c>
      <c r="D25" s="43" t="s">
        <v>117</v>
      </c>
      <c r="E25" s="43" t="s">
        <v>117</v>
      </c>
    </row>
    <row r="26" ht="15.75" customHeight="1">
      <c r="A26" s="51" t="s">
        <v>163</v>
      </c>
      <c r="B26" s="52"/>
      <c r="C26" s="53"/>
      <c r="D26" s="53"/>
      <c r="E26" s="53"/>
    </row>
    <row r="27" ht="15.75" customHeight="1">
      <c r="A27" s="43" t="s">
        <v>164</v>
      </c>
      <c r="B27" s="48" t="s">
        <v>165</v>
      </c>
      <c r="C27" s="43" t="s">
        <v>125</v>
      </c>
      <c r="D27" s="43" t="s">
        <v>117</v>
      </c>
      <c r="E27" s="43" t="s">
        <v>117</v>
      </c>
    </row>
    <row r="28" ht="15.75" customHeight="1">
      <c r="A28" s="43" t="s">
        <v>166</v>
      </c>
      <c r="B28" s="44" t="s">
        <v>167</v>
      </c>
      <c r="C28" s="43" t="s">
        <v>168</v>
      </c>
      <c r="D28" s="43" t="s">
        <v>117</v>
      </c>
      <c r="E28" s="43" t="s">
        <v>117</v>
      </c>
    </row>
    <row r="29" ht="15.75" customHeight="1">
      <c r="A29" s="43" t="s">
        <v>169</v>
      </c>
      <c r="B29" s="44" t="s">
        <v>170</v>
      </c>
      <c r="C29" s="43" t="s">
        <v>168</v>
      </c>
      <c r="D29" s="43" t="s">
        <v>117</v>
      </c>
      <c r="E29" s="43" t="s">
        <v>117</v>
      </c>
    </row>
    <row r="30" ht="15.75" customHeight="1">
      <c r="A30" s="50"/>
    </row>
    <row r="31" ht="15.75" customHeight="1">
      <c r="A31" s="50"/>
    </row>
    <row r="32" ht="15.75" customHeight="1">
      <c r="A32" s="50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">
    <mergeCell ref="A1:F2"/>
    <mergeCell ref="A5:E5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3.57"/>
    <col customWidth="1" min="3" max="8" width="7.14"/>
    <col customWidth="1" min="9" max="10" width="3.57"/>
    <col customWidth="1" min="11" max="17" width="7.14"/>
    <col customWidth="1" min="18" max="19" width="3.57"/>
    <col customWidth="1" min="20" max="25" width="7.14"/>
    <col customWidth="1" min="26" max="26" width="11.86"/>
    <col customWidth="1" min="27" max="28" width="7.14"/>
  </cols>
  <sheetData>
    <row r="1" ht="15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3"/>
    </row>
    <row r="2" ht="19.5" customHeight="1">
      <c r="A2" s="54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6"/>
    </row>
    <row r="3">
      <c r="A3" s="8"/>
      <c r="C3" s="9"/>
      <c r="I3" s="7"/>
    </row>
    <row r="6" ht="22.5" customHeight="1">
      <c r="A6" s="10" t="s">
        <v>171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2"/>
    </row>
    <row r="7" ht="7.5" customHeight="1"/>
    <row r="8" ht="26.25" customHeight="1">
      <c r="A8" s="57"/>
      <c r="B8" s="57"/>
      <c r="C8" s="58" t="s">
        <v>172</v>
      </c>
      <c r="D8" s="59"/>
      <c r="E8" s="59"/>
      <c r="F8" s="59"/>
      <c r="G8" s="60"/>
      <c r="H8" s="57"/>
      <c r="I8" s="57"/>
      <c r="J8" s="57"/>
      <c r="K8" s="58" t="s">
        <v>173</v>
      </c>
      <c r="L8" s="59"/>
      <c r="M8" s="59"/>
      <c r="N8" s="59"/>
      <c r="O8" s="60"/>
      <c r="P8" s="57"/>
      <c r="Q8" s="57"/>
      <c r="R8" s="57"/>
      <c r="S8" s="57"/>
      <c r="T8" s="61" t="s">
        <v>174</v>
      </c>
      <c r="U8" s="62"/>
      <c r="V8" s="62"/>
      <c r="W8" s="62"/>
      <c r="X8" s="63"/>
      <c r="Y8" s="61"/>
      <c r="Z8" s="62"/>
      <c r="AA8" s="62"/>
      <c r="AB8" s="63"/>
    </row>
    <row r="9" ht="7.5" customHeight="1"/>
    <row r="10" ht="37.5" customHeight="1">
      <c r="A10" s="64" t="s">
        <v>175</v>
      </c>
      <c r="B10" s="65">
        <v>5.0</v>
      </c>
      <c r="C10" s="66"/>
      <c r="D10" s="67"/>
      <c r="E10" s="67"/>
      <c r="F10" s="67"/>
      <c r="G10" s="68"/>
      <c r="H10" s="69"/>
      <c r="I10" s="70" t="s">
        <v>175</v>
      </c>
      <c r="J10" s="65">
        <v>5.0</v>
      </c>
      <c r="K10" s="71">
        <v>5.0</v>
      </c>
      <c r="L10" s="72">
        <v>10.0</v>
      </c>
      <c r="M10" s="72">
        <v>15.0</v>
      </c>
      <c r="N10" s="73">
        <v>20.0</v>
      </c>
      <c r="O10" s="74">
        <v>25.0</v>
      </c>
      <c r="R10" s="70" t="s">
        <v>175</v>
      </c>
      <c r="S10" s="65">
        <v>5.0</v>
      </c>
      <c r="T10" s="75" t="str">
        <f t="shared" ref="T10:X10" si="1">IF(ISBLANK(C10),"",C10)</f>
        <v/>
      </c>
      <c r="U10" s="76" t="str">
        <f t="shared" si="1"/>
        <v/>
      </c>
      <c r="V10" s="76" t="str">
        <f t="shared" si="1"/>
        <v/>
      </c>
      <c r="W10" s="77" t="str">
        <f t="shared" si="1"/>
        <v/>
      </c>
      <c r="X10" s="78" t="str">
        <f t="shared" si="1"/>
        <v/>
      </c>
    </row>
    <row r="11" ht="37.5" customHeight="1">
      <c r="B11" s="65">
        <v>4.0</v>
      </c>
      <c r="C11" s="79"/>
      <c r="D11" s="80"/>
      <c r="E11" s="80"/>
      <c r="F11" s="80"/>
      <c r="G11" s="81"/>
      <c r="H11" s="69"/>
      <c r="J11" s="65">
        <v>4.0</v>
      </c>
      <c r="K11" s="82">
        <v>4.0</v>
      </c>
      <c r="L11" s="83">
        <v>8.0</v>
      </c>
      <c r="M11" s="84">
        <v>12.0</v>
      </c>
      <c r="N11" s="84">
        <v>16.0</v>
      </c>
      <c r="O11" s="85">
        <v>20.0</v>
      </c>
      <c r="S11" s="65">
        <v>4.0</v>
      </c>
      <c r="T11" s="86" t="str">
        <f t="shared" ref="T11:X11" si="2">IF(ISBLANK(C11),"",C11)</f>
        <v/>
      </c>
      <c r="U11" s="87" t="str">
        <f t="shared" si="2"/>
        <v/>
      </c>
      <c r="V11" s="88" t="str">
        <f t="shared" si="2"/>
        <v/>
      </c>
      <c r="W11" s="88" t="str">
        <f t="shared" si="2"/>
        <v/>
      </c>
      <c r="X11" s="89" t="str">
        <f t="shared" si="2"/>
        <v/>
      </c>
    </row>
    <row r="12" ht="37.5" customHeight="1">
      <c r="B12" s="65">
        <v>3.0</v>
      </c>
      <c r="C12" s="79"/>
      <c r="D12" s="80"/>
      <c r="E12" s="80"/>
      <c r="F12" s="80"/>
      <c r="G12" s="81"/>
      <c r="H12" s="69"/>
      <c r="J12" s="65">
        <v>3.0</v>
      </c>
      <c r="K12" s="82">
        <v>3.0</v>
      </c>
      <c r="L12" s="83">
        <v>6.0</v>
      </c>
      <c r="M12" s="83">
        <v>9.0</v>
      </c>
      <c r="N12" s="84">
        <v>12.0</v>
      </c>
      <c r="O12" s="90">
        <v>15.0</v>
      </c>
      <c r="S12" s="65">
        <v>3.0</v>
      </c>
      <c r="T12" s="86" t="str">
        <f t="shared" ref="T12:X12" si="3">IF(ISBLANK(C12),"",C12)</f>
        <v/>
      </c>
      <c r="U12" s="87" t="str">
        <f t="shared" si="3"/>
        <v/>
      </c>
      <c r="V12" s="87" t="str">
        <f t="shared" si="3"/>
        <v/>
      </c>
      <c r="W12" s="88" t="str">
        <f t="shared" si="3"/>
        <v/>
      </c>
      <c r="X12" s="91" t="str">
        <f t="shared" si="3"/>
        <v/>
      </c>
    </row>
    <row r="13" ht="37.5" customHeight="1">
      <c r="B13" s="65">
        <v>2.0</v>
      </c>
      <c r="C13" s="79"/>
      <c r="D13" s="80"/>
      <c r="E13" s="80"/>
      <c r="F13" s="80"/>
      <c r="G13" s="81"/>
      <c r="H13" s="69"/>
      <c r="J13" s="65">
        <v>2.0</v>
      </c>
      <c r="K13" s="82">
        <v>2.0</v>
      </c>
      <c r="L13" s="92">
        <v>4.0</v>
      </c>
      <c r="M13" s="83">
        <v>6.0</v>
      </c>
      <c r="N13" s="83">
        <v>8.0</v>
      </c>
      <c r="O13" s="90">
        <v>10.0</v>
      </c>
      <c r="S13" s="65">
        <v>2.0</v>
      </c>
      <c r="T13" s="86" t="str">
        <f t="shared" ref="T13:X13" si="4">IF(ISBLANK(C13),"",C13)</f>
        <v/>
      </c>
      <c r="U13" s="93" t="str">
        <f t="shared" si="4"/>
        <v/>
      </c>
      <c r="V13" s="87" t="str">
        <f t="shared" si="4"/>
        <v/>
      </c>
      <c r="W13" s="87" t="str">
        <f t="shared" si="4"/>
        <v/>
      </c>
      <c r="X13" s="94" t="str">
        <f t="shared" si="4"/>
        <v/>
      </c>
    </row>
    <row r="14" ht="37.5" customHeight="1">
      <c r="B14" s="65">
        <v>1.0</v>
      </c>
      <c r="C14" s="95"/>
      <c r="D14" s="96"/>
      <c r="E14" s="96"/>
      <c r="F14" s="96"/>
      <c r="G14" s="97"/>
      <c r="H14" s="69"/>
      <c r="J14" s="65">
        <v>1.0</v>
      </c>
      <c r="K14" s="98">
        <v>1.0</v>
      </c>
      <c r="L14" s="99">
        <v>2.0</v>
      </c>
      <c r="M14" s="99">
        <v>3.0</v>
      </c>
      <c r="N14" s="99">
        <v>4.0</v>
      </c>
      <c r="O14" s="100">
        <v>5.0</v>
      </c>
      <c r="S14" s="65">
        <v>1.0</v>
      </c>
      <c r="T14" s="101" t="str">
        <f t="shared" ref="T14:X14" si="5">IF(ISBLANK(C14),"",C14)</f>
        <v/>
      </c>
      <c r="U14" s="102" t="str">
        <f t="shared" si="5"/>
        <v/>
      </c>
      <c r="V14" s="103" t="str">
        <f t="shared" si="5"/>
        <v/>
      </c>
      <c r="W14" s="102" t="str">
        <f t="shared" si="5"/>
        <v/>
      </c>
      <c r="X14" s="104" t="str">
        <f t="shared" si="5"/>
        <v/>
      </c>
    </row>
    <row r="15" ht="18.75" customHeight="1">
      <c r="C15" s="65">
        <v>1.0</v>
      </c>
      <c r="D15" s="65">
        <v>2.0</v>
      </c>
      <c r="E15" s="65">
        <v>3.0</v>
      </c>
      <c r="F15" s="65">
        <v>4.0</v>
      </c>
      <c r="G15" s="65">
        <v>5.0</v>
      </c>
      <c r="H15" s="7"/>
      <c r="K15" s="65">
        <v>1.0</v>
      </c>
      <c r="L15" s="65">
        <v>2.0</v>
      </c>
      <c r="M15" s="65">
        <v>3.0</v>
      </c>
      <c r="N15" s="65">
        <v>4.0</v>
      </c>
      <c r="O15" s="65">
        <v>5.0</v>
      </c>
      <c r="T15" s="65">
        <v>1.0</v>
      </c>
      <c r="U15" s="65">
        <v>2.0</v>
      </c>
      <c r="V15" s="65">
        <v>3.0</v>
      </c>
      <c r="W15" s="65">
        <v>4.0</v>
      </c>
      <c r="X15" s="65">
        <v>5.0</v>
      </c>
    </row>
    <row r="16" ht="18.75" customHeight="1">
      <c r="C16" s="105" t="s">
        <v>176</v>
      </c>
      <c r="H16" s="106"/>
      <c r="K16" s="105" t="s">
        <v>176</v>
      </c>
      <c r="T16" s="105" t="s">
        <v>176</v>
      </c>
    </row>
    <row r="17" ht="7.5" customHeight="1">
      <c r="C17" s="105"/>
      <c r="H17" s="106"/>
      <c r="K17" s="105"/>
      <c r="T17" s="105"/>
    </row>
    <row r="18" ht="18.75" customHeight="1">
      <c r="I18" s="107" t="s">
        <v>177</v>
      </c>
      <c r="J18" s="59"/>
      <c r="K18" s="60"/>
      <c r="L18" s="108" t="s">
        <v>178</v>
      </c>
      <c r="N18" s="9"/>
      <c r="O18" s="109" t="s">
        <v>179</v>
      </c>
      <c r="P18" s="110"/>
      <c r="U18" s="111" t="s">
        <v>180</v>
      </c>
    </row>
    <row r="19" ht="18.75" customHeight="1">
      <c r="I19" s="112" t="s">
        <v>181</v>
      </c>
      <c r="J19" s="59"/>
      <c r="K19" s="60"/>
      <c r="L19" s="113" t="s">
        <v>182</v>
      </c>
      <c r="M19" s="114" t="s">
        <v>19</v>
      </c>
      <c r="N19" s="115"/>
      <c r="O19" s="116">
        <v>8.0</v>
      </c>
      <c r="P19" s="117">
        <f>O19/25</f>
        <v>0.32</v>
      </c>
      <c r="Q19" s="118">
        <f>P19</f>
        <v>0.32</v>
      </c>
      <c r="U19" s="111" t="s">
        <v>183</v>
      </c>
    </row>
    <row r="20" ht="18.75" customHeight="1">
      <c r="L20" s="113" t="s">
        <v>184</v>
      </c>
      <c r="M20" s="119" t="s">
        <v>28</v>
      </c>
      <c r="N20" s="120"/>
      <c r="O20" s="116">
        <v>7.0</v>
      </c>
      <c r="P20" s="121">
        <f t="shared" ref="P20:P21" si="6">7/25</f>
        <v>0.28</v>
      </c>
      <c r="Q20" s="118">
        <f t="shared" ref="Q20:Q22" si="7">Q19+P20</f>
        <v>0.6</v>
      </c>
    </row>
    <row r="21" ht="18.75" customHeight="1">
      <c r="L21" s="122" t="s">
        <v>185</v>
      </c>
      <c r="M21" s="114" t="s">
        <v>186</v>
      </c>
      <c r="N21" s="123"/>
      <c r="O21" s="116">
        <v>7.0</v>
      </c>
      <c r="P21" s="117">
        <f t="shared" si="6"/>
        <v>0.28</v>
      </c>
      <c r="Q21" s="118">
        <f t="shared" si="7"/>
        <v>0.88</v>
      </c>
    </row>
    <row r="22" ht="37.5" customHeight="1">
      <c r="B22" s="57"/>
      <c r="C22" s="57"/>
      <c r="D22" s="124" t="s">
        <v>172</v>
      </c>
      <c r="E22" s="59"/>
      <c r="F22" s="59"/>
      <c r="G22" s="59"/>
      <c r="H22" s="60"/>
      <c r="L22" s="125" t="s">
        <v>187</v>
      </c>
      <c r="M22" s="126" t="s">
        <v>188</v>
      </c>
      <c r="N22" s="127"/>
      <c r="O22" s="128">
        <v>3.0</v>
      </c>
      <c r="P22" s="117">
        <f>3/25</f>
        <v>0.12</v>
      </c>
      <c r="Q22" s="118">
        <f t="shared" si="7"/>
        <v>1</v>
      </c>
    </row>
    <row r="23" ht="37.5" customHeight="1">
      <c r="O23" s="9"/>
      <c r="P23" s="129">
        <f>SUM(P19:P22)</f>
        <v>1</v>
      </c>
      <c r="Q23" s="118"/>
    </row>
    <row r="24" ht="37.5" customHeight="1">
      <c r="B24" s="64" t="s">
        <v>175</v>
      </c>
      <c r="C24" s="65">
        <v>5.0</v>
      </c>
      <c r="D24" s="75"/>
      <c r="E24" s="76"/>
      <c r="F24" s="130"/>
      <c r="G24" s="77"/>
      <c r="H24" s="78"/>
    </row>
    <row r="25" ht="37.5" customHeight="1">
      <c r="C25" s="65">
        <v>4.0</v>
      </c>
      <c r="D25" s="86"/>
      <c r="E25" s="87"/>
      <c r="F25" s="131" t="s">
        <v>47</v>
      </c>
      <c r="G25" s="88"/>
      <c r="H25" s="132" t="s">
        <v>189</v>
      </c>
      <c r="Y25" s="20"/>
      <c r="Z25" s="21"/>
      <c r="AA25" s="21"/>
    </row>
    <row r="26" ht="37.5" customHeight="1">
      <c r="C26" s="65">
        <v>3.0</v>
      </c>
      <c r="D26" s="133"/>
      <c r="E26" s="134" t="s">
        <v>40</v>
      </c>
      <c r="F26" s="134" t="s">
        <v>190</v>
      </c>
      <c r="G26" s="88"/>
      <c r="H26" s="91"/>
      <c r="Y26" s="22"/>
      <c r="Z26" s="24"/>
      <c r="AA26" s="24"/>
    </row>
    <row r="27" ht="37.5" customHeight="1">
      <c r="C27" s="65">
        <v>2.0</v>
      </c>
      <c r="D27" s="133"/>
      <c r="E27" s="135" t="s">
        <v>191</v>
      </c>
      <c r="F27" s="134" t="s">
        <v>67</v>
      </c>
      <c r="G27" s="134" t="s">
        <v>53</v>
      </c>
      <c r="H27" s="94"/>
      <c r="Z27" s="24"/>
      <c r="AA27" s="24"/>
    </row>
    <row r="28" ht="37.5" customHeight="1">
      <c r="C28" s="65">
        <v>1.0</v>
      </c>
      <c r="D28" s="101"/>
      <c r="E28" s="136" t="s">
        <v>192</v>
      </c>
      <c r="F28" s="103"/>
      <c r="G28" s="102"/>
      <c r="H28" s="104"/>
      <c r="Z28" s="24"/>
      <c r="AA28" s="24"/>
    </row>
    <row r="29" ht="37.5" customHeight="1">
      <c r="D29" s="65">
        <v>1.0</v>
      </c>
      <c r="E29" s="65">
        <v>2.0</v>
      </c>
      <c r="F29" s="65">
        <v>3.0</v>
      </c>
      <c r="G29" s="65">
        <v>4.0</v>
      </c>
      <c r="H29" s="65">
        <v>5.0</v>
      </c>
      <c r="Y29" s="22"/>
      <c r="Z29" s="24"/>
      <c r="AA29" s="24"/>
    </row>
    <row r="30" ht="37.5" customHeight="1">
      <c r="D30" s="105" t="s">
        <v>176</v>
      </c>
      <c r="Y30" s="22"/>
      <c r="Z30" s="24"/>
      <c r="AA30" s="24"/>
    </row>
    <row r="31" ht="37.5" customHeight="1">
      <c r="Z31" s="24"/>
      <c r="AA31" s="24"/>
    </row>
    <row r="32" ht="37.5" customHeight="1">
      <c r="Y32" s="22"/>
      <c r="Z32" s="24"/>
      <c r="AA32" s="24"/>
    </row>
    <row r="33" ht="37.5" customHeight="1">
      <c r="Y33" s="22"/>
      <c r="Z33" s="24"/>
      <c r="AA33" s="24"/>
    </row>
    <row r="34" ht="37.5" customHeight="1">
      <c r="Y34" s="22"/>
      <c r="Z34" s="24"/>
      <c r="AA34" s="24"/>
    </row>
    <row r="35" ht="37.5" customHeight="1">
      <c r="Z35" s="24"/>
      <c r="AA35" s="24"/>
    </row>
    <row r="36" ht="37.5" customHeight="1">
      <c r="Y36" s="22"/>
      <c r="Z36" s="24"/>
      <c r="AA36" s="24"/>
    </row>
    <row r="37" ht="37.5" customHeight="1">
      <c r="Y37" s="22"/>
    </row>
    <row r="38" ht="37.5" customHeight="1">
      <c r="Y38" s="22"/>
    </row>
    <row r="39" ht="37.5" customHeight="1">
      <c r="Y39" s="22"/>
      <c r="Z39" s="24"/>
      <c r="AA39" s="24"/>
    </row>
    <row r="40" ht="37.5" customHeight="1"/>
    <row r="41" ht="37.5" customHeight="1">
      <c r="Y41" s="22"/>
    </row>
    <row r="42" ht="37.5" customHeight="1">
      <c r="Y42" s="22"/>
      <c r="Z42" s="24"/>
      <c r="AA42" s="24"/>
    </row>
    <row r="43" ht="37.5" customHeight="1"/>
    <row r="44" ht="37.5" customHeight="1"/>
    <row r="45" ht="37.5" customHeight="1">
      <c r="Y45" s="22"/>
      <c r="Z45" s="24"/>
      <c r="AA45" s="24"/>
    </row>
    <row r="46" ht="37.5" customHeight="1">
      <c r="Y46" s="22"/>
    </row>
    <row r="47" ht="37.5" customHeight="1"/>
    <row r="48" ht="37.5" customHeight="1"/>
    <row r="49" ht="37.5" customHeight="1">
      <c r="Y49" s="22"/>
      <c r="Z49" s="24"/>
      <c r="AA49" s="24"/>
    </row>
    <row r="50" ht="37.5" customHeight="1">
      <c r="Y50" s="22"/>
    </row>
    <row r="51" ht="37.5" customHeight="1"/>
    <row r="52" ht="37.5" customHeight="1">
      <c r="Z52" s="24"/>
      <c r="AA52" s="24"/>
    </row>
    <row r="53" ht="37.5" customHeight="1">
      <c r="Y53" s="22"/>
    </row>
    <row r="54" ht="37.5" customHeight="1">
      <c r="Y54" s="22"/>
    </row>
    <row r="55" ht="37.5" customHeight="1"/>
    <row r="56" ht="37.5" customHeight="1">
      <c r="Z56" s="24"/>
      <c r="AA56" s="24"/>
    </row>
    <row r="57" ht="37.5" customHeight="1">
      <c r="Y57" s="22"/>
    </row>
    <row r="58" ht="37.5" customHeight="1">
      <c r="Y58" s="22"/>
    </row>
    <row r="59" ht="37.5" customHeight="1">
      <c r="Z59" s="24"/>
      <c r="AA59" s="24"/>
    </row>
    <row r="60" ht="37.5" customHeight="1"/>
    <row r="61" ht="37.5" customHeight="1">
      <c r="Y61" s="22"/>
    </row>
    <row r="62" ht="37.5" customHeight="1">
      <c r="Y62" s="22"/>
    </row>
    <row r="63" ht="37.5" customHeight="1">
      <c r="Z63" s="24"/>
      <c r="AA63" s="24"/>
    </row>
    <row r="64" ht="37.5" customHeight="1"/>
    <row r="65" ht="37.5" customHeight="1">
      <c r="Y65" s="22"/>
    </row>
    <row r="66" ht="37.5" customHeight="1"/>
    <row r="67" ht="37.5" customHeight="1">
      <c r="Z67" s="24"/>
      <c r="AA67" s="24"/>
    </row>
    <row r="68" ht="37.5" customHeight="1"/>
    <row r="69" ht="37.5" customHeight="1"/>
    <row r="70" ht="37.5" customHeight="1"/>
    <row r="71" ht="37.5" customHeight="1"/>
    <row r="72" ht="37.5" customHeight="1"/>
    <row r="73" ht="37.5" customHeight="1"/>
    <row r="74" ht="37.5" customHeight="1"/>
    <row r="75" ht="37.5" customHeight="1"/>
    <row r="76" ht="37.5" customHeight="1"/>
    <row r="77" ht="37.5" customHeight="1"/>
    <row r="78" ht="37.5" customHeight="1"/>
    <row r="79" ht="37.5" customHeight="1"/>
    <row r="80" ht="37.5" customHeight="1"/>
    <row r="81" ht="37.5" customHeight="1"/>
    <row r="82" ht="37.5" customHeight="1"/>
    <row r="83" ht="37.5" customHeight="1"/>
    <row r="84" ht="37.5" customHeight="1"/>
    <row r="85" ht="37.5" customHeight="1"/>
    <row r="86" ht="37.5" customHeight="1"/>
    <row r="87" ht="37.5" customHeight="1"/>
    <row r="88" ht="37.5" customHeight="1"/>
    <row r="89" ht="37.5" customHeight="1"/>
    <row r="90" ht="37.5" customHeight="1"/>
    <row r="91" ht="37.5" customHeight="1"/>
    <row r="92" ht="37.5" customHeight="1"/>
    <row r="93" ht="37.5" customHeight="1"/>
    <row r="94" ht="37.5" customHeight="1"/>
    <row r="95" ht="37.5" customHeight="1"/>
    <row r="96" ht="37.5" customHeight="1"/>
    <row r="97" ht="37.5" customHeight="1"/>
    <row r="98" ht="37.5" customHeight="1"/>
    <row r="99" ht="37.5" customHeight="1"/>
    <row r="100" ht="37.5" customHeight="1"/>
    <row r="101" ht="37.5" customHeight="1"/>
    <row r="102" ht="37.5" customHeight="1"/>
    <row r="103" ht="37.5" customHeight="1"/>
    <row r="104" ht="37.5" customHeight="1"/>
    <row r="105" ht="37.5" customHeight="1"/>
    <row r="106" ht="37.5" customHeight="1"/>
    <row r="107" ht="37.5" customHeight="1"/>
    <row r="108" ht="37.5" customHeight="1"/>
    <row r="109" ht="37.5" customHeight="1"/>
    <row r="110" ht="37.5" customHeight="1"/>
    <row r="111" ht="37.5" customHeight="1"/>
    <row r="112" ht="37.5" customHeight="1"/>
    <row r="113" ht="37.5" customHeight="1"/>
    <row r="114" ht="37.5" customHeight="1"/>
    <row r="115" ht="37.5" customHeight="1"/>
    <row r="116" ht="37.5" customHeight="1"/>
    <row r="117" ht="37.5" customHeight="1"/>
    <row r="118" ht="37.5" customHeight="1"/>
    <row r="119" ht="37.5" customHeight="1"/>
    <row r="120" ht="37.5" customHeight="1"/>
    <row r="121" ht="37.5" customHeight="1"/>
    <row r="122" ht="37.5" customHeight="1"/>
    <row r="123" ht="37.5" customHeight="1"/>
    <row r="124" ht="37.5" customHeight="1"/>
    <row r="125" ht="37.5" customHeight="1"/>
    <row r="126" ht="37.5" customHeight="1"/>
    <row r="127" ht="37.5" customHeight="1"/>
    <row r="128" ht="37.5" customHeight="1"/>
    <row r="129" ht="37.5" customHeight="1"/>
    <row r="130" ht="37.5" customHeight="1"/>
    <row r="131" ht="37.5" customHeight="1"/>
    <row r="132" ht="37.5" customHeight="1"/>
    <row r="133" ht="37.5" customHeight="1"/>
    <row r="134" ht="37.5" customHeight="1"/>
    <row r="135" ht="37.5" customHeight="1"/>
    <row r="136" ht="37.5" customHeight="1"/>
    <row r="137" ht="37.5" customHeight="1"/>
    <row r="138" ht="37.5" customHeight="1"/>
    <row r="139" ht="37.5" customHeight="1"/>
    <row r="140" ht="37.5" customHeight="1"/>
    <row r="141" ht="37.5" customHeight="1"/>
    <row r="142" ht="37.5" customHeight="1"/>
    <row r="143" ht="37.5" customHeight="1"/>
    <row r="144" ht="37.5" customHeight="1"/>
    <row r="145" ht="37.5" customHeight="1"/>
    <row r="146" ht="37.5" customHeight="1"/>
    <row r="147" ht="37.5" customHeight="1"/>
    <row r="148" ht="37.5" customHeight="1"/>
    <row r="149" ht="37.5" customHeight="1"/>
    <row r="150" ht="37.5" customHeight="1"/>
    <row r="151" ht="37.5" customHeight="1"/>
    <row r="152" ht="37.5" customHeight="1"/>
    <row r="153" ht="37.5" customHeight="1"/>
    <row r="154" ht="37.5" customHeight="1"/>
    <row r="155" ht="37.5" customHeight="1"/>
    <row r="156" ht="37.5" customHeight="1"/>
    <row r="157" ht="37.5" customHeight="1"/>
    <row r="158" ht="37.5" customHeight="1"/>
    <row r="159" ht="37.5" customHeight="1"/>
    <row r="160" ht="37.5" customHeight="1"/>
    <row r="161" ht="37.5" customHeight="1"/>
    <row r="162" ht="37.5" customHeight="1"/>
    <row r="163" ht="37.5" customHeight="1"/>
    <row r="164" ht="37.5" customHeight="1"/>
    <row r="165" ht="37.5" customHeight="1"/>
    <row r="166" ht="37.5" customHeight="1"/>
    <row r="167" ht="37.5" customHeight="1"/>
    <row r="168" ht="37.5" customHeight="1"/>
    <row r="169" ht="37.5" customHeight="1"/>
    <row r="170" ht="37.5" customHeight="1"/>
    <row r="171" ht="37.5" customHeight="1"/>
    <row r="172" ht="37.5" customHeight="1"/>
    <row r="173" ht="37.5" customHeight="1"/>
    <row r="174" ht="37.5" customHeight="1"/>
    <row r="175" ht="37.5" customHeight="1"/>
    <row r="176" ht="37.5" customHeight="1"/>
    <row r="177" ht="37.5" customHeight="1"/>
    <row r="178" ht="37.5" customHeight="1"/>
    <row r="179" ht="37.5" customHeight="1"/>
    <row r="180" ht="37.5" customHeight="1"/>
    <row r="181" ht="37.5" customHeight="1"/>
    <row r="182" ht="37.5" customHeight="1"/>
    <row r="183" ht="37.5" customHeight="1"/>
    <row r="184" ht="37.5" customHeight="1"/>
    <row r="185" ht="37.5" customHeight="1"/>
    <row r="186" ht="37.5" customHeight="1"/>
    <row r="187" ht="37.5" customHeight="1"/>
    <row r="188" ht="37.5" customHeight="1"/>
    <row r="189" ht="37.5" customHeight="1"/>
    <row r="190" ht="37.5" customHeight="1"/>
    <row r="191" ht="37.5" customHeight="1"/>
    <row r="192" ht="37.5" customHeight="1"/>
    <row r="193" ht="37.5" customHeight="1"/>
    <row r="194" ht="37.5" customHeight="1"/>
    <row r="195" ht="37.5" customHeight="1"/>
    <row r="196" ht="37.5" customHeight="1"/>
    <row r="197" ht="37.5" customHeight="1"/>
    <row r="198" ht="37.5" customHeight="1"/>
    <row r="199" ht="37.5" customHeight="1"/>
    <row r="200" ht="37.5" customHeight="1"/>
    <row r="201" ht="37.5" customHeight="1"/>
    <row r="202" ht="37.5" customHeight="1"/>
    <row r="203" ht="37.5" customHeight="1"/>
    <row r="204" ht="37.5" customHeight="1"/>
    <row r="205" ht="37.5" customHeight="1"/>
    <row r="206" ht="37.5" customHeight="1"/>
    <row r="207" ht="37.5" customHeight="1"/>
    <row r="208" ht="37.5" customHeight="1"/>
    <row r="209" ht="37.5" customHeight="1"/>
    <row r="210" ht="37.5" customHeight="1"/>
    <row r="211" ht="37.5" customHeight="1"/>
    <row r="212" ht="37.5" customHeight="1"/>
    <row r="213" ht="37.5" customHeight="1"/>
    <row r="214" ht="37.5" customHeight="1"/>
    <row r="215" ht="37.5" customHeight="1"/>
    <row r="216" ht="37.5" customHeight="1"/>
    <row r="217" ht="37.5" customHeight="1"/>
    <row r="218" ht="37.5" customHeight="1"/>
    <row r="219" ht="37.5" customHeight="1"/>
    <row r="220" ht="37.5" customHeight="1"/>
    <row r="221" ht="37.5" customHeight="1"/>
    <row r="222" ht="37.5" customHeight="1"/>
    <row r="223" ht="37.5" customHeight="1"/>
    <row r="224" ht="37.5" customHeight="1"/>
    <row r="225" ht="37.5" customHeight="1"/>
    <row r="226" ht="37.5" customHeight="1"/>
    <row r="227" ht="37.5" customHeight="1"/>
    <row r="228" ht="37.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16">
    <mergeCell ref="A1:AB2"/>
    <mergeCell ref="A6:AB6"/>
    <mergeCell ref="C8:G8"/>
    <mergeCell ref="K8:O8"/>
    <mergeCell ref="A10:A14"/>
    <mergeCell ref="I10:I14"/>
    <mergeCell ref="R10:R14"/>
    <mergeCell ref="C16:G16"/>
    <mergeCell ref="K16:O16"/>
    <mergeCell ref="T16:X16"/>
    <mergeCell ref="I18:K18"/>
    <mergeCell ref="P18:R18"/>
    <mergeCell ref="B24:B28"/>
    <mergeCell ref="D22:H22"/>
    <mergeCell ref="D30:H30"/>
    <mergeCell ref="I19:K19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57"/>
    <col customWidth="1" min="2" max="2" width="28.0"/>
    <col customWidth="1" min="3" max="3" width="94.57"/>
    <col customWidth="1" min="4" max="7" width="14.71"/>
    <col customWidth="1" min="8" max="8" width="18.29"/>
    <col customWidth="1" min="9" max="9" width="104.43"/>
    <col customWidth="1" min="10" max="10" width="17.14"/>
    <col customWidth="1" min="11" max="12" width="23.14"/>
    <col customWidth="1" min="13" max="13" width="15.0"/>
    <col customWidth="1" min="14" max="14" width="25.14"/>
    <col customWidth="1" min="15" max="15" width="22.86"/>
    <col customWidth="1" min="16" max="16" width="37.29"/>
    <col customWidth="1" min="17" max="17" width="25.14"/>
    <col customWidth="1" min="18" max="18" width="12.57"/>
    <col customWidth="1" min="19" max="19" width="37.29"/>
    <col customWidth="1" min="20" max="28" width="12.57"/>
  </cols>
  <sheetData>
    <row r="1" ht="15.0" customHeight="1">
      <c r="A1" s="1" t="s">
        <v>0</v>
      </c>
      <c r="B1" s="2"/>
      <c r="C1" s="2"/>
      <c r="D1" s="2"/>
      <c r="E1" s="2"/>
      <c r="F1" s="3"/>
    </row>
    <row r="2" ht="19.5" customHeight="1">
      <c r="A2" s="4"/>
      <c r="B2" s="5"/>
      <c r="C2" s="5"/>
      <c r="D2" s="5"/>
      <c r="E2" s="5"/>
      <c r="F2" s="6"/>
      <c r="I2" s="7"/>
    </row>
    <row r="3">
      <c r="A3" s="8"/>
      <c r="C3" s="9"/>
      <c r="I3" s="7"/>
    </row>
    <row r="4">
      <c r="A4" s="137"/>
      <c r="C4" s="138"/>
      <c r="I4" s="7"/>
    </row>
    <row r="5">
      <c r="A5" s="137"/>
      <c r="C5" s="139"/>
      <c r="I5" s="7"/>
    </row>
    <row r="6">
      <c r="A6" s="140" t="s">
        <v>193</v>
      </c>
      <c r="B6" s="141"/>
      <c r="C6" s="141"/>
      <c r="D6" s="141"/>
      <c r="E6" s="141"/>
      <c r="F6" s="141"/>
      <c r="G6" s="141"/>
      <c r="H6" s="141"/>
      <c r="I6" s="142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</row>
    <row r="7" ht="15.75" customHeight="1">
      <c r="I7" s="7"/>
    </row>
    <row r="8" ht="15.75" customHeight="1">
      <c r="A8" s="143" t="s">
        <v>194</v>
      </c>
      <c r="B8" s="144" t="s">
        <v>195</v>
      </c>
      <c r="C8" s="145" t="s">
        <v>196</v>
      </c>
      <c r="D8" s="146"/>
      <c r="E8" s="147" t="s">
        <v>197</v>
      </c>
      <c r="F8" s="60"/>
      <c r="G8" s="145" t="s">
        <v>198</v>
      </c>
      <c r="H8" s="148"/>
      <c r="I8" s="149" t="s">
        <v>199</v>
      </c>
    </row>
    <row r="9">
      <c r="A9" s="150" t="s">
        <v>13</v>
      </c>
      <c r="B9" s="151" t="s">
        <v>200</v>
      </c>
      <c r="C9" s="152" t="s">
        <v>201</v>
      </c>
      <c r="D9" s="153"/>
      <c r="E9" s="154" t="s">
        <v>202</v>
      </c>
      <c r="F9" s="155"/>
      <c r="G9" s="156" t="s">
        <v>203</v>
      </c>
      <c r="H9" s="157"/>
      <c r="I9" s="158" t="s">
        <v>204</v>
      </c>
    </row>
    <row r="10">
      <c r="A10" s="159" t="s">
        <v>22</v>
      </c>
      <c r="B10" s="151" t="s">
        <v>200</v>
      </c>
      <c r="C10" s="152" t="s">
        <v>205</v>
      </c>
      <c r="D10" s="160"/>
      <c r="E10" s="161" t="s">
        <v>202</v>
      </c>
      <c r="F10" s="162"/>
      <c r="G10" s="156" t="s">
        <v>206</v>
      </c>
      <c r="H10" s="157"/>
      <c r="I10" s="163" t="s">
        <v>207</v>
      </c>
    </row>
    <row r="11" ht="15.75" customHeight="1">
      <c r="A11" s="164" t="s">
        <v>31</v>
      </c>
      <c r="B11" s="151" t="s">
        <v>200</v>
      </c>
      <c r="C11" s="152" t="s">
        <v>208</v>
      </c>
      <c r="D11" s="165"/>
      <c r="E11" s="166" t="s">
        <v>202</v>
      </c>
      <c r="F11" s="167"/>
      <c r="G11" s="156" t="s">
        <v>203</v>
      </c>
      <c r="H11" s="157"/>
      <c r="I11" s="168" t="s">
        <v>209</v>
      </c>
    </row>
    <row r="12">
      <c r="A12" s="159" t="s">
        <v>40</v>
      </c>
      <c r="B12" s="151" t="s">
        <v>210</v>
      </c>
      <c r="C12" s="152" t="s">
        <v>211</v>
      </c>
      <c r="D12" s="169"/>
      <c r="E12" s="161" t="s">
        <v>212</v>
      </c>
      <c r="F12" s="162"/>
      <c r="G12" s="156" t="s">
        <v>213</v>
      </c>
      <c r="H12" s="157"/>
      <c r="I12" s="163" t="s">
        <v>214</v>
      </c>
    </row>
    <row r="13">
      <c r="A13" s="159" t="s">
        <v>47</v>
      </c>
      <c r="B13" s="151" t="s">
        <v>210</v>
      </c>
      <c r="C13" s="152" t="s">
        <v>215</v>
      </c>
      <c r="D13" s="160"/>
      <c r="E13" s="161" t="s">
        <v>212</v>
      </c>
      <c r="F13" s="162"/>
      <c r="G13" s="156" t="s">
        <v>216</v>
      </c>
      <c r="H13" s="157"/>
      <c r="I13" s="163" t="s">
        <v>217</v>
      </c>
    </row>
    <row r="14" ht="15.75" customHeight="1">
      <c r="A14" s="164" t="s">
        <v>53</v>
      </c>
      <c r="B14" s="151" t="s">
        <v>210</v>
      </c>
      <c r="C14" s="152" t="s">
        <v>218</v>
      </c>
      <c r="D14" s="165"/>
      <c r="E14" s="166" t="s">
        <v>212</v>
      </c>
      <c r="F14" s="167"/>
      <c r="G14" s="156" t="s">
        <v>216</v>
      </c>
      <c r="H14" s="157"/>
      <c r="I14" s="168" t="s">
        <v>219</v>
      </c>
    </row>
    <row r="15">
      <c r="B15" s="7"/>
      <c r="C15" s="7"/>
      <c r="D15" s="7"/>
      <c r="E15" s="7"/>
      <c r="F15" s="7"/>
      <c r="I15" s="7"/>
    </row>
    <row r="16">
      <c r="B16" s="7"/>
      <c r="C16" s="7"/>
      <c r="D16" s="7"/>
      <c r="E16" s="7"/>
      <c r="F16" s="7"/>
      <c r="I16" s="7"/>
    </row>
    <row r="17">
      <c r="A17" s="140" t="s">
        <v>220</v>
      </c>
      <c r="B17" s="141"/>
      <c r="C17" s="141"/>
      <c r="D17" s="141"/>
      <c r="E17" s="141"/>
      <c r="F17" s="141"/>
      <c r="G17" s="141"/>
      <c r="H17" s="141"/>
      <c r="I17" s="142"/>
      <c r="J17" s="141"/>
      <c r="K17" s="141"/>
      <c r="L17" s="141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</row>
    <row r="18">
      <c r="A18" s="170" t="s">
        <v>221</v>
      </c>
      <c r="C18" s="171"/>
      <c r="I18" s="7"/>
    </row>
    <row r="19" ht="24.0" customHeight="1">
      <c r="A19" s="172" t="s">
        <v>222</v>
      </c>
      <c r="B19" s="60"/>
      <c r="D19" s="173" t="s">
        <v>223</v>
      </c>
      <c r="E19" s="173" t="s">
        <v>224</v>
      </c>
      <c r="F19" s="174" t="s">
        <v>223</v>
      </c>
      <c r="G19" s="173" t="s">
        <v>224</v>
      </c>
      <c r="I19" s="7"/>
      <c r="P19" s="9" t="s">
        <v>225</v>
      </c>
    </row>
    <row r="20">
      <c r="A20" s="175" t="s">
        <v>226</v>
      </c>
      <c r="B20" s="176" t="s">
        <v>227</v>
      </c>
      <c r="C20" s="177" t="s">
        <v>228</v>
      </c>
      <c r="D20" s="178" t="s">
        <v>8</v>
      </c>
      <c r="E20" s="178" t="s">
        <v>229</v>
      </c>
      <c r="F20" s="177" t="s">
        <v>9</v>
      </c>
      <c r="G20" s="177" t="s">
        <v>230</v>
      </c>
      <c r="H20" s="177" t="s">
        <v>231</v>
      </c>
      <c r="I20" s="179" t="s">
        <v>11</v>
      </c>
      <c r="J20" s="177" t="s">
        <v>232</v>
      </c>
      <c r="K20" s="180" t="s">
        <v>233</v>
      </c>
      <c r="L20" s="177" t="s">
        <v>234</v>
      </c>
      <c r="M20" s="181" t="s">
        <v>198</v>
      </c>
      <c r="N20" s="179" t="s">
        <v>235</v>
      </c>
      <c r="O20" s="177" t="s">
        <v>236</v>
      </c>
      <c r="P20" s="177" t="s">
        <v>237</v>
      </c>
      <c r="Q20" s="177" t="s">
        <v>238</v>
      </c>
      <c r="R20" s="182" t="s">
        <v>239</v>
      </c>
      <c r="S20" s="182" t="s">
        <v>240</v>
      </c>
    </row>
    <row r="21">
      <c r="A21" s="183" t="s">
        <v>241</v>
      </c>
      <c r="B21" s="184" t="s">
        <v>242</v>
      </c>
      <c r="C21" s="152" t="s">
        <v>201</v>
      </c>
      <c r="D21" s="185" t="s">
        <v>243</v>
      </c>
      <c r="E21" s="186" t="str">
        <f t="shared" ref="E21:E26" si="1">VLOOKUP(D21,'Parámetros'!$C$3:$E$7,3,FALSE)</f>
        <v>#REF!</v>
      </c>
      <c r="F21" s="185" t="s">
        <v>244</v>
      </c>
      <c r="G21" s="185">
        <v>5.0</v>
      </c>
      <c r="H21" s="186" t="str">
        <f t="shared" ref="H21:H26" si="2">E21*G21</f>
        <v>#REF!</v>
      </c>
      <c r="I21" s="187" t="s">
        <v>186</v>
      </c>
      <c r="J21" s="188" t="s">
        <v>245</v>
      </c>
      <c r="K21" s="189" t="s">
        <v>246</v>
      </c>
      <c r="L21" s="190" t="s">
        <v>247</v>
      </c>
      <c r="M21" s="191" t="s">
        <v>203</v>
      </c>
      <c r="N21" s="192">
        <v>45635.0</v>
      </c>
      <c r="O21" s="193">
        <f>(12*3)/365</f>
        <v>0.09863013699</v>
      </c>
      <c r="P21" s="194">
        <f>O21*365</f>
        <v>36</v>
      </c>
      <c r="Q21" s="195">
        <f>P21</f>
        <v>36</v>
      </c>
      <c r="R21" s="196">
        <f t="shared" ref="R21:R26" si="3">IF(P21&gt;100%,100%,P21)</f>
        <v>1</v>
      </c>
      <c r="S21" s="197"/>
    </row>
    <row r="22">
      <c r="A22" s="198" t="s">
        <v>248</v>
      </c>
      <c r="B22" s="199" t="s">
        <v>242</v>
      </c>
      <c r="C22" s="152" t="s">
        <v>205</v>
      </c>
      <c r="D22" s="185" t="s">
        <v>243</v>
      </c>
      <c r="E22" s="186" t="str">
        <f t="shared" si="1"/>
        <v>#REF!</v>
      </c>
      <c r="F22" s="200" t="s">
        <v>249</v>
      </c>
      <c r="G22" s="200">
        <v>4.0</v>
      </c>
      <c r="H22" s="186" t="str">
        <f t="shared" si="2"/>
        <v>#REF!</v>
      </c>
      <c r="I22" s="201" t="s">
        <v>186</v>
      </c>
      <c r="J22" s="188" t="s">
        <v>245</v>
      </c>
      <c r="K22" s="202" t="s">
        <v>250</v>
      </c>
      <c r="L22" s="203" t="s">
        <v>251</v>
      </c>
      <c r="M22" s="204" t="s">
        <v>206</v>
      </c>
      <c r="N22" s="200" t="s">
        <v>252</v>
      </c>
      <c r="P22" s="205"/>
      <c r="Q22" s="206"/>
      <c r="R22" s="207" t="str">
        <f t="shared" si="3"/>
        <v/>
      </c>
      <c r="S22" s="205"/>
    </row>
    <row r="23">
      <c r="A23" s="198" t="s">
        <v>253</v>
      </c>
      <c r="B23" s="199" t="s">
        <v>254</v>
      </c>
      <c r="C23" s="152" t="s">
        <v>208</v>
      </c>
      <c r="D23" s="186" t="s">
        <v>255</v>
      </c>
      <c r="E23" s="186" t="str">
        <f t="shared" si="1"/>
        <v>#REF!</v>
      </c>
      <c r="F23" s="208" t="s">
        <v>256</v>
      </c>
      <c r="G23" s="209">
        <v>3.0</v>
      </c>
      <c r="H23" s="186" t="str">
        <f t="shared" si="2"/>
        <v>#REF!</v>
      </c>
      <c r="I23" s="210" t="s">
        <v>19</v>
      </c>
      <c r="J23" s="202" t="s">
        <v>257</v>
      </c>
      <c r="K23" s="202" t="s">
        <v>250</v>
      </c>
      <c r="L23" s="163" t="s">
        <v>258</v>
      </c>
      <c r="M23" s="211" t="s">
        <v>203</v>
      </c>
      <c r="N23" s="192">
        <v>45635.0</v>
      </c>
      <c r="O23" s="160"/>
      <c r="P23" s="205"/>
      <c r="Q23" s="206"/>
      <c r="R23" s="207" t="str">
        <f t="shared" si="3"/>
        <v/>
      </c>
      <c r="S23" s="205"/>
    </row>
    <row r="24" ht="15.75" customHeight="1">
      <c r="A24" s="198" t="s">
        <v>259</v>
      </c>
      <c r="B24" s="199" t="s">
        <v>260</v>
      </c>
      <c r="C24" s="152" t="s">
        <v>211</v>
      </c>
      <c r="D24" s="185" t="s">
        <v>243</v>
      </c>
      <c r="E24" s="186" t="str">
        <f t="shared" si="1"/>
        <v>#REF!</v>
      </c>
      <c r="F24" s="208" t="s">
        <v>261</v>
      </c>
      <c r="G24" s="209">
        <v>3.0</v>
      </c>
      <c r="H24" s="186" t="str">
        <f t="shared" si="2"/>
        <v>#REF!</v>
      </c>
      <c r="I24" s="212" t="s">
        <v>28</v>
      </c>
      <c r="J24" s="202" t="s">
        <v>262</v>
      </c>
      <c r="K24" s="202" t="s">
        <v>263</v>
      </c>
      <c r="L24" s="203" t="s">
        <v>264</v>
      </c>
      <c r="M24" s="204" t="s">
        <v>213</v>
      </c>
      <c r="N24" s="192">
        <v>45635.0</v>
      </c>
      <c r="O24" s="160"/>
      <c r="P24" s="205"/>
      <c r="Q24" s="206"/>
      <c r="R24" s="207" t="str">
        <f t="shared" si="3"/>
        <v/>
      </c>
      <c r="S24" s="205"/>
    </row>
    <row r="25" ht="15.75" customHeight="1">
      <c r="A25" s="198" t="s">
        <v>265</v>
      </c>
      <c r="B25" s="199" t="s">
        <v>260</v>
      </c>
      <c r="C25" s="152" t="s">
        <v>215</v>
      </c>
      <c r="D25" s="185" t="s">
        <v>255</v>
      </c>
      <c r="E25" s="186" t="str">
        <f t="shared" si="1"/>
        <v>#REF!</v>
      </c>
      <c r="F25" s="208" t="s">
        <v>266</v>
      </c>
      <c r="G25" s="209">
        <v>3.0</v>
      </c>
      <c r="H25" s="186" t="str">
        <f t="shared" si="2"/>
        <v>#REF!</v>
      </c>
      <c r="I25" s="213" t="s">
        <v>19</v>
      </c>
      <c r="J25" s="214" t="s">
        <v>257</v>
      </c>
      <c r="K25" s="202" t="s">
        <v>250</v>
      </c>
      <c r="L25" s="203" t="s">
        <v>267</v>
      </c>
      <c r="M25" s="204" t="s">
        <v>216</v>
      </c>
      <c r="N25" s="200" t="s">
        <v>252</v>
      </c>
      <c r="O25" s="160"/>
      <c r="P25" s="205"/>
      <c r="Q25" s="206"/>
      <c r="R25" s="207" t="str">
        <f t="shared" si="3"/>
        <v/>
      </c>
      <c r="S25" s="205"/>
    </row>
    <row r="26" ht="15.75" customHeight="1">
      <c r="A26" s="215" t="s">
        <v>268</v>
      </c>
      <c r="B26" s="216" t="s">
        <v>269</v>
      </c>
      <c r="C26" s="152" t="s">
        <v>218</v>
      </c>
      <c r="D26" s="185" t="s">
        <v>243</v>
      </c>
      <c r="E26" s="186" t="str">
        <f t="shared" si="1"/>
        <v>#REF!</v>
      </c>
      <c r="F26" s="208" t="s">
        <v>256</v>
      </c>
      <c r="G26" s="217">
        <v>3.0</v>
      </c>
      <c r="H26" s="186" t="str">
        <f t="shared" si="2"/>
        <v>#REF!</v>
      </c>
      <c r="I26" s="218" t="s">
        <v>28</v>
      </c>
      <c r="J26" s="214" t="s">
        <v>257</v>
      </c>
      <c r="K26" s="219" t="s">
        <v>250</v>
      </c>
      <c r="L26" s="220" t="s">
        <v>270</v>
      </c>
      <c r="M26" s="204" t="s">
        <v>216</v>
      </c>
      <c r="N26" s="192">
        <v>45635.0</v>
      </c>
      <c r="O26" s="221"/>
      <c r="P26" s="222"/>
      <c r="Q26" s="223"/>
      <c r="R26" s="224" t="str">
        <f t="shared" si="3"/>
        <v/>
      </c>
      <c r="S26" s="222"/>
    </row>
    <row r="27" ht="15.75" customHeight="1">
      <c r="I27" s="7"/>
    </row>
    <row r="28" ht="15.75" customHeight="1">
      <c r="I28" s="7"/>
    </row>
    <row r="29">
      <c r="A29" s="140" t="s">
        <v>271</v>
      </c>
      <c r="B29" s="141"/>
      <c r="C29" s="141"/>
      <c r="D29" s="141"/>
      <c r="E29" s="141"/>
      <c r="F29" s="141"/>
      <c r="G29" s="141"/>
      <c r="H29" s="141"/>
      <c r="I29" s="142"/>
      <c r="J29" s="141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</row>
    <row r="30" ht="15.75" customHeight="1">
      <c r="I30" s="7"/>
    </row>
    <row r="31" ht="15.75" customHeight="1">
      <c r="A31" s="143" t="s">
        <v>232</v>
      </c>
      <c r="B31" s="143" t="s">
        <v>272</v>
      </c>
      <c r="C31" s="143" t="s">
        <v>273</v>
      </c>
      <c r="D31" s="149" t="s">
        <v>177</v>
      </c>
      <c r="F31" s="7"/>
    </row>
    <row r="32" ht="15.75" customHeight="1">
      <c r="A32" s="150">
        <v>1.0</v>
      </c>
      <c r="B32" s="183" t="s">
        <v>241</v>
      </c>
      <c r="C32" s="152" t="s">
        <v>201</v>
      </c>
      <c r="D32" s="225" t="str">
        <f t="shared" ref="D32:D37" si="4">H21</f>
        <v>#REF!</v>
      </c>
    </row>
    <row r="33" ht="15.75" customHeight="1">
      <c r="A33" s="159">
        <v>2.0</v>
      </c>
      <c r="B33" s="198" t="s">
        <v>248</v>
      </c>
      <c r="C33" s="152" t="s">
        <v>205</v>
      </c>
      <c r="D33" s="225" t="str">
        <f t="shared" si="4"/>
        <v>#REF!</v>
      </c>
    </row>
    <row r="34" ht="15.75" customHeight="1">
      <c r="A34" s="164">
        <v>3.0</v>
      </c>
      <c r="B34" s="198" t="s">
        <v>253</v>
      </c>
      <c r="C34" s="152" t="s">
        <v>211</v>
      </c>
      <c r="D34" s="225" t="str">
        <f t="shared" si="4"/>
        <v>#REF!</v>
      </c>
      <c r="F34" s="65"/>
    </row>
    <row r="35" ht="15.75" customHeight="1">
      <c r="A35" s="150">
        <v>4.0</v>
      </c>
      <c r="B35" s="198" t="s">
        <v>259</v>
      </c>
      <c r="C35" s="152" t="s">
        <v>218</v>
      </c>
      <c r="D35" s="225" t="str">
        <f t="shared" si="4"/>
        <v>#REF!</v>
      </c>
    </row>
    <row r="36" ht="15.75" customHeight="1">
      <c r="A36" s="159">
        <v>5.0</v>
      </c>
      <c r="B36" s="198" t="s">
        <v>265</v>
      </c>
      <c r="C36" s="152" t="s">
        <v>215</v>
      </c>
      <c r="D36" s="225" t="str">
        <f t="shared" si="4"/>
        <v>#REF!</v>
      </c>
    </row>
    <row r="37" ht="15.75" customHeight="1">
      <c r="A37" s="164">
        <v>6.0</v>
      </c>
      <c r="B37" s="215" t="s">
        <v>268</v>
      </c>
      <c r="C37" s="152" t="s">
        <v>208</v>
      </c>
      <c r="D37" s="225" t="str">
        <f t="shared" si="4"/>
        <v>#REF!</v>
      </c>
      <c r="F37" s="65"/>
    </row>
    <row r="38" ht="15.75" customHeight="1">
      <c r="I38" s="7"/>
    </row>
    <row r="39" ht="15.75" customHeight="1">
      <c r="A39" s="226"/>
      <c r="I39" s="7"/>
    </row>
    <row r="40" ht="15.75" customHeight="1">
      <c r="H40" s="111"/>
      <c r="I40" s="7"/>
    </row>
    <row r="41">
      <c r="A41" s="140" t="s">
        <v>274</v>
      </c>
      <c r="I41" s="227" t="s">
        <v>275</v>
      </c>
      <c r="J41" s="228" t="s">
        <v>276</v>
      </c>
    </row>
    <row r="42" ht="15.75" customHeight="1">
      <c r="I42" s="227" t="s">
        <v>277</v>
      </c>
      <c r="J42" s="228" t="s">
        <v>276</v>
      </c>
    </row>
    <row r="43" ht="15.75" customHeight="1">
      <c r="A43" s="229" t="s">
        <v>272</v>
      </c>
      <c r="B43" s="230" t="s">
        <v>11</v>
      </c>
      <c r="C43" s="229" t="s">
        <v>278</v>
      </c>
      <c r="D43" s="231" t="s">
        <v>279</v>
      </c>
      <c r="E43" s="144" t="s">
        <v>280</v>
      </c>
      <c r="F43" s="229" t="s">
        <v>281</v>
      </c>
      <c r="G43" s="231" t="s">
        <v>282</v>
      </c>
      <c r="H43" s="7"/>
    </row>
    <row r="44" ht="15.75" customHeight="1">
      <c r="A44" s="198" t="s">
        <v>13</v>
      </c>
      <c r="B44" s="232" t="s">
        <v>186</v>
      </c>
      <c r="C44" s="152" t="s">
        <v>201</v>
      </c>
      <c r="D44" s="36" t="s">
        <v>245</v>
      </c>
      <c r="E44" s="233">
        <v>45416.0</v>
      </c>
      <c r="F44" s="234" t="s">
        <v>28</v>
      </c>
      <c r="G44" s="36" t="s">
        <v>245</v>
      </c>
      <c r="H44" s="7"/>
    </row>
    <row r="45" ht="15.75" customHeight="1">
      <c r="A45" s="198" t="s">
        <v>22</v>
      </c>
      <c r="B45" s="232" t="s">
        <v>186</v>
      </c>
      <c r="C45" s="152" t="s">
        <v>205</v>
      </c>
      <c r="D45" s="36" t="s">
        <v>262</v>
      </c>
      <c r="E45" s="235" t="s">
        <v>283</v>
      </c>
      <c r="F45" s="234" t="s">
        <v>28</v>
      </c>
      <c r="G45" s="36" t="s">
        <v>245</v>
      </c>
      <c r="H45" s="7"/>
    </row>
    <row r="46" ht="15.75" customHeight="1">
      <c r="A46" s="236" t="s">
        <v>31</v>
      </c>
      <c r="B46" s="237" t="s">
        <v>19</v>
      </c>
      <c r="C46" s="152" t="s">
        <v>208</v>
      </c>
      <c r="D46" s="36" t="s">
        <v>245</v>
      </c>
      <c r="E46" s="238" t="s">
        <v>284</v>
      </c>
      <c r="F46" s="36" t="s">
        <v>19</v>
      </c>
      <c r="G46" s="219" t="s">
        <v>262</v>
      </c>
      <c r="H46" s="7"/>
    </row>
    <row r="47" ht="15.75" customHeight="1">
      <c r="A47" s="7"/>
      <c r="I47" s="7"/>
    </row>
    <row r="48" ht="15.75" customHeight="1">
      <c r="A48" s="7"/>
      <c r="C48" s="239"/>
      <c r="I48" s="7"/>
    </row>
    <row r="49" ht="15.75" customHeight="1">
      <c r="I49" s="7"/>
    </row>
    <row r="50" ht="15.75" customHeight="1">
      <c r="I50" s="7"/>
    </row>
    <row r="51" ht="15.75" customHeight="1">
      <c r="I51" s="7"/>
    </row>
    <row r="52" ht="15.75" customHeight="1">
      <c r="I52" s="7"/>
    </row>
    <row r="53" ht="15.75" customHeight="1">
      <c r="I53" s="7"/>
    </row>
    <row r="54" ht="15.75" customHeight="1">
      <c r="I54" s="7"/>
    </row>
    <row r="55" ht="15.75" customHeight="1">
      <c r="I55" s="7"/>
    </row>
    <row r="56" ht="15.75" customHeight="1">
      <c r="I56" s="7"/>
    </row>
    <row r="57" ht="15.75" customHeight="1">
      <c r="I57" s="7"/>
    </row>
    <row r="58" ht="15.75" customHeight="1">
      <c r="I58" s="7"/>
    </row>
    <row r="59" ht="15.75" customHeight="1">
      <c r="I59" s="7"/>
    </row>
    <row r="60" ht="15.75" customHeight="1">
      <c r="I60" s="7"/>
    </row>
    <row r="61" ht="15.75" customHeight="1">
      <c r="I61" s="7"/>
    </row>
    <row r="62" ht="15.75" customHeight="1">
      <c r="I62" s="7"/>
    </row>
    <row r="63" ht="15.75" customHeight="1">
      <c r="I63" s="7"/>
    </row>
    <row r="64" ht="15.75" customHeight="1">
      <c r="I64" s="7"/>
    </row>
    <row r="65" ht="15.75" customHeight="1">
      <c r="I65" s="7"/>
    </row>
    <row r="66" ht="15.75" customHeight="1">
      <c r="I66" s="7"/>
    </row>
    <row r="67" ht="15.75" customHeight="1">
      <c r="I67" s="7"/>
    </row>
    <row r="68" ht="15.75" customHeight="1">
      <c r="I68" s="7"/>
    </row>
    <row r="69" ht="15.75" customHeight="1">
      <c r="I69" s="7"/>
    </row>
    <row r="70" ht="15.75" customHeight="1">
      <c r="I70" s="7"/>
    </row>
    <row r="71" ht="15.75" customHeight="1">
      <c r="I71" s="7"/>
    </row>
    <row r="72" ht="15.75" customHeight="1">
      <c r="I72" s="7"/>
    </row>
    <row r="73" ht="15.75" customHeight="1">
      <c r="I73" s="7"/>
    </row>
    <row r="74" ht="15.75" customHeight="1">
      <c r="I74" s="7"/>
    </row>
    <row r="75" ht="15.75" customHeight="1">
      <c r="I75" s="7"/>
    </row>
    <row r="76" ht="15.75" customHeight="1">
      <c r="I76" s="7"/>
    </row>
    <row r="77" ht="15.75" customHeight="1">
      <c r="I77" s="7"/>
    </row>
    <row r="78" ht="15.75" customHeight="1">
      <c r="I78" s="7"/>
    </row>
    <row r="79" ht="15.75" customHeight="1">
      <c r="I79" s="7"/>
    </row>
    <row r="80" ht="15.75" customHeight="1">
      <c r="I80" s="7"/>
    </row>
    <row r="81" ht="15.75" customHeight="1">
      <c r="I81" s="7"/>
    </row>
    <row r="82" ht="15.75" customHeight="1">
      <c r="I82" s="7"/>
    </row>
    <row r="83" ht="15.75" customHeight="1">
      <c r="I83" s="7"/>
    </row>
    <row r="84" ht="15.75" customHeight="1">
      <c r="I84" s="7"/>
    </row>
    <row r="85" ht="15.75" customHeight="1">
      <c r="I85" s="7"/>
    </row>
    <row r="86" ht="15.75" customHeight="1">
      <c r="I86" s="7"/>
    </row>
    <row r="87" ht="15.75" customHeight="1">
      <c r="I87" s="7"/>
    </row>
    <row r="88" ht="15.75" customHeight="1">
      <c r="I88" s="7"/>
    </row>
    <row r="89" ht="15.75" customHeight="1">
      <c r="I89" s="7"/>
    </row>
    <row r="90" ht="15.75" customHeight="1">
      <c r="I90" s="7"/>
    </row>
    <row r="91" ht="15.75" customHeight="1">
      <c r="I91" s="7"/>
    </row>
    <row r="92" ht="15.75" customHeight="1">
      <c r="I92" s="7"/>
    </row>
    <row r="93" ht="15.75" customHeight="1">
      <c r="I93" s="7"/>
    </row>
    <row r="94" ht="15.75" customHeight="1">
      <c r="I94" s="7"/>
    </row>
    <row r="95" ht="15.75" customHeight="1">
      <c r="I95" s="7"/>
    </row>
    <row r="96" ht="15.75" customHeight="1">
      <c r="I96" s="7"/>
    </row>
    <row r="97" ht="15.75" customHeight="1">
      <c r="I97" s="7"/>
    </row>
    <row r="98" ht="15.75" customHeight="1">
      <c r="I98" s="7"/>
    </row>
    <row r="99" ht="15.75" customHeight="1">
      <c r="I99" s="7"/>
    </row>
    <row r="100" ht="15.75" customHeight="1">
      <c r="I100" s="7"/>
    </row>
    <row r="101" ht="15.75" customHeight="1">
      <c r="I101" s="7"/>
    </row>
    <row r="102" ht="15.75" customHeight="1">
      <c r="I102" s="7"/>
    </row>
    <row r="103" ht="15.75" customHeight="1">
      <c r="I103" s="7"/>
    </row>
    <row r="104" ht="15.75" customHeight="1">
      <c r="I104" s="7"/>
    </row>
    <row r="105" ht="15.75" customHeight="1">
      <c r="I105" s="7"/>
    </row>
    <row r="106" ht="15.75" customHeight="1">
      <c r="I106" s="7"/>
    </row>
    <row r="107" ht="15.75" customHeight="1">
      <c r="I107" s="7"/>
    </row>
    <row r="108" ht="15.75" customHeight="1">
      <c r="I108" s="7"/>
    </row>
    <row r="109" ht="15.75" customHeight="1">
      <c r="I109" s="7"/>
    </row>
    <row r="110" ht="15.75" customHeight="1">
      <c r="I110" s="7"/>
    </row>
    <row r="111" ht="15.75" customHeight="1">
      <c r="I111" s="7"/>
    </row>
    <row r="112" ht="15.75" customHeight="1">
      <c r="I112" s="7"/>
    </row>
    <row r="113" ht="15.75" customHeight="1">
      <c r="I113" s="7"/>
    </row>
    <row r="114" ht="15.75" customHeight="1">
      <c r="I114" s="7"/>
    </row>
    <row r="115" ht="15.75" customHeight="1">
      <c r="I115" s="7"/>
    </row>
    <row r="116" ht="15.75" customHeight="1">
      <c r="I116" s="7"/>
    </row>
    <row r="117" ht="15.75" customHeight="1">
      <c r="I117" s="7"/>
    </row>
    <row r="118" ht="15.75" customHeight="1">
      <c r="I118" s="7"/>
    </row>
    <row r="119" ht="15.75" customHeight="1">
      <c r="I119" s="7"/>
    </row>
    <row r="120" ht="15.75" customHeight="1">
      <c r="I120" s="7"/>
    </row>
    <row r="121" ht="15.75" customHeight="1">
      <c r="I121" s="7"/>
    </row>
    <row r="122" ht="15.75" customHeight="1">
      <c r="I122" s="7"/>
    </row>
    <row r="123" ht="15.75" customHeight="1">
      <c r="I123" s="7"/>
    </row>
    <row r="124" ht="15.75" customHeight="1">
      <c r="I124" s="7"/>
    </row>
    <row r="125" ht="15.75" customHeight="1">
      <c r="I125" s="7"/>
    </row>
    <row r="126" ht="15.75" customHeight="1">
      <c r="I126" s="7"/>
    </row>
    <row r="127" ht="15.75" customHeight="1">
      <c r="I127" s="7"/>
    </row>
    <row r="128" ht="15.75" customHeight="1">
      <c r="I128" s="7"/>
    </row>
    <row r="129" ht="15.75" customHeight="1">
      <c r="I129" s="7"/>
    </row>
    <row r="130" ht="15.75" customHeight="1">
      <c r="I130" s="7"/>
    </row>
    <row r="131" ht="15.75" customHeight="1">
      <c r="I131" s="7"/>
    </row>
    <row r="132" ht="15.75" customHeight="1">
      <c r="I132" s="7"/>
    </row>
    <row r="133" ht="15.75" customHeight="1">
      <c r="I133" s="7"/>
    </row>
    <row r="134" ht="15.75" customHeight="1">
      <c r="I134" s="7"/>
    </row>
    <row r="135" ht="15.75" customHeight="1">
      <c r="I135" s="7"/>
    </row>
    <row r="136" ht="15.75" customHeight="1">
      <c r="I136" s="7"/>
    </row>
    <row r="137" ht="15.75" customHeight="1">
      <c r="I137" s="7"/>
    </row>
    <row r="138" ht="15.75" customHeight="1">
      <c r="I138" s="7"/>
    </row>
    <row r="139" ht="15.75" customHeight="1">
      <c r="I139" s="7"/>
    </row>
    <row r="140" ht="15.75" customHeight="1">
      <c r="I140" s="7"/>
    </row>
    <row r="141" ht="15.75" customHeight="1">
      <c r="I141" s="7"/>
    </row>
    <row r="142" ht="15.75" customHeight="1">
      <c r="I142" s="7"/>
    </row>
    <row r="143" ht="15.75" customHeight="1">
      <c r="I143" s="7"/>
    </row>
    <row r="144" ht="15.75" customHeight="1">
      <c r="I144" s="7"/>
    </row>
    <row r="145" ht="15.75" customHeight="1">
      <c r="I145" s="7"/>
    </row>
    <row r="146" ht="15.75" customHeight="1">
      <c r="I146" s="7"/>
    </row>
    <row r="147" ht="15.75" customHeight="1">
      <c r="I147" s="7"/>
    </row>
    <row r="148" ht="15.75" customHeight="1">
      <c r="I148" s="7"/>
    </row>
    <row r="149" ht="15.75" customHeight="1">
      <c r="I149" s="7"/>
    </row>
    <row r="150" ht="15.75" customHeight="1">
      <c r="I150" s="7"/>
    </row>
    <row r="151" ht="15.75" customHeight="1">
      <c r="I151" s="7"/>
    </row>
    <row r="152" ht="15.75" customHeight="1">
      <c r="I152" s="7"/>
    </row>
    <row r="153" ht="15.75" customHeight="1">
      <c r="I153" s="7"/>
    </row>
    <row r="154" ht="15.75" customHeight="1">
      <c r="I154" s="7"/>
    </row>
    <row r="155" ht="15.75" customHeight="1">
      <c r="I155" s="7"/>
    </row>
    <row r="156" ht="15.75" customHeight="1">
      <c r="I156" s="7"/>
    </row>
    <row r="157" ht="15.75" customHeight="1">
      <c r="I157" s="7"/>
    </row>
    <row r="158" ht="15.75" customHeight="1">
      <c r="I158" s="7"/>
    </row>
    <row r="159" ht="15.75" customHeight="1">
      <c r="I159" s="7"/>
    </row>
    <row r="160" ht="15.75" customHeight="1">
      <c r="I160" s="7"/>
    </row>
    <row r="161" ht="15.75" customHeight="1">
      <c r="I161" s="7"/>
    </row>
    <row r="162" ht="15.75" customHeight="1">
      <c r="I162" s="7"/>
    </row>
    <row r="163" ht="15.75" customHeight="1">
      <c r="I163" s="7"/>
    </row>
    <row r="164" ht="15.75" customHeight="1">
      <c r="I164" s="7"/>
    </row>
    <row r="165" ht="15.75" customHeight="1">
      <c r="I165" s="7"/>
    </row>
    <row r="166" ht="15.75" customHeight="1">
      <c r="I166" s="7"/>
    </row>
    <row r="167" ht="15.75" customHeight="1">
      <c r="I167" s="7"/>
    </row>
    <row r="168" ht="15.75" customHeight="1">
      <c r="I168" s="7"/>
    </row>
    <row r="169" ht="15.75" customHeight="1">
      <c r="I169" s="7"/>
    </row>
    <row r="170" ht="15.75" customHeight="1">
      <c r="I170" s="7"/>
    </row>
    <row r="171" ht="15.75" customHeight="1">
      <c r="I171" s="7"/>
    </row>
    <row r="172" ht="15.75" customHeight="1">
      <c r="I172" s="7"/>
    </row>
    <row r="173" ht="15.75" customHeight="1">
      <c r="I173" s="7"/>
    </row>
    <row r="174" ht="15.75" customHeight="1">
      <c r="I174" s="7"/>
    </row>
    <row r="175" ht="15.75" customHeight="1">
      <c r="I175" s="7"/>
    </row>
    <row r="176" ht="15.75" customHeight="1">
      <c r="I176" s="7"/>
    </row>
    <row r="177" ht="15.75" customHeight="1">
      <c r="I177" s="7"/>
    </row>
    <row r="178" ht="15.75" customHeight="1">
      <c r="I178" s="7"/>
    </row>
    <row r="179" ht="15.75" customHeight="1">
      <c r="I179" s="7"/>
    </row>
    <row r="180" ht="15.75" customHeight="1">
      <c r="I180" s="7"/>
    </row>
    <row r="181" ht="15.75" customHeight="1">
      <c r="I181" s="7"/>
    </row>
    <row r="182" ht="15.75" customHeight="1">
      <c r="I182" s="7"/>
    </row>
    <row r="183" ht="15.75" customHeight="1">
      <c r="I183" s="7"/>
    </row>
    <row r="184" ht="15.75" customHeight="1">
      <c r="I184" s="7"/>
    </row>
    <row r="185" ht="15.75" customHeight="1">
      <c r="I185" s="7"/>
    </row>
    <row r="186" ht="15.75" customHeight="1">
      <c r="I186" s="7"/>
    </row>
    <row r="187" ht="15.75" customHeight="1">
      <c r="I187" s="7"/>
    </row>
    <row r="188" ht="15.75" customHeight="1">
      <c r="I188" s="7"/>
    </row>
    <row r="189" ht="15.75" customHeight="1">
      <c r="I189" s="7"/>
    </row>
    <row r="190" ht="15.75" customHeight="1">
      <c r="I190" s="7"/>
    </row>
    <row r="191" ht="15.75" customHeight="1">
      <c r="I191" s="7"/>
    </row>
    <row r="192" ht="15.75" customHeight="1">
      <c r="I192" s="7"/>
    </row>
    <row r="193" ht="15.75" customHeight="1">
      <c r="I193" s="7"/>
    </row>
    <row r="194" ht="15.75" customHeight="1">
      <c r="I194" s="7"/>
    </row>
    <row r="195" ht="15.75" customHeight="1">
      <c r="I195" s="7"/>
    </row>
    <row r="196" ht="15.75" customHeight="1">
      <c r="I196" s="7"/>
    </row>
    <row r="197" ht="15.75" customHeight="1">
      <c r="I197" s="7"/>
    </row>
    <row r="198" ht="15.75" customHeight="1">
      <c r="I198" s="7"/>
    </row>
    <row r="199" ht="15.75" customHeight="1">
      <c r="I199" s="7"/>
    </row>
    <row r="200" ht="15.75" customHeight="1">
      <c r="I200" s="7"/>
    </row>
    <row r="201" ht="15.75" customHeight="1">
      <c r="I201" s="7"/>
    </row>
    <row r="202" ht="15.75" customHeight="1">
      <c r="I202" s="7"/>
    </row>
    <row r="203" ht="15.75" customHeight="1">
      <c r="I203" s="7"/>
    </row>
    <row r="204" ht="15.75" customHeight="1">
      <c r="I204" s="7"/>
    </row>
    <row r="205" ht="15.75" customHeight="1">
      <c r="I205" s="7"/>
    </row>
    <row r="206" ht="15.75" customHeight="1">
      <c r="I206" s="7"/>
    </row>
    <row r="207" ht="15.75" customHeight="1">
      <c r="I207" s="7"/>
    </row>
    <row r="208" ht="15.75" customHeight="1">
      <c r="I208" s="7"/>
    </row>
    <row r="209" ht="15.75" customHeight="1">
      <c r="I209" s="7"/>
    </row>
    <row r="210" ht="15.75" customHeight="1">
      <c r="I210" s="7"/>
    </row>
    <row r="211" ht="15.75" customHeight="1">
      <c r="I211" s="7"/>
    </row>
    <row r="212" ht="15.75" customHeight="1">
      <c r="I212" s="7"/>
    </row>
    <row r="213" ht="15.75" customHeight="1">
      <c r="I213" s="7"/>
    </row>
    <row r="214" ht="15.75" customHeight="1">
      <c r="I214" s="7"/>
    </row>
    <row r="215" ht="15.75" customHeight="1">
      <c r="I215" s="7"/>
    </row>
    <row r="216" ht="15.75" customHeight="1">
      <c r="I216" s="7"/>
    </row>
    <row r="217" ht="15.75" customHeight="1">
      <c r="I217" s="7"/>
    </row>
    <row r="218" ht="15.75" customHeight="1">
      <c r="I218" s="7"/>
    </row>
    <row r="219" ht="15.75" customHeight="1">
      <c r="I219" s="7"/>
    </row>
    <row r="220" ht="15.75" customHeight="1">
      <c r="I220" s="7"/>
    </row>
    <row r="221" ht="15.75" customHeight="1">
      <c r="I221" s="7"/>
    </row>
    <row r="222" ht="15.75" customHeight="1">
      <c r="I222" s="7"/>
    </row>
    <row r="223" ht="15.75" customHeight="1">
      <c r="I223" s="7"/>
    </row>
    <row r="224" ht="15.75" customHeight="1">
      <c r="I224" s="7"/>
    </row>
    <row r="225" ht="15.75" customHeight="1">
      <c r="I225" s="7"/>
    </row>
    <row r="226" ht="15.75" customHeight="1">
      <c r="I226" s="7"/>
    </row>
    <row r="227" ht="15.75" customHeight="1">
      <c r="I227" s="7"/>
    </row>
    <row r="228" ht="15.75" customHeight="1">
      <c r="I228" s="7"/>
    </row>
    <row r="229" ht="15.75" customHeight="1">
      <c r="I229" s="7"/>
    </row>
    <row r="230" ht="15.75" customHeight="1">
      <c r="I230" s="7"/>
    </row>
    <row r="231" ht="15.75" customHeight="1">
      <c r="I231" s="7"/>
    </row>
    <row r="232" ht="15.75" customHeight="1">
      <c r="I232" s="7"/>
    </row>
    <row r="233" ht="15.75" customHeight="1">
      <c r="I233" s="7"/>
    </row>
    <row r="234" ht="15.75" customHeight="1">
      <c r="I234" s="7"/>
    </row>
    <row r="235" ht="15.75" customHeight="1">
      <c r="I235" s="7"/>
    </row>
    <row r="236" ht="15.75" customHeight="1">
      <c r="I236" s="7"/>
    </row>
    <row r="237" ht="15.75" customHeight="1">
      <c r="I237" s="7"/>
    </row>
    <row r="238" ht="15.75" customHeight="1">
      <c r="I238" s="7"/>
    </row>
    <row r="239" ht="15.75" customHeight="1">
      <c r="I239" s="7"/>
    </row>
    <row r="240" ht="15.75" customHeight="1">
      <c r="I240" s="7"/>
    </row>
    <row r="241" ht="15.75" customHeight="1">
      <c r="I241" s="7"/>
    </row>
    <row r="242" ht="15.75" customHeight="1">
      <c r="I242" s="7"/>
    </row>
    <row r="243" ht="15.75" customHeight="1">
      <c r="I243" s="7"/>
    </row>
    <row r="244" ht="15.75" customHeight="1">
      <c r="I244" s="7"/>
    </row>
    <row r="245" ht="15.75" customHeight="1">
      <c r="I245" s="7"/>
    </row>
    <row r="246" ht="15.75" customHeight="1">
      <c r="I246" s="7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18">
    <mergeCell ref="A1:F2"/>
    <mergeCell ref="C8:D8"/>
    <mergeCell ref="E8:F8"/>
    <mergeCell ref="G8:H8"/>
    <mergeCell ref="E9:F9"/>
    <mergeCell ref="G9:H9"/>
    <mergeCell ref="G10:H10"/>
    <mergeCell ref="E14:F14"/>
    <mergeCell ref="G14:H14"/>
    <mergeCell ref="A19:B19"/>
    <mergeCell ref="A39:G39"/>
    <mergeCell ref="E10:F10"/>
    <mergeCell ref="E11:F11"/>
    <mergeCell ref="G11:H11"/>
    <mergeCell ref="E12:F12"/>
    <mergeCell ref="G12:H12"/>
    <mergeCell ref="E13:F13"/>
    <mergeCell ref="G13:H13"/>
  </mergeCells>
  <dataValidations>
    <dataValidation type="list" allowBlank="1" showErrorMessage="1" sqref="K21:K26">
      <formula1>'Parámetros'!$B$11:$B$14</formula1>
    </dataValidation>
    <dataValidation type="list" allowBlank="1" showErrorMessage="1" sqref="D21:D26">
      <formula1>'Parámetros'!$C$3:$C$7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2017-07-01T17:08:50Z</dcterms:created>
  <dc:creator>Juan Carlos Saba S.</dc:creator>
</cp:coreProperties>
</file>