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8800" windowHeight="16380" tabRatio="500" activeTab="4"/>
  </bookViews>
  <sheets>
    <sheet name="Service Set" sheetId="1" r:id="rId1"/>
    <sheet name="ExampleResults2" sheetId="3" r:id="rId2"/>
    <sheet name="ExampleResultsTodos" sheetId="6" r:id="rId3"/>
    <sheet name="ExampleResultsOld" sheetId="2" r:id="rId4"/>
    <sheet name="ExampleResultsSmall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8" i="6" l="1"/>
  <c r="S8" i="6"/>
  <c r="O8" i="6"/>
  <c r="N8" i="6"/>
  <c r="O4" i="6"/>
  <c r="N4" i="6"/>
  <c r="G9" i="4"/>
  <c r="F9" i="4"/>
  <c r="B9" i="4"/>
  <c r="A9" i="4"/>
  <c r="B5" i="4"/>
  <c r="A5" i="4"/>
  <c r="T8" i="3"/>
  <c r="S8" i="3"/>
  <c r="O8" i="3"/>
  <c r="N8" i="3"/>
  <c r="O4" i="3"/>
  <c r="N4" i="3"/>
  <c r="Q22" i="1"/>
  <c r="O22" i="1"/>
  <c r="M22" i="1"/>
  <c r="K22" i="1"/>
  <c r="I22" i="1"/>
  <c r="G22" i="1"/>
  <c r="E22" i="1"/>
  <c r="C22" i="1"/>
  <c r="F4" i="2"/>
  <c r="F5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I36" i="1"/>
</calcChain>
</file>

<file path=xl/sharedStrings.xml><?xml version="1.0" encoding="utf-8"?>
<sst xmlns="http://schemas.openxmlformats.org/spreadsheetml/2006/main" count="729" uniqueCount="244">
  <si>
    <t>Availability</t>
  </si>
  <si>
    <t>Platform</t>
  </si>
  <si>
    <t>Apache</t>
  </si>
  <si>
    <t>Yes</t>
  </si>
  <si>
    <t>Support_24_7</t>
  </si>
  <si>
    <t>Security</t>
  </si>
  <si>
    <t>VPC</t>
  </si>
  <si>
    <t>Location</t>
  </si>
  <si>
    <t>US Stantard</t>
  </si>
  <si>
    <t>EU Ireland</t>
  </si>
  <si>
    <t xml:space="preserve">Asia Pacific </t>
  </si>
  <si>
    <t>US West Oregon</t>
  </si>
  <si>
    <t>US West California</t>
  </si>
  <si>
    <t>free</t>
  </si>
  <si>
    <t>1GB</t>
  </si>
  <si>
    <t>10TB</t>
  </si>
  <si>
    <t>500TB</t>
  </si>
  <si>
    <t>50TB</t>
  </si>
  <si>
    <t>150TB</t>
  </si>
  <si>
    <t>Language</t>
  </si>
  <si>
    <t>None</t>
  </si>
  <si>
    <t>Ruby</t>
  </si>
  <si>
    <t xml:space="preserve">Java </t>
  </si>
  <si>
    <t>Python</t>
  </si>
  <si>
    <t>PHP</t>
  </si>
  <si>
    <t>Operating System</t>
  </si>
  <si>
    <t>Linux</t>
  </si>
  <si>
    <t>Windows</t>
  </si>
  <si>
    <t>CPUArch</t>
  </si>
  <si>
    <t>32bits</t>
  </si>
  <si>
    <t>64bits</t>
  </si>
  <si>
    <t>CPUCores</t>
  </si>
  <si>
    <t>MemorySize</t>
  </si>
  <si>
    <t>1.7Gb</t>
  </si>
  <si>
    <t>StorageCapacity</t>
  </si>
  <si>
    <t>160Gb</t>
  </si>
  <si>
    <t>StorageType</t>
  </si>
  <si>
    <t>HardDisk</t>
  </si>
  <si>
    <t>SSD</t>
  </si>
  <si>
    <t>Characteristic</t>
  </si>
  <si>
    <t>Characteristics</t>
  </si>
  <si>
    <t>Options</t>
  </si>
  <si>
    <t>Value</t>
  </si>
  <si>
    <t>Price</t>
  </si>
  <si>
    <t>Amazon EC2 Small Instace: 1000 Services</t>
  </si>
  <si>
    <t>Data IN/OUT External</t>
  </si>
  <si>
    <t>Service Template</t>
  </si>
  <si>
    <t>Requirements</t>
  </si>
  <si>
    <t>Constraint</t>
  </si>
  <si>
    <t>Description</t>
  </si>
  <si>
    <t>Nr. Of resulting services</t>
  </si>
  <si>
    <t>DataINExternal</t>
  </si>
  <si>
    <t>100TB</t>
  </si>
  <si>
    <t>Java</t>
  </si>
  <si>
    <t>Total of Services that fulfill all requirements:</t>
  </si>
  <si>
    <t>Storage Capacity</t>
  </si>
  <si>
    <t>Heroku Databases: 8 Services</t>
  </si>
  <si>
    <t>Cache Size</t>
  </si>
  <si>
    <t>1TB</t>
  </si>
  <si>
    <t>400Mb</t>
  </si>
  <si>
    <t>3.75Gb</t>
  </si>
  <si>
    <t>7.5Gb</t>
  </si>
  <si>
    <t>800Mb</t>
  </si>
  <si>
    <t>17Gb</t>
  </si>
  <si>
    <t>34Gb</t>
  </si>
  <si>
    <t>68Gb</t>
  </si>
  <si>
    <t>DataBase</t>
  </si>
  <si>
    <t>DataAnalisys</t>
  </si>
  <si>
    <t>Web server</t>
  </si>
  <si>
    <t>Criteria</t>
  </si>
  <si>
    <t>Weight</t>
  </si>
  <si>
    <t>Global Requirements</t>
  </si>
  <si>
    <t>500Gb</t>
  </si>
  <si>
    <t>CacheSize</t>
  </si>
  <si>
    <t>2Gb</t>
  </si>
  <si>
    <t>Total of Services that fulfill template requirements:</t>
  </si>
  <si>
    <t>Global Criteria</t>
  </si>
  <si>
    <t>Number of Possible Aggregation</t>
  </si>
  <si>
    <t>25TB</t>
  </si>
  <si>
    <t>Nr Templates:</t>
  </si>
  <si>
    <t>Nr Alternatives</t>
  </si>
  <si>
    <t>Template</t>
  </si>
  <si>
    <t>Max Aggregation Price:</t>
  </si>
  <si>
    <t>#Run</t>
  </si>
  <si>
    <t>Time(ms)</t>
  </si>
  <si>
    <t>Visited Nodes</t>
  </si>
  <si>
    <t>Avg. Depth</t>
  </si>
  <si>
    <t>Avg. Degree</t>
  </si>
  <si>
    <t xml:space="preserve">    ALTERNATIVE1:AmazonEC2_small_368---&gt;0.875</t>
  </si>
  <si>
    <t xml:space="preserve">    ALTERNATIVE2:AmazonEC2_small_370---&gt;0.875</t>
  </si>
  <si>
    <t xml:space="preserve">    ALTERNATIVE3:AmazonEC2_small_369---&gt;0.7665733695030212</t>
  </si>
  <si>
    <t xml:space="preserve">    ALTERNATIVE4:AmazonEC2_small_371---&gt;0.7665733098983765</t>
  </si>
  <si>
    <t xml:space="preserve">    ALTERNATIVE5:AmazonEC2_small_372---&gt;0.6177637577056885</t>
  </si>
  <si>
    <t xml:space="preserve">    ALTERNATIVE6:AmazonEC2_small_374---&gt;0.6177637577056885</t>
  </si>
  <si>
    <t xml:space="preserve">    ALTERNATIVE7:AmazonEC2_small_328---&gt;0.5786647796630859</t>
  </si>
  <si>
    <t xml:space="preserve">    ALTERNATIVE8:AmazonEC2_small_330---&gt;0.5786647796630859</t>
  </si>
  <si>
    <t xml:space="preserve">    ALTERNATIVE9:AmazonEC2_small_373---&gt;0.5093370676040649</t>
  </si>
  <si>
    <t xml:space="preserve">    ALTERNATIVE10:AmazonEC2_small_375---&gt;0.5093370676040649</t>
  </si>
  <si>
    <t xml:space="preserve">    ALTERNATIVE11:AmazonEC2_small_290---&gt;0.49066293239593506</t>
  </si>
  <si>
    <t xml:space="preserve">    ALTERNATIVE12:AmazonEC2_small_288---&gt;0.49066293239593506</t>
  </si>
  <si>
    <t xml:space="preserve">    ALTERNATIVE13:AmazonEC2_small_331---&gt;0.4702380895614624</t>
  </si>
  <si>
    <t xml:space="preserve">    ALTERNATIVE14:AmazonEC2_small_329---&gt;0.47023805975914</t>
  </si>
  <si>
    <t xml:space="preserve">    ALTERNATIVE15:AmazonEC2_small_289---&gt;0.3822362422943115</t>
  </si>
  <si>
    <t xml:space="preserve">    ALTERNATIVE16:AmazonEC2_small_291---&gt;0.3822362422943115</t>
  </si>
  <si>
    <t xml:space="preserve">    ALTERNATIVE17:AmazonEC2_small_334---&gt;0.3214285671710968</t>
  </si>
  <si>
    <t xml:space="preserve">    ALTERNATIVE18:AmazonEC2_small_332---&gt;0.3214285671710968</t>
  </si>
  <si>
    <t xml:space="preserve">    ALTERNATIVE19:AmazonEC2_small_294---&gt;0.23342670500278473</t>
  </si>
  <si>
    <t xml:space="preserve">    ALTERNATIVE20:AmazonEC2_small_292---&gt;0.23342670500278473</t>
  </si>
  <si>
    <t xml:space="preserve">    ALTERNATIVE21:AmazonEC2_small_333---&gt;0.21300186216831207</t>
  </si>
  <si>
    <t xml:space="preserve">    ALTERNATIVE22:AmazonEC2_small_335---&gt;0.21300186216831207</t>
  </si>
  <si>
    <t xml:space="preserve">    ALTERNATIVE23:AmazonEC2_small_295---&gt;0.125</t>
  </si>
  <si>
    <t xml:space="preserve">    ALTERNATIVE24:AmazonEC2_small_293---&gt;0.125</t>
  </si>
  <si>
    <t xml:space="preserve">    ALTERNATIVE1:AmazonEC2_small_370---&gt;1.0</t>
  </si>
  <si>
    <t xml:space="preserve">    ALTERNATIVE2:AmazonEC2_small_368---&gt;0.8823529481887817</t>
  </si>
  <si>
    <t xml:space="preserve">    ALTERNATIVE3:AmazonEC2_small_374---&gt;0.8165892362594604</t>
  </si>
  <si>
    <t xml:space="preserve">    ALTERNATIVE4:AmazonEC2_small_371---&gt;0.776123583316803</t>
  </si>
  <si>
    <t xml:space="preserve">    ALTERNATIVE5:AmazonEC2_small_372---&gt;0.6989421844482422</t>
  </si>
  <si>
    <t xml:space="preserve">    ALTERNATIVE6:AmazonEC2_small_369---&gt;0.6584765911102295</t>
  </si>
  <si>
    <t xml:space="preserve">    ALTERNATIVE7:AmazonEC2_small_375---&gt;0.5927128195762634</t>
  </si>
  <si>
    <t xml:space="preserve">    ALTERNATIVE8:AmazonEC2_small_330---&gt;0.5249342322349548</t>
  </si>
  <si>
    <t xml:space="preserve">    ALTERNATIVE9:AmazonEC2_small_373---&gt;0.47506576776504517</t>
  </si>
  <si>
    <t xml:space="preserve">    ALTERNATIVE10:AmazonEC2_small_328---&gt;0.4072871804237366</t>
  </si>
  <si>
    <t xml:space="preserve">    ALTERNATIVE11:AmazonEC2_small_334---&gt;0.3415234684944153</t>
  </si>
  <si>
    <t xml:space="preserve">    ALTERNATIVE12:AmazonEC2_small_331---&gt;0.3010578155517578</t>
  </si>
  <si>
    <t xml:space="preserve">    ALTERNATIVE13:AmazonEC2_small_332---&gt;0.22387641668319702</t>
  </si>
  <si>
    <t xml:space="preserve">    ALTERNATIVE14:AmazonEC2_small_329---&gt;0.18341073393821716</t>
  </si>
  <si>
    <t xml:space="preserve">    ALTERNATIVE15:AmazonEC2_small_335---&gt;0.11764705926179886</t>
  </si>
  <si>
    <t xml:space="preserve">    ALTERNATIVE16:AmazonEC2_small_333---&gt;0.0</t>
  </si>
  <si>
    <t>RESULTADOS DO SAW</t>
  </si>
  <si>
    <t>Ordered Decision Results for Service Template: Template 1</t>
  </si>
  <si>
    <t>Ordered Decision Results for Service Template: Template 2</t>
  </si>
  <si>
    <t xml:space="preserve">    ALTERNATIVE1:Offering Heroku Baku Databases---&gt;0.6000000238418579</t>
  </si>
  <si>
    <t xml:space="preserve">    ALTERNATIVE2:Offering Heroku Zilla Databases---&gt;0.49138134717941284</t>
  </si>
  <si>
    <t xml:space="preserve">    ALTERNATIVE3:Offering Heroku Ika Databases---&gt;0.4172373116016388</t>
  </si>
  <si>
    <t xml:space="preserve">    ALTERNATIVE4:Offering Heroku Fugu Databases---&gt;0.4000000059604645</t>
  </si>
  <si>
    <t>Ordered Decision Results for Service Template: Template 3</t>
  </si>
  <si>
    <t xml:space="preserve">CSA RESULTS: </t>
  </si>
  <si>
    <t>SERVICE TEMPLATE: Comp0</t>
  </si>
  <si>
    <t>SERVICE TEMPLATE: Comp1</t>
  </si>
  <si>
    <t>SERVICE TEMPLATE: Comp2</t>
  </si>
  <si>
    <t xml:space="preserve">    ALTERNATIVE1:Offering Heroku Zilla Databases---&gt;0.49138134717941284</t>
  </si>
  <si>
    <t>Average Algorithm Time (ms):</t>
  </si>
  <si>
    <t>Average Algorithm Time (deviation):</t>
  </si>
  <si>
    <t>Eliminado: o primeiro teste demora sempre muito mais tempo.</t>
  </si>
  <si>
    <t>Nr of Golden aggregations</t>
  </si>
  <si>
    <t xml:space="preserve">    ALTERNATIVE1:AmazonEC2_small_368---&gt;0.8190715909004211</t>
  </si>
  <si>
    <t xml:space="preserve">    ALTERNATIVE2:AmazonEC2_small_370---&gt;0.8172073364257812</t>
  </si>
  <si>
    <t xml:space="preserve">    ALTERNATIVE3:AmazonEC2_small_369---&gt;0.7576435804367065</t>
  </si>
  <si>
    <t xml:space="preserve">    ALTERNATIVE4:AmazonEC2_small_371---&gt;0.7557792663574219</t>
  </si>
  <si>
    <t xml:space="preserve">    ALTERNATIVE5:AmazonEC2_small_372---&gt;0.5632923245429993</t>
  </si>
  <si>
    <t xml:space="preserve">    ALTERNATIVE6:AmazonEC2_small_374---&gt;0.5614280104637146</t>
  </si>
  <si>
    <t xml:space="preserve">    ALTERNATIVE7:AmazonEC2_small_328---&gt;0.5553691387176514</t>
  </si>
  <si>
    <t xml:space="preserve">    ALTERNATIVE8:AmazonEC2_small_330---&gt;0.5535048246383667</t>
  </si>
  <si>
    <t xml:space="preserve">    ALTERNATIVE9:AmazonEC2_small_373---&gt;0.5018642544746399</t>
  </si>
  <si>
    <t xml:space="preserve">    ALTERNATIVE10:AmazonEC2_small_375---&gt;0.5</t>
  </si>
  <si>
    <t xml:space="preserve">    ALTERNATIVE11:AmazonEC2_small_288---&gt;0.5</t>
  </si>
  <si>
    <t xml:space="preserve">    ALTERNATIVE12:AmazonEC2_small_290---&gt;0.4981357157230377</t>
  </si>
  <si>
    <t xml:space="preserve">    ALTERNATIVE13:AmazonEC2_small_329---&gt;0.4939410984516144</t>
  </si>
  <si>
    <t xml:space="preserve">    ALTERNATIVE14:AmazonEC2_small_331---&gt;0.4920768141746521</t>
  </si>
  <si>
    <t xml:space="preserve">    ALTERNATIVE15:AmazonEC2_small_289---&gt;0.4385719895362854</t>
  </si>
  <si>
    <t xml:space="preserve">    ALTERNATIVE16:AmazonEC2_small_291---&gt;0.4367077052593231</t>
  </si>
  <si>
    <t xml:space="preserve">    ALTERNATIVE17:AmazonEC2_small_332---&gt;0.2995898723602295</t>
  </si>
  <si>
    <t xml:space="preserve">    ALTERNATIVE18:AmazonEC2_small_334---&gt;0.2977255880832672</t>
  </si>
  <si>
    <t xml:space="preserve">    ALTERNATIVE19:AmazonEC2_small_292---&gt;0.24422073364257812</t>
  </si>
  <si>
    <t xml:space="preserve">    ALTERNATIVE20:AmazonEC2_small_294---&gt;0.24235644936561584</t>
  </si>
  <si>
    <t xml:space="preserve">    ALTERNATIVE21:AmazonEC2_small_333---&gt;0.2381618320941925</t>
  </si>
  <si>
    <t xml:space="preserve">    ALTERNATIVE22:AmazonEC2_small_335---&gt;0.23629753291606903</t>
  </si>
  <si>
    <t xml:space="preserve">    ALTERNATIVE23:AmazonEC2_small_293---&gt;0.18279270827770233</t>
  </si>
  <si>
    <t xml:space="preserve">    ALTERNATIVE24:AmazonEC2_small_295---&gt;0.18092840909957886</t>
  </si>
  <si>
    <t xml:space="preserve">    ALTERNATIVE1:AmazonEC2_small_370---&gt;0.9683904051780701</t>
  </si>
  <si>
    <t xml:space="preserve">    ALTERNATIVE2:AmazonEC2_small_368---&gt;0.8527189493179321</t>
  </si>
  <si>
    <t xml:space="preserve">    ALTERNATIVE3:AmazonEC2_small_374---&gt;0.7857954502105713</t>
  </si>
  <si>
    <t xml:space="preserve">    ALTERNATIVE4:AmazonEC2_small_371---&gt;0.7708302140235901</t>
  </si>
  <si>
    <t xml:space="preserve">    ALTERNATIVE5:AmazonEC2_small_372---&gt;0.6701239347457886</t>
  </si>
  <si>
    <t xml:space="preserve">    ALTERNATIVE6:AmazonEC2_small_369---&gt;0.6551588177680969</t>
  </si>
  <si>
    <t xml:space="preserve">    ALTERNATIVE7:AmazonEC2_small_375---&gt;0.5882353186607361</t>
  </si>
  <si>
    <t xml:space="preserve">    ALTERNATIVE8:AmazonEC2_small_330---&gt;0.5274361968040466</t>
  </si>
  <si>
    <t xml:space="preserve">    ALTERNATIVE9:AmazonEC2_small_373---&gt;0.47256383299827576</t>
  </si>
  <si>
    <t xml:space="preserve">    ALTERNATIVE10:AmazonEC2_small_328---&gt;0.4117647111415863</t>
  </si>
  <si>
    <t xml:space="preserve">    ALTERNATIVE11:AmazonEC2_small_334---&gt;0.34484121203422546</t>
  </si>
  <si>
    <t xml:space="preserve">    ALTERNATIVE12:AmazonEC2_small_331---&gt;0.3298760652542114</t>
  </si>
  <si>
    <t xml:space="preserve">    ALTERNATIVE13:AmazonEC2_small_332---&gt;0.22916975617408752</t>
  </si>
  <si>
    <t xml:space="preserve">    ALTERNATIVE14:AmazonEC2_small_329---&gt;0.2142045795917511</t>
  </si>
  <si>
    <t xml:space="preserve">    ALTERNATIVE15:AmazonEC2_small_335---&gt;0.14728108048439026</t>
  </si>
  <si>
    <t xml:space="preserve">    ALTERNATIVE16:AmazonEC2_small_333---&gt;0.03160963952541351</t>
  </si>
  <si>
    <t xml:space="preserve">    ALTERNATIVE2:Offering Heroku Zilla Databases---&gt;0.49108755588531494</t>
  </si>
  <si>
    <t xml:space="preserve">    ALTERNATIVE3:Offering Heroku Ika Databases---&gt;0.41679662466049194</t>
  </si>
  <si>
    <t>Maximum Price Limit</t>
  </si>
  <si>
    <t>Golden Aggregations</t>
  </si>
  <si>
    <t>Algorithm Time</t>
  </si>
  <si>
    <t>Algorithm Time(ms)</t>
  </si>
  <si>
    <t>Avg Degree</t>
  </si>
  <si>
    <t>The first run takes always longer</t>
  </si>
  <si>
    <t>Average</t>
  </si>
  <si>
    <t>Deviation</t>
  </si>
  <si>
    <t>Number of Golden Aggregations</t>
  </si>
  <si>
    <t>Min</t>
  </si>
  <si>
    <t>Max</t>
  </si>
  <si>
    <t>AmazonEC2_small_368 = 0.66</t>
  </si>
  <si>
    <t>AmazonEC2_small_370 = 0.67</t>
  </si>
  <si>
    <t>AmazonEC2_small_369 = 1.6599998</t>
  </si>
  <si>
    <t>AmazonEC2_small_371 = 1.6700001</t>
  </si>
  <si>
    <t>AmazonEC2_small_372 = 0.69100004</t>
  </si>
  <si>
    <t>AmazonEC2_small_374 = 0.701</t>
  </si>
  <si>
    <t>AmazonEC2_small_328 = 0.51</t>
  </si>
  <si>
    <t>AmazonEC2_small_330 = 0.52</t>
  </si>
  <si>
    <t>AmazonEC2_small_373 = 1.691</t>
  </si>
  <si>
    <t>AmazonEC2_small_375 = 1.701</t>
  </si>
  <si>
    <t>AmazonEC2_small_288 = 0.36</t>
  </si>
  <si>
    <t>AmazonEC2_small_290 = 0.37</t>
  </si>
  <si>
    <t>AmazonEC2_small_329 = 1.51</t>
  </si>
  <si>
    <t>AmazonEC2_small_331 = 1.5199999</t>
  </si>
  <si>
    <t>AmazonEC2_small_289 = 1.3599999</t>
  </si>
  <si>
    <t>AmazonEC2_small_291 = 1.3699999</t>
  </si>
  <si>
    <t>AmazonEC2_small_332 = 0.541</t>
  </si>
  <si>
    <t>AmazonEC2_small_334 = 0.551</t>
  </si>
  <si>
    <t>AmazonEC2_small_292 = 0.391</t>
  </si>
  <si>
    <t>AmazonEC2_small_294 = 0.401</t>
  </si>
  <si>
    <t>AmazonEC2_small_333 = 1.5409999</t>
  </si>
  <si>
    <t>AmazonEC2_small_335 = 1.551</t>
  </si>
  <si>
    <t>AmazonEC2_small_293 = 1.3909999</t>
  </si>
  <si>
    <t>AmazonEC2_small_295 = 1.401</t>
  </si>
  <si>
    <t>Heroku_Zilla_Database = 2.23</t>
  </si>
  <si>
    <t>Heroku_Fugu_Database = 0.56</t>
  </si>
  <si>
    <t>Heroku_Baku_Database = 4.45</t>
  </si>
  <si>
    <t>Heroku_Ika_Database = 1.12</t>
  </si>
  <si>
    <t>#Golden Aggregations</t>
  </si>
  <si>
    <t>{}</t>
  </si>
  <si>
    <t>Ordered Decision Results for Service Template: Template A</t>
  </si>
  <si>
    <t>Ordered Decision Results for Service Template: Template B</t>
  </si>
  <si>
    <t>Ordered Decision Results for Service Template: Template C</t>
  </si>
  <si>
    <t>{A1, B1, C2}</t>
  </si>
  <si>
    <t>{A7, B1, C4}, {A1, B8, C4}</t>
  </si>
  <si>
    <t>{A1, B1, C3}</t>
  </si>
  <si>
    <t>{A11, B1, C4}, {A7, B8, C4}</t>
  </si>
  <si>
    <t>{A1, B1, C3}, {A11, B1, C2}, {A7, B8, C2}</t>
  </si>
  <si>
    <t>{A1, B1, C3}, {A7, B1, C2}, {A1, B8, C2}</t>
  </si>
  <si>
    <t>{A11, B10, C4}</t>
  </si>
  <si>
    <t>{A1, B1, C4}</t>
  </si>
  <si>
    <t>{A1, B1, C4}, {A11, B1, C3}, {A7, B8, C3}</t>
  </si>
  <si>
    <t>{A1, B1, C4}, {A7, B1, C3}, {A1, B8, C3}</t>
  </si>
  <si>
    <t>{A1, B1, C4}, {A11, B8, C2}</t>
  </si>
  <si>
    <t>{A11, B8, C4}</t>
  </si>
  <si>
    <t>Number of Visited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</si>
</sst>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4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center"/>
    </xf>
    <xf numFmtId="10" fontId="0" fillId="0" borderId="2" xfId="0" applyNumberFormat="1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/>
    <xf numFmtId="0" fontId="0" fillId="0" borderId="1" xfId="0" applyBorder="1" applyAlignment="1"/>
    <xf numFmtId="0" fontId="2" fillId="0" borderId="0" xfId="0" applyFont="1"/>
    <xf numFmtId="0" fontId="2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3" fontId="0" fillId="0" borderId="0" xfId="0" applyNumberFormat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Golden Aggregation with the Variation of Price Limit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# Golden Aggregations</c:v>
          </c:tx>
          <c:invertIfNegative val="0"/>
          <c:cat>
            <c:numRef>
              <c:f>ExampleResults2!$F$3:$F$101</c:f>
              <c:numCache>
                <c:formatCode>General</c:formatCode>
                <c:ptCount val="99"/>
                <c:pt idx="0">
                  <c:v>1.0033469</c:v>
                </c:pt>
                <c:pt idx="1">
                  <c:v>1.0520794</c:v>
                </c:pt>
                <c:pt idx="2">
                  <c:v>1.0722015</c:v>
                </c:pt>
                <c:pt idx="3">
                  <c:v>1.0749805</c:v>
                </c:pt>
                <c:pt idx="4">
                  <c:v>1.0771091</c:v>
                </c:pt>
                <c:pt idx="5">
                  <c:v>1.0850868</c:v>
                </c:pt>
                <c:pt idx="6">
                  <c:v>1.21755</c:v>
                </c:pt>
                <c:pt idx="7">
                  <c:v>1.2660475</c:v>
                </c:pt>
                <c:pt idx="8">
                  <c:v>1.3193953</c:v>
                </c:pt>
                <c:pt idx="9">
                  <c:v>1.3644395</c:v>
                </c:pt>
                <c:pt idx="10">
                  <c:v>1.3664997</c:v>
                </c:pt>
                <c:pt idx="11">
                  <c:v>1.3862228</c:v>
                </c:pt>
                <c:pt idx="12">
                  <c:v>1.4352744</c:v>
                </c:pt>
                <c:pt idx="13">
                  <c:v>1.4740217</c:v>
                </c:pt>
                <c:pt idx="14">
                  <c:v>1.5567186</c:v>
                </c:pt>
                <c:pt idx="15">
                  <c:v>1.6260288</c:v>
                </c:pt>
                <c:pt idx="16">
                  <c:v>1.6402192</c:v>
                </c:pt>
                <c:pt idx="17">
                  <c:v>1.6634238</c:v>
                </c:pt>
                <c:pt idx="18">
                  <c:v>1.7969625</c:v>
                </c:pt>
                <c:pt idx="19">
                  <c:v>1.8060575</c:v>
                </c:pt>
                <c:pt idx="20">
                  <c:v>1.8310685</c:v>
                </c:pt>
                <c:pt idx="21">
                  <c:v>1.8332956</c:v>
                </c:pt>
                <c:pt idx="22">
                  <c:v>1.8351624</c:v>
                </c:pt>
                <c:pt idx="23">
                  <c:v>1.9437449</c:v>
                </c:pt>
                <c:pt idx="24">
                  <c:v>2.1015418</c:v>
                </c:pt>
                <c:pt idx="25">
                  <c:v>2.1220315</c:v>
                </c:pt>
                <c:pt idx="26">
                  <c:v>2.18843</c:v>
                </c:pt>
                <c:pt idx="27">
                  <c:v>2.192919</c:v>
                </c:pt>
                <c:pt idx="28">
                  <c:v>2.2146444</c:v>
                </c:pt>
                <c:pt idx="29">
                  <c:v>2.2512522</c:v>
                </c:pt>
                <c:pt idx="30">
                  <c:v>2.307272</c:v>
                </c:pt>
                <c:pt idx="31">
                  <c:v>2.3154624</c:v>
                </c:pt>
                <c:pt idx="32">
                  <c:v>2.390797</c:v>
                </c:pt>
                <c:pt idx="33">
                  <c:v>2.4262764</c:v>
                </c:pt>
                <c:pt idx="34">
                  <c:v>2.4587045</c:v>
                </c:pt>
                <c:pt idx="35">
                  <c:v>2.509135</c:v>
                </c:pt>
                <c:pt idx="36">
                  <c:v>2.6507118</c:v>
                </c:pt>
                <c:pt idx="37">
                  <c:v>2.6945732</c:v>
                </c:pt>
                <c:pt idx="38">
                  <c:v>2.7004473</c:v>
                </c:pt>
                <c:pt idx="39">
                  <c:v>2.7125776</c:v>
                </c:pt>
                <c:pt idx="40">
                  <c:v>2.748305</c:v>
                </c:pt>
                <c:pt idx="41">
                  <c:v>2.7805831</c:v>
                </c:pt>
                <c:pt idx="42">
                  <c:v>2.7900987</c:v>
                </c:pt>
                <c:pt idx="43">
                  <c:v>2.8534114</c:v>
                </c:pt>
                <c:pt idx="44">
                  <c:v>2.8695083</c:v>
                </c:pt>
                <c:pt idx="45">
                  <c:v>2.8699486</c:v>
                </c:pt>
                <c:pt idx="46">
                  <c:v>2.8748999</c:v>
                </c:pt>
                <c:pt idx="47">
                  <c:v>2.8773594</c:v>
                </c:pt>
                <c:pt idx="48">
                  <c:v>2.8926847</c:v>
                </c:pt>
                <c:pt idx="49">
                  <c:v>2.8935688</c:v>
                </c:pt>
                <c:pt idx="50">
                  <c:v>3.015663</c:v>
                </c:pt>
                <c:pt idx="51">
                  <c:v>3.0687244</c:v>
                </c:pt>
                <c:pt idx="52">
                  <c:v>3.304806</c:v>
                </c:pt>
                <c:pt idx="53">
                  <c:v>3.3084326</c:v>
                </c:pt>
                <c:pt idx="54">
                  <c:v>3.3271186</c:v>
                </c:pt>
                <c:pt idx="55">
                  <c:v>3.3368807</c:v>
                </c:pt>
                <c:pt idx="56">
                  <c:v>3.3476496</c:v>
                </c:pt>
                <c:pt idx="57">
                  <c:v>3.3554323</c:v>
                </c:pt>
                <c:pt idx="58">
                  <c:v>3.3823292</c:v>
                </c:pt>
                <c:pt idx="59">
                  <c:v>3.5082915</c:v>
                </c:pt>
                <c:pt idx="60">
                  <c:v>3.5242972</c:v>
                </c:pt>
                <c:pt idx="61">
                  <c:v>3.5294106</c:v>
                </c:pt>
                <c:pt idx="62">
                  <c:v>3.5340533</c:v>
                </c:pt>
                <c:pt idx="63">
                  <c:v>3.542149</c:v>
                </c:pt>
                <c:pt idx="64">
                  <c:v>3.7578773</c:v>
                </c:pt>
                <c:pt idx="65">
                  <c:v>3.762158</c:v>
                </c:pt>
                <c:pt idx="66">
                  <c:v>3.8523571</c:v>
                </c:pt>
                <c:pt idx="67">
                  <c:v>4.0388412</c:v>
                </c:pt>
                <c:pt idx="68">
                  <c:v>4.069583</c:v>
                </c:pt>
                <c:pt idx="69">
                  <c:v>4.0790205</c:v>
                </c:pt>
                <c:pt idx="70">
                  <c:v>4.09412</c:v>
                </c:pt>
                <c:pt idx="71">
                  <c:v>4.110297</c:v>
                </c:pt>
                <c:pt idx="72">
                  <c:v>4.1905446</c:v>
                </c:pt>
                <c:pt idx="73">
                  <c:v>4.1911306</c:v>
                </c:pt>
                <c:pt idx="74">
                  <c:v>4.24944</c:v>
                </c:pt>
                <c:pt idx="75">
                  <c:v>4.26529</c:v>
                </c:pt>
                <c:pt idx="76">
                  <c:v>4.28483</c:v>
                </c:pt>
                <c:pt idx="77">
                  <c:v>4.2903996</c:v>
                </c:pt>
                <c:pt idx="78">
                  <c:v>4.291005</c:v>
                </c:pt>
                <c:pt idx="79">
                  <c:v>4.3308806</c:v>
                </c:pt>
                <c:pt idx="80">
                  <c:v>4.331659</c:v>
                </c:pt>
                <c:pt idx="81">
                  <c:v>4.490959</c:v>
                </c:pt>
                <c:pt idx="82">
                  <c:v>4.509386</c:v>
                </c:pt>
                <c:pt idx="83">
                  <c:v>4.5119505</c:v>
                </c:pt>
                <c:pt idx="84">
                  <c:v>4.5127525</c:v>
                </c:pt>
                <c:pt idx="85">
                  <c:v>4.5173206</c:v>
                </c:pt>
                <c:pt idx="86">
                  <c:v>4.543523</c:v>
                </c:pt>
                <c:pt idx="87">
                  <c:v>4.653673</c:v>
                </c:pt>
                <c:pt idx="88">
                  <c:v>4.6574078</c:v>
                </c:pt>
                <c:pt idx="89">
                  <c:v>4.680659</c:v>
                </c:pt>
                <c:pt idx="90">
                  <c:v>4.70005</c:v>
                </c:pt>
                <c:pt idx="91">
                  <c:v>4.714693</c:v>
                </c:pt>
                <c:pt idx="92">
                  <c:v>4.717355</c:v>
                </c:pt>
                <c:pt idx="93">
                  <c:v>4.7234726</c:v>
                </c:pt>
                <c:pt idx="94">
                  <c:v>4.736534</c:v>
                </c:pt>
                <c:pt idx="95">
                  <c:v>4.7377543</c:v>
                </c:pt>
                <c:pt idx="96">
                  <c:v>4.9075613</c:v>
                </c:pt>
                <c:pt idx="97">
                  <c:v>4.908983</c:v>
                </c:pt>
                <c:pt idx="98">
                  <c:v>4.9734735</c:v>
                </c:pt>
              </c:numCache>
            </c:numRef>
          </c:cat>
          <c:val>
            <c:numRef>
              <c:f>ExampleResults2!$G$3:$G$101</c:f>
              <c:numCache>
                <c:formatCode>General</c:formatCode>
                <c:ptCount val="9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1.0</c:v>
                </c:pt>
                <c:pt idx="24">
                  <c:v>2.0</c:v>
                </c:pt>
                <c:pt idx="25">
                  <c:v>2.0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666952"/>
        <c:axId val="2109668360"/>
      </c:barChart>
      <c:catAx>
        <c:axId val="2109666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668360"/>
        <c:crosses val="autoZero"/>
        <c:auto val="1"/>
        <c:lblAlgn val="ctr"/>
        <c:lblOffset val="100"/>
        <c:noMultiLvlLbl val="0"/>
      </c:catAx>
      <c:valAx>
        <c:axId val="2109668360"/>
        <c:scaling>
          <c:orientation val="minMax"/>
          <c:max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666952"/>
        <c:crosses val="autoZero"/>
        <c:crossBetween val="between"/>
        <c:majorUnit val="1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Golden Aggregation with the Variation of Price Limit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# Golden Aggregations</c:v>
          </c:tx>
          <c:invertIfNegative val="0"/>
          <c:cat>
            <c:numRef>
              <c:f>ExampleResultsTodos!$F$3:$F$101</c:f>
              <c:numCache>
                <c:formatCode>General</c:formatCode>
                <c:ptCount val="99"/>
                <c:pt idx="0">
                  <c:v>1.0033469</c:v>
                </c:pt>
                <c:pt idx="1">
                  <c:v>1.0520794</c:v>
                </c:pt>
                <c:pt idx="2">
                  <c:v>1.0722015</c:v>
                </c:pt>
                <c:pt idx="3">
                  <c:v>1.0749805</c:v>
                </c:pt>
                <c:pt idx="4">
                  <c:v>1.0771091</c:v>
                </c:pt>
                <c:pt idx="5">
                  <c:v>1.0850868</c:v>
                </c:pt>
                <c:pt idx="6">
                  <c:v>1.21755</c:v>
                </c:pt>
                <c:pt idx="7">
                  <c:v>1.2660475</c:v>
                </c:pt>
                <c:pt idx="8">
                  <c:v>1.3193953</c:v>
                </c:pt>
                <c:pt idx="9">
                  <c:v>1.3644395</c:v>
                </c:pt>
                <c:pt idx="10">
                  <c:v>1.3664997</c:v>
                </c:pt>
                <c:pt idx="11">
                  <c:v>1.3862228</c:v>
                </c:pt>
                <c:pt idx="12">
                  <c:v>1.4352744</c:v>
                </c:pt>
                <c:pt idx="13">
                  <c:v>1.4740217</c:v>
                </c:pt>
                <c:pt idx="14">
                  <c:v>1.5567186</c:v>
                </c:pt>
                <c:pt idx="15">
                  <c:v>1.6260288</c:v>
                </c:pt>
                <c:pt idx="16">
                  <c:v>1.6402192</c:v>
                </c:pt>
                <c:pt idx="17">
                  <c:v>1.6634238</c:v>
                </c:pt>
                <c:pt idx="18">
                  <c:v>1.7969625</c:v>
                </c:pt>
                <c:pt idx="19">
                  <c:v>1.8060575</c:v>
                </c:pt>
                <c:pt idx="20">
                  <c:v>1.8310685</c:v>
                </c:pt>
                <c:pt idx="21">
                  <c:v>1.8332956</c:v>
                </c:pt>
                <c:pt idx="22">
                  <c:v>1.8351624</c:v>
                </c:pt>
                <c:pt idx="23">
                  <c:v>1.9437449</c:v>
                </c:pt>
                <c:pt idx="24">
                  <c:v>2.1015418</c:v>
                </c:pt>
                <c:pt idx="25">
                  <c:v>2.1220315</c:v>
                </c:pt>
                <c:pt idx="26">
                  <c:v>2.18843</c:v>
                </c:pt>
                <c:pt idx="27">
                  <c:v>2.192919</c:v>
                </c:pt>
                <c:pt idx="28">
                  <c:v>2.2146444</c:v>
                </c:pt>
                <c:pt idx="29">
                  <c:v>2.2512522</c:v>
                </c:pt>
                <c:pt idx="30">
                  <c:v>2.307272</c:v>
                </c:pt>
                <c:pt idx="31">
                  <c:v>2.3154624</c:v>
                </c:pt>
                <c:pt idx="32">
                  <c:v>2.390797</c:v>
                </c:pt>
                <c:pt idx="33">
                  <c:v>2.4262764</c:v>
                </c:pt>
                <c:pt idx="34">
                  <c:v>2.4587045</c:v>
                </c:pt>
                <c:pt idx="35">
                  <c:v>2.509135</c:v>
                </c:pt>
                <c:pt idx="36">
                  <c:v>2.6507118</c:v>
                </c:pt>
                <c:pt idx="37">
                  <c:v>2.6945732</c:v>
                </c:pt>
                <c:pt idx="38">
                  <c:v>2.7004473</c:v>
                </c:pt>
                <c:pt idx="39">
                  <c:v>2.7125776</c:v>
                </c:pt>
                <c:pt idx="40">
                  <c:v>2.748305</c:v>
                </c:pt>
                <c:pt idx="41">
                  <c:v>2.7805831</c:v>
                </c:pt>
                <c:pt idx="42">
                  <c:v>2.7900987</c:v>
                </c:pt>
                <c:pt idx="43">
                  <c:v>2.8534114</c:v>
                </c:pt>
                <c:pt idx="44">
                  <c:v>2.8695083</c:v>
                </c:pt>
                <c:pt idx="45">
                  <c:v>2.8699486</c:v>
                </c:pt>
                <c:pt idx="46">
                  <c:v>2.8748999</c:v>
                </c:pt>
                <c:pt idx="47">
                  <c:v>2.8773594</c:v>
                </c:pt>
                <c:pt idx="48">
                  <c:v>2.8926847</c:v>
                </c:pt>
                <c:pt idx="49">
                  <c:v>2.8935688</c:v>
                </c:pt>
                <c:pt idx="50">
                  <c:v>3.015663</c:v>
                </c:pt>
                <c:pt idx="51">
                  <c:v>3.0687244</c:v>
                </c:pt>
                <c:pt idx="52">
                  <c:v>3.304806</c:v>
                </c:pt>
                <c:pt idx="53">
                  <c:v>3.3084326</c:v>
                </c:pt>
                <c:pt idx="54">
                  <c:v>3.3271186</c:v>
                </c:pt>
                <c:pt idx="55">
                  <c:v>3.3368807</c:v>
                </c:pt>
                <c:pt idx="56">
                  <c:v>3.3476496</c:v>
                </c:pt>
                <c:pt idx="57">
                  <c:v>3.3554323</c:v>
                </c:pt>
                <c:pt idx="58">
                  <c:v>3.3823292</c:v>
                </c:pt>
                <c:pt idx="59">
                  <c:v>3.5082915</c:v>
                </c:pt>
                <c:pt idx="60">
                  <c:v>3.5242972</c:v>
                </c:pt>
                <c:pt idx="61">
                  <c:v>3.5294106</c:v>
                </c:pt>
                <c:pt idx="62">
                  <c:v>3.5340533</c:v>
                </c:pt>
                <c:pt idx="63">
                  <c:v>3.542149</c:v>
                </c:pt>
                <c:pt idx="64">
                  <c:v>3.7578773</c:v>
                </c:pt>
                <c:pt idx="65">
                  <c:v>3.762158</c:v>
                </c:pt>
                <c:pt idx="66">
                  <c:v>3.8523571</c:v>
                </c:pt>
                <c:pt idx="67">
                  <c:v>4.0388412</c:v>
                </c:pt>
                <c:pt idx="68">
                  <c:v>4.069583</c:v>
                </c:pt>
                <c:pt idx="69">
                  <c:v>4.0790205</c:v>
                </c:pt>
                <c:pt idx="70">
                  <c:v>4.09412</c:v>
                </c:pt>
                <c:pt idx="71">
                  <c:v>4.110297</c:v>
                </c:pt>
                <c:pt idx="72">
                  <c:v>4.1905446</c:v>
                </c:pt>
                <c:pt idx="73">
                  <c:v>4.1911306</c:v>
                </c:pt>
                <c:pt idx="74">
                  <c:v>4.24944</c:v>
                </c:pt>
                <c:pt idx="75">
                  <c:v>4.26529</c:v>
                </c:pt>
                <c:pt idx="76">
                  <c:v>4.28483</c:v>
                </c:pt>
                <c:pt idx="77">
                  <c:v>4.2903996</c:v>
                </c:pt>
                <c:pt idx="78">
                  <c:v>4.291005</c:v>
                </c:pt>
                <c:pt idx="79">
                  <c:v>4.3308806</c:v>
                </c:pt>
                <c:pt idx="80">
                  <c:v>4.331659</c:v>
                </c:pt>
                <c:pt idx="81">
                  <c:v>4.490959</c:v>
                </c:pt>
                <c:pt idx="82">
                  <c:v>4.509386</c:v>
                </c:pt>
                <c:pt idx="83">
                  <c:v>4.5119505</c:v>
                </c:pt>
                <c:pt idx="84">
                  <c:v>4.5127525</c:v>
                </c:pt>
                <c:pt idx="85">
                  <c:v>4.5173206</c:v>
                </c:pt>
                <c:pt idx="86">
                  <c:v>4.543523</c:v>
                </c:pt>
                <c:pt idx="87">
                  <c:v>4.653673</c:v>
                </c:pt>
                <c:pt idx="88">
                  <c:v>4.6574078</c:v>
                </c:pt>
                <c:pt idx="89">
                  <c:v>4.680659</c:v>
                </c:pt>
                <c:pt idx="90">
                  <c:v>4.70005</c:v>
                </c:pt>
                <c:pt idx="91">
                  <c:v>4.714693</c:v>
                </c:pt>
                <c:pt idx="92">
                  <c:v>4.717355</c:v>
                </c:pt>
                <c:pt idx="93">
                  <c:v>4.7234726</c:v>
                </c:pt>
                <c:pt idx="94">
                  <c:v>4.736534</c:v>
                </c:pt>
                <c:pt idx="95">
                  <c:v>4.7377543</c:v>
                </c:pt>
                <c:pt idx="96">
                  <c:v>4.9075613</c:v>
                </c:pt>
                <c:pt idx="97">
                  <c:v>4.908983</c:v>
                </c:pt>
                <c:pt idx="98">
                  <c:v>4.9734735</c:v>
                </c:pt>
              </c:numCache>
            </c:numRef>
          </c:cat>
          <c:val>
            <c:numRef>
              <c:f>ExampleResultsTodos!$G$3:$G$101</c:f>
              <c:numCache>
                <c:formatCode>General</c:formatCode>
                <c:ptCount val="9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1.0</c:v>
                </c:pt>
                <c:pt idx="24">
                  <c:v>2.0</c:v>
                </c:pt>
                <c:pt idx="25">
                  <c:v>2.0</c:v>
                </c:pt>
                <c:pt idx="26">
                  <c:v>3.0</c:v>
                </c:pt>
                <c:pt idx="27">
                  <c:v>3.0</c:v>
                </c:pt>
                <c:pt idx="28">
                  <c:v>3.0</c:v>
                </c:pt>
                <c:pt idx="29">
                  <c:v>3.0</c:v>
                </c:pt>
                <c:pt idx="30">
                  <c:v>3.0</c:v>
                </c:pt>
                <c:pt idx="31">
                  <c:v>3.0</c:v>
                </c:pt>
                <c:pt idx="32">
                  <c:v>3.0</c:v>
                </c:pt>
                <c:pt idx="33">
                  <c:v>3.0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4">
                  <c:v>1.0</c:v>
                </c:pt>
                <c:pt idx="45">
                  <c:v>1.0</c:v>
                </c:pt>
                <c:pt idx="46">
                  <c:v>1.0</c:v>
                </c:pt>
                <c:pt idx="47">
                  <c:v>1.0</c:v>
                </c:pt>
                <c:pt idx="48">
                  <c:v>1.0</c:v>
                </c:pt>
                <c:pt idx="49">
                  <c:v>1.0</c:v>
                </c:pt>
                <c:pt idx="50">
                  <c:v>1.0</c:v>
                </c:pt>
                <c:pt idx="51">
                  <c:v>1.0</c:v>
                </c:pt>
                <c:pt idx="52">
                  <c:v>3.0</c:v>
                </c:pt>
                <c:pt idx="53">
                  <c:v>3.0</c:v>
                </c:pt>
                <c:pt idx="54">
                  <c:v>3.0</c:v>
                </c:pt>
                <c:pt idx="55">
                  <c:v>3.0</c:v>
                </c:pt>
                <c:pt idx="56">
                  <c:v>3.0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3.0</c:v>
                </c:pt>
                <c:pt idx="62">
                  <c:v>3.0</c:v>
                </c:pt>
                <c:pt idx="63">
                  <c:v>3.0</c:v>
                </c:pt>
                <c:pt idx="64">
                  <c:v>1.0</c:v>
                </c:pt>
                <c:pt idx="65">
                  <c:v>1.0</c:v>
                </c:pt>
                <c:pt idx="66">
                  <c:v>1.0</c:v>
                </c:pt>
                <c:pt idx="67">
                  <c:v>1.0</c:v>
                </c:pt>
                <c:pt idx="68">
                  <c:v>1.0</c:v>
                </c:pt>
                <c:pt idx="69">
                  <c:v>1.0</c:v>
                </c:pt>
                <c:pt idx="70">
                  <c:v>1.0</c:v>
                </c:pt>
                <c:pt idx="71">
                  <c:v>1.0</c:v>
                </c:pt>
                <c:pt idx="72">
                  <c:v>1.0</c:v>
                </c:pt>
                <c:pt idx="73">
                  <c:v>1.0</c:v>
                </c:pt>
                <c:pt idx="74">
                  <c:v>1.0</c:v>
                </c:pt>
                <c:pt idx="75">
                  <c:v>1.0</c:v>
                </c:pt>
                <c:pt idx="76">
                  <c:v>1.0</c:v>
                </c:pt>
                <c:pt idx="77">
                  <c:v>1.0</c:v>
                </c:pt>
                <c:pt idx="78">
                  <c:v>1.0</c:v>
                </c:pt>
                <c:pt idx="79">
                  <c:v>1.0</c:v>
                </c:pt>
                <c:pt idx="80">
                  <c:v>1.0</c:v>
                </c:pt>
                <c:pt idx="81">
                  <c:v>1.0</c:v>
                </c:pt>
                <c:pt idx="82">
                  <c:v>1.0</c:v>
                </c:pt>
                <c:pt idx="83">
                  <c:v>1.0</c:v>
                </c:pt>
                <c:pt idx="84">
                  <c:v>1.0</c:v>
                </c:pt>
                <c:pt idx="85">
                  <c:v>1.0</c:v>
                </c:pt>
                <c:pt idx="86">
                  <c:v>1.0</c:v>
                </c:pt>
                <c:pt idx="87">
                  <c:v>1.0</c:v>
                </c:pt>
                <c:pt idx="88">
                  <c:v>1.0</c:v>
                </c:pt>
                <c:pt idx="89">
                  <c:v>1.0</c:v>
                </c:pt>
                <c:pt idx="90">
                  <c:v>1.0</c:v>
                </c:pt>
                <c:pt idx="91">
                  <c:v>1.0</c:v>
                </c:pt>
                <c:pt idx="92">
                  <c:v>1.0</c:v>
                </c:pt>
                <c:pt idx="93">
                  <c:v>1.0</c:v>
                </c:pt>
                <c:pt idx="94">
                  <c:v>1.0</c:v>
                </c:pt>
                <c:pt idx="95">
                  <c:v>1.0</c:v>
                </c:pt>
                <c:pt idx="96">
                  <c:v>1.0</c:v>
                </c:pt>
                <c:pt idx="97">
                  <c:v>1.0</c:v>
                </c:pt>
                <c:pt idx="98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9705336"/>
        <c:axId val="2109708344"/>
      </c:barChart>
      <c:catAx>
        <c:axId val="2109705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708344"/>
        <c:crosses val="autoZero"/>
        <c:auto val="1"/>
        <c:lblAlgn val="ctr"/>
        <c:lblOffset val="100"/>
        <c:noMultiLvlLbl val="0"/>
      </c:catAx>
      <c:valAx>
        <c:axId val="2109708344"/>
        <c:scaling>
          <c:orientation val="minMax"/>
          <c:max val="3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705336"/>
        <c:crosses val="autoZero"/>
        <c:crossBetween val="between"/>
        <c:majorUnit val="1.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Golden Aggregation with the Variation of Price Limit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dLbls>
            <c:dLbl>
              <c:idx val="0"/>
              <c:layout>
                <c:manualLayout>
                  <c:x val="-0.0182709333146477"/>
                  <c:y val="-0.0237338054821087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{}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171961737343053"/>
                  <c:y val="-0.0238200894411678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{}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0150466308913737"/>
                  <c:y val="-0.0237768361829383"/>
                </c:manualLayout>
              </c:layout>
              <c:tx>
                <c:rich>
                  <a:bodyPr/>
                  <a:lstStyle/>
                  <a:p>
                    <a:r>
                      <a:rPr lang="en-US" sz="1200"/>
                      <a:t>{}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171961725314332"/>
                  <c:y val="-0.0644203291657235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{A11, B10, C4}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269128562800261"/>
                  <c:y val="-0.0872414910703225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{A11, B1, C4}, {A7, B8, C4}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0.0193457787246956"/>
                  <c:y val="-0.0881542681338021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{A11, B1, C4}, {A7, B8, C4}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182709333146477"/>
                  <c:y val="-0.0915448117741033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{A11, B1, C4}, {A7, B8, C4}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0.033396287234643"/>
                  <c:y val="-0.0793636830594557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C4}, {A11, B1, C3}, {A7, B8, C3}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0.0193456940978623"/>
                  <c:y val="-0.074591960086627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C4}, {A11, B1, C3}, {A7, B8, C3}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9"/>
              <c:layout>
                <c:manualLayout>
                  <c:x val="-0.0183133265118525"/>
                  <c:y val="-0.0608420040603312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C3}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0.0183133265118525"/>
                  <c:y val="-0.0573653181140265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C3}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0.0214952156642914"/>
                  <c:y val="-0.0593345137052715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C3}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-0.00752332548250193"/>
                  <c:y val="-0.0559439700649703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C3}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0.0462147881713867"/>
                  <c:y val="-0.0746716893923251"/>
                </c:manualLayout>
              </c:layout>
              <c:tx>
                <c:rich>
                  <a:bodyPr rot="-2700000" vert="horz" anchor="t" anchorCtr="1"/>
                  <a:lstStyle/>
                  <a:p>
                    <a:pPr>
                      <a:defRPr sz="1200"/>
                    </a:pPr>
                    <a:r>
                      <a:rPr lang="en-US" sz="1200"/>
                      <a:t>{A1, B1, C3}, {A11, B1, C2}, {A7, B8,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4"/>
              <c:layout>
                <c:manualLayout>
                  <c:x val="-0.0096730163025978"/>
                  <c:y val="-0.0712014164463258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C3}, {A11, B1, C2}, {A7, B8,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5"/>
              <c:layout>
                <c:manualLayout>
                  <c:x val="-0.00644864932612076"/>
                  <c:y val="-0.0779825037269283"/>
                </c:manualLayout>
              </c:layout>
              <c:tx>
                <c:rich>
                  <a:bodyPr rot="-2700000" vert="horz" lIns="2">
                    <a:spAutoFit/>
                  </a:bodyPr>
                  <a:lstStyle/>
                  <a:p>
                    <a:pPr>
                      <a:defRPr sz="1200"/>
                    </a:pPr>
                    <a:r>
                      <a:rPr lang="en-US" sz="1200"/>
                      <a:t>{A1, B1, C3}, {A7, B1, C2}, {A1, B8,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6"/>
              <c:layout>
                <c:manualLayout>
                  <c:x val="-0.0171961725314332"/>
                  <c:y val="-0.0576392418851209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7"/>
              <c:layout>
                <c:manualLayout>
                  <c:x val="-0.0182709333146476"/>
                  <c:y val="-0.0576392418851209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8"/>
              <c:layout>
                <c:manualLayout>
                  <c:x val="-0.0182709333146479"/>
                  <c:y val="-0.0559439700649703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9"/>
              <c:layout>
                <c:manualLayout>
                  <c:x val="-0.00644856469928743"/>
                  <c:y val="-0.0576392418851209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0"/>
              <c:layout>
                <c:manualLayout>
                  <c:x val="-0.027943780363579"/>
                  <c:y val="-0.0593345137052715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1"/>
              <c:layout>
                <c:manualLayout>
                  <c:x val="-0.0182709333146479"/>
                  <c:y val="-0.0559439700649703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2"/>
              <c:layout>
                <c:manualLayout>
                  <c:x val="-0.0204205395079102"/>
                  <c:y val="-0.0542486982448197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3"/>
              <c:layout>
                <c:manualLayout>
                  <c:x val="-0.015046650965004"/>
                  <c:y val="-0.0559439700649703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4"/>
              <c:layout>
                <c:manualLayout>
                  <c:x val="-0.0010373876018525"/>
                  <c:y val="-0.0542056402248731"/>
                </c:manualLayout>
              </c:layout>
              <c:tx>
                <c:rich>
                  <a:bodyPr rot="-2700000" vert="horz"/>
                  <a:lstStyle/>
                  <a:p>
                    <a:pPr>
                      <a:defRPr sz="1200"/>
                    </a:pPr>
                    <a:r>
                      <a:rPr lang="en-US" sz="1200"/>
                      <a:t>{A1, B1, C2}</a:t>
                    </a:r>
                    <a:endParaRPr lang="en-US"/>
                  </a:p>
                </c:rich>
              </c:tx>
              <c:spPr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ExampleResultsSmall!$B$14:$B$38</c:f>
              <c:numCache>
                <c:formatCode>General</c:formatCode>
                <c:ptCount val="25"/>
                <c:pt idx="0">
                  <c:v>1.0033469</c:v>
                </c:pt>
                <c:pt idx="1">
                  <c:v>1.0771091</c:v>
                </c:pt>
                <c:pt idx="2">
                  <c:v>1.3193953</c:v>
                </c:pt>
                <c:pt idx="3">
                  <c:v>1.4352744</c:v>
                </c:pt>
                <c:pt idx="4">
                  <c:v>1.6402192</c:v>
                </c:pt>
                <c:pt idx="5">
                  <c:v>1.8310685</c:v>
                </c:pt>
                <c:pt idx="6">
                  <c:v>2.1015418</c:v>
                </c:pt>
                <c:pt idx="7">
                  <c:v>2.2146444</c:v>
                </c:pt>
                <c:pt idx="8">
                  <c:v>2.390797</c:v>
                </c:pt>
                <c:pt idx="9">
                  <c:v>2.6507118</c:v>
                </c:pt>
                <c:pt idx="10">
                  <c:v>2.748305</c:v>
                </c:pt>
                <c:pt idx="11">
                  <c:v>2.8695083</c:v>
                </c:pt>
                <c:pt idx="12">
                  <c:v>2.8926847</c:v>
                </c:pt>
                <c:pt idx="13">
                  <c:v>3.304806</c:v>
                </c:pt>
                <c:pt idx="14">
                  <c:v>3.3476496</c:v>
                </c:pt>
                <c:pt idx="15">
                  <c:v>3.5242972</c:v>
                </c:pt>
                <c:pt idx="16">
                  <c:v>3.7578773</c:v>
                </c:pt>
                <c:pt idx="17">
                  <c:v>4.069583</c:v>
                </c:pt>
                <c:pt idx="18">
                  <c:v>4.1905446</c:v>
                </c:pt>
                <c:pt idx="19">
                  <c:v>4.28483</c:v>
                </c:pt>
                <c:pt idx="20">
                  <c:v>4.331659</c:v>
                </c:pt>
                <c:pt idx="21">
                  <c:v>4.5127525</c:v>
                </c:pt>
                <c:pt idx="22">
                  <c:v>4.6574078</c:v>
                </c:pt>
                <c:pt idx="23">
                  <c:v>4.717355</c:v>
                </c:pt>
                <c:pt idx="24">
                  <c:v>4.9075613</c:v>
                </c:pt>
              </c:numCache>
            </c:numRef>
          </c:xVal>
          <c:yVal>
            <c:numRef>
              <c:f>ExampleResultsSmall!$C$14:$C$38</c:f>
              <c:numCache>
                <c:formatCode>General</c:formatCode>
                <c:ptCount val="2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3.0</c:v>
                </c:pt>
                <c:pt idx="8">
                  <c:v>3.0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  <c:pt idx="21">
                  <c:v>1.0</c:v>
                </c:pt>
                <c:pt idx="22">
                  <c:v>1.0</c:v>
                </c:pt>
                <c:pt idx="23">
                  <c:v>1.0</c:v>
                </c:pt>
                <c:pt idx="24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531864"/>
        <c:axId val="2109537448"/>
      </c:scatterChart>
      <c:valAx>
        <c:axId val="2109531864"/>
        <c:scaling>
          <c:orientation val="minMax"/>
          <c:max val="5.0"/>
          <c:min val="0.8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Maximum Price Limit (€)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537448"/>
        <c:crossesAt val="0.0"/>
        <c:crossBetween val="midCat"/>
        <c:majorUnit val="0.1"/>
        <c:minorUnit val="0.01"/>
      </c:valAx>
      <c:valAx>
        <c:axId val="2109537448"/>
        <c:scaling>
          <c:orientation val="minMax"/>
          <c:max val="4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Golden Aggregation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9531864"/>
        <c:crosses val="autoZero"/>
        <c:crossBetween val="midCat"/>
        <c:majorUnit val="1.0"/>
        <c:minorUnit val="0.2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657411</xdr:colOff>
      <xdr:row>12</xdr:row>
      <xdr:rowOff>192741</xdr:rowOff>
    </xdr:from>
    <xdr:to>
      <xdr:col>26</xdr:col>
      <xdr:colOff>478116</xdr:colOff>
      <xdr:row>43</xdr:row>
      <xdr:rowOff>14941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657411</xdr:colOff>
      <xdr:row>12</xdr:row>
      <xdr:rowOff>192741</xdr:rowOff>
    </xdr:from>
    <xdr:to>
      <xdr:col>26</xdr:col>
      <xdr:colOff>478116</xdr:colOff>
      <xdr:row>43</xdr:row>
      <xdr:rowOff>14941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743857</xdr:colOff>
      <xdr:row>4</xdr:row>
      <xdr:rowOff>25401</xdr:rowOff>
    </xdr:from>
    <xdr:to>
      <xdr:col>23</xdr:col>
      <xdr:colOff>798286</xdr:colOff>
      <xdr:row>42</xdr:row>
      <xdr:rowOff>92209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N11" sqref="N11"/>
    </sheetView>
  </sheetViews>
  <sheetFormatPr baseColWidth="10" defaultColWidth="11" defaultRowHeight="15" x14ac:dyDescent="0"/>
  <cols>
    <col min="1" max="1" width="23.5" customWidth="1"/>
    <col min="6" max="6" width="16.83203125" customWidth="1"/>
    <col min="8" max="8" width="15.1640625" customWidth="1"/>
    <col min="9" max="9" width="14.1640625" customWidth="1"/>
    <col min="10" max="10" width="16.33203125" customWidth="1"/>
  </cols>
  <sheetData>
    <row r="1" spans="1:11">
      <c r="A1" s="52" t="s">
        <v>44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>
      <c r="B2" s="49" t="s">
        <v>41</v>
      </c>
      <c r="C2" s="50"/>
      <c r="D2" s="50"/>
      <c r="E2" s="50"/>
      <c r="F2" s="50"/>
      <c r="G2" s="50"/>
      <c r="H2" s="50"/>
      <c r="I2" s="50"/>
      <c r="J2" s="50"/>
      <c r="K2" s="51"/>
    </row>
    <row r="3" spans="1:11">
      <c r="A3" s="4" t="s">
        <v>40</v>
      </c>
      <c r="B3" s="2" t="s">
        <v>42</v>
      </c>
      <c r="C3" s="3" t="s">
        <v>43</v>
      </c>
      <c r="D3" s="2" t="s">
        <v>42</v>
      </c>
      <c r="E3" s="3" t="s">
        <v>43</v>
      </c>
      <c r="F3" s="2" t="s">
        <v>42</v>
      </c>
      <c r="G3" s="3" t="s">
        <v>43</v>
      </c>
      <c r="H3" s="2" t="s">
        <v>42</v>
      </c>
      <c r="I3" s="3" t="s">
        <v>43</v>
      </c>
      <c r="J3" s="2" t="s">
        <v>42</v>
      </c>
      <c r="K3" s="3" t="s">
        <v>43</v>
      </c>
    </row>
    <row r="4" spans="1:11">
      <c r="A4" s="12" t="s">
        <v>0</v>
      </c>
      <c r="B4" s="5">
        <v>0.99950000000000006</v>
      </c>
      <c r="C4" s="6" t="s">
        <v>13</v>
      </c>
      <c r="D4" s="11"/>
      <c r="E4" s="6"/>
      <c r="F4" s="11"/>
      <c r="G4" s="6"/>
      <c r="H4" s="11"/>
      <c r="I4" s="6"/>
      <c r="J4" s="11"/>
      <c r="K4" s="6"/>
    </row>
    <row r="5" spans="1:11">
      <c r="A5" s="13" t="s">
        <v>1</v>
      </c>
      <c r="B5" s="7" t="s">
        <v>2</v>
      </c>
      <c r="C5" s="8" t="s">
        <v>13</v>
      </c>
      <c r="D5" s="7"/>
      <c r="E5" s="8"/>
      <c r="F5" s="7"/>
      <c r="G5" s="8"/>
      <c r="H5" s="7"/>
      <c r="I5" s="8"/>
      <c r="J5" s="7"/>
      <c r="K5" s="8"/>
    </row>
    <row r="6" spans="1:11">
      <c r="A6" s="13" t="s">
        <v>4</v>
      </c>
      <c r="B6" s="7" t="s">
        <v>3</v>
      </c>
      <c r="C6" s="8" t="s">
        <v>13</v>
      </c>
      <c r="D6" s="7"/>
      <c r="E6" s="8"/>
      <c r="F6" s="7"/>
      <c r="G6" s="8"/>
      <c r="H6" s="7"/>
      <c r="I6" s="8"/>
      <c r="J6" s="7"/>
      <c r="K6" s="8"/>
    </row>
    <row r="7" spans="1:11">
      <c r="A7" s="13" t="s">
        <v>5</v>
      </c>
      <c r="B7" s="7" t="s">
        <v>6</v>
      </c>
      <c r="C7" s="8" t="s">
        <v>13</v>
      </c>
      <c r="D7" s="7"/>
      <c r="E7" s="8"/>
      <c r="F7" s="7"/>
      <c r="G7" s="8"/>
      <c r="H7" s="7"/>
      <c r="I7" s="8"/>
      <c r="J7" s="7"/>
      <c r="K7" s="8"/>
    </row>
    <row r="8" spans="1:11">
      <c r="A8" s="13" t="s">
        <v>7</v>
      </c>
      <c r="B8" s="7" t="s">
        <v>8</v>
      </c>
      <c r="C8" s="8">
        <v>0.05</v>
      </c>
      <c r="D8" s="7" t="s">
        <v>9</v>
      </c>
      <c r="E8" s="8">
        <v>0.03</v>
      </c>
      <c r="F8" s="7" t="s">
        <v>10</v>
      </c>
      <c r="G8" s="8">
        <v>5.5E-2</v>
      </c>
      <c r="H8" s="7" t="s">
        <v>11</v>
      </c>
      <c r="I8" s="8">
        <v>0.5</v>
      </c>
      <c r="J8" s="7" t="s">
        <v>12</v>
      </c>
      <c r="K8" s="8">
        <v>0.6</v>
      </c>
    </row>
    <row r="9" spans="1:11">
      <c r="A9" s="13" t="s">
        <v>45</v>
      </c>
      <c r="B9" s="7" t="s">
        <v>14</v>
      </c>
      <c r="C9" s="8" t="s">
        <v>13</v>
      </c>
      <c r="D9" s="7" t="s">
        <v>15</v>
      </c>
      <c r="E9" s="8">
        <v>0.12</v>
      </c>
      <c r="F9" s="7" t="s">
        <v>17</v>
      </c>
      <c r="G9" s="8">
        <v>0.25</v>
      </c>
      <c r="H9" s="7" t="s">
        <v>18</v>
      </c>
      <c r="I9" s="8">
        <v>0.4</v>
      </c>
      <c r="J9" s="7" t="s">
        <v>16</v>
      </c>
      <c r="K9" s="8">
        <v>0.55000000000000004</v>
      </c>
    </row>
    <row r="10" spans="1:11">
      <c r="A10" s="13" t="s">
        <v>19</v>
      </c>
      <c r="B10" s="7" t="s">
        <v>20</v>
      </c>
      <c r="C10" s="8" t="s">
        <v>13</v>
      </c>
      <c r="D10" s="7" t="s">
        <v>21</v>
      </c>
      <c r="E10" s="8" t="s">
        <v>13</v>
      </c>
      <c r="F10" s="7" t="s">
        <v>22</v>
      </c>
      <c r="G10" s="8" t="s">
        <v>13</v>
      </c>
      <c r="H10" s="7" t="s">
        <v>23</v>
      </c>
      <c r="I10" s="8" t="s">
        <v>13</v>
      </c>
      <c r="J10" s="7" t="s">
        <v>24</v>
      </c>
      <c r="K10" s="8" t="s">
        <v>13</v>
      </c>
    </row>
    <row r="11" spans="1:11">
      <c r="A11" s="13" t="s">
        <v>25</v>
      </c>
      <c r="B11" s="7" t="s">
        <v>26</v>
      </c>
      <c r="C11" s="8">
        <v>0.06</v>
      </c>
      <c r="D11" s="7" t="s">
        <v>27</v>
      </c>
      <c r="E11" s="8">
        <v>9.0999999999999998E-2</v>
      </c>
      <c r="F11" s="7"/>
      <c r="G11" s="8"/>
      <c r="H11" s="7"/>
      <c r="I11" s="8"/>
      <c r="J11" s="7"/>
      <c r="K11" s="8"/>
    </row>
    <row r="12" spans="1:11">
      <c r="A12" s="13" t="s">
        <v>28</v>
      </c>
      <c r="B12" s="7" t="s">
        <v>29</v>
      </c>
      <c r="C12" s="8" t="s">
        <v>13</v>
      </c>
      <c r="D12" s="7" t="s">
        <v>30</v>
      </c>
      <c r="E12" s="8" t="s">
        <v>13</v>
      </c>
      <c r="F12" s="7"/>
      <c r="G12" s="8"/>
      <c r="H12" s="7"/>
      <c r="I12" s="8"/>
      <c r="J12" s="7"/>
      <c r="K12" s="8"/>
    </row>
    <row r="13" spans="1:11">
      <c r="A13" s="13" t="s">
        <v>31</v>
      </c>
      <c r="B13" s="7">
        <v>1</v>
      </c>
      <c r="C13" s="8" t="s">
        <v>13</v>
      </c>
      <c r="D13" s="7"/>
      <c r="E13" s="8"/>
      <c r="F13" s="7"/>
      <c r="G13" s="8"/>
      <c r="H13" s="7"/>
      <c r="I13" s="8"/>
      <c r="J13" s="7"/>
      <c r="K13" s="8"/>
    </row>
    <row r="14" spans="1:11">
      <c r="A14" s="13" t="s">
        <v>32</v>
      </c>
      <c r="B14" s="7" t="s">
        <v>33</v>
      </c>
      <c r="C14" s="8" t="s">
        <v>13</v>
      </c>
      <c r="D14" s="7"/>
      <c r="E14" s="8"/>
      <c r="F14" s="7"/>
      <c r="G14" s="8"/>
      <c r="H14" s="7"/>
      <c r="I14" s="8"/>
      <c r="J14" s="7"/>
      <c r="K14" s="8"/>
    </row>
    <row r="15" spans="1:11">
      <c r="A15" s="13" t="s">
        <v>34</v>
      </c>
      <c r="B15" s="7" t="s">
        <v>35</v>
      </c>
      <c r="C15" s="8" t="s">
        <v>13</v>
      </c>
      <c r="D15" s="7"/>
      <c r="E15" s="8"/>
      <c r="F15" s="7"/>
      <c r="G15" s="8"/>
      <c r="H15" s="7"/>
      <c r="I15" s="8"/>
      <c r="J15" s="7"/>
      <c r="K15" s="8"/>
    </row>
    <row r="16" spans="1:11">
      <c r="A16" s="14" t="s">
        <v>36</v>
      </c>
      <c r="B16" s="9" t="s">
        <v>37</v>
      </c>
      <c r="C16" s="10" t="s">
        <v>13</v>
      </c>
      <c r="D16" s="9" t="s">
        <v>38</v>
      </c>
      <c r="E16" s="10">
        <v>1</v>
      </c>
      <c r="F16" s="9"/>
      <c r="G16" s="10"/>
      <c r="H16" s="9"/>
      <c r="I16" s="10"/>
      <c r="J16" s="9"/>
      <c r="K16" s="10"/>
    </row>
    <row r="18" spans="1:17">
      <c r="A18" s="52" t="s">
        <v>56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</row>
    <row r="19" spans="1:17">
      <c r="B19" s="37" t="s">
        <v>41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</row>
    <row r="20" spans="1:17">
      <c r="A20" s="4" t="s">
        <v>40</v>
      </c>
      <c r="B20" s="2" t="s">
        <v>42</v>
      </c>
      <c r="C20" s="3" t="s">
        <v>43</v>
      </c>
      <c r="D20" s="2" t="s">
        <v>42</v>
      </c>
      <c r="E20" s="3" t="s">
        <v>43</v>
      </c>
      <c r="F20" s="2" t="s">
        <v>42</v>
      </c>
      <c r="G20" s="3" t="s">
        <v>43</v>
      </c>
      <c r="H20" s="2" t="s">
        <v>42</v>
      </c>
      <c r="I20" s="3" t="s">
        <v>43</v>
      </c>
      <c r="J20" s="2" t="s">
        <v>42</v>
      </c>
      <c r="K20" s="3" t="s">
        <v>43</v>
      </c>
      <c r="L20" s="2" t="s">
        <v>42</v>
      </c>
      <c r="M20" s="3" t="s">
        <v>43</v>
      </c>
      <c r="N20" s="2" t="s">
        <v>42</v>
      </c>
      <c r="O20" s="3" t="s">
        <v>43</v>
      </c>
      <c r="P20" s="2" t="s">
        <v>42</v>
      </c>
      <c r="Q20" s="3" t="s">
        <v>43</v>
      </c>
    </row>
    <row r="21" spans="1:17">
      <c r="A21" s="15" t="s">
        <v>55</v>
      </c>
      <c r="B21" s="22" t="s">
        <v>58</v>
      </c>
      <c r="C21" s="17" t="s">
        <v>13</v>
      </c>
      <c r="D21" s="16"/>
      <c r="E21" s="17"/>
      <c r="F21" s="16"/>
      <c r="G21" s="17"/>
      <c r="H21" s="16"/>
      <c r="I21" s="17"/>
      <c r="J21" s="16"/>
      <c r="K21" s="17"/>
      <c r="L21" s="11"/>
      <c r="M21" s="17"/>
      <c r="N21" s="16"/>
      <c r="O21" s="17"/>
      <c r="P21" s="11"/>
      <c r="Q21" s="17"/>
    </row>
    <row r="22" spans="1:17">
      <c r="A22" s="15" t="s">
        <v>57</v>
      </c>
      <c r="B22" s="22" t="s">
        <v>59</v>
      </c>
      <c r="C22" s="23">
        <f>50/720</f>
        <v>6.9444444444444448E-2</v>
      </c>
      <c r="D22" s="9" t="s">
        <v>62</v>
      </c>
      <c r="E22" s="17">
        <f>100/720</f>
        <v>0.1388888888888889</v>
      </c>
      <c r="F22" s="16" t="s">
        <v>33</v>
      </c>
      <c r="G22" s="23">
        <f>200/720</f>
        <v>0.27777777777777779</v>
      </c>
      <c r="H22" s="23" t="s">
        <v>60</v>
      </c>
      <c r="I22" s="17">
        <f>400/720</f>
        <v>0.55555555555555558</v>
      </c>
      <c r="J22" s="16" t="s">
        <v>61</v>
      </c>
      <c r="K22" s="23">
        <f>800/720</f>
        <v>1.1111111111111112</v>
      </c>
      <c r="L22" s="16" t="s">
        <v>63</v>
      </c>
      <c r="M22" s="23">
        <f>1600/720</f>
        <v>2.2222222222222223</v>
      </c>
      <c r="N22" s="16" t="s">
        <v>64</v>
      </c>
      <c r="O22" s="23">
        <f>3200/720</f>
        <v>4.4444444444444446</v>
      </c>
      <c r="P22" s="16" t="s">
        <v>65</v>
      </c>
      <c r="Q22" s="17">
        <f>6400/720</f>
        <v>8.8888888888888893</v>
      </c>
    </row>
    <row r="23" spans="1:17">
      <c r="F23" s="18"/>
    </row>
    <row r="24" spans="1:17">
      <c r="A24" s="1" t="s">
        <v>46</v>
      </c>
      <c r="B24">
        <v>1</v>
      </c>
      <c r="C24" s="1" t="s">
        <v>49</v>
      </c>
      <c r="D24" s="40" t="s">
        <v>68</v>
      </c>
      <c r="E24" s="40"/>
    </row>
    <row r="25" spans="1:17">
      <c r="A25" s="41" t="s">
        <v>47</v>
      </c>
      <c r="B25" s="41"/>
      <c r="C25" s="41"/>
      <c r="D25" s="41"/>
      <c r="E25" s="41"/>
      <c r="F25" s="41" t="s">
        <v>69</v>
      </c>
      <c r="G25" s="41"/>
      <c r="I25" s="41" t="s">
        <v>71</v>
      </c>
      <c r="J25" s="41"/>
    </row>
    <row r="26" spans="1:17">
      <c r="A26" s="24" t="s">
        <v>39</v>
      </c>
      <c r="B26" s="41" t="s">
        <v>48</v>
      </c>
      <c r="C26" s="41"/>
      <c r="D26" s="41" t="s">
        <v>50</v>
      </c>
      <c r="E26" s="41"/>
      <c r="F26" s="24" t="s">
        <v>39</v>
      </c>
      <c r="G26" s="24" t="s">
        <v>70</v>
      </c>
      <c r="I26" s="4" t="s">
        <v>40</v>
      </c>
      <c r="J26" s="4" t="s">
        <v>48</v>
      </c>
    </row>
    <row r="27" spans="1:17">
      <c r="A27" s="7" t="s">
        <v>1</v>
      </c>
      <c r="B27" s="42" t="s">
        <v>2</v>
      </c>
      <c r="C27" s="42"/>
      <c r="D27" s="42">
        <v>1000</v>
      </c>
      <c r="E27" s="43"/>
      <c r="F27" s="7" t="s">
        <v>51</v>
      </c>
      <c r="G27" s="8">
        <v>3</v>
      </c>
      <c r="I27" s="16" t="s">
        <v>43</v>
      </c>
      <c r="J27" s="17">
        <v>7</v>
      </c>
    </row>
    <row r="28" spans="1:17">
      <c r="A28" s="7" t="s">
        <v>7</v>
      </c>
      <c r="B28" s="42" t="s">
        <v>9</v>
      </c>
      <c r="C28" s="42"/>
      <c r="D28" s="42">
        <v>200</v>
      </c>
      <c r="E28" s="43"/>
      <c r="F28" s="7" t="s">
        <v>25</v>
      </c>
      <c r="G28" s="8">
        <v>2</v>
      </c>
    </row>
    <row r="29" spans="1:17">
      <c r="A29" s="7" t="s">
        <v>51</v>
      </c>
      <c r="B29" s="42" t="s">
        <v>78</v>
      </c>
      <c r="C29" s="42"/>
      <c r="D29" s="42">
        <v>600</v>
      </c>
      <c r="E29" s="43"/>
      <c r="F29" s="7" t="s">
        <v>36</v>
      </c>
      <c r="G29" s="8">
        <v>1</v>
      </c>
      <c r="I29" s="41" t="s">
        <v>76</v>
      </c>
      <c r="J29" s="41"/>
    </row>
    <row r="30" spans="1:17">
      <c r="A30" s="7" t="s">
        <v>19</v>
      </c>
      <c r="B30" s="42" t="s">
        <v>53</v>
      </c>
      <c r="C30" s="42"/>
      <c r="D30" s="42">
        <v>200</v>
      </c>
      <c r="E30" s="43"/>
      <c r="F30" s="7"/>
      <c r="G30" s="8"/>
      <c r="I30" s="26" t="s">
        <v>43</v>
      </c>
      <c r="J30" s="25">
        <v>2</v>
      </c>
    </row>
    <row r="31" spans="1:17">
      <c r="A31" s="44" t="s">
        <v>75</v>
      </c>
      <c r="B31" s="45"/>
      <c r="C31" s="45"/>
      <c r="D31" s="42">
        <v>24</v>
      </c>
      <c r="E31" s="43"/>
      <c r="F31" s="7"/>
      <c r="G31" s="8"/>
    </row>
    <row r="32" spans="1:17">
      <c r="A32" s="37" t="s">
        <v>54</v>
      </c>
      <c r="B32" s="38"/>
      <c r="C32" s="38"/>
      <c r="D32" s="39">
        <v>24</v>
      </c>
      <c r="E32" s="48"/>
      <c r="F32" s="9"/>
      <c r="G32" s="10"/>
    </row>
    <row r="33" spans="1:10">
      <c r="B33" s="20"/>
      <c r="C33" s="20"/>
      <c r="D33" s="20"/>
      <c r="E33" s="20"/>
    </row>
    <row r="34" spans="1:10">
      <c r="A34" s="1" t="s">
        <v>46</v>
      </c>
      <c r="B34">
        <v>2</v>
      </c>
      <c r="C34" s="1" t="s">
        <v>49</v>
      </c>
      <c r="D34" s="40" t="s">
        <v>67</v>
      </c>
      <c r="E34" s="40"/>
    </row>
    <row r="35" spans="1:10">
      <c r="A35" s="49" t="s">
        <v>47</v>
      </c>
      <c r="B35" s="50"/>
      <c r="C35" s="50"/>
      <c r="D35" s="50"/>
      <c r="E35" s="51"/>
      <c r="F35" s="41" t="s">
        <v>69</v>
      </c>
      <c r="G35" s="41"/>
      <c r="I35" s="41" t="s">
        <v>77</v>
      </c>
      <c r="J35" s="41"/>
    </row>
    <row r="36" spans="1:10">
      <c r="A36" s="24" t="s">
        <v>39</v>
      </c>
      <c r="B36" s="41" t="s">
        <v>48</v>
      </c>
      <c r="C36" s="41"/>
      <c r="D36" s="41" t="s">
        <v>50</v>
      </c>
      <c r="E36" s="41"/>
      <c r="F36" s="24" t="s">
        <v>39</v>
      </c>
      <c r="G36" s="24" t="s">
        <v>70</v>
      </c>
      <c r="I36" s="46">
        <f>D32*D41*D49</f>
        <v>1536</v>
      </c>
      <c r="J36" s="47"/>
    </row>
    <row r="37" spans="1:10">
      <c r="A37" s="7" t="s">
        <v>7</v>
      </c>
      <c r="B37" s="42" t="s">
        <v>9</v>
      </c>
      <c r="C37" s="42"/>
      <c r="D37" s="42">
        <v>200</v>
      </c>
      <c r="E37" s="43"/>
      <c r="F37" s="7" t="s">
        <v>51</v>
      </c>
      <c r="G37" s="8">
        <v>4</v>
      </c>
    </row>
    <row r="38" spans="1:10">
      <c r="A38" s="7" t="s">
        <v>51</v>
      </c>
      <c r="B38" s="42" t="s">
        <v>52</v>
      </c>
      <c r="C38" s="42"/>
      <c r="D38" s="42">
        <v>200</v>
      </c>
      <c r="E38" s="43"/>
      <c r="F38" s="7" t="s">
        <v>25</v>
      </c>
      <c r="G38" s="8">
        <v>1.5</v>
      </c>
    </row>
    <row r="39" spans="1:10">
      <c r="A39" s="7" t="s">
        <v>19</v>
      </c>
      <c r="B39" s="42" t="s">
        <v>53</v>
      </c>
      <c r="C39" s="42"/>
      <c r="D39" s="42">
        <v>200</v>
      </c>
      <c r="E39" s="43"/>
      <c r="F39" s="7" t="s">
        <v>28</v>
      </c>
      <c r="G39" s="8">
        <v>1</v>
      </c>
    </row>
    <row r="40" spans="1:10">
      <c r="A40" s="44" t="s">
        <v>75</v>
      </c>
      <c r="B40" s="45"/>
      <c r="C40" s="45"/>
      <c r="D40" s="42">
        <v>16</v>
      </c>
      <c r="E40" s="43"/>
      <c r="F40" s="7"/>
      <c r="G40" s="8"/>
    </row>
    <row r="41" spans="1:10">
      <c r="A41" s="37" t="s">
        <v>54</v>
      </c>
      <c r="B41" s="38"/>
      <c r="C41" s="38"/>
      <c r="D41" s="39">
        <v>16</v>
      </c>
      <c r="E41" s="48"/>
      <c r="F41" s="7"/>
      <c r="G41" s="8"/>
    </row>
    <row r="43" spans="1:10">
      <c r="A43" s="1" t="s">
        <v>46</v>
      </c>
      <c r="B43">
        <v>3</v>
      </c>
      <c r="C43" s="1" t="s">
        <v>49</v>
      </c>
      <c r="D43" s="40" t="s">
        <v>66</v>
      </c>
      <c r="E43" s="40"/>
    </row>
    <row r="44" spans="1:10">
      <c r="A44" s="41" t="s">
        <v>47</v>
      </c>
      <c r="B44" s="41"/>
      <c r="C44" s="41"/>
      <c r="D44" s="41"/>
      <c r="E44" s="41"/>
      <c r="F44" s="41" t="s">
        <v>69</v>
      </c>
      <c r="G44" s="41"/>
    </row>
    <row r="45" spans="1:10">
      <c r="A45" s="24" t="s">
        <v>39</v>
      </c>
      <c r="B45" s="41" t="s">
        <v>48</v>
      </c>
      <c r="C45" s="41"/>
      <c r="D45" s="41" t="s">
        <v>50</v>
      </c>
      <c r="E45" s="41"/>
      <c r="F45" s="24" t="s">
        <v>39</v>
      </c>
      <c r="G45" s="24" t="s">
        <v>70</v>
      </c>
    </row>
    <row r="46" spans="1:10">
      <c r="A46" s="7" t="s">
        <v>34</v>
      </c>
      <c r="B46" s="42" t="s">
        <v>72</v>
      </c>
      <c r="C46" s="42"/>
      <c r="D46" s="42">
        <v>8</v>
      </c>
      <c r="E46" s="43"/>
      <c r="F46" s="7" t="s">
        <v>73</v>
      </c>
      <c r="G46" s="8">
        <v>3</v>
      </c>
    </row>
    <row r="47" spans="1:10">
      <c r="A47" s="7" t="s">
        <v>73</v>
      </c>
      <c r="B47" s="42" t="s">
        <v>74</v>
      </c>
      <c r="C47" s="42"/>
      <c r="D47" s="42">
        <v>5</v>
      </c>
      <c r="E47" s="43"/>
      <c r="F47" s="7"/>
      <c r="G47" s="8"/>
    </row>
    <row r="48" spans="1:10">
      <c r="A48" s="44" t="s">
        <v>75</v>
      </c>
      <c r="B48" s="45"/>
      <c r="C48" s="45"/>
      <c r="D48" s="42">
        <v>5</v>
      </c>
      <c r="E48" s="43"/>
      <c r="F48" s="7"/>
      <c r="G48" s="8"/>
    </row>
    <row r="49" spans="1:7">
      <c r="A49" s="37" t="s">
        <v>54</v>
      </c>
      <c r="B49" s="38"/>
      <c r="C49" s="38"/>
      <c r="D49" s="39">
        <v>4</v>
      </c>
      <c r="E49" s="39"/>
      <c r="F49" s="9"/>
      <c r="G49" s="10"/>
    </row>
  </sheetData>
  <mergeCells count="53">
    <mergeCell ref="B2:K2"/>
    <mergeCell ref="A1:K1"/>
    <mergeCell ref="B26:C26"/>
    <mergeCell ref="B27:C27"/>
    <mergeCell ref="B28:C28"/>
    <mergeCell ref="D24:E24"/>
    <mergeCell ref="A18:K18"/>
    <mergeCell ref="B19:Q19"/>
    <mergeCell ref="I25:J25"/>
    <mergeCell ref="F25:G25"/>
    <mergeCell ref="A25:E25"/>
    <mergeCell ref="F44:G44"/>
    <mergeCell ref="B30:C30"/>
    <mergeCell ref="D26:E26"/>
    <mergeCell ref="D27:E27"/>
    <mergeCell ref="D28:E28"/>
    <mergeCell ref="D29:E29"/>
    <mergeCell ref="B29:C29"/>
    <mergeCell ref="A44:E44"/>
    <mergeCell ref="A40:C40"/>
    <mergeCell ref="D40:E40"/>
    <mergeCell ref="D43:E43"/>
    <mergeCell ref="A41:C41"/>
    <mergeCell ref="D41:E41"/>
    <mergeCell ref="I29:J29"/>
    <mergeCell ref="I35:J35"/>
    <mergeCell ref="I36:J36"/>
    <mergeCell ref="B39:C39"/>
    <mergeCell ref="D39:E39"/>
    <mergeCell ref="B37:C37"/>
    <mergeCell ref="D37:E37"/>
    <mergeCell ref="B38:C38"/>
    <mergeCell ref="D38:E38"/>
    <mergeCell ref="D30:E30"/>
    <mergeCell ref="A32:C32"/>
    <mergeCell ref="D32:E32"/>
    <mergeCell ref="A35:E35"/>
    <mergeCell ref="A31:C31"/>
    <mergeCell ref="D31:E31"/>
    <mergeCell ref="F35:G35"/>
    <mergeCell ref="A49:C49"/>
    <mergeCell ref="D49:E49"/>
    <mergeCell ref="D34:E34"/>
    <mergeCell ref="B36:C36"/>
    <mergeCell ref="D36:E36"/>
    <mergeCell ref="B47:C47"/>
    <mergeCell ref="D47:E47"/>
    <mergeCell ref="A48:C48"/>
    <mergeCell ref="D48:E48"/>
    <mergeCell ref="B45:C45"/>
    <mergeCell ref="D45:E45"/>
    <mergeCell ref="B46:C46"/>
    <mergeCell ref="D46:E4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02"/>
  <sheetViews>
    <sheetView topLeftCell="F42" workbookViewId="0">
      <selection activeCell="N84" sqref="N84:N95"/>
    </sheetView>
  </sheetViews>
  <sheetFormatPr baseColWidth="10" defaultColWidth="11" defaultRowHeight="15" x14ac:dyDescent="0"/>
  <cols>
    <col min="2" max="2" width="63.33203125" customWidth="1"/>
    <col min="3" max="3" width="32.1640625" customWidth="1"/>
    <col min="4" max="4" width="5.33203125" customWidth="1"/>
    <col min="5" max="5" width="6" customWidth="1"/>
    <col min="6" max="6" width="19.5" customWidth="1"/>
    <col min="7" max="7" width="19.83203125" customWidth="1"/>
    <col min="8" max="8" width="17.6640625" customWidth="1"/>
    <col min="9" max="9" width="14" customWidth="1"/>
    <col min="12" max="12" width="34.1640625" customWidth="1"/>
    <col min="13" max="13" width="25.6640625" customWidth="1"/>
    <col min="14" max="14" width="14.1640625" customWidth="1"/>
  </cols>
  <sheetData>
    <row r="2" spans="2:22">
      <c r="B2" s="28" t="s">
        <v>128</v>
      </c>
      <c r="C2" s="30" t="s">
        <v>43</v>
      </c>
      <c r="E2" s="1" t="s">
        <v>83</v>
      </c>
      <c r="F2" s="1" t="s">
        <v>187</v>
      </c>
      <c r="G2" s="1" t="s">
        <v>226</v>
      </c>
      <c r="H2" s="1" t="s">
        <v>190</v>
      </c>
      <c r="I2" s="1" t="s">
        <v>85</v>
      </c>
      <c r="J2" s="1" t="s">
        <v>86</v>
      </c>
      <c r="K2" s="1" t="s">
        <v>191</v>
      </c>
      <c r="L2" s="1" t="s">
        <v>188</v>
      </c>
      <c r="M2" s="33"/>
      <c r="N2" s="53" t="s">
        <v>189</v>
      </c>
      <c r="O2" s="53"/>
    </row>
    <row r="3" spans="2:22">
      <c r="B3" s="27" t="s">
        <v>228</v>
      </c>
      <c r="E3">
        <v>31</v>
      </c>
      <c r="F3">
        <v>1.0033468999999999</v>
      </c>
      <c r="G3">
        <v>0</v>
      </c>
      <c r="H3">
        <v>85</v>
      </c>
      <c r="I3">
        <v>1536</v>
      </c>
      <c r="J3">
        <v>20.5</v>
      </c>
      <c r="K3">
        <v>0.99934895833333304</v>
      </c>
      <c r="L3" t="s">
        <v>227</v>
      </c>
      <c r="N3" s="21" t="s">
        <v>193</v>
      </c>
      <c r="O3" s="21" t="s">
        <v>194</v>
      </c>
    </row>
    <row r="4" spans="2:22">
      <c r="B4" t="s">
        <v>145</v>
      </c>
      <c r="C4" s="19" t="s">
        <v>198</v>
      </c>
      <c r="E4">
        <v>85</v>
      </c>
      <c r="F4">
        <v>1.0520794</v>
      </c>
      <c r="G4">
        <v>0</v>
      </c>
      <c r="H4">
        <v>78</v>
      </c>
      <c r="I4">
        <v>1536</v>
      </c>
      <c r="J4">
        <v>20.5</v>
      </c>
      <c r="K4">
        <v>0.99934895833333304</v>
      </c>
      <c r="L4" t="s">
        <v>227</v>
      </c>
      <c r="N4">
        <f>AVERAGE(H3:H101)</f>
        <v>73.060606060606062</v>
      </c>
      <c r="O4">
        <f>STDEV(H3:H101)</f>
        <v>41.633438822662377</v>
      </c>
    </row>
    <row r="5" spans="2:22">
      <c r="B5" t="s">
        <v>146</v>
      </c>
      <c r="C5" s="19" t="s">
        <v>199</v>
      </c>
      <c r="E5">
        <v>4</v>
      </c>
      <c r="F5">
        <v>1.0722015</v>
      </c>
      <c r="G5">
        <v>0</v>
      </c>
      <c r="H5">
        <v>78</v>
      </c>
      <c r="I5">
        <v>1536</v>
      </c>
      <c r="J5">
        <v>20.5</v>
      </c>
      <c r="K5">
        <v>0.99934895833333304</v>
      </c>
      <c r="L5" t="s">
        <v>227</v>
      </c>
    </row>
    <row r="6" spans="2:22">
      <c r="B6" t="s">
        <v>147</v>
      </c>
      <c r="C6" s="32" t="s">
        <v>200</v>
      </c>
      <c r="E6">
        <v>45</v>
      </c>
      <c r="F6">
        <v>1.0749804999999999</v>
      </c>
      <c r="G6">
        <v>0</v>
      </c>
      <c r="H6">
        <v>74</v>
      </c>
      <c r="I6">
        <v>1536</v>
      </c>
      <c r="J6">
        <v>20.5</v>
      </c>
      <c r="K6">
        <v>0.99934895833333304</v>
      </c>
      <c r="L6" t="s">
        <v>227</v>
      </c>
      <c r="N6" s="54" t="s">
        <v>195</v>
      </c>
      <c r="O6" s="54"/>
      <c r="P6" s="54"/>
      <c r="Q6" s="54"/>
      <c r="S6" s="54" t="s">
        <v>243</v>
      </c>
      <c r="T6" s="54"/>
      <c r="U6" s="54"/>
      <c r="V6" s="54"/>
    </row>
    <row r="7" spans="2:22">
      <c r="B7" t="s">
        <v>148</v>
      </c>
      <c r="C7" s="32" t="s">
        <v>201</v>
      </c>
      <c r="E7">
        <v>5</v>
      </c>
      <c r="F7">
        <v>1.0771090999999999</v>
      </c>
      <c r="G7">
        <v>0</v>
      </c>
      <c r="H7">
        <v>80</v>
      </c>
      <c r="I7">
        <v>1536</v>
      </c>
      <c r="J7">
        <v>20.5</v>
      </c>
      <c r="K7">
        <v>0.99934895833333304</v>
      </c>
      <c r="L7" t="s">
        <v>227</v>
      </c>
      <c r="N7" s="21" t="s">
        <v>193</v>
      </c>
      <c r="O7" s="21" t="s">
        <v>194</v>
      </c>
      <c r="P7" s="21" t="s">
        <v>196</v>
      </c>
      <c r="Q7" s="21" t="s">
        <v>197</v>
      </c>
      <c r="S7" s="31" t="s">
        <v>193</v>
      </c>
      <c r="T7" s="31" t="s">
        <v>194</v>
      </c>
      <c r="U7" s="31" t="s">
        <v>196</v>
      </c>
      <c r="V7" s="31" t="s">
        <v>197</v>
      </c>
    </row>
    <row r="8" spans="2:22">
      <c r="B8" t="s">
        <v>149</v>
      </c>
      <c r="C8" s="19" t="s">
        <v>202</v>
      </c>
      <c r="E8">
        <v>20</v>
      </c>
      <c r="F8">
        <v>1.0850868</v>
      </c>
      <c r="G8">
        <v>0</v>
      </c>
      <c r="H8">
        <v>86</v>
      </c>
      <c r="I8">
        <v>1536</v>
      </c>
      <c r="J8">
        <v>20.5</v>
      </c>
      <c r="K8">
        <v>0.99934895833333304</v>
      </c>
      <c r="L8" t="s">
        <v>227</v>
      </c>
      <c r="N8">
        <f>AVERAGE(G3:G101)</f>
        <v>1.3838383838383839</v>
      </c>
      <c r="O8">
        <f>STDEV(G3:G101)</f>
        <v>0.94444747595521572</v>
      </c>
      <c r="P8">
        <v>0</v>
      </c>
      <c r="Q8">
        <v>3</v>
      </c>
      <c r="S8">
        <f>AVERAGE(I3:I101)</f>
        <v>766.27272727272725</v>
      </c>
      <c r="T8">
        <f>STDEV(I3:I101)</f>
        <v>410.75899926002631</v>
      </c>
      <c r="U8">
        <v>387</v>
      </c>
      <c r="V8">
        <v>1536</v>
      </c>
    </row>
    <row r="9" spans="2:22">
      <c r="B9" t="s">
        <v>150</v>
      </c>
      <c r="C9" s="19" t="s">
        <v>203</v>
      </c>
      <c r="E9">
        <v>84</v>
      </c>
      <c r="F9">
        <v>1.2175499999999999</v>
      </c>
      <c r="G9">
        <v>0</v>
      </c>
      <c r="H9">
        <v>78</v>
      </c>
      <c r="I9">
        <v>1536</v>
      </c>
      <c r="J9">
        <v>20.5</v>
      </c>
      <c r="K9">
        <v>0.99934895833333304</v>
      </c>
      <c r="L9" t="s">
        <v>227</v>
      </c>
    </row>
    <row r="10" spans="2:22">
      <c r="B10" t="s">
        <v>151</v>
      </c>
      <c r="C10" s="19" t="s">
        <v>204</v>
      </c>
      <c r="E10">
        <v>66</v>
      </c>
      <c r="F10">
        <v>1.2660475</v>
      </c>
      <c r="G10">
        <v>0</v>
      </c>
      <c r="H10">
        <v>73</v>
      </c>
      <c r="I10">
        <v>1536</v>
      </c>
      <c r="J10">
        <v>20.5</v>
      </c>
      <c r="K10">
        <v>0.99934895833333304</v>
      </c>
      <c r="L10" t="s">
        <v>227</v>
      </c>
    </row>
    <row r="11" spans="2:22">
      <c r="B11" t="s">
        <v>152</v>
      </c>
      <c r="C11" s="19" t="s">
        <v>205</v>
      </c>
      <c r="E11">
        <v>3</v>
      </c>
      <c r="F11">
        <v>1.3193953</v>
      </c>
      <c r="G11">
        <v>0</v>
      </c>
      <c r="H11">
        <v>123</v>
      </c>
      <c r="I11">
        <v>1536</v>
      </c>
      <c r="J11">
        <v>20.5</v>
      </c>
      <c r="K11">
        <v>0.99934895833333304</v>
      </c>
      <c r="L11" t="s">
        <v>227</v>
      </c>
    </row>
    <row r="12" spans="2:22">
      <c r="B12" t="s">
        <v>153</v>
      </c>
      <c r="C12" s="32" t="s">
        <v>206</v>
      </c>
      <c r="E12">
        <v>88</v>
      </c>
      <c r="F12">
        <v>1.3644395</v>
      </c>
      <c r="G12">
        <v>0</v>
      </c>
      <c r="H12">
        <v>84</v>
      </c>
      <c r="I12">
        <v>1536</v>
      </c>
      <c r="J12">
        <v>20.5</v>
      </c>
      <c r="K12">
        <v>0.99934895833333304</v>
      </c>
      <c r="L12" t="s">
        <v>227</v>
      </c>
    </row>
    <row r="13" spans="2:22">
      <c r="B13" t="s">
        <v>154</v>
      </c>
      <c r="C13" s="32" t="s">
        <v>207</v>
      </c>
      <c r="E13">
        <v>56</v>
      </c>
      <c r="F13">
        <v>1.3664997000000001</v>
      </c>
      <c r="G13">
        <v>0</v>
      </c>
      <c r="H13">
        <v>81</v>
      </c>
      <c r="I13">
        <v>1536</v>
      </c>
      <c r="J13">
        <v>20.5</v>
      </c>
      <c r="K13">
        <v>0.99934895833333304</v>
      </c>
      <c r="L13" t="s">
        <v>227</v>
      </c>
    </row>
    <row r="14" spans="2:22">
      <c r="B14" t="s">
        <v>155</v>
      </c>
      <c r="C14" s="19" t="s">
        <v>208</v>
      </c>
      <c r="E14">
        <v>73</v>
      </c>
      <c r="F14">
        <v>1.3862228000000001</v>
      </c>
      <c r="G14">
        <v>0</v>
      </c>
      <c r="H14">
        <v>83</v>
      </c>
      <c r="I14">
        <v>1536</v>
      </c>
      <c r="J14">
        <v>20.5</v>
      </c>
      <c r="K14">
        <v>0.99934895833333304</v>
      </c>
      <c r="L14" t="s">
        <v>227</v>
      </c>
    </row>
    <row r="15" spans="2:22">
      <c r="B15" t="s">
        <v>156</v>
      </c>
      <c r="C15" s="19" t="s">
        <v>209</v>
      </c>
      <c r="E15">
        <v>12</v>
      </c>
      <c r="F15">
        <v>1.4352744</v>
      </c>
      <c r="G15">
        <v>1</v>
      </c>
      <c r="H15">
        <v>114</v>
      </c>
      <c r="I15">
        <v>1441</v>
      </c>
      <c r="J15">
        <v>19.756419153365702</v>
      </c>
      <c r="K15">
        <v>0.99930603747397595</v>
      </c>
      <c r="L15" t="s">
        <v>237</v>
      </c>
    </row>
    <row r="16" spans="2:22">
      <c r="B16" t="s">
        <v>157</v>
      </c>
      <c r="C16" s="19" t="s">
        <v>210</v>
      </c>
      <c r="E16">
        <v>100</v>
      </c>
      <c r="F16">
        <v>1.4740217</v>
      </c>
      <c r="G16">
        <v>1</v>
      </c>
      <c r="H16">
        <v>113</v>
      </c>
      <c r="I16">
        <v>1413</v>
      </c>
      <c r="J16">
        <v>19.608634111818802</v>
      </c>
      <c r="K16">
        <v>0.999292285916489</v>
      </c>
      <c r="L16" t="s">
        <v>242</v>
      </c>
    </row>
    <row r="17" spans="2:12">
      <c r="B17" t="s">
        <v>158</v>
      </c>
      <c r="C17" s="32" t="s">
        <v>211</v>
      </c>
      <c r="E17">
        <v>95</v>
      </c>
      <c r="F17">
        <v>1.5567186</v>
      </c>
      <c r="G17">
        <v>1</v>
      </c>
      <c r="H17">
        <v>121</v>
      </c>
      <c r="I17">
        <v>1413</v>
      </c>
      <c r="J17">
        <v>19.608634111818802</v>
      </c>
      <c r="K17">
        <v>0.999292285916489</v>
      </c>
      <c r="L17" t="s">
        <v>242</v>
      </c>
    </row>
    <row r="18" spans="2:12">
      <c r="B18" t="s">
        <v>159</v>
      </c>
      <c r="C18" s="32" t="s">
        <v>212</v>
      </c>
      <c r="E18">
        <v>7</v>
      </c>
      <c r="F18">
        <v>1.6260288000000001</v>
      </c>
      <c r="G18">
        <v>2</v>
      </c>
      <c r="H18">
        <v>182</v>
      </c>
      <c r="I18">
        <v>1282</v>
      </c>
      <c r="J18">
        <v>19.311232449297901</v>
      </c>
      <c r="K18">
        <v>0.99921996879875197</v>
      </c>
      <c r="L18" t="s">
        <v>234</v>
      </c>
    </row>
    <row r="19" spans="2:12">
      <c r="B19" t="s">
        <v>160</v>
      </c>
      <c r="C19" s="32" t="s">
        <v>213</v>
      </c>
      <c r="E19">
        <v>33</v>
      </c>
      <c r="F19">
        <v>1.6402192</v>
      </c>
      <c r="G19">
        <v>2</v>
      </c>
      <c r="H19">
        <v>163</v>
      </c>
      <c r="I19">
        <v>1282</v>
      </c>
      <c r="J19">
        <v>19.311232449297901</v>
      </c>
      <c r="K19">
        <v>0.99921996879875197</v>
      </c>
      <c r="L19" t="s">
        <v>234</v>
      </c>
    </row>
    <row r="20" spans="2:12">
      <c r="B20" t="s">
        <v>161</v>
      </c>
      <c r="C20" s="19" t="s">
        <v>214</v>
      </c>
      <c r="E20">
        <v>34</v>
      </c>
      <c r="F20">
        <v>1.6634237999999999</v>
      </c>
      <c r="G20">
        <v>2</v>
      </c>
      <c r="H20">
        <v>144</v>
      </c>
      <c r="I20">
        <v>1282</v>
      </c>
      <c r="J20">
        <v>19.311232449297901</v>
      </c>
      <c r="K20">
        <v>0.99921996879875197</v>
      </c>
      <c r="L20" t="s">
        <v>234</v>
      </c>
    </row>
    <row r="21" spans="2:12">
      <c r="B21" t="s">
        <v>162</v>
      </c>
      <c r="C21" s="19" t="s">
        <v>215</v>
      </c>
      <c r="E21">
        <v>23</v>
      </c>
      <c r="F21">
        <v>1.7969625</v>
      </c>
      <c r="G21">
        <v>2</v>
      </c>
      <c r="H21">
        <v>149</v>
      </c>
      <c r="I21">
        <v>1200</v>
      </c>
      <c r="J21">
        <v>19.5483333333333</v>
      </c>
      <c r="K21">
        <v>0.99916666666666598</v>
      </c>
      <c r="L21" t="s">
        <v>232</v>
      </c>
    </row>
    <row r="22" spans="2:12">
      <c r="B22" t="s">
        <v>163</v>
      </c>
      <c r="C22" s="19" t="s">
        <v>216</v>
      </c>
      <c r="E22">
        <v>50</v>
      </c>
      <c r="F22">
        <v>1.8060575000000001</v>
      </c>
      <c r="G22">
        <v>2</v>
      </c>
      <c r="H22">
        <v>148</v>
      </c>
      <c r="I22">
        <v>1200</v>
      </c>
      <c r="J22">
        <v>19.5483333333333</v>
      </c>
      <c r="K22">
        <v>0.99916666666666598</v>
      </c>
      <c r="L22" t="s">
        <v>232</v>
      </c>
    </row>
    <row r="23" spans="2:12">
      <c r="B23" t="s">
        <v>164</v>
      </c>
      <c r="C23" s="19" t="s">
        <v>217</v>
      </c>
      <c r="E23">
        <v>94</v>
      </c>
      <c r="F23">
        <v>1.8310685</v>
      </c>
      <c r="G23">
        <v>2</v>
      </c>
      <c r="H23">
        <v>154</v>
      </c>
      <c r="I23">
        <v>1200</v>
      </c>
      <c r="J23">
        <v>19.5483333333333</v>
      </c>
      <c r="K23">
        <v>0.99916666666666598</v>
      </c>
      <c r="L23" t="s">
        <v>232</v>
      </c>
    </row>
    <row r="24" spans="2:12">
      <c r="B24" t="s">
        <v>165</v>
      </c>
      <c r="C24" s="32" t="s">
        <v>218</v>
      </c>
      <c r="E24">
        <v>30</v>
      </c>
      <c r="F24">
        <v>1.8332956</v>
      </c>
      <c r="G24">
        <v>2</v>
      </c>
      <c r="H24">
        <v>141</v>
      </c>
      <c r="I24">
        <v>1200</v>
      </c>
      <c r="J24">
        <v>19.5483333333333</v>
      </c>
      <c r="K24">
        <v>0.99916666666666598</v>
      </c>
      <c r="L24" t="s">
        <v>232</v>
      </c>
    </row>
    <row r="25" spans="2:12">
      <c r="B25" t="s">
        <v>166</v>
      </c>
      <c r="C25" s="32" t="s">
        <v>219</v>
      </c>
      <c r="E25">
        <v>2</v>
      </c>
      <c r="F25">
        <v>1.8351624</v>
      </c>
      <c r="G25">
        <v>2</v>
      </c>
      <c r="H25">
        <v>273</v>
      </c>
      <c r="I25">
        <v>1200</v>
      </c>
      <c r="J25">
        <v>19.5483333333333</v>
      </c>
      <c r="K25">
        <v>0.99916666666666598</v>
      </c>
      <c r="L25" t="s">
        <v>232</v>
      </c>
    </row>
    <row r="26" spans="2:12">
      <c r="B26" t="s">
        <v>167</v>
      </c>
      <c r="C26" s="32" t="s">
        <v>220</v>
      </c>
      <c r="E26">
        <v>91</v>
      </c>
      <c r="F26">
        <v>1.9437449</v>
      </c>
      <c r="G26">
        <v>1</v>
      </c>
      <c r="H26">
        <v>123</v>
      </c>
      <c r="I26">
        <v>1155</v>
      </c>
      <c r="J26">
        <v>19.9575757575757</v>
      </c>
      <c r="K26">
        <v>0.99913419913419899</v>
      </c>
      <c r="L26" t="s">
        <v>238</v>
      </c>
    </row>
    <row r="27" spans="2:12">
      <c r="B27" t="s">
        <v>168</v>
      </c>
      <c r="C27" s="32" t="s">
        <v>221</v>
      </c>
      <c r="E27">
        <v>75</v>
      </c>
      <c r="F27">
        <v>2.1015418000000001</v>
      </c>
      <c r="G27">
        <v>2</v>
      </c>
      <c r="H27">
        <v>118</v>
      </c>
      <c r="I27">
        <v>1032</v>
      </c>
      <c r="J27">
        <v>18.7916666666666</v>
      </c>
      <c r="K27">
        <v>0.99903100775193798</v>
      </c>
      <c r="L27" t="s">
        <v>241</v>
      </c>
    </row>
    <row r="28" spans="2:12">
      <c r="B28" s="27" t="s">
        <v>229</v>
      </c>
      <c r="E28">
        <v>63</v>
      </c>
      <c r="F28">
        <v>2.1220314999999998</v>
      </c>
      <c r="G28">
        <v>2</v>
      </c>
      <c r="H28">
        <v>116</v>
      </c>
      <c r="I28">
        <v>1032</v>
      </c>
      <c r="J28">
        <v>18.7916666666666</v>
      </c>
      <c r="K28">
        <v>0.99903100775193798</v>
      </c>
      <c r="L28" t="s">
        <v>241</v>
      </c>
    </row>
    <row r="29" spans="2:12">
      <c r="B29" t="s">
        <v>169</v>
      </c>
      <c r="C29" s="19" t="s">
        <v>199</v>
      </c>
      <c r="E29">
        <v>21</v>
      </c>
      <c r="F29">
        <v>2.1884299999999999</v>
      </c>
      <c r="G29">
        <v>3</v>
      </c>
      <c r="H29">
        <v>120</v>
      </c>
      <c r="I29">
        <v>901</v>
      </c>
      <c r="J29">
        <v>18.3951165371809</v>
      </c>
      <c r="K29">
        <v>0.99889012208657002</v>
      </c>
      <c r="L29" t="s">
        <v>239</v>
      </c>
    </row>
    <row r="30" spans="2:12">
      <c r="B30" t="s">
        <v>170</v>
      </c>
      <c r="C30" s="19" t="s">
        <v>198</v>
      </c>
      <c r="E30">
        <v>28</v>
      </c>
      <c r="F30">
        <v>2.1929189999999998</v>
      </c>
      <c r="G30">
        <v>3</v>
      </c>
      <c r="H30">
        <v>109</v>
      </c>
      <c r="I30">
        <v>901</v>
      </c>
      <c r="J30">
        <v>18.3951165371809</v>
      </c>
      <c r="K30">
        <v>0.99889012208657002</v>
      </c>
      <c r="L30" t="s">
        <v>239</v>
      </c>
    </row>
    <row r="31" spans="2:12">
      <c r="B31" t="s">
        <v>171</v>
      </c>
      <c r="C31" s="19" t="s">
        <v>203</v>
      </c>
      <c r="E31">
        <v>27</v>
      </c>
      <c r="F31">
        <v>2.2146444000000001</v>
      </c>
      <c r="G31">
        <v>3</v>
      </c>
      <c r="H31">
        <v>126</v>
      </c>
      <c r="I31">
        <v>901</v>
      </c>
      <c r="J31">
        <v>18.3951165371809</v>
      </c>
      <c r="K31">
        <v>0.99889012208657002</v>
      </c>
      <c r="L31" t="s">
        <v>239</v>
      </c>
    </row>
    <row r="32" spans="2:12">
      <c r="B32" t="s">
        <v>172</v>
      </c>
      <c r="C32" s="32" t="s">
        <v>201</v>
      </c>
      <c r="E32">
        <v>60</v>
      </c>
      <c r="F32">
        <v>2.2512522000000001</v>
      </c>
      <c r="G32">
        <v>3</v>
      </c>
      <c r="H32">
        <v>112</v>
      </c>
      <c r="I32">
        <v>901</v>
      </c>
      <c r="J32">
        <v>18.3951165371809</v>
      </c>
      <c r="K32">
        <v>0.99889012208657002</v>
      </c>
      <c r="L32" t="s">
        <v>239</v>
      </c>
    </row>
    <row r="33" spans="2:12">
      <c r="B33" t="s">
        <v>173</v>
      </c>
      <c r="C33" s="19" t="s">
        <v>202</v>
      </c>
      <c r="E33">
        <v>96</v>
      </c>
      <c r="F33">
        <v>2.3072720000000002</v>
      </c>
      <c r="G33">
        <v>3</v>
      </c>
      <c r="H33">
        <v>106</v>
      </c>
      <c r="I33">
        <v>819</v>
      </c>
      <c r="J33">
        <v>18.750915750915699</v>
      </c>
      <c r="K33">
        <v>0.99877899877899801</v>
      </c>
      <c r="L33" t="s">
        <v>240</v>
      </c>
    </row>
    <row r="34" spans="2:12">
      <c r="B34" t="s">
        <v>174</v>
      </c>
      <c r="C34" s="32" t="s">
        <v>200</v>
      </c>
      <c r="E34">
        <v>43</v>
      </c>
      <c r="F34">
        <v>2.3154623999999999</v>
      </c>
      <c r="G34">
        <v>3</v>
      </c>
      <c r="H34">
        <v>111</v>
      </c>
      <c r="I34">
        <v>819</v>
      </c>
      <c r="J34">
        <v>18.750915750915699</v>
      </c>
      <c r="K34">
        <v>0.99877899877899801</v>
      </c>
      <c r="L34" t="s">
        <v>240</v>
      </c>
    </row>
    <row r="35" spans="2:12">
      <c r="B35" t="s">
        <v>175</v>
      </c>
      <c r="C35" s="32" t="s">
        <v>207</v>
      </c>
      <c r="E35">
        <v>77</v>
      </c>
      <c r="F35">
        <v>2.3907970000000001</v>
      </c>
      <c r="G35">
        <v>3</v>
      </c>
      <c r="H35">
        <v>105</v>
      </c>
      <c r="I35">
        <v>819</v>
      </c>
      <c r="J35">
        <v>18.750915750915699</v>
      </c>
      <c r="K35">
        <v>0.99877899877899801</v>
      </c>
      <c r="L35" t="s">
        <v>240</v>
      </c>
    </row>
    <row r="36" spans="2:12">
      <c r="B36" t="s">
        <v>176</v>
      </c>
      <c r="C36" s="19" t="s">
        <v>205</v>
      </c>
      <c r="E36">
        <v>99</v>
      </c>
      <c r="F36">
        <v>2.4262763999999999</v>
      </c>
      <c r="G36">
        <v>3</v>
      </c>
      <c r="H36">
        <v>101</v>
      </c>
      <c r="I36">
        <v>819</v>
      </c>
      <c r="J36">
        <v>18.750915750915699</v>
      </c>
      <c r="K36">
        <v>0.99877899877899801</v>
      </c>
      <c r="L36" t="s">
        <v>240</v>
      </c>
    </row>
    <row r="37" spans="2:12">
      <c r="B37" t="s">
        <v>177</v>
      </c>
      <c r="C37" s="32" t="s">
        <v>206</v>
      </c>
      <c r="E37">
        <v>52</v>
      </c>
      <c r="F37">
        <v>2.4587045000000001</v>
      </c>
      <c r="G37">
        <v>1</v>
      </c>
      <c r="H37">
        <v>66</v>
      </c>
      <c r="I37">
        <v>771</v>
      </c>
      <c r="J37">
        <v>19.434500648508401</v>
      </c>
      <c r="K37">
        <v>0.99870298313878003</v>
      </c>
      <c r="L37" t="s">
        <v>233</v>
      </c>
    </row>
    <row r="38" spans="2:12">
      <c r="B38" t="s">
        <v>178</v>
      </c>
      <c r="C38" s="19" t="s">
        <v>204</v>
      </c>
      <c r="E38">
        <v>38</v>
      </c>
      <c r="F38">
        <v>2.5091350000000001</v>
      </c>
      <c r="G38">
        <v>1</v>
      </c>
      <c r="H38">
        <v>68</v>
      </c>
      <c r="I38">
        <v>771</v>
      </c>
      <c r="J38">
        <v>19.434500648508401</v>
      </c>
      <c r="K38">
        <v>0.99870298313878003</v>
      </c>
      <c r="L38" t="s">
        <v>233</v>
      </c>
    </row>
    <row r="39" spans="2:12">
      <c r="B39" t="s">
        <v>179</v>
      </c>
      <c r="C39" s="19" t="s">
        <v>215</v>
      </c>
      <c r="E39">
        <v>6</v>
      </c>
      <c r="F39">
        <v>2.6507117999999998</v>
      </c>
      <c r="G39">
        <v>1</v>
      </c>
      <c r="H39">
        <v>85</v>
      </c>
      <c r="I39">
        <v>771</v>
      </c>
      <c r="J39">
        <v>19.434500648508401</v>
      </c>
      <c r="K39">
        <v>0.99870298313878003</v>
      </c>
      <c r="L39" t="s">
        <v>233</v>
      </c>
    </row>
    <row r="40" spans="2:12">
      <c r="B40" t="s">
        <v>180</v>
      </c>
      <c r="C40" s="32" t="s">
        <v>211</v>
      </c>
      <c r="E40">
        <v>58</v>
      </c>
      <c r="F40">
        <v>2.6945731999999998</v>
      </c>
      <c r="G40">
        <v>1</v>
      </c>
      <c r="H40">
        <v>71</v>
      </c>
      <c r="I40">
        <v>771</v>
      </c>
      <c r="J40">
        <v>19.434500648508401</v>
      </c>
      <c r="K40">
        <v>0.99870298313878003</v>
      </c>
      <c r="L40" t="s">
        <v>233</v>
      </c>
    </row>
    <row r="41" spans="2:12">
      <c r="B41" t="s">
        <v>181</v>
      </c>
      <c r="C41" s="19" t="s">
        <v>214</v>
      </c>
      <c r="E41">
        <v>65</v>
      </c>
      <c r="F41">
        <v>2.7004473</v>
      </c>
      <c r="G41">
        <v>1</v>
      </c>
      <c r="H41">
        <v>73</v>
      </c>
      <c r="I41">
        <v>771</v>
      </c>
      <c r="J41">
        <v>19.434500648508401</v>
      </c>
      <c r="K41">
        <v>0.99870298313878003</v>
      </c>
      <c r="L41" t="s">
        <v>233</v>
      </c>
    </row>
    <row r="42" spans="2:12">
      <c r="B42" t="s">
        <v>182</v>
      </c>
      <c r="C42" s="19" t="s">
        <v>210</v>
      </c>
      <c r="E42">
        <v>36</v>
      </c>
      <c r="F42">
        <v>2.7125775999999999</v>
      </c>
      <c r="G42">
        <v>1</v>
      </c>
      <c r="H42">
        <v>98</v>
      </c>
      <c r="I42">
        <v>771</v>
      </c>
      <c r="J42">
        <v>19.434500648508401</v>
      </c>
      <c r="K42">
        <v>0.99870298313878003</v>
      </c>
      <c r="L42" t="s">
        <v>233</v>
      </c>
    </row>
    <row r="43" spans="2:12">
      <c r="B43" t="s">
        <v>183</v>
      </c>
      <c r="C43" s="32" t="s">
        <v>219</v>
      </c>
      <c r="E43">
        <v>86</v>
      </c>
      <c r="F43">
        <v>2.7483050000000002</v>
      </c>
      <c r="G43">
        <v>1</v>
      </c>
      <c r="H43">
        <v>74</v>
      </c>
      <c r="I43">
        <v>771</v>
      </c>
      <c r="J43">
        <v>19.434500648508401</v>
      </c>
      <c r="K43">
        <v>0.99870298313878003</v>
      </c>
      <c r="L43" t="s">
        <v>233</v>
      </c>
    </row>
    <row r="44" spans="2:12">
      <c r="B44" t="s">
        <v>184</v>
      </c>
      <c r="C44" s="32" t="s">
        <v>218</v>
      </c>
      <c r="E44">
        <v>87</v>
      </c>
      <c r="F44">
        <v>2.7805830999999999</v>
      </c>
      <c r="G44">
        <v>1</v>
      </c>
      <c r="H44">
        <v>70</v>
      </c>
      <c r="I44">
        <v>771</v>
      </c>
      <c r="J44">
        <v>19.434500648508401</v>
      </c>
      <c r="K44">
        <v>0.99870298313878003</v>
      </c>
      <c r="L44" t="s">
        <v>233</v>
      </c>
    </row>
    <row r="45" spans="2:12">
      <c r="B45" s="27" t="s">
        <v>230</v>
      </c>
      <c r="E45">
        <v>90</v>
      </c>
      <c r="F45">
        <v>2.7900987000000002</v>
      </c>
      <c r="G45">
        <v>1</v>
      </c>
      <c r="H45">
        <v>71</v>
      </c>
      <c r="I45">
        <v>771</v>
      </c>
      <c r="J45">
        <v>19.434500648508401</v>
      </c>
      <c r="K45">
        <v>0.99870298313878003</v>
      </c>
      <c r="L45" t="s">
        <v>233</v>
      </c>
    </row>
    <row r="46" spans="2:12">
      <c r="B46" t="s">
        <v>131</v>
      </c>
      <c r="C46" t="s">
        <v>224</v>
      </c>
      <c r="E46">
        <v>14</v>
      </c>
      <c r="F46">
        <v>2.8534114000000002</v>
      </c>
      <c r="G46">
        <v>1</v>
      </c>
      <c r="H46">
        <v>70</v>
      </c>
      <c r="I46">
        <v>771</v>
      </c>
      <c r="J46">
        <v>19.434500648508401</v>
      </c>
      <c r="K46">
        <v>0.99870298313878003</v>
      </c>
      <c r="L46" t="s">
        <v>233</v>
      </c>
    </row>
    <row r="47" spans="2:12">
      <c r="B47" t="s">
        <v>185</v>
      </c>
      <c r="C47" t="s">
        <v>222</v>
      </c>
      <c r="E47">
        <v>29</v>
      </c>
      <c r="F47">
        <v>2.8695083000000001</v>
      </c>
      <c r="G47">
        <v>1</v>
      </c>
      <c r="H47">
        <v>80</v>
      </c>
      <c r="I47">
        <v>771</v>
      </c>
      <c r="J47">
        <v>19.434500648508401</v>
      </c>
      <c r="K47">
        <v>0.99870298313878003</v>
      </c>
      <c r="L47" t="s">
        <v>233</v>
      </c>
    </row>
    <row r="48" spans="2:12">
      <c r="B48" t="s">
        <v>186</v>
      </c>
      <c r="C48" t="s">
        <v>225</v>
      </c>
      <c r="E48">
        <v>35</v>
      </c>
      <c r="F48">
        <v>2.8699485999999998</v>
      </c>
      <c r="G48">
        <v>1</v>
      </c>
      <c r="H48">
        <v>76</v>
      </c>
      <c r="I48">
        <v>771</v>
      </c>
      <c r="J48">
        <v>19.434500648508401</v>
      </c>
      <c r="K48">
        <v>0.99870298313878003</v>
      </c>
      <c r="L48" t="s">
        <v>233</v>
      </c>
    </row>
    <row r="49" spans="2:12">
      <c r="B49" t="s">
        <v>134</v>
      </c>
      <c r="C49" t="s">
        <v>223</v>
      </c>
      <c r="E49">
        <v>40</v>
      </c>
      <c r="F49">
        <v>2.8748999</v>
      </c>
      <c r="G49">
        <v>1</v>
      </c>
      <c r="H49">
        <v>76</v>
      </c>
      <c r="I49">
        <v>771</v>
      </c>
      <c r="J49">
        <v>19.434500648508401</v>
      </c>
      <c r="K49">
        <v>0.99870298313878003</v>
      </c>
      <c r="L49" t="s">
        <v>233</v>
      </c>
    </row>
    <row r="50" spans="2:12">
      <c r="E50">
        <v>67</v>
      </c>
      <c r="F50">
        <v>2.8773594</v>
      </c>
      <c r="G50">
        <v>1</v>
      </c>
      <c r="H50">
        <v>79</v>
      </c>
      <c r="I50">
        <v>771</v>
      </c>
      <c r="J50">
        <v>19.434500648508401</v>
      </c>
      <c r="K50">
        <v>0.99870298313878003</v>
      </c>
      <c r="L50" t="s">
        <v>233</v>
      </c>
    </row>
    <row r="51" spans="2:12">
      <c r="E51">
        <v>54</v>
      </c>
      <c r="F51">
        <v>2.8926847000000002</v>
      </c>
      <c r="G51">
        <v>1</v>
      </c>
      <c r="H51">
        <v>72</v>
      </c>
      <c r="I51">
        <v>771</v>
      </c>
      <c r="J51">
        <v>19.434500648508401</v>
      </c>
      <c r="K51">
        <v>0.99870298313878003</v>
      </c>
      <c r="L51" t="s">
        <v>233</v>
      </c>
    </row>
    <row r="52" spans="2:12">
      <c r="E52">
        <v>22</v>
      </c>
      <c r="F52">
        <v>2.8935688000000002</v>
      </c>
      <c r="G52">
        <v>1</v>
      </c>
      <c r="H52">
        <v>67</v>
      </c>
      <c r="I52">
        <v>771</v>
      </c>
      <c r="J52">
        <v>19.434500648508401</v>
      </c>
      <c r="K52">
        <v>0.99870298313878003</v>
      </c>
      <c r="L52" t="s">
        <v>233</v>
      </c>
    </row>
    <row r="53" spans="2:12">
      <c r="E53">
        <v>51</v>
      </c>
      <c r="F53">
        <v>3.015663</v>
      </c>
      <c r="G53">
        <v>1</v>
      </c>
      <c r="H53">
        <v>76</v>
      </c>
      <c r="I53">
        <v>771</v>
      </c>
      <c r="J53">
        <v>19.434500648508401</v>
      </c>
      <c r="K53">
        <v>0.99870298313878003</v>
      </c>
      <c r="L53" t="s">
        <v>233</v>
      </c>
    </row>
    <row r="54" spans="2:12">
      <c r="E54">
        <v>13</v>
      </c>
      <c r="F54">
        <v>3.0687243999999998</v>
      </c>
      <c r="G54">
        <v>1</v>
      </c>
      <c r="H54">
        <v>69</v>
      </c>
      <c r="I54">
        <v>771</v>
      </c>
      <c r="J54">
        <v>19.434500648508401</v>
      </c>
      <c r="K54">
        <v>0.99870298313878003</v>
      </c>
      <c r="L54" t="s">
        <v>233</v>
      </c>
    </row>
    <row r="55" spans="2:12">
      <c r="E55">
        <v>74</v>
      </c>
      <c r="F55">
        <v>3.3048060000000001</v>
      </c>
      <c r="G55">
        <v>3</v>
      </c>
      <c r="H55">
        <v>62</v>
      </c>
      <c r="I55">
        <v>517</v>
      </c>
      <c r="J55">
        <v>16.9458413926499</v>
      </c>
      <c r="K55">
        <v>0.99806576402321001</v>
      </c>
      <c r="L55" t="s">
        <v>235</v>
      </c>
    </row>
    <row r="56" spans="2:12">
      <c r="E56">
        <v>15</v>
      </c>
      <c r="F56">
        <v>3.3084326000000002</v>
      </c>
      <c r="G56">
        <v>3</v>
      </c>
      <c r="H56">
        <v>59</v>
      </c>
      <c r="I56">
        <v>517</v>
      </c>
      <c r="J56">
        <v>16.9458413926499</v>
      </c>
      <c r="K56">
        <v>0.99806576402321001</v>
      </c>
      <c r="L56" t="s">
        <v>235</v>
      </c>
    </row>
    <row r="57" spans="2:12">
      <c r="E57">
        <v>42</v>
      </c>
      <c r="F57">
        <v>3.3271185999999999</v>
      </c>
      <c r="G57">
        <v>3</v>
      </c>
      <c r="H57">
        <v>58</v>
      </c>
      <c r="I57">
        <v>517</v>
      </c>
      <c r="J57">
        <v>16.9458413926499</v>
      </c>
      <c r="K57">
        <v>0.99806576402321001</v>
      </c>
      <c r="L57" t="s">
        <v>235</v>
      </c>
    </row>
    <row r="58" spans="2:12">
      <c r="E58">
        <v>25</v>
      </c>
      <c r="F58">
        <v>3.3368807</v>
      </c>
      <c r="G58">
        <v>3</v>
      </c>
      <c r="H58">
        <v>58</v>
      </c>
      <c r="I58">
        <v>517</v>
      </c>
      <c r="J58">
        <v>16.9458413926499</v>
      </c>
      <c r="K58">
        <v>0.99806576402321001</v>
      </c>
      <c r="L58" t="s">
        <v>235</v>
      </c>
    </row>
    <row r="59" spans="2:12">
      <c r="E59">
        <v>8</v>
      </c>
      <c r="F59">
        <v>3.3476496</v>
      </c>
      <c r="G59">
        <v>3</v>
      </c>
      <c r="H59">
        <v>66</v>
      </c>
      <c r="I59">
        <v>517</v>
      </c>
      <c r="J59">
        <v>16.9458413926499</v>
      </c>
      <c r="K59">
        <v>0.99806576402321001</v>
      </c>
      <c r="L59" t="s">
        <v>235</v>
      </c>
    </row>
    <row r="60" spans="2:12">
      <c r="E60">
        <v>79</v>
      </c>
      <c r="F60">
        <v>3.3554322999999999</v>
      </c>
      <c r="G60">
        <v>3</v>
      </c>
      <c r="H60">
        <v>61</v>
      </c>
      <c r="I60">
        <v>517</v>
      </c>
      <c r="J60">
        <v>16.9458413926499</v>
      </c>
      <c r="K60">
        <v>0.99806576402321001</v>
      </c>
      <c r="L60" t="s">
        <v>235</v>
      </c>
    </row>
    <row r="61" spans="2:12">
      <c r="E61">
        <v>39</v>
      </c>
      <c r="F61">
        <v>3.3823292</v>
      </c>
      <c r="G61">
        <v>3</v>
      </c>
      <c r="H61">
        <v>63</v>
      </c>
      <c r="I61">
        <v>517</v>
      </c>
      <c r="J61">
        <v>16.9458413926499</v>
      </c>
      <c r="K61">
        <v>0.99806576402321001</v>
      </c>
      <c r="L61" t="s">
        <v>235</v>
      </c>
    </row>
    <row r="62" spans="2:12">
      <c r="E62">
        <v>62</v>
      </c>
      <c r="F62">
        <v>3.5082914999999999</v>
      </c>
      <c r="G62">
        <v>3</v>
      </c>
      <c r="H62">
        <v>69</v>
      </c>
      <c r="I62">
        <v>435</v>
      </c>
      <c r="J62">
        <v>17.531034482758599</v>
      </c>
      <c r="K62">
        <v>0.99770114942528698</v>
      </c>
      <c r="L62" t="s">
        <v>236</v>
      </c>
    </row>
    <row r="63" spans="2:12">
      <c r="E63">
        <v>11</v>
      </c>
      <c r="F63">
        <v>3.5242971999999999</v>
      </c>
      <c r="G63">
        <v>3</v>
      </c>
      <c r="H63">
        <v>55</v>
      </c>
      <c r="I63">
        <v>435</v>
      </c>
      <c r="J63">
        <v>17.531034482758599</v>
      </c>
      <c r="K63">
        <v>0.99770114942528698</v>
      </c>
      <c r="L63" t="s">
        <v>236</v>
      </c>
    </row>
    <row r="64" spans="2:12">
      <c r="E64">
        <v>9</v>
      </c>
      <c r="F64">
        <v>3.5294105999999998</v>
      </c>
      <c r="G64">
        <v>3</v>
      </c>
      <c r="H64">
        <v>53</v>
      </c>
      <c r="I64">
        <v>435</v>
      </c>
      <c r="J64">
        <v>17.531034482758599</v>
      </c>
      <c r="K64">
        <v>0.99770114942528698</v>
      </c>
      <c r="L64" t="s">
        <v>236</v>
      </c>
    </row>
    <row r="65" spans="5:12">
      <c r="E65">
        <v>57</v>
      </c>
      <c r="F65">
        <v>3.5340533000000001</v>
      </c>
      <c r="G65">
        <v>3</v>
      </c>
      <c r="H65">
        <v>59</v>
      </c>
      <c r="I65">
        <v>435</v>
      </c>
      <c r="J65">
        <v>17.531034482758599</v>
      </c>
      <c r="K65">
        <v>0.99770114942528698</v>
      </c>
      <c r="L65" t="s">
        <v>236</v>
      </c>
    </row>
    <row r="66" spans="5:12">
      <c r="E66">
        <v>82</v>
      </c>
      <c r="F66">
        <v>3.5421490000000002</v>
      </c>
      <c r="G66">
        <v>3</v>
      </c>
      <c r="H66">
        <v>60</v>
      </c>
      <c r="I66">
        <v>435</v>
      </c>
      <c r="J66">
        <v>17.531034482758599</v>
      </c>
      <c r="K66">
        <v>0.99770114942528698</v>
      </c>
      <c r="L66" t="s">
        <v>236</v>
      </c>
    </row>
    <row r="67" spans="5:12">
      <c r="E67">
        <v>68</v>
      </c>
      <c r="F67">
        <v>3.7578773000000001</v>
      </c>
      <c r="G67">
        <v>1</v>
      </c>
      <c r="H67">
        <v>37</v>
      </c>
      <c r="I67">
        <v>387</v>
      </c>
      <c r="J67">
        <v>18.865633074935399</v>
      </c>
      <c r="K67">
        <v>0.99741602067183399</v>
      </c>
      <c r="L67" t="s">
        <v>231</v>
      </c>
    </row>
    <row r="68" spans="5:12">
      <c r="E68">
        <v>37</v>
      </c>
      <c r="F68">
        <v>3.7621579999999999</v>
      </c>
      <c r="G68">
        <v>1</v>
      </c>
      <c r="H68">
        <v>37</v>
      </c>
      <c r="I68">
        <v>387</v>
      </c>
      <c r="J68">
        <v>18.865633074935399</v>
      </c>
      <c r="K68">
        <v>0.99741602067183399</v>
      </c>
      <c r="L68" t="s">
        <v>231</v>
      </c>
    </row>
    <row r="69" spans="5:12">
      <c r="E69">
        <v>81</v>
      </c>
      <c r="F69">
        <v>3.8523570999999999</v>
      </c>
      <c r="G69">
        <v>1</v>
      </c>
      <c r="H69">
        <v>35</v>
      </c>
      <c r="I69">
        <v>387</v>
      </c>
      <c r="J69">
        <v>18.865633074935399</v>
      </c>
      <c r="K69">
        <v>0.99741602067183399</v>
      </c>
      <c r="L69" t="s">
        <v>231</v>
      </c>
    </row>
    <row r="70" spans="5:12">
      <c r="E70">
        <v>59</v>
      </c>
      <c r="F70">
        <v>4.0388412000000002</v>
      </c>
      <c r="G70">
        <v>1</v>
      </c>
      <c r="H70">
        <v>35</v>
      </c>
      <c r="I70">
        <v>387</v>
      </c>
      <c r="J70">
        <v>18.865633074935399</v>
      </c>
      <c r="K70">
        <v>0.99741602067183399</v>
      </c>
      <c r="L70" t="s">
        <v>231</v>
      </c>
    </row>
    <row r="71" spans="5:12">
      <c r="E71">
        <v>24</v>
      </c>
      <c r="F71">
        <v>4.0695829999999997</v>
      </c>
      <c r="G71">
        <v>1</v>
      </c>
      <c r="H71">
        <v>33</v>
      </c>
      <c r="I71">
        <v>387</v>
      </c>
      <c r="J71">
        <v>18.865633074935399</v>
      </c>
      <c r="K71">
        <v>0.99741602067183399</v>
      </c>
      <c r="L71" t="s">
        <v>231</v>
      </c>
    </row>
    <row r="72" spans="5:12">
      <c r="E72">
        <v>18</v>
      </c>
      <c r="F72">
        <v>4.0790205000000004</v>
      </c>
      <c r="G72">
        <v>1</v>
      </c>
      <c r="H72">
        <v>33</v>
      </c>
      <c r="I72">
        <v>387</v>
      </c>
      <c r="J72">
        <v>18.865633074935399</v>
      </c>
      <c r="K72">
        <v>0.99741602067183399</v>
      </c>
      <c r="L72" t="s">
        <v>231</v>
      </c>
    </row>
    <row r="73" spans="5:12">
      <c r="E73">
        <v>17</v>
      </c>
      <c r="F73">
        <v>4.0941200000000002</v>
      </c>
      <c r="G73">
        <v>1</v>
      </c>
      <c r="H73">
        <v>31</v>
      </c>
      <c r="I73">
        <v>387</v>
      </c>
      <c r="J73">
        <v>18.865633074935399</v>
      </c>
      <c r="K73">
        <v>0.99741602067183399</v>
      </c>
      <c r="L73" t="s">
        <v>231</v>
      </c>
    </row>
    <row r="74" spans="5:12">
      <c r="E74">
        <v>32</v>
      </c>
      <c r="F74">
        <v>4.1102970000000001</v>
      </c>
      <c r="G74">
        <v>1</v>
      </c>
      <c r="H74">
        <v>35</v>
      </c>
      <c r="I74">
        <v>387</v>
      </c>
      <c r="J74">
        <v>18.865633074935399</v>
      </c>
      <c r="K74">
        <v>0.99741602067183399</v>
      </c>
      <c r="L74" t="s">
        <v>231</v>
      </c>
    </row>
    <row r="75" spans="5:12">
      <c r="E75">
        <v>44</v>
      </c>
      <c r="F75">
        <v>4.1905446</v>
      </c>
      <c r="G75">
        <v>1</v>
      </c>
      <c r="H75">
        <v>35</v>
      </c>
      <c r="I75">
        <v>387</v>
      </c>
      <c r="J75">
        <v>18.865633074935399</v>
      </c>
      <c r="K75">
        <v>0.99741602067183399</v>
      </c>
      <c r="L75" t="s">
        <v>231</v>
      </c>
    </row>
    <row r="76" spans="5:12">
      <c r="E76">
        <v>70</v>
      </c>
      <c r="F76">
        <v>4.1911306000000002</v>
      </c>
      <c r="G76">
        <v>1</v>
      </c>
      <c r="H76">
        <v>31</v>
      </c>
      <c r="I76">
        <v>387</v>
      </c>
      <c r="J76">
        <v>18.865633074935399</v>
      </c>
      <c r="K76">
        <v>0.99741602067183399</v>
      </c>
      <c r="L76" t="s">
        <v>231</v>
      </c>
    </row>
    <row r="77" spans="5:12">
      <c r="E77">
        <v>69</v>
      </c>
      <c r="F77">
        <v>4.2494399999999999</v>
      </c>
      <c r="G77">
        <v>1</v>
      </c>
      <c r="H77">
        <v>36</v>
      </c>
      <c r="I77">
        <v>387</v>
      </c>
      <c r="J77">
        <v>18.865633074935399</v>
      </c>
      <c r="K77">
        <v>0.99741602067183399</v>
      </c>
      <c r="L77" t="s">
        <v>231</v>
      </c>
    </row>
    <row r="78" spans="5:12">
      <c r="E78">
        <v>92</v>
      </c>
      <c r="F78">
        <v>4.2652900000000002</v>
      </c>
      <c r="G78">
        <v>1</v>
      </c>
      <c r="H78">
        <v>33</v>
      </c>
      <c r="I78">
        <v>387</v>
      </c>
      <c r="J78">
        <v>18.865633074935399</v>
      </c>
      <c r="K78">
        <v>0.99741602067183399</v>
      </c>
      <c r="L78" t="s">
        <v>231</v>
      </c>
    </row>
    <row r="79" spans="5:12">
      <c r="E79">
        <v>19</v>
      </c>
      <c r="F79">
        <v>4.2848300000000004</v>
      </c>
      <c r="G79">
        <v>1</v>
      </c>
      <c r="H79">
        <v>30</v>
      </c>
      <c r="I79">
        <v>387</v>
      </c>
      <c r="J79">
        <v>18.865633074935399</v>
      </c>
      <c r="K79">
        <v>0.99741602067183399</v>
      </c>
      <c r="L79" t="s">
        <v>231</v>
      </c>
    </row>
    <row r="80" spans="5:12">
      <c r="E80">
        <v>78</v>
      </c>
      <c r="F80">
        <v>4.2903995999999998</v>
      </c>
      <c r="G80">
        <v>1</v>
      </c>
      <c r="H80">
        <v>43</v>
      </c>
      <c r="I80">
        <v>387</v>
      </c>
      <c r="J80">
        <v>18.865633074935399</v>
      </c>
      <c r="K80">
        <v>0.99741602067183399</v>
      </c>
      <c r="L80" t="s">
        <v>231</v>
      </c>
    </row>
    <row r="81" spans="5:14">
      <c r="E81">
        <v>61</v>
      </c>
      <c r="F81">
        <v>4.2910050000000002</v>
      </c>
      <c r="G81">
        <v>1</v>
      </c>
      <c r="H81">
        <v>37</v>
      </c>
      <c r="I81">
        <v>387</v>
      </c>
      <c r="J81">
        <v>18.865633074935399</v>
      </c>
      <c r="K81">
        <v>0.99741602067183399</v>
      </c>
      <c r="L81" t="s">
        <v>231</v>
      </c>
    </row>
    <row r="82" spans="5:14">
      <c r="E82">
        <v>47</v>
      </c>
      <c r="F82">
        <v>4.3308806000000004</v>
      </c>
      <c r="G82">
        <v>1</v>
      </c>
      <c r="H82">
        <v>51</v>
      </c>
      <c r="I82">
        <v>387</v>
      </c>
      <c r="J82">
        <v>18.865633074935399</v>
      </c>
      <c r="K82">
        <v>0.99741602067183399</v>
      </c>
      <c r="L82" t="s">
        <v>231</v>
      </c>
    </row>
    <row r="83" spans="5:14">
      <c r="E83">
        <v>16</v>
      </c>
      <c r="F83">
        <v>4.3316590000000001</v>
      </c>
      <c r="G83">
        <v>1</v>
      </c>
      <c r="H83">
        <v>32</v>
      </c>
      <c r="I83">
        <v>387</v>
      </c>
      <c r="J83">
        <v>18.865633074935399</v>
      </c>
      <c r="K83">
        <v>0.99741602067183399</v>
      </c>
      <c r="L83" t="s">
        <v>231</v>
      </c>
    </row>
    <row r="84" spans="5:14">
      <c r="E84">
        <v>72</v>
      </c>
      <c r="F84">
        <v>4.4909590000000001</v>
      </c>
      <c r="G84">
        <v>1</v>
      </c>
      <c r="H84">
        <v>36</v>
      </c>
      <c r="I84">
        <v>387</v>
      </c>
      <c r="J84">
        <v>18.865633074935399</v>
      </c>
      <c r="K84">
        <v>0.99741602067183399</v>
      </c>
      <c r="L84" t="s">
        <v>231</v>
      </c>
      <c r="N84" t="s">
        <v>237</v>
      </c>
    </row>
    <row r="85" spans="5:14">
      <c r="E85">
        <v>97</v>
      </c>
      <c r="F85">
        <v>4.5093860000000001</v>
      </c>
      <c r="G85">
        <v>1</v>
      </c>
      <c r="H85">
        <v>34</v>
      </c>
      <c r="I85">
        <v>387</v>
      </c>
      <c r="J85">
        <v>18.865633074935399</v>
      </c>
      <c r="K85">
        <v>0.99741602067183399</v>
      </c>
      <c r="L85" t="s">
        <v>231</v>
      </c>
      <c r="N85" t="s">
        <v>242</v>
      </c>
    </row>
    <row r="86" spans="5:14">
      <c r="E86">
        <v>80</v>
      </c>
      <c r="F86">
        <v>4.5119505000000002</v>
      </c>
      <c r="G86">
        <v>1</v>
      </c>
      <c r="H86">
        <v>34</v>
      </c>
      <c r="I86">
        <v>387</v>
      </c>
      <c r="J86">
        <v>18.865633074935399</v>
      </c>
      <c r="K86">
        <v>0.99741602067183399</v>
      </c>
      <c r="L86" t="s">
        <v>231</v>
      </c>
      <c r="N86" t="s">
        <v>234</v>
      </c>
    </row>
    <row r="87" spans="5:14">
      <c r="E87">
        <v>71</v>
      </c>
      <c r="F87">
        <v>4.5127525000000004</v>
      </c>
      <c r="G87">
        <v>1</v>
      </c>
      <c r="H87">
        <v>34</v>
      </c>
      <c r="I87">
        <v>387</v>
      </c>
      <c r="J87">
        <v>18.865633074935399</v>
      </c>
      <c r="K87">
        <v>0.99741602067183399</v>
      </c>
      <c r="L87" t="s">
        <v>231</v>
      </c>
      <c r="N87" t="s">
        <v>232</v>
      </c>
    </row>
    <row r="88" spans="5:14">
      <c r="E88">
        <v>53</v>
      </c>
      <c r="F88">
        <v>4.5173205999999997</v>
      </c>
      <c r="G88">
        <v>1</v>
      </c>
      <c r="H88">
        <v>38</v>
      </c>
      <c r="I88">
        <v>387</v>
      </c>
      <c r="J88">
        <v>18.865633074935399</v>
      </c>
      <c r="K88">
        <v>0.99741602067183399</v>
      </c>
      <c r="L88" t="s">
        <v>231</v>
      </c>
      <c r="N88" t="s">
        <v>238</v>
      </c>
    </row>
    <row r="89" spans="5:14">
      <c r="E89">
        <v>41</v>
      </c>
      <c r="F89">
        <v>4.5435230000000004</v>
      </c>
      <c r="G89">
        <v>1</v>
      </c>
      <c r="H89">
        <v>32</v>
      </c>
      <c r="I89">
        <v>387</v>
      </c>
      <c r="J89">
        <v>18.865633074935399</v>
      </c>
      <c r="K89">
        <v>0.99741602067183399</v>
      </c>
      <c r="L89" t="s">
        <v>231</v>
      </c>
      <c r="N89" t="s">
        <v>241</v>
      </c>
    </row>
    <row r="90" spans="5:14">
      <c r="E90">
        <v>64</v>
      </c>
      <c r="F90">
        <v>4.6536730000000004</v>
      </c>
      <c r="G90">
        <v>1</v>
      </c>
      <c r="H90">
        <v>30</v>
      </c>
      <c r="I90">
        <v>387</v>
      </c>
      <c r="J90">
        <v>18.865633074935399</v>
      </c>
      <c r="K90">
        <v>0.99741602067183399</v>
      </c>
      <c r="L90" t="s">
        <v>231</v>
      </c>
      <c r="N90" t="s">
        <v>239</v>
      </c>
    </row>
    <row r="91" spans="5:14">
      <c r="E91">
        <v>98</v>
      </c>
      <c r="F91">
        <v>4.6574077999999997</v>
      </c>
      <c r="G91">
        <v>1</v>
      </c>
      <c r="H91">
        <v>33</v>
      </c>
      <c r="I91">
        <v>387</v>
      </c>
      <c r="J91">
        <v>18.865633074935399</v>
      </c>
      <c r="K91">
        <v>0.99741602067183399</v>
      </c>
      <c r="L91" t="s">
        <v>231</v>
      </c>
      <c r="N91" t="s">
        <v>240</v>
      </c>
    </row>
    <row r="92" spans="5:14">
      <c r="E92">
        <v>10</v>
      </c>
      <c r="F92">
        <v>4.6806590000000003</v>
      </c>
      <c r="G92">
        <v>1</v>
      </c>
      <c r="H92">
        <v>32</v>
      </c>
      <c r="I92">
        <v>387</v>
      </c>
      <c r="J92">
        <v>18.865633074935399</v>
      </c>
      <c r="K92">
        <v>0.99741602067183399</v>
      </c>
      <c r="L92" t="s">
        <v>231</v>
      </c>
      <c r="N92" t="s">
        <v>233</v>
      </c>
    </row>
    <row r="93" spans="5:14">
      <c r="E93">
        <v>83</v>
      </c>
      <c r="F93">
        <v>4.7000500000000001</v>
      </c>
      <c r="G93">
        <v>1</v>
      </c>
      <c r="H93">
        <v>32</v>
      </c>
      <c r="I93">
        <v>387</v>
      </c>
      <c r="J93">
        <v>18.865633074935399</v>
      </c>
      <c r="K93">
        <v>0.99741602067183399</v>
      </c>
      <c r="L93" t="s">
        <v>231</v>
      </c>
      <c r="N93" t="s">
        <v>235</v>
      </c>
    </row>
    <row r="94" spans="5:14">
      <c r="E94">
        <v>49</v>
      </c>
      <c r="F94">
        <v>4.7146929999999996</v>
      </c>
      <c r="G94">
        <v>1</v>
      </c>
      <c r="H94">
        <v>41</v>
      </c>
      <c r="I94">
        <v>387</v>
      </c>
      <c r="J94">
        <v>18.865633074935399</v>
      </c>
      <c r="K94">
        <v>0.99741602067183399</v>
      </c>
      <c r="L94" t="s">
        <v>231</v>
      </c>
      <c r="N94" t="s">
        <v>236</v>
      </c>
    </row>
    <row r="95" spans="5:14">
      <c r="E95">
        <v>89</v>
      </c>
      <c r="F95">
        <v>4.7173550000000004</v>
      </c>
      <c r="G95">
        <v>1</v>
      </c>
      <c r="H95">
        <v>34</v>
      </c>
      <c r="I95">
        <v>387</v>
      </c>
      <c r="J95">
        <v>18.865633074935399</v>
      </c>
      <c r="K95">
        <v>0.99741602067183399</v>
      </c>
      <c r="L95" t="s">
        <v>231</v>
      </c>
      <c r="N95" t="s">
        <v>231</v>
      </c>
    </row>
    <row r="96" spans="5:14">
      <c r="E96">
        <v>46</v>
      </c>
      <c r="F96">
        <v>4.7234726</v>
      </c>
      <c r="G96">
        <v>1</v>
      </c>
      <c r="H96">
        <v>35</v>
      </c>
      <c r="I96">
        <v>387</v>
      </c>
      <c r="J96">
        <v>18.865633074935399</v>
      </c>
      <c r="K96">
        <v>0.99741602067183399</v>
      </c>
      <c r="L96" t="s">
        <v>231</v>
      </c>
    </row>
    <row r="97" spans="5:12">
      <c r="E97">
        <v>48</v>
      </c>
      <c r="F97">
        <v>4.7365339999999998</v>
      </c>
      <c r="G97">
        <v>1</v>
      </c>
      <c r="H97">
        <v>35</v>
      </c>
      <c r="I97">
        <v>387</v>
      </c>
      <c r="J97">
        <v>18.865633074935399</v>
      </c>
      <c r="K97">
        <v>0.99741602067183399</v>
      </c>
      <c r="L97" t="s">
        <v>231</v>
      </c>
    </row>
    <row r="98" spans="5:12">
      <c r="E98">
        <v>76</v>
      </c>
      <c r="F98">
        <v>4.7377542999999998</v>
      </c>
      <c r="G98">
        <v>1</v>
      </c>
      <c r="H98">
        <v>34</v>
      </c>
      <c r="I98">
        <v>387</v>
      </c>
      <c r="J98">
        <v>18.865633074935399</v>
      </c>
      <c r="K98">
        <v>0.99741602067183399</v>
      </c>
      <c r="L98" t="s">
        <v>231</v>
      </c>
    </row>
    <row r="99" spans="5:12">
      <c r="E99">
        <v>55</v>
      </c>
      <c r="F99">
        <v>4.9075613000000002</v>
      </c>
      <c r="G99">
        <v>1</v>
      </c>
      <c r="H99">
        <v>29</v>
      </c>
      <c r="I99">
        <v>387</v>
      </c>
      <c r="J99">
        <v>18.865633074935399</v>
      </c>
      <c r="K99">
        <v>0.99741602067183399</v>
      </c>
      <c r="L99" t="s">
        <v>231</v>
      </c>
    </row>
    <row r="100" spans="5:12">
      <c r="E100">
        <v>26</v>
      </c>
      <c r="F100">
        <v>4.9089830000000001</v>
      </c>
      <c r="G100">
        <v>1</v>
      </c>
      <c r="H100">
        <v>35</v>
      </c>
      <c r="I100">
        <v>387</v>
      </c>
      <c r="J100">
        <v>18.865633074935399</v>
      </c>
      <c r="K100">
        <v>0.99741602067183399</v>
      </c>
      <c r="L100" t="s">
        <v>231</v>
      </c>
    </row>
    <row r="101" spans="5:12">
      <c r="E101">
        <v>93</v>
      </c>
      <c r="F101">
        <v>4.9734734999999999</v>
      </c>
      <c r="G101">
        <v>1</v>
      </c>
      <c r="H101">
        <v>35</v>
      </c>
      <c r="I101">
        <v>387</v>
      </c>
      <c r="J101">
        <v>18.865633074935399</v>
      </c>
      <c r="K101">
        <v>0.99741602067183399</v>
      </c>
      <c r="L101" t="s">
        <v>231</v>
      </c>
    </row>
    <row r="102" spans="5:12">
      <c r="E102" s="29">
        <v>1</v>
      </c>
      <c r="F102" s="29">
        <v>4.8347329999999999</v>
      </c>
      <c r="G102" s="29">
        <v>1</v>
      </c>
      <c r="H102" s="29">
        <v>227</v>
      </c>
      <c r="I102" s="29">
        <v>87</v>
      </c>
      <c r="J102" s="29">
        <v>18.865633074935399</v>
      </c>
      <c r="K102" s="29">
        <v>0.99741602067183399</v>
      </c>
      <c r="L102" t="s">
        <v>192</v>
      </c>
    </row>
  </sheetData>
  <sortState ref="E3:L101">
    <sortCondition ref="F3:F101"/>
  </sortState>
  <mergeCells count="3">
    <mergeCell ref="N2:O2"/>
    <mergeCell ref="N6:Q6"/>
    <mergeCell ref="S6:V6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02"/>
  <sheetViews>
    <sheetView zoomScale="85" zoomScaleNormal="85" zoomScalePageLayoutView="85" workbookViewId="0">
      <selection activeCell="I23" sqref="I23"/>
    </sheetView>
  </sheetViews>
  <sheetFormatPr baseColWidth="10" defaultColWidth="11" defaultRowHeight="15" x14ac:dyDescent="0"/>
  <cols>
    <col min="2" max="2" width="63.33203125" customWidth="1"/>
    <col min="3" max="3" width="32.1640625" customWidth="1"/>
    <col min="4" max="4" width="5.33203125" customWidth="1"/>
    <col min="5" max="5" width="6" customWidth="1"/>
    <col min="6" max="6" width="19.5" customWidth="1"/>
    <col min="7" max="7" width="19.83203125" customWidth="1"/>
    <col min="8" max="8" width="34.1640625" customWidth="1"/>
    <col min="9" max="9" width="17.6640625" customWidth="1"/>
    <col min="10" max="10" width="14" customWidth="1"/>
    <col min="13" max="13" width="25.6640625" customWidth="1"/>
    <col min="14" max="14" width="14.1640625" customWidth="1"/>
  </cols>
  <sheetData>
    <row r="2" spans="2:22">
      <c r="B2" s="28" t="s">
        <v>128</v>
      </c>
      <c r="C2" s="35" t="s">
        <v>43</v>
      </c>
      <c r="E2" s="1" t="s">
        <v>83</v>
      </c>
      <c r="F2" s="1" t="s">
        <v>187</v>
      </c>
      <c r="G2" s="1" t="s">
        <v>226</v>
      </c>
      <c r="H2" s="1" t="s">
        <v>188</v>
      </c>
      <c r="I2" s="1" t="s">
        <v>190</v>
      </c>
      <c r="J2" s="1" t="s">
        <v>85</v>
      </c>
      <c r="K2" s="1" t="s">
        <v>86</v>
      </c>
      <c r="L2" s="1" t="s">
        <v>191</v>
      </c>
      <c r="M2" s="33"/>
      <c r="N2" s="53" t="s">
        <v>189</v>
      </c>
      <c r="O2" s="53"/>
    </row>
    <row r="3" spans="2:22">
      <c r="B3" s="27" t="s">
        <v>228</v>
      </c>
      <c r="E3">
        <v>31</v>
      </c>
      <c r="F3">
        <v>1.0033468999999999</v>
      </c>
      <c r="G3">
        <v>0</v>
      </c>
      <c r="H3" t="s">
        <v>227</v>
      </c>
      <c r="I3">
        <v>85</v>
      </c>
      <c r="J3">
        <v>1536</v>
      </c>
      <c r="K3">
        <v>20.5</v>
      </c>
      <c r="L3">
        <v>0.99934895833333304</v>
      </c>
      <c r="N3" s="36" t="s">
        <v>193</v>
      </c>
      <c r="O3" s="36" t="s">
        <v>194</v>
      </c>
    </row>
    <row r="4" spans="2:22">
      <c r="B4" t="s">
        <v>145</v>
      </c>
      <c r="C4" s="34" t="s">
        <v>198</v>
      </c>
      <c r="E4">
        <v>85</v>
      </c>
      <c r="F4">
        <v>1.0520794</v>
      </c>
      <c r="G4">
        <v>0</v>
      </c>
      <c r="H4" t="s">
        <v>227</v>
      </c>
      <c r="I4">
        <v>78</v>
      </c>
      <c r="J4">
        <v>1536</v>
      </c>
      <c r="K4">
        <v>20.5</v>
      </c>
      <c r="L4">
        <v>0.99934895833333304</v>
      </c>
      <c r="N4">
        <f>AVERAGE(I3:I101)</f>
        <v>73.060606060606062</v>
      </c>
      <c r="O4">
        <f>STDEV(I3:I101)</f>
        <v>41.633438822662377</v>
      </c>
    </row>
    <row r="5" spans="2:22">
      <c r="B5" t="s">
        <v>146</v>
      </c>
      <c r="C5" s="34" t="s">
        <v>199</v>
      </c>
      <c r="E5">
        <v>4</v>
      </c>
      <c r="F5">
        <v>1.0722015</v>
      </c>
      <c r="G5">
        <v>0</v>
      </c>
      <c r="H5" t="s">
        <v>227</v>
      </c>
      <c r="I5">
        <v>78</v>
      </c>
      <c r="J5">
        <v>1536</v>
      </c>
      <c r="K5">
        <v>20.5</v>
      </c>
      <c r="L5">
        <v>0.99934895833333304</v>
      </c>
    </row>
    <row r="6" spans="2:22">
      <c r="B6" t="s">
        <v>147</v>
      </c>
      <c r="C6" s="32" t="s">
        <v>200</v>
      </c>
      <c r="E6">
        <v>45</v>
      </c>
      <c r="F6">
        <v>1.0749804999999999</v>
      </c>
      <c r="G6">
        <v>0</v>
      </c>
      <c r="H6" t="s">
        <v>227</v>
      </c>
      <c r="I6">
        <v>74</v>
      </c>
      <c r="J6">
        <v>1536</v>
      </c>
      <c r="K6">
        <v>20.5</v>
      </c>
      <c r="L6">
        <v>0.99934895833333304</v>
      </c>
      <c r="N6" s="54" t="s">
        <v>195</v>
      </c>
      <c r="O6" s="54"/>
      <c r="P6" s="54"/>
      <c r="Q6" s="54"/>
      <c r="S6" s="54" t="s">
        <v>243</v>
      </c>
      <c r="T6" s="54"/>
      <c r="U6" s="54"/>
      <c r="V6" s="54"/>
    </row>
    <row r="7" spans="2:22">
      <c r="B7" t="s">
        <v>148</v>
      </c>
      <c r="C7" s="32" t="s">
        <v>201</v>
      </c>
      <c r="E7">
        <v>5</v>
      </c>
      <c r="F7">
        <v>1.0771090999999999</v>
      </c>
      <c r="G7">
        <v>0</v>
      </c>
      <c r="H7" t="s">
        <v>227</v>
      </c>
      <c r="I7">
        <v>80</v>
      </c>
      <c r="J7">
        <v>1536</v>
      </c>
      <c r="K7">
        <v>20.5</v>
      </c>
      <c r="L7">
        <v>0.99934895833333304</v>
      </c>
      <c r="N7" s="36" t="s">
        <v>193</v>
      </c>
      <c r="O7" s="36" t="s">
        <v>194</v>
      </c>
      <c r="P7" s="36" t="s">
        <v>196</v>
      </c>
      <c r="Q7" s="36" t="s">
        <v>197</v>
      </c>
      <c r="S7" s="36" t="s">
        <v>193</v>
      </c>
      <c r="T7" s="36" t="s">
        <v>194</v>
      </c>
      <c r="U7" s="36" t="s">
        <v>196</v>
      </c>
      <c r="V7" s="36" t="s">
        <v>197</v>
      </c>
    </row>
    <row r="8" spans="2:22">
      <c r="B8" t="s">
        <v>149</v>
      </c>
      <c r="C8" s="34" t="s">
        <v>202</v>
      </c>
      <c r="E8">
        <v>20</v>
      </c>
      <c r="F8">
        <v>1.0850868</v>
      </c>
      <c r="G8">
        <v>0</v>
      </c>
      <c r="H8" t="s">
        <v>227</v>
      </c>
      <c r="I8">
        <v>86</v>
      </c>
      <c r="J8">
        <v>1536</v>
      </c>
      <c r="K8">
        <v>20.5</v>
      </c>
      <c r="L8">
        <v>0.99934895833333304</v>
      </c>
      <c r="N8">
        <f>AVERAGE(G3:G101)</f>
        <v>1.3838383838383839</v>
      </c>
      <c r="O8">
        <f>STDEV(G3:G101)</f>
        <v>0.94444747595521572</v>
      </c>
      <c r="P8">
        <v>0</v>
      </c>
      <c r="Q8">
        <v>3</v>
      </c>
      <c r="S8">
        <f>AVERAGE(J3:J101)</f>
        <v>766.27272727272725</v>
      </c>
      <c r="T8">
        <f>STDEV(J3:J101)</f>
        <v>410.75899926002631</v>
      </c>
      <c r="U8">
        <v>387</v>
      </c>
      <c r="V8">
        <v>1536</v>
      </c>
    </row>
    <row r="9" spans="2:22">
      <c r="B9" t="s">
        <v>150</v>
      </c>
      <c r="C9" s="34" t="s">
        <v>203</v>
      </c>
      <c r="E9">
        <v>84</v>
      </c>
      <c r="F9">
        <v>1.2175499999999999</v>
      </c>
      <c r="G9">
        <v>0</v>
      </c>
      <c r="H9" t="s">
        <v>227</v>
      </c>
      <c r="I9">
        <v>78</v>
      </c>
      <c r="J9">
        <v>1536</v>
      </c>
      <c r="K9">
        <v>20.5</v>
      </c>
      <c r="L9">
        <v>0.99934895833333304</v>
      </c>
    </row>
    <row r="10" spans="2:22">
      <c r="B10" t="s">
        <v>151</v>
      </c>
      <c r="C10" s="34" t="s">
        <v>204</v>
      </c>
      <c r="E10">
        <v>66</v>
      </c>
      <c r="F10">
        <v>1.2660475</v>
      </c>
      <c r="G10">
        <v>0</v>
      </c>
      <c r="H10" t="s">
        <v>227</v>
      </c>
      <c r="I10">
        <v>73</v>
      </c>
      <c r="J10">
        <v>1536</v>
      </c>
      <c r="K10">
        <v>20.5</v>
      </c>
      <c r="L10">
        <v>0.99934895833333304</v>
      </c>
    </row>
    <row r="11" spans="2:22">
      <c r="B11" t="s">
        <v>152</v>
      </c>
      <c r="C11" s="34" t="s">
        <v>205</v>
      </c>
      <c r="E11">
        <v>3</v>
      </c>
      <c r="F11">
        <v>1.3193953</v>
      </c>
      <c r="G11">
        <v>0</v>
      </c>
      <c r="H11" t="s">
        <v>227</v>
      </c>
      <c r="I11">
        <v>123</v>
      </c>
      <c r="J11">
        <v>1536</v>
      </c>
      <c r="K11">
        <v>20.5</v>
      </c>
      <c r="L11">
        <v>0.99934895833333304</v>
      </c>
    </row>
    <row r="12" spans="2:22">
      <c r="B12" t="s">
        <v>153</v>
      </c>
      <c r="C12" s="32" t="s">
        <v>206</v>
      </c>
      <c r="E12">
        <v>88</v>
      </c>
      <c r="F12">
        <v>1.3644395</v>
      </c>
      <c r="G12">
        <v>0</v>
      </c>
      <c r="H12" t="s">
        <v>227</v>
      </c>
      <c r="I12">
        <v>84</v>
      </c>
      <c r="J12">
        <v>1536</v>
      </c>
      <c r="K12">
        <v>20.5</v>
      </c>
      <c r="L12">
        <v>0.99934895833333304</v>
      </c>
    </row>
    <row r="13" spans="2:22">
      <c r="B13" t="s">
        <v>154</v>
      </c>
      <c r="C13" s="32" t="s">
        <v>207</v>
      </c>
      <c r="E13">
        <v>56</v>
      </c>
      <c r="F13">
        <v>1.3664997000000001</v>
      </c>
      <c r="G13">
        <v>0</v>
      </c>
      <c r="H13" t="s">
        <v>227</v>
      </c>
      <c r="I13">
        <v>81</v>
      </c>
      <c r="J13">
        <v>1536</v>
      </c>
      <c r="K13">
        <v>20.5</v>
      </c>
      <c r="L13">
        <v>0.99934895833333304</v>
      </c>
    </row>
    <row r="14" spans="2:22">
      <c r="B14" t="s">
        <v>155</v>
      </c>
      <c r="C14" s="34" t="s">
        <v>208</v>
      </c>
      <c r="E14">
        <v>73</v>
      </c>
      <c r="F14">
        <v>1.3862228000000001</v>
      </c>
      <c r="G14">
        <v>0</v>
      </c>
      <c r="H14" t="s">
        <v>227</v>
      </c>
      <c r="I14">
        <v>83</v>
      </c>
      <c r="J14">
        <v>1536</v>
      </c>
      <c r="K14">
        <v>20.5</v>
      </c>
      <c r="L14">
        <v>0.99934895833333304</v>
      </c>
    </row>
    <row r="15" spans="2:22">
      <c r="B15" t="s">
        <v>156</v>
      </c>
      <c r="C15" s="34" t="s">
        <v>209</v>
      </c>
      <c r="E15">
        <v>12</v>
      </c>
      <c r="F15">
        <v>1.4352744</v>
      </c>
      <c r="G15">
        <v>1</v>
      </c>
      <c r="H15" t="s">
        <v>237</v>
      </c>
      <c r="I15">
        <v>114</v>
      </c>
      <c r="J15">
        <v>1441</v>
      </c>
      <c r="K15">
        <v>19.756419153365702</v>
      </c>
      <c r="L15">
        <v>0.99930603747397595</v>
      </c>
    </row>
    <row r="16" spans="2:22">
      <c r="B16" t="s">
        <v>157</v>
      </c>
      <c r="C16" s="34" t="s">
        <v>210</v>
      </c>
      <c r="E16">
        <v>100</v>
      </c>
      <c r="F16">
        <v>1.4740217</v>
      </c>
      <c r="G16">
        <v>1</v>
      </c>
      <c r="H16" t="s">
        <v>242</v>
      </c>
      <c r="I16">
        <v>113</v>
      </c>
      <c r="J16">
        <v>1413</v>
      </c>
      <c r="K16">
        <v>19.608634111818802</v>
      </c>
      <c r="L16">
        <v>0.999292285916489</v>
      </c>
    </row>
    <row r="17" spans="2:12">
      <c r="B17" t="s">
        <v>158</v>
      </c>
      <c r="C17" s="32" t="s">
        <v>211</v>
      </c>
      <c r="E17">
        <v>95</v>
      </c>
      <c r="F17">
        <v>1.5567186</v>
      </c>
      <c r="G17">
        <v>1</v>
      </c>
      <c r="H17" t="s">
        <v>242</v>
      </c>
      <c r="I17">
        <v>121</v>
      </c>
      <c r="J17">
        <v>1413</v>
      </c>
      <c r="K17">
        <v>19.608634111818802</v>
      </c>
      <c r="L17">
        <v>0.999292285916489</v>
      </c>
    </row>
    <row r="18" spans="2:12">
      <c r="B18" t="s">
        <v>159</v>
      </c>
      <c r="C18" s="32" t="s">
        <v>212</v>
      </c>
      <c r="E18">
        <v>7</v>
      </c>
      <c r="F18">
        <v>1.6260288000000001</v>
      </c>
      <c r="G18">
        <v>2</v>
      </c>
      <c r="H18" t="s">
        <v>234</v>
      </c>
      <c r="I18">
        <v>182</v>
      </c>
      <c r="J18">
        <v>1282</v>
      </c>
      <c r="K18">
        <v>19.311232449297901</v>
      </c>
      <c r="L18">
        <v>0.99921996879875197</v>
      </c>
    </row>
    <row r="19" spans="2:12">
      <c r="B19" t="s">
        <v>160</v>
      </c>
      <c r="C19" s="32" t="s">
        <v>213</v>
      </c>
      <c r="E19">
        <v>33</v>
      </c>
      <c r="F19">
        <v>1.6402192</v>
      </c>
      <c r="G19">
        <v>2</v>
      </c>
      <c r="H19" t="s">
        <v>234</v>
      </c>
      <c r="I19">
        <v>163</v>
      </c>
      <c r="J19">
        <v>1282</v>
      </c>
      <c r="K19">
        <v>19.311232449297901</v>
      </c>
      <c r="L19">
        <v>0.99921996879875197</v>
      </c>
    </row>
    <row r="20" spans="2:12">
      <c r="B20" t="s">
        <v>161</v>
      </c>
      <c r="C20" s="34" t="s">
        <v>214</v>
      </c>
      <c r="E20">
        <v>34</v>
      </c>
      <c r="F20">
        <v>1.6634237999999999</v>
      </c>
      <c r="G20">
        <v>2</v>
      </c>
      <c r="H20" t="s">
        <v>234</v>
      </c>
      <c r="I20">
        <v>144</v>
      </c>
      <c r="J20">
        <v>1282</v>
      </c>
      <c r="K20">
        <v>19.311232449297901</v>
      </c>
      <c r="L20">
        <v>0.99921996879875197</v>
      </c>
    </row>
    <row r="21" spans="2:12">
      <c r="B21" t="s">
        <v>162</v>
      </c>
      <c r="C21" s="34" t="s">
        <v>215</v>
      </c>
      <c r="E21">
        <v>23</v>
      </c>
      <c r="F21">
        <v>1.7969625</v>
      </c>
      <c r="G21">
        <v>2</v>
      </c>
      <c r="H21" t="s">
        <v>232</v>
      </c>
      <c r="I21">
        <v>149</v>
      </c>
      <c r="J21">
        <v>1200</v>
      </c>
      <c r="K21">
        <v>19.5483333333333</v>
      </c>
      <c r="L21">
        <v>0.99916666666666598</v>
      </c>
    </row>
    <row r="22" spans="2:12">
      <c r="B22" t="s">
        <v>163</v>
      </c>
      <c r="C22" s="34" t="s">
        <v>216</v>
      </c>
      <c r="E22">
        <v>50</v>
      </c>
      <c r="F22">
        <v>1.8060575000000001</v>
      </c>
      <c r="G22">
        <v>2</v>
      </c>
      <c r="H22" t="s">
        <v>232</v>
      </c>
      <c r="I22">
        <v>148</v>
      </c>
      <c r="J22">
        <v>1200</v>
      </c>
      <c r="K22">
        <v>19.5483333333333</v>
      </c>
      <c r="L22">
        <v>0.99916666666666598</v>
      </c>
    </row>
    <row r="23" spans="2:12">
      <c r="B23" t="s">
        <v>164</v>
      </c>
      <c r="C23" s="34" t="s">
        <v>217</v>
      </c>
      <c r="E23">
        <v>94</v>
      </c>
      <c r="F23">
        <v>1.8310685</v>
      </c>
      <c r="G23">
        <v>2</v>
      </c>
      <c r="H23" t="s">
        <v>232</v>
      </c>
      <c r="I23">
        <v>154</v>
      </c>
      <c r="J23">
        <v>1200</v>
      </c>
      <c r="K23">
        <v>19.5483333333333</v>
      </c>
      <c r="L23">
        <v>0.99916666666666598</v>
      </c>
    </row>
    <row r="24" spans="2:12">
      <c r="B24" t="s">
        <v>165</v>
      </c>
      <c r="C24" s="32" t="s">
        <v>218</v>
      </c>
      <c r="E24">
        <v>30</v>
      </c>
      <c r="F24">
        <v>1.8332956</v>
      </c>
      <c r="G24">
        <v>2</v>
      </c>
      <c r="H24" t="s">
        <v>232</v>
      </c>
      <c r="I24">
        <v>141</v>
      </c>
      <c r="J24">
        <v>1200</v>
      </c>
      <c r="K24">
        <v>19.5483333333333</v>
      </c>
      <c r="L24">
        <v>0.99916666666666598</v>
      </c>
    </row>
    <row r="25" spans="2:12">
      <c r="B25" t="s">
        <v>166</v>
      </c>
      <c r="C25" s="32" t="s">
        <v>219</v>
      </c>
      <c r="E25">
        <v>2</v>
      </c>
      <c r="F25">
        <v>1.8351624</v>
      </c>
      <c r="G25">
        <v>2</v>
      </c>
      <c r="H25" t="s">
        <v>232</v>
      </c>
      <c r="I25">
        <v>273</v>
      </c>
      <c r="J25">
        <v>1200</v>
      </c>
      <c r="K25">
        <v>19.5483333333333</v>
      </c>
      <c r="L25">
        <v>0.99916666666666598</v>
      </c>
    </row>
    <row r="26" spans="2:12">
      <c r="B26" t="s">
        <v>167</v>
      </c>
      <c r="C26" s="32" t="s">
        <v>220</v>
      </c>
      <c r="E26">
        <v>91</v>
      </c>
      <c r="F26">
        <v>1.9437449</v>
      </c>
      <c r="G26">
        <v>1</v>
      </c>
      <c r="H26" t="s">
        <v>238</v>
      </c>
      <c r="I26">
        <v>123</v>
      </c>
      <c r="J26">
        <v>1155</v>
      </c>
      <c r="K26">
        <v>19.9575757575757</v>
      </c>
      <c r="L26">
        <v>0.99913419913419899</v>
      </c>
    </row>
    <row r="27" spans="2:12">
      <c r="B27" t="s">
        <v>168</v>
      </c>
      <c r="C27" s="32" t="s">
        <v>221</v>
      </c>
      <c r="E27">
        <v>75</v>
      </c>
      <c r="F27">
        <v>2.1015418000000001</v>
      </c>
      <c r="G27">
        <v>2</v>
      </c>
      <c r="H27" t="s">
        <v>241</v>
      </c>
      <c r="I27">
        <v>118</v>
      </c>
      <c r="J27">
        <v>1032</v>
      </c>
      <c r="K27">
        <v>18.7916666666666</v>
      </c>
      <c r="L27">
        <v>0.99903100775193798</v>
      </c>
    </row>
    <row r="28" spans="2:12">
      <c r="B28" s="27" t="s">
        <v>229</v>
      </c>
      <c r="E28">
        <v>63</v>
      </c>
      <c r="F28">
        <v>2.1220314999999998</v>
      </c>
      <c r="G28">
        <v>2</v>
      </c>
      <c r="H28" t="s">
        <v>241</v>
      </c>
      <c r="I28">
        <v>116</v>
      </c>
      <c r="J28">
        <v>1032</v>
      </c>
      <c r="K28">
        <v>18.7916666666666</v>
      </c>
      <c r="L28">
        <v>0.99903100775193798</v>
      </c>
    </row>
    <row r="29" spans="2:12">
      <c r="B29" t="s">
        <v>169</v>
      </c>
      <c r="C29" s="34" t="s">
        <v>199</v>
      </c>
      <c r="E29">
        <v>21</v>
      </c>
      <c r="F29">
        <v>2.1884299999999999</v>
      </c>
      <c r="G29">
        <v>3</v>
      </c>
      <c r="H29" t="s">
        <v>239</v>
      </c>
      <c r="I29">
        <v>120</v>
      </c>
      <c r="J29">
        <v>901</v>
      </c>
      <c r="K29">
        <v>18.3951165371809</v>
      </c>
      <c r="L29">
        <v>0.99889012208657002</v>
      </c>
    </row>
    <row r="30" spans="2:12">
      <c r="B30" t="s">
        <v>170</v>
      </c>
      <c r="C30" s="34" t="s">
        <v>198</v>
      </c>
      <c r="E30">
        <v>28</v>
      </c>
      <c r="F30">
        <v>2.1929189999999998</v>
      </c>
      <c r="G30">
        <v>3</v>
      </c>
      <c r="H30" t="s">
        <v>239</v>
      </c>
      <c r="I30">
        <v>109</v>
      </c>
      <c r="J30">
        <v>901</v>
      </c>
      <c r="K30">
        <v>18.3951165371809</v>
      </c>
      <c r="L30">
        <v>0.99889012208657002</v>
      </c>
    </row>
    <row r="31" spans="2:12">
      <c r="B31" t="s">
        <v>171</v>
      </c>
      <c r="C31" s="34" t="s">
        <v>203</v>
      </c>
      <c r="E31">
        <v>27</v>
      </c>
      <c r="F31">
        <v>2.2146444000000001</v>
      </c>
      <c r="G31">
        <v>3</v>
      </c>
      <c r="H31" t="s">
        <v>239</v>
      </c>
      <c r="I31">
        <v>126</v>
      </c>
      <c r="J31">
        <v>901</v>
      </c>
      <c r="K31">
        <v>18.3951165371809</v>
      </c>
      <c r="L31">
        <v>0.99889012208657002</v>
      </c>
    </row>
    <row r="32" spans="2:12">
      <c r="B32" t="s">
        <v>172</v>
      </c>
      <c r="C32" s="32" t="s">
        <v>201</v>
      </c>
      <c r="E32">
        <v>60</v>
      </c>
      <c r="F32">
        <v>2.2512522000000001</v>
      </c>
      <c r="G32">
        <v>3</v>
      </c>
      <c r="H32" t="s">
        <v>239</v>
      </c>
      <c r="I32">
        <v>112</v>
      </c>
      <c r="J32">
        <v>901</v>
      </c>
      <c r="K32">
        <v>18.3951165371809</v>
      </c>
      <c r="L32">
        <v>0.99889012208657002</v>
      </c>
    </row>
    <row r="33" spans="2:12">
      <c r="B33" t="s">
        <v>173</v>
      </c>
      <c r="C33" s="34" t="s">
        <v>202</v>
      </c>
      <c r="E33">
        <v>96</v>
      </c>
      <c r="F33">
        <v>2.3072720000000002</v>
      </c>
      <c r="G33">
        <v>3</v>
      </c>
      <c r="H33" t="s">
        <v>240</v>
      </c>
      <c r="I33">
        <v>106</v>
      </c>
      <c r="J33">
        <v>819</v>
      </c>
      <c r="K33">
        <v>18.750915750915699</v>
      </c>
      <c r="L33">
        <v>0.99877899877899801</v>
      </c>
    </row>
    <row r="34" spans="2:12">
      <c r="B34" t="s">
        <v>174</v>
      </c>
      <c r="C34" s="32" t="s">
        <v>200</v>
      </c>
      <c r="E34">
        <v>43</v>
      </c>
      <c r="F34">
        <v>2.3154623999999999</v>
      </c>
      <c r="G34">
        <v>3</v>
      </c>
      <c r="H34" t="s">
        <v>240</v>
      </c>
      <c r="I34">
        <v>111</v>
      </c>
      <c r="J34">
        <v>819</v>
      </c>
      <c r="K34">
        <v>18.750915750915699</v>
      </c>
      <c r="L34">
        <v>0.99877899877899801</v>
      </c>
    </row>
    <row r="35" spans="2:12">
      <c r="B35" t="s">
        <v>175</v>
      </c>
      <c r="C35" s="32" t="s">
        <v>207</v>
      </c>
      <c r="E35">
        <v>77</v>
      </c>
      <c r="F35">
        <v>2.3907970000000001</v>
      </c>
      <c r="G35">
        <v>3</v>
      </c>
      <c r="H35" t="s">
        <v>240</v>
      </c>
      <c r="I35">
        <v>105</v>
      </c>
      <c r="J35">
        <v>819</v>
      </c>
      <c r="K35">
        <v>18.750915750915699</v>
      </c>
      <c r="L35">
        <v>0.99877899877899801</v>
      </c>
    </row>
    <row r="36" spans="2:12">
      <c r="B36" t="s">
        <v>176</v>
      </c>
      <c r="C36" s="34" t="s">
        <v>205</v>
      </c>
      <c r="E36">
        <v>99</v>
      </c>
      <c r="F36">
        <v>2.4262763999999999</v>
      </c>
      <c r="G36">
        <v>3</v>
      </c>
      <c r="H36" t="s">
        <v>240</v>
      </c>
      <c r="I36">
        <v>101</v>
      </c>
      <c r="J36">
        <v>819</v>
      </c>
      <c r="K36">
        <v>18.750915750915699</v>
      </c>
      <c r="L36">
        <v>0.99877899877899801</v>
      </c>
    </row>
    <row r="37" spans="2:12">
      <c r="B37" t="s">
        <v>177</v>
      </c>
      <c r="C37" s="32" t="s">
        <v>206</v>
      </c>
      <c r="E37">
        <v>52</v>
      </c>
      <c r="F37">
        <v>2.4587045000000001</v>
      </c>
      <c r="G37">
        <v>1</v>
      </c>
      <c r="H37" t="s">
        <v>233</v>
      </c>
      <c r="I37">
        <v>66</v>
      </c>
      <c r="J37">
        <v>771</v>
      </c>
      <c r="K37">
        <v>19.434500648508401</v>
      </c>
      <c r="L37">
        <v>0.99870298313878003</v>
      </c>
    </row>
    <row r="38" spans="2:12">
      <c r="B38" t="s">
        <v>178</v>
      </c>
      <c r="C38" s="34" t="s">
        <v>204</v>
      </c>
      <c r="E38">
        <v>38</v>
      </c>
      <c r="F38">
        <v>2.5091350000000001</v>
      </c>
      <c r="G38">
        <v>1</v>
      </c>
      <c r="H38" t="s">
        <v>233</v>
      </c>
      <c r="I38">
        <v>68</v>
      </c>
      <c r="J38">
        <v>771</v>
      </c>
      <c r="K38">
        <v>19.434500648508401</v>
      </c>
      <c r="L38">
        <v>0.99870298313878003</v>
      </c>
    </row>
    <row r="39" spans="2:12">
      <c r="B39" t="s">
        <v>179</v>
      </c>
      <c r="C39" s="34" t="s">
        <v>215</v>
      </c>
      <c r="E39">
        <v>6</v>
      </c>
      <c r="F39">
        <v>2.6507117999999998</v>
      </c>
      <c r="G39">
        <v>1</v>
      </c>
      <c r="H39" t="s">
        <v>233</v>
      </c>
      <c r="I39">
        <v>85</v>
      </c>
      <c r="J39">
        <v>771</v>
      </c>
      <c r="K39">
        <v>19.434500648508401</v>
      </c>
      <c r="L39">
        <v>0.99870298313878003</v>
      </c>
    </row>
    <row r="40" spans="2:12">
      <c r="B40" t="s">
        <v>180</v>
      </c>
      <c r="C40" s="32" t="s">
        <v>211</v>
      </c>
      <c r="E40">
        <v>58</v>
      </c>
      <c r="F40">
        <v>2.6945731999999998</v>
      </c>
      <c r="G40">
        <v>1</v>
      </c>
      <c r="H40" t="s">
        <v>233</v>
      </c>
      <c r="I40">
        <v>71</v>
      </c>
      <c r="J40">
        <v>771</v>
      </c>
      <c r="K40">
        <v>19.434500648508401</v>
      </c>
      <c r="L40">
        <v>0.99870298313878003</v>
      </c>
    </row>
    <row r="41" spans="2:12">
      <c r="B41" t="s">
        <v>181</v>
      </c>
      <c r="C41" s="34" t="s">
        <v>214</v>
      </c>
      <c r="E41">
        <v>65</v>
      </c>
      <c r="F41">
        <v>2.7004473</v>
      </c>
      <c r="G41">
        <v>1</v>
      </c>
      <c r="H41" t="s">
        <v>233</v>
      </c>
      <c r="I41">
        <v>73</v>
      </c>
      <c r="J41">
        <v>771</v>
      </c>
      <c r="K41">
        <v>19.434500648508401</v>
      </c>
      <c r="L41">
        <v>0.99870298313878003</v>
      </c>
    </row>
    <row r="42" spans="2:12">
      <c r="B42" t="s">
        <v>182</v>
      </c>
      <c r="C42" s="34" t="s">
        <v>210</v>
      </c>
      <c r="E42">
        <v>36</v>
      </c>
      <c r="F42">
        <v>2.7125775999999999</v>
      </c>
      <c r="G42">
        <v>1</v>
      </c>
      <c r="H42" t="s">
        <v>233</v>
      </c>
      <c r="I42">
        <v>98</v>
      </c>
      <c r="J42">
        <v>771</v>
      </c>
      <c r="K42">
        <v>19.434500648508401</v>
      </c>
      <c r="L42">
        <v>0.99870298313878003</v>
      </c>
    </row>
    <row r="43" spans="2:12">
      <c r="B43" t="s">
        <v>183</v>
      </c>
      <c r="C43" s="32" t="s">
        <v>219</v>
      </c>
      <c r="E43">
        <v>86</v>
      </c>
      <c r="F43">
        <v>2.7483050000000002</v>
      </c>
      <c r="G43">
        <v>1</v>
      </c>
      <c r="H43" t="s">
        <v>233</v>
      </c>
      <c r="I43">
        <v>74</v>
      </c>
      <c r="J43">
        <v>771</v>
      </c>
      <c r="K43">
        <v>19.434500648508401</v>
      </c>
      <c r="L43">
        <v>0.99870298313878003</v>
      </c>
    </row>
    <row r="44" spans="2:12">
      <c r="B44" t="s">
        <v>184</v>
      </c>
      <c r="C44" s="32" t="s">
        <v>218</v>
      </c>
      <c r="E44">
        <v>87</v>
      </c>
      <c r="F44">
        <v>2.7805830999999999</v>
      </c>
      <c r="G44">
        <v>1</v>
      </c>
      <c r="H44" t="s">
        <v>233</v>
      </c>
      <c r="I44">
        <v>70</v>
      </c>
      <c r="J44">
        <v>771</v>
      </c>
      <c r="K44">
        <v>19.434500648508401</v>
      </c>
      <c r="L44">
        <v>0.99870298313878003</v>
      </c>
    </row>
    <row r="45" spans="2:12">
      <c r="B45" s="27" t="s">
        <v>230</v>
      </c>
      <c r="E45">
        <v>90</v>
      </c>
      <c r="F45">
        <v>2.7900987000000002</v>
      </c>
      <c r="G45">
        <v>1</v>
      </c>
      <c r="H45" t="s">
        <v>233</v>
      </c>
      <c r="I45">
        <v>71</v>
      </c>
      <c r="J45">
        <v>771</v>
      </c>
      <c r="K45">
        <v>19.434500648508401</v>
      </c>
      <c r="L45">
        <v>0.99870298313878003</v>
      </c>
    </row>
    <row r="46" spans="2:12">
      <c r="B46" t="s">
        <v>131</v>
      </c>
      <c r="C46" t="s">
        <v>224</v>
      </c>
      <c r="E46">
        <v>14</v>
      </c>
      <c r="F46">
        <v>2.8534114000000002</v>
      </c>
      <c r="G46">
        <v>1</v>
      </c>
      <c r="H46" t="s">
        <v>233</v>
      </c>
      <c r="I46">
        <v>70</v>
      </c>
      <c r="J46">
        <v>771</v>
      </c>
      <c r="K46">
        <v>19.434500648508401</v>
      </c>
      <c r="L46">
        <v>0.99870298313878003</v>
      </c>
    </row>
    <row r="47" spans="2:12">
      <c r="B47" t="s">
        <v>185</v>
      </c>
      <c r="C47" t="s">
        <v>222</v>
      </c>
      <c r="E47">
        <v>29</v>
      </c>
      <c r="F47">
        <v>2.8695083000000001</v>
      </c>
      <c r="G47">
        <v>1</v>
      </c>
      <c r="H47" t="s">
        <v>233</v>
      </c>
      <c r="I47">
        <v>80</v>
      </c>
      <c r="J47">
        <v>771</v>
      </c>
      <c r="K47">
        <v>19.434500648508401</v>
      </c>
      <c r="L47">
        <v>0.99870298313878003</v>
      </c>
    </row>
    <row r="48" spans="2:12">
      <c r="B48" t="s">
        <v>186</v>
      </c>
      <c r="C48" t="s">
        <v>225</v>
      </c>
      <c r="E48">
        <v>35</v>
      </c>
      <c r="F48">
        <v>2.8699485999999998</v>
      </c>
      <c r="G48">
        <v>1</v>
      </c>
      <c r="H48" t="s">
        <v>233</v>
      </c>
      <c r="I48">
        <v>76</v>
      </c>
      <c r="J48">
        <v>771</v>
      </c>
      <c r="K48">
        <v>19.434500648508401</v>
      </c>
      <c r="L48">
        <v>0.99870298313878003</v>
      </c>
    </row>
    <row r="49" spans="2:12">
      <c r="B49" t="s">
        <v>134</v>
      </c>
      <c r="C49" t="s">
        <v>223</v>
      </c>
      <c r="E49">
        <v>40</v>
      </c>
      <c r="F49">
        <v>2.8748999</v>
      </c>
      <c r="G49">
        <v>1</v>
      </c>
      <c r="H49" t="s">
        <v>233</v>
      </c>
      <c r="I49">
        <v>76</v>
      </c>
      <c r="J49">
        <v>771</v>
      </c>
      <c r="K49">
        <v>19.434500648508401</v>
      </c>
      <c r="L49">
        <v>0.99870298313878003</v>
      </c>
    </row>
    <row r="50" spans="2:12">
      <c r="E50">
        <v>67</v>
      </c>
      <c r="F50">
        <v>2.8773594</v>
      </c>
      <c r="G50">
        <v>1</v>
      </c>
      <c r="H50" t="s">
        <v>233</v>
      </c>
      <c r="I50">
        <v>79</v>
      </c>
      <c r="J50">
        <v>771</v>
      </c>
      <c r="K50">
        <v>19.434500648508401</v>
      </c>
      <c r="L50">
        <v>0.99870298313878003</v>
      </c>
    </row>
    <row r="51" spans="2:12">
      <c r="E51">
        <v>54</v>
      </c>
      <c r="F51">
        <v>2.8926847000000002</v>
      </c>
      <c r="G51">
        <v>1</v>
      </c>
      <c r="H51" t="s">
        <v>233</v>
      </c>
      <c r="I51">
        <v>72</v>
      </c>
      <c r="J51">
        <v>771</v>
      </c>
      <c r="K51">
        <v>19.434500648508401</v>
      </c>
      <c r="L51">
        <v>0.99870298313878003</v>
      </c>
    </row>
    <row r="52" spans="2:12">
      <c r="E52">
        <v>22</v>
      </c>
      <c r="F52">
        <v>2.8935688000000002</v>
      </c>
      <c r="G52">
        <v>1</v>
      </c>
      <c r="H52" t="s">
        <v>233</v>
      </c>
      <c r="I52">
        <v>67</v>
      </c>
      <c r="J52">
        <v>771</v>
      </c>
      <c r="K52">
        <v>19.434500648508401</v>
      </c>
      <c r="L52">
        <v>0.99870298313878003</v>
      </c>
    </row>
    <row r="53" spans="2:12">
      <c r="E53">
        <v>51</v>
      </c>
      <c r="F53">
        <v>3.015663</v>
      </c>
      <c r="G53">
        <v>1</v>
      </c>
      <c r="H53" t="s">
        <v>233</v>
      </c>
      <c r="I53">
        <v>76</v>
      </c>
      <c r="J53">
        <v>771</v>
      </c>
      <c r="K53">
        <v>19.434500648508401</v>
      </c>
      <c r="L53">
        <v>0.99870298313878003</v>
      </c>
    </row>
    <row r="54" spans="2:12">
      <c r="E54">
        <v>13</v>
      </c>
      <c r="F54">
        <v>3.0687243999999998</v>
      </c>
      <c r="G54">
        <v>1</v>
      </c>
      <c r="H54" t="s">
        <v>233</v>
      </c>
      <c r="I54">
        <v>69</v>
      </c>
      <c r="J54">
        <v>771</v>
      </c>
      <c r="K54">
        <v>19.434500648508401</v>
      </c>
      <c r="L54">
        <v>0.99870298313878003</v>
      </c>
    </row>
    <row r="55" spans="2:12">
      <c r="E55">
        <v>74</v>
      </c>
      <c r="F55">
        <v>3.3048060000000001</v>
      </c>
      <c r="G55">
        <v>3</v>
      </c>
      <c r="H55" t="s">
        <v>235</v>
      </c>
      <c r="I55">
        <v>62</v>
      </c>
      <c r="J55">
        <v>517</v>
      </c>
      <c r="K55">
        <v>16.9458413926499</v>
      </c>
      <c r="L55">
        <v>0.99806576402321001</v>
      </c>
    </row>
    <row r="56" spans="2:12">
      <c r="E56">
        <v>15</v>
      </c>
      <c r="F56">
        <v>3.3084326000000002</v>
      </c>
      <c r="G56">
        <v>3</v>
      </c>
      <c r="H56" t="s">
        <v>235</v>
      </c>
      <c r="I56">
        <v>59</v>
      </c>
      <c r="J56">
        <v>517</v>
      </c>
      <c r="K56">
        <v>16.9458413926499</v>
      </c>
      <c r="L56">
        <v>0.99806576402321001</v>
      </c>
    </row>
    <row r="57" spans="2:12">
      <c r="E57">
        <v>42</v>
      </c>
      <c r="F57">
        <v>3.3271185999999999</v>
      </c>
      <c r="G57">
        <v>3</v>
      </c>
      <c r="H57" t="s">
        <v>235</v>
      </c>
      <c r="I57">
        <v>58</v>
      </c>
      <c r="J57">
        <v>517</v>
      </c>
      <c r="K57">
        <v>16.9458413926499</v>
      </c>
      <c r="L57">
        <v>0.99806576402321001</v>
      </c>
    </row>
    <row r="58" spans="2:12">
      <c r="E58">
        <v>25</v>
      </c>
      <c r="F58">
        <v>3.3368807</v>
      </c>
      <c r="G58">
        <v>3</v>
      </c>
      <c r="H58" t="s">
        <v>235</v>
      </c>
      <c r="I58">
        <v>58</v>
      </c>
      <c r="J58">
        <v>517</v>
      </c>
      <c r="K58">
        <v>16.9458413926499</v>
      </c>
      <c r="L58">
        <v>0.99806576402321001</v>
      </c>
    </row>
    <row r="59" spans="2:12">
      <c r="E59">
        <v>8</v>
      </c>
      <c r="F59">
        <v>3.3476496</v>
      </c>
      <c r="G59">
        <v>3</v>
      </c>
      <c r="H59" t="s">
        <v>235</v>
      </c>
      <c r="I59">
        <v>66</v>
      </c>
      <c r="J59">
        <v>517</v>
      </c>
      <c r="K59">
        <v>16.9458413926499</v>
      </c>
      <c r="L59">
        <v>0.99806576402321001</v>
      </c>
    </row>
    <row r="60" spans="2:12">
      <c r="E60">
        <v>79</v>
      </c>
      <c r="F60">
        <v>3.3554322999999999</v>
      </c>
      <c r="G60">
        <v>3</v>
      </c>
      <c r="H60" t="s">
        <v>235</v>
      </c>
      <c r="I60">
        <v>61</v>
      </c>
      <c r="J60">
        <v>517</v>
      </c>
      <c r="K60">
        <v>16.9458413926499</v>
      </c>
      <c r="L60">
        <v>0.99806576402321001</v>
      </c>
    </row>
    <row r="61" spans="2:12">
      <c r="E61">
        <v>39</v>
      </c>
      <c r="F61">
        <v>3.3823292</v>
      </c>
      <c r="G61">
        <v>3</v>
      </c>
      <c r="H61" t="s">
        <v>235</v>
      </c>
      <c r="I61">
        <v>63</v>
      </c>
      <c r="J61">
        <v>517</v>
      </c>
      <c r="K61">
        <v>16.9458413926499</v>
      </c>
      <c r="L61">
        <v>0.99806576402321001</v>
      </c>
    </row>
    <row r="62" spans="2:12">
      <c r="E62">
        <v>62</v>
      </c>
      <c r="F62">
        <v>3.5082914999999999</v>
      </c>
      <c r="G62">
        <v>3</v>
      </c>
      <c r="H62" t="s">
        <v>236</v>
      </c>
      <c r="I62">
        <v>69</v>
      </c>
      <c r="J62">
        <v>435</v>
      </c>
      <c r="K62">
        <v>17.531034482758599</v>
      </c>
      <c r="L62">
        <v>0.99770114942528698</v>
      </c>
    </row>
    <row r="63" spans="2:12">
      <c r="E63">
        <v>11</v>
      </c>
      <c r="F63">
        <v>3.5242971999999999</v>
      </c>
      <c r="G63">
        <v>3</v>
      </c>
      <c r="H63" t="s">
        <v>236</v>
      </c>
      <c r="I63">
        <v>55</v>
      </c>
      <c r="J63">
        <v>435</v>
      </c>
      <c r="K63">
        <v>17.531034482758599</v>
      </c>
      <c r="L63">
        <v>0.99770114942528698</v>
      </c>
    </row>
    <row r="64" spans="2:12">
      <c r="E64">
        <v>9</v>
      </c>
      <c r="F64">
        <v>3.5294105999999998</v>
      </c>
      <c r="G64">
        <v>3</v>
      </c>
      <c r="H64" t="s">
        <v>236</v>
      </c>
      <c r="I64">
        <v>53</v>
      </c>
      <c r="J64">
        <v>435</v>
      </c>
      <c r="K64">
        <v>17.531034482758599</v>
      </c>
      <c r="L64">
        <v>0.99770114942528698</v>
      </c>
    </row>
    <row r="65" spans="5:12">
      <c r="E65">
        <v>57</v>
      </c>
      <c r="F65">
        <v>3.5340533000000001</v>
      </c>
      <c r="G65">
        <v>3</v>
      </c>
      <c r="H65" t="s">
        <v>236</v>
      </c>
      <c r="I65">
        <v>59</v>
      </c>
      <c r="J65">
        <v>435</v>
      </c>
      <c r="K65">
        <v>17.531034482758599</v>
      </c>
      <c r="L65">
        <v>0.99770114942528698</v>
      </c>
    </row>
    <row r="66" spans="5:12">
      <c r="E66">
        <v>82</v>
      </c>
      <c r="F66">
        <v>3.5421490000000002</v>
      </c>
      <c r="G66">
        <v>3</v>
      </c>
      <c r="H66" t="s">
        <v>236</v>
      </c>
      <c r="I66">
        <v>60</v>
      </c>
      <c r="J66">
        <v>435</v>
      </c>
      <c r="K66">
        <v>17.531034482758599</v>
      </c>
      <c r="L66">
        <v>0.99770114942528698</v>
      </c>
    </row>
    <row r="67" spans="5:12">
      <c r="E67">
        <v>68</v>
      </c>
      <c r="F67">
        <v>3.7578773000000001</v>
      </c>
      <c r="G67">
        <v>1</v>
      </c>
      <c r="H67" t="s">
        <v>231</v>
      </c>
      <c r="I67">
        <v>37</v>
      </c>
      <c r="J67">
        <v>387</v>
      </c>
      <c r="K67">
        <v>18.865633074935399</v>
      </c>
      <c r="L67">
        <v>0.99741602067183399</v>
      </c>
    </row>
    <row r="68" spans="5:12">
      <c r="E68">
        <v>37</v>
      </c>
      <c r="F68">
        <v>3.7621579999999999</v>
      </c>
      <c r="G68">
        <v>1</v>
      </c>
      <c r="H68" t="s">
        <v>231</v>
      </c>
      <c r="I68">
        <v>37</v>
      </c>
      <c r="J68">
        <v>387</v>
      </c>
      <c r="K68">
        <v>18.865633074935399</v>
      </c>
      <c r="L68">
        <v>0.99741602067183399</v>
      </c>
    </row>
    <row r="69" spans="5:12">
      <c r="E69">
        <v>81</v>
      </c>
      <c r="F69">
        <v>3.8523570999999999</v>
      </c>
      <c r="G69">
        <v>1</v>
      </c>
      <c r="H69" t="s">
        <v>231</v>
      </c>
      <c r="I69">
        <v>35</v>
      </c>
      <c r="J69">
        <v>387</v>
      </c>
      <c r="K69">
        <v>18.865633074935399</v>
      </c>
      <c r="L69">
        <v>0.99741602067183399</v>
      </c>
    </row>
    <row r="70" spans="5:12">
      <c r="E70">
        <v>59</v>
      </c>
      <c r="F70">
        <v>4.0388412000000002</v>
      </c>
      <c r="G70">
        <v>1</v>
      </c>
      <c r="H70" t="s">
        <v>231</v>
      </c>
      <c r="I70">
        <v>35</v>
      </c>
      <c r="J70">
        <v>387</v>
      </c>
      <c r="K70">
        <v>18.865633074935399</v>
      </c>
      <c r="L70">
        <v>0.99741602067183399</v>
      </c>
    </row>
    <row r="71" spans="5:12">
      <c r="E71">
        <v>24</v>
      </c>
      <c r="F71">
        <v>4.0695829999999997</v>
      </c>
      <c r="G71">
        <v>1</v>
      </c>
      <c r="H71" t="s">
        <v>231</v>
      </c>
      <c r="I71">
        <v>33</v>
      </c>
      <c r="J71">
        <v>387</v>
      </c>
      <c r="K71">
        <v>18.865633074935399</v>
      </c>
      <c r="L71">
        <v>0.99741602067183399</v>
      </c>
    </row>
    <row r="72" spans="5:12">
      <c r="E72">
        <v>18</v>
      </c>
      <c r="F72">
        <v>4.0790205000000004</v>
      </c>
      <c r="G72">
        <v>1</v>
      </c>
      <c r="H72" t="s">
        <v>231</v>
      </c>
      <c r="I72">
        <v>33</v>
      </c>
      <c r="J72">
        <v>387</v>
      </c>
      <c r="K72">
        <v>18.865633074935399</v>
      </c>
      <c r="L72">
        <v>0.99741602067183399</v>
      </c>
    </row>
    <row r="73" spans="5:12">
      <c r="E73">
        <v>17</v>
      </c>
      <c r="F73">
        <v>4.0941200000000002</v>
      </c>
      <c r="G73">
        <v>1</v>
      </c>
      <c r="H73" t="s">
        <v>231</v>
      </c>
      <c r="I73">
        <v>31</v>
      </c>
      <c r="J73">
        <v>387</v>
      </c>
      <c r="K73">
        <v>18.865633074935399</v>
      </c>
      <c r="L73">
        <v>0.99741602067183399</v>
      </c>
    </row>
    <row r="74" spans="5:12">
      <c r="E74">
        <v>32</v>
      </c>
      <c r="F74">
        <v>4.1102970000000001</v>
      </c>
      <c r="G74">
        <v>1</v>
      </c>
      <c r="H74" t="s">
        <v>231</v>
      </c>
      <c r="I74">
        <v>35</v>
      </c>
      <c r="J74">
        <v>387</v>
      </c>
      <c r="K74">
        <v>18.865633074935399</v>
      </c>
      <c r="L74">
        <v>0.99741602067183399</v>
      </c>
    </row>
    <row r="75" spans="5:12">
      <c r="E75">
        <v>44</v>
      </c>
      <c r="F75">
        <v>4.1905446</v>
      </c>
      <c r="G75">
        <v>1</v>
      </c>
      <c r="H75" t="s">
        <v>231</v>
      </c>
      <c r="I75">
        <v>35</v>
      </c>
      <c r="J75">
        <v>387</v>
      </c>
      <c r="K75">
        <v>18.865633074935399</v>
      </c>
      <c r="L75">
        <v>0.99741602067183399</v>
      </c>
    </row>
    <row r="76" spans="5:12">
      <c r="E76">
        <v>70</v>
      </c>
      <c r="F76">
        <v>4.1911306000000002</v>
      </c>
      <c r="G76">
        <v>1</v>
      </c>
      <c r="H76" t="s">
        <v>231</v>
      </c>
      <c r="I76">
        <v>31</v>
      </c>
      <c r="J76">
        <v>387</v>
      </c>
      <c r="K76">
        <v>18.865633074935399</v>
      </c>
      <c r="L76">
        <v>0.99741602067183399</v>
      </c>
    </row>
    <row r="77" spans="5:12">
      <c r="E77">
        <v>69</v>
      </c>
      <c r="F77">
        <v>4.2494399999999999</v>
      </c>
      <c r="G77">
        <v>1</v>
      </c>
      <c r="H77" t="s">
        <v>231</v>
      </c>
      <c r="I77">
        <v>36</v>
      </c>
      <c r="J77">
        <v>387</v>
      </c>
      <c r="K77">
        <v>18.865633074935399</v>
      </c>
      <c r="L77">
        <v>0.99741602067183399</v>
      </c>
    </row>
    <row r="78" spans="5:12">
      <c r="E78">
        <v>92</v>
      </c>
      <c r="F78">
        <v>4.2652900000000002</v>
      </c>
      <c r="G78">
        <v>1</v>
      </c>
      <c r="H78" t="s">
        <v>231</v>
      </c>
      <c r="I78">
        <v>33</v>
      </c>
      <c r="J78">
        <v>387</v>
      </c>
      <c r="K78">
        <v>18.865633074935399</v>
      </c>
      <c r="L78">
        <v>0.99741602067183399</v>
      </c>
    </row>
    <row r="79" spans="5:12">
      <c r="E79">
        <v>19</v>
      </c>
      <c r="F79">
        <v>4.2848300000000004</v>
      </c>
      <c r="G79">
        <v>1</v>
      </c>
      <c r="H79" t="s">
        <v>231</v>
      </c>
      <c r="I79">
        <v>30</v>
      </c>
      <c r="J79">
        <v>387</v>
      </c>
      <c r="K79">
        <v>18.865633074935399</v>
      </c>
      <c r="L79">
        <v>0.99741602067183399</v>
      </c>
    </row>
    <row r="80" spans="5:12">
      <c r="E80">
        <v>78</v>
      </c>
      <c r="F80">
        <v>4.2903995999999998</v>
      </c>
      <c r="G80">
        <v>1</v>
      </c>
      <c r="H80" t="s">
        <v>231</v>
      </c>
      <c r="I80">
        <v>43</v>
      </c>
      <c r="J80">
        <v>387</v>
      </c>
      <c r="K80">
        <v>18.865633074935399</v>
      </c>
      <c r="L80">
        <v>0.99741602067183399</v>
      </c>
    </row>
    <row r="81" spans="5:12">
      <c r="E81">
        <v>61</v>
      </c>
      <c r="F81">
        <v>4.2910050000000002</v>
      </c>
      <c r="G81">
        <v>1</v>
      </c>
      <c r="H81" t="s">
        <v>231</v>
      </c>
      <c r="I81">
        <v>37</v>
      </c>
      <c r="J81">
        <v>387</v>
      </c>
      <c r="K81">
        <v>18.865633074935399</v>
      </c>
      <c r="L81">
        <v>0.99741602067183399</v>
      </c>
    </row>
    <row r="82" spans="5:12">
      <c r="E82">
        <v>47</v>
      </c>
      <c r="F82">
        <v>4.3308806000000004</v>
      </c>
      <c r="G82">
        <v>1</v>
      </c>
      <c r="H82" t="s">
        <v>231</v>
      </c>
      <c r="I82">
        <v>51</v>
      </c>
      <c r="J82">
        <v>387</v>
      </c>
      <c r="K82">
        <v>18.865633074935399</v>
      </c>
      <c r="L82">
        <v>0.99741602067183399</v>
      </c>
    </row>
    <row r="83" spans="5:12">
      <c r="E83">
        <v>16</v>
      </c>
      <c r="F83">
        <v>4.3316590000000001</v>
      </c>
      <c r="G83">
        <v>1</v>
      </c>
      <c r="H83" t="s">
        <v>231</v>
      </c>
      <c r="I83">
        <v>32</v>
      </c>
      <c r="J83">
        <v>387</v>
      </c>
      <c r="K83">
        <v>18.865633074935399</v>
      </c>
      <c r="L83">
        <v>0.99741602067183399</v>
      </c>
    </row>
    <row r="84" spans="5:12">
      <c r="E84">
        <v>72</v>
      </c>
      <c r="F84">
        <v>4.4909590000000001</v>
      </c>
      <c r="G84">
        <v>1</v>
      </c>
      <c r="H84" t="s">
        <v>231</v>
      </c>
      <c r="I84">
        <v>36</v>
      </c>
      <c r="J84">
        <v>387</v>
      </c>
      <c r="K84">
        <v>18.865633074935399</v>
      </c>
      <c r="L84">
        <v>0.99741602067183399</v>
      </c>
    </row>
    <row r="85" spans="5:12">
      <c r="E85">
        <v>97</v>
      </c>
      <c r="F85">
        <v>4.5093860000000001</v>
      </c>
      <c r="G85">
        <v>1</v>
      </c>
      <c r="H85" t="s">
        <v>231</v>
      </c>
      <c r="I85">
        <v>34</v>
      </c>
      <c r="J85">
        <v>387</v>
      </c>
      <c r="K85">
        <v>18.865633074935399</v>
      </c>
      <c r="L85">
        <v>0.99741602067183399</v>
      </c>
    </row>
    <row r="86" spans="5:12">
      <c r="E86">
        <v>80</v>
      </c>
      <c r="F86">
        <v>4.5119505000000002</v>
      </c>
      <c r="G86">
        <v>1</v>
      </c>
      <c r="H86" t="s">
        <v>231</v>
      </c>
      <c r="I86">
        <v>34</v>
      </c>
      <c r="J86">
        <v>387</v>
      </c>
      <c r="K86">
        <v>18.865633074935399</v>
      </c>
      <c r="L86">
        <v>0.99741602067183399</v>
      </c>
    </row>
    <row r="87" spans="5:12">
      <c r="E87">
        <v>71</v>
      </c>
      <c r="F87">
        <v>4.5127525000000004</v>
      </c>
      <c r="G87">
        <v>1</v>
      </c>
      <c r="H87" t="s">
        <v>231</v>
      </c>
      <c r="I87">
        <v>34</v>
      </c>
      <c r="J87">
        <v>387</v>
      </c>
      <c r="K87">
        <v>18.865633074935399</v>
      </c>
      <c r="L87">
        <v>0.99741602067183399</v>
      </c>
    </row>
    <row r="88" spans="5:12">
      <c r="E88">
        <v>53</v>
      </c>
      <c r="F88">
        <v>4.5173205999999997</v>
      </c>
      <c r="G88">
        <v>1</v>
      </c>
      <c r="H88" t="s">
        <v>231</v>
      </c>
      <c r="I88">
        <v>38</v>
      </c>
      <c r="J88">
        <v>387</v>
      </c>
      <c r="K88">
        <v>18.865633074935399</v>
      </c>
      <c r="L88">
        <v>0.99741602067183399</v>
      </c>
    </row>
    <row r="89" spans="5:12">
      <c r="E89">
        <v>41</v>
      </c>
      <c r="F89">
        <v>4.5435230000000004</v>
      </c>
      <c r="G89">
        <v>1</v>
      </c>
      <c r="H89" t="s">
        <v>231</v>
      </c>
      <c r="I89">
        <v>32</v>
      </c>
      <c r="J89">
        <v>387</v>
      </c>
      <c r="K89">
        <v>18.865633074935399</v>
      </c>
      <c r="L89">
        <v>0.99741602067183399</v>
      </c>
    </row>
    <row r="90" spans="5:12">
      <c r="E90">
        <v>64</v>
      </c>
      <c r="F90">
        <v>4.6536730000000004</v>
      </c>
      <c r="G90">
        <v>1</v>
      </c>
      <c r="H90" t="s">
        <v>231</v>
      </c>
      <c r="I90">
        <v>30</v>
      </c>
      <c r="J90">
        <v>387</v>
      </c>
      <c r="K90">
        <v>18.865633074935399</v>
      </c>
      <c r="L90">
        <v>0.99741602067183399</v>
      </c>
    </row>
    <row r="91" spans="5:12">
      <c r="E91">
        <v>98</v>
      </c>
      <c r="F91">
        <v>4.6574077999999997</v>
      </c>
      <c r="G91">
        <v>1</v>
      </c>
      <c r="H91" t="s">
        <v>231</v>
      </c>
      <c r="I91">
        <v>33</v>
      </c>
      <c r="J91">
        <v>387</v>
      </c>
      <c r="K91">
        <v>18.865633074935399</v>
      </c>
      <c r="L91">
        <v>0.99741602067183399</v>
      </c>
    </row>
    <row r="92" spans="5:12">
      <c r="E92">
        <v>10</v>
      </c>
      <c r="F92">
        <v>4.6806590000000003</v>
      </c>
      <c r="G92">
        <v>1</v>
      </c>
      <c r="H92" t="s">
        <v>231</v>
      </c>
      <c r="I92">
        <v>32</v>
      </c>
      <c r="J92">
        <v>387</v>
      </c>
      <c r="K92">
        <v>18.865633074935399</v>
      </c>
      <c r="L92">
        <v>0.99741602067183399</v>
      </c>
    </row>
    <row r="93" spans="5:12">
      <c r="E93">
        <v>83</v>
      </c>
      <c r="F93">
        <v>4.7000500000000001</v>
      </c>
      <c r="G93">
        <v>1</v>
      </c>
      <c r="H93" t="s">
        <v>231</v>
      </c>
      <c r="I93">
        <v>32</v>
      </c>
      <c r="J93">
        <v>387</v>
      </c>
      <c r="K93">
        <v>18.865633074935399</v>
      </c>
      <c r="L93">
        <v>0.99741602067183399</v>
      </c>
    </row>
    <row r="94" spans="5:12">
      <c r="E94">
        <v>49</v>
      </c>
      <c r="F94">
        <v>4.7146929999999996</v>
      </c>
      <c r="G94">
        <v>1</v>
      </c>
      <c r="H94" t="s">
        <v>231</v>
      </c>
      <c r="I94">
        <v>41</v>
      </c>
      <c r="J94">
        <v>387</v>
      </c>
      <c r="K94">
        <v>18.865633074935399</v>
      </c>
      <c r="L94">
        <v>0.99741602067183399</v>
      </c>
    </row>
    <row r="95" spans="5:12">
      <c r="E95">
        <v>89</v>
      </c>
      <c r="F95">
        <v>4.7173550000000004</v>
      </c>
      <c r="G95">
        <v>1</v>
      </c>
      <c r="H95" t="s">
        <v>231</v>
      </c>
      <c r="I95">
        <v>34</v>
      </c>
      <c r="J95">
        <v>387</v>
      </c>
      <c r="K95">
        <v>18.865633074935399</v>
      </c>
      <c r="L95">
        <v>0.99741602067183399</v>
      </c>
    </row>
    <row r="96" spans="5:12">
      <c r="E96">
        <v>46</v>
      </c>
      <c r="F96">
        <v>4.7234726</v>
      </c>
      <c r="G96">
        <v>1</v>
      </c>
      <c r="H96" t="s">
        <v>231</v>
      </c>
      <c r="I96">
        <v>35</v>
      </c>
      <c r="J96">
        <v>387</v>
      </c>
      <c r="K96">
        <v>18.865633074935399</v>
      </c>
      <c r="L96">
        <v>0.99741602067183399</v>
      </c>
    </row>
    <row r="97" spans="5:12">
      <c r="E97">
        <v>48</v>
      </c>
      <c r="F97">
        <v>4.7365339999999998</v>
      </c>
      <c r="G97">
        <v>1</v>
      </c>
      <c r="H97" t="s">
        <v>231</v>
      </c>
      <c r="I97">
        <v>35</v>
      </c>
      <c r="J97">
        <v>387</v>
      </c>
      <c r="K97">
        <v>18.865633074935399</v>
      </c>
      <c r="L97">
        <v>0.99741602067183399</v>
      </c>
    </row>
    <row r="98" spans="5:12">
      <c r="E98">
        <v>76</v>
      </c>
      <c r="F98">
        <v>4.7377542999999998</v>
      </c>
      <c r="G98">
        <v>1</v>
      </c>
      <c r="H98" t="s">
        <v>231</v>
      </c>
      <c r="I98">
        <v>34</v>
      </c>
      <c r="J98">
        <v>387</v>
      </c>
      <c r="K98">
        <v>18.865633074935399</v>
      </c>
      <c r="L98">
        <v>0.99741602067183399</v>
      </c>
    </row>
    <row r="99" spans="5:12">
      <c r="E99">
        <v>55</v>
      </c>
      <c r="F99">
        <v>4.9075613000000002</v>
      </c>
      <c r="G99">
        <v>1</v>
      </c>
      <c r="H99" t="s">
        <v>231</v>
      </c>
      <c r="I99">
        <v>29</v>
      </c>
      <c r="J99">
        <v>387</v>
      </c>
      <c r="K99">
        <v>18.865633074935399</v>
      </c>
      <c r="L99">
        <v>0.99741602067183399</v>
      </c>
    </row>
    <row r="100" spans="5:12">
      <c r="E100">
        <v>26</v>
      </c>
      <c r="F100">
        <v>4.9089830000000001</v>
      </c>
      <c r="G100">
        <v>1</v>
      </c>
      <c r="H100" t="s">
        <v>231</v>
      </c>
      <c r="I100">
        <v>35</v>
      </c>
      <c r="J100">
        <v>387</v>
      </c>
      <c r="K100">
        <v>18.865633074935399</v>
      </c>
      <c r="L100">
        <v>0.99741602067183399</v>
      </c>
    </row>
    <row r="101" spans="5:12">
      <c r="E101">
        <v>93</v>
      </c>
      <c r="F101">
        <v>4.9734734999999999</v>
      </c>
      <c r="G101">
        <v>1</v>
      </c>
      <c r="H101" t="s">
        <v>231</v>
      </c>
      <c r="I101">
        <v>35</v>
      </c>
      <c r="J101">
        <v>387</v>
      </c>
      <c r="K101">
        <v>18.865633074935399</v>
      </c>
      <c r="L101">
        <v>0.99741602067183399</v>
      </c>
    </row>
    <row r="102" spans="5:12">
      <c r="E102" s="29">
        <v>1</v>
      </c>
      <c r="F102" s="29">
        <v>4.8347329999999999</v>
      </c>
      <c r="G102" s="29">
        <v>1</v>
      </c>
      <c r="H102" t="s">
        <v>192</v>
      </c>
      <c r="I102" s="29">
        <v>227</v>
      </c>
      <c r="J102" s="29">
        <v>87</v>
      </c>
      <c r="K102" s="29">
        <v>18.865633074935399</v>
      </c>
      <c r="L102" s="29">
        <v>0.99741602067183399</v>
      </c>
    </row>
  </sheetData>
  <mergeCells count="3">
    <mergeCell ref="N2:O2"/>
    <mergeCell ref="N6:Q6"/>
    <mergeCell ref="S6:V6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3"/>
  <sheetViews>
    <sheetView topLeftCell="H18" workbookViewId="0">
      <selection activeCell="N2" sqref="N2"/>
    </sheetView>
  </sheetViews>
  <sheetFormatPr baseColWidth="10" defaultColWidth="11" defaultRowHeight="15" x14ac:dyDescent="0"/>
  <cols>
    <col min="2" max="3" width="13.5" customWidth="1"/>
    <col min="5" max="5" width="31.33203125" customWidth="1"/>
    <col min="10" max="10" width="13.1640625" customWidth="1"/>
    <col min="13" max="13" width="24.1640625" customWidth="1"/>
    <col min="14" max="14" width="64.33203125" customWidth="1"/>
    <col min="15" max="15" width="54.33203125" customWidth="1"/>
  </cols>
  <sheetData>
    <row r="2" spans="2:14">
      <c r="N2" s="28" t="s">
        <v>128</v>
      </c>
    </row>
    <row r="3" spans="2:14">
      <c r="B3" s="1" t="s">
        <v>79</v>
      </c>
      <c r="C3">
        <v>3</v>
      </c>
      <c r="E3" s="1" t="s">
        <v>82</v>
      </c>
      <c r="F3">
        <v>3200</v>
      </c>
      <c r="H3" s="1" t="s">
        <v>83</v>
      </c>
      <c r="I3" s="1" t="s">
        <v>84</v>
      </c>
      <c r="J3" s="1" t="s">
        <v>85</v>
      </c>
      <c r="K3" s="1" t="s">
        <v>86</v>
      </c>
      <c r="L3" s="1" t="s">
        <v>87</v>
      </c>
      <c r="N3" t="s">
        <v>129</v>
      </c>
    </row>
    <row r="4" spans="2:14">
      <c r="E4" s="1" t="s">
        <v>141</v>
      </c>
      <c r="F4">
        <f>AVERAGE(I5:I103)</f>
        <v>43.575757575757578</v>
      </c>
      <c r="H4" s="29">
        <f>1</f>
        <v>1</v>
      </c>
      <c r="I4" s="29">
        <v>219</v>
      </c>
      <c r="J4" s="29">
        <v>387</v>
      </c>
      <c r="K4" s="29">
        <v>18.865633074935399</v>
      </c>
      <c r="L4" s="29">
        <v>0.99741602067183399</v>
      </c>
      <c r="M4" t="s">
        <v>143</v>
      </c>
      <c r="N4" t="s">
        <v>88</v>
      </c>
    </row>
    <row r="5" spans="2:14">
      <c r="B5" s="1" t="s">
        <v>81</v>
      </c>
      <c r="C5" s="1">
        <v>1</v>
      </c>
      <c r="E5" s="1" t="s">
        <v>142</v>
      </c>
      <c r="F5">
        <f>STDEV(I5:I103)</f>
        <v>8.9352442597529009</v>
      </c>
      <c r="H5">
        <f>H4+1</f>
        <v>2</v>
      </c>
      <c r="I5">
        <v>81</v>
      </c>
      <c r="J5">
        <v>387</v>
      </c>
      <c r="K5">
        <v>18.865633074935399</v>
      </c>
      <c r="L5">
        <v>0.99741602067183399</v>
      </c>
      <c r="N5" t="s">
        <v>89</v>
      </c>
    </row>
    <row r="6" spans="2:14">
      <c r="C6" s="1" t="s">
        <v>80</v>
      </c>
      <c r="D6">
        <v>24</v>
      </c>
      <c r="E6" s="1" t="s">
        <v>144</v>
      </c>
      <c r="F6">
        <v>1</v>
      </c>
      <c r="H6">
        <f t="shared" ref="H6:H69" si="0">H5+1</f>
        <v>3</v>
      </c>
      <c r="I6">
        <v>73</v>
      </c>
      <c r="J6">
        <v>387</v>
      </c>
      <c r="K6">
        <v>18.865633074935399</v>
      </c>
      <c r="L6">
        <v>0.99741602067183399</v>
      </c>
      <c r="N6" t="s">
        <v>90</v>
      </c>
    </row>
    <row r="7" spans="2:14">
      <c r="C7" s="1" t="s">
        <v>70</v>
      </c>
      <c r="D7">
        <v>2</v>
      </c>
      <c r="H7">
        <f t="shared" si="0"/>
        <v>4</v>
      </c>
      <c r="I7">
        <v>40</v>
      </c>
      <c r="J7">
        <v>387</v>
      </c>
      <c r="K7">
        <v>18.865633074935399</v>
      </c>
      <c r="L7">
        <v>0.99741602067183399</v>
      </c>
      <c r="N7" t="s">
        <v>91</v>
      </c>
    </row>
    <row r="8" spans="2:14">
      <c r="B8" s="1" t="s">
        <v>81</v>
      </c>
      <c r="C8" s="1">
        <v>2</v>
      </c>
      <c r="H8">
        <f t="shared" si="0"/>
        <v>5</v>
      </c>
      <c r="I8">
        <v>99</v>
      </c>
      <c r="J8">
        <v>387</v>
      </c>
      <c r="K8">
        <v>18.865633074935399</v>
      </c>
      <c r="L8">
        <v>0.99741602067183399</v>
      </c>
      <c r="N8" t="s">
        <v>92</v>
      </c>
    </row>
    <row r="9" spans="2:14">
      <c r="C9" s="1" t="s">
        <v>80</v>
      </c>
      <c r="D9">
        <v>16</v>
      </c>
      <c r="H9">
        <f t="shared" si="0"/>
        <v>6</v>
      </c>
      <c r="I9">
        <v>52</v>
      </c>
      <c r="J9">
        <v>387</v>
      </c>
      <c r="K9">
        <v>18.865633074935399</v>
      </c>
      <c r="L9">
        <v>0.99741602067183399</v>
      </c>
      <c r="N9" t="s">
        <v>93</v>
      </c>
    </row>
    <row r="10" spans="2:14">
      <c r="C10" s="1" t="s">
        <v>70</v>
      </c>
      <c r="D10">
        <v>2</v>
      </c>
      <c r="H10">
        <f t="shared" si="0"/>
        <v>7</v>
      </c>
      <c r="I10">
        <v>79</v>
      </c>
      <c r="J10">
        <v>387</v>
      </c>
      <c r="K10">
        <v>18.865633074935399</v>
      </c>
      <c r="L10">
        <v>0.99741602067183399</v>
      </c>
      <c r="N10" t="s">
        <v>94</v>
      </c>
    </row>
    <row r="11" spans="2:14">
      <c r="B11" s="1" t="s">
        <v>81</v>
      </c>
      <c r="C11" s="1">
        <v>2</v>
      </c>
      <c r="H11">
        <f t="shared" si="0"/>
        <v>8</v>
      </c>
      <c r="I11">
        <v>47</v>
      </c>
      <c r="J11">
        <v>387</v>
      </c>
      <c r="K11">
        <v>18.865633074935399</v>
      </c>
      <c r="L11">
        <v>0.99741602067183399</v>
      </c>
      <c r="N11" t="s">
        <v>95</v>
      </c>
    </row>
    <row r="12" spans="2:14">
      <c r="C12" s="1" t="s">
        <v>80</v>
      </c>
      <c r="D12">
        <v>4</v>
      </c>
      <c r="H12">
        <f t="shared" si="0"/>
        <v>9</v>
      </c>
      <c r="I12">
        <v>46</v>
      </c>
      <c r="J12">
        <v>387</v>
      </c>
      <c r="K12">
        <v>18.865633074935399</v>
      </c>
      <c r="L12">
        <v>0.99741602067183399</v>
      </c>
      <c r="N12" t="s">
        <v>96</v>
      </c>
    </row>
    <row r="13" spans="2:14">
      <c r="C13" s="1" t="s">
        <v>70</v>
      </c>
      <c r="D13">
        <v>2</v>
      </c>
      <c r="H13">
        <f t="shared" si="0"/>
        <v>10</v>
      </c>
      <c r="I13">
        <v>44</v>
      </c>
      <c r="J13">
        <v>387</v>
      </c>
      <c r="K13">
        <v>18.865633074935399</v>
      </c>
      <c r="L13">
        <v>0.99741602067183399</v>
      </c>
      <c r="N13" t="s">
        <v>97</v>
      </c>
    </row>
    <row r="14" spans="2:14">
      <c r="H14">
        <f t="shared" si="0"/>
        <v>11</v>
      </c>
      <c r="I14">
        <v>44</v>
      </c>
      <c r="J14">
        <v>387</v>
      </c>
      <c r="K14">
        <v>18.865633074935399</v>
      </c>
      <c r="L14">
        <v>0.99741602067183399</v>
      </c>
      <c r="N14" t="s">
        <v>98</v>
      </c>
    </row>
    <row r="15" spans="2:14">
      <c r="H15">
        <f t="shared" si="0"/>
        <v>12</v>
      </c>
      <c r="I15">
        <v>45</v>
      </c>
      <c r="J15">
        <v>387</v>
      </c>
      <c r="K15">
        <v>18.865633074935399</v>
      </c>
      <c r="L15">
        <v>0.99741602067183399</v>
      </c>
      <c r="N15" t="s">
        <v>99</v>
      </c>
    </row>
    <row r="16" spans="2:14">
      <c r="H16">
        <f t="shared" si="0"/>
        <v>13</v>
      </c>
      <c r="I16">
        <v>49</v>
      </c>
      <c r="J16">
        <v>387</v>
      </c>
      <c r="K16">
        <v>18.865633074935399</v>
      </c>
      <c r="L16">
        <v>0.99741602067183399</v>
      </c>
      <c r="N16" t="s">
        <v>100</v>
      </c>
    </row>
    <row r="17" spans="8:14">
      <c r="H17">
        <f t="shared" si="0"/>
        <v>14</v>
      </c>
      <c r="I17">
        <v>44</v>
      </c>
      <c r="J17">
        <v>387</v>
      </c>
      <c r="K17">
        <v>18.865633074935399</v>
      </c>
      <c r="L17">
        <v>0.99741602067183399</v>
      </c>
      <c r="N17" t="s">
        <v>101</v>
      </c>
    </row>
    <row r="18" spans="8:14">
      <c r="H18">
        <f t="shared" si="0"/>
        <v>15</v>
      </c>
      <c r="I18">
        <v>42</v>
      </c>
      <c r="J18">
        <v>387</v>
      </c>
      <c r="K18">
        <v>18.865633074935399</v>
      </c>
      <c r="L18">
        <v>0.99741602067183399</v>
      </c>
      <c r="N18" t="s">
        <v>102</v>
      </c>
    </row>
    <row r="19" spans="8:14">
      <c r="H19">
        <f t="shared" si="0"/>
        <v>16</v>
      </c>
      <c r="I19">
        <v>43</v>
      </c>
      <c r="J19">
        <v>387</v>
      </c>
      <c r="K19">
        <v>18.865633074935399</v>
      </c>
      <c r="L19">
        <v>0.99741602067183399</v>
      </c>
      <c r="N19" t="s">
        <v>103</v>
      </c>
    </row>
    <row r="20" spans="8:14">
      <c r="H20">
        <f t="shared" si="0"/>
        <v>17</v>
      </c>
      <c r="I20">
        <v>45</v>
      </c>
      <c r="J20">
        <v>387</v>
      </c>
      <c r="K20">
        <v>18.865633074935399</v>
      </c>
      <c r="L20">
        <v>0.99741602067183399</v>
      </c>
      <c r="N20" t="s">
        <v>104</v>
      </c>
    </row>
    <row r="21" spans="8:14">
      <c r="H21">
        <f t="shared" si="0"/>
        <v>18</v>
      </c>
      <c r="I21">
        <v>43</v>
      </c>
      <c r="J21">
        <v>387</v>
      </c>
      <c r="K21">
        <v>18.865633074935399</v>
      </c>
      <c r="L21">
        <v>0.99741602067183399</v>
      </c>
      <c r="N21" t="s">
        <v>105</v>
      </c>
    </row>
    <row r="22" spans="8:14">
      <c r="H22">
        <f t="shared" si="0"/>
        <v>19</v>
      </c>
      <c r="I22">
        <v>42</v>
      </c>
      <c r="J22">
        <v>387</v>
      </c>
      <c r="K22">
        <v>18.865633074935399</v>
      </c>
      <c r="L22">
        <v>0.99741602067183399</v>
      </c>
      <c r="N22" t="s">
        <v>106</v>
      </c>
    </row>
    <row r="23" spans="8:14">
      <c r="H23">
        <f t="shared" si="0"/>
        <v>20</v>
      </c>
      <c r="I23">
        <v>42</v>
      </c>
      <c r="J23">
        <v>387</v>
      </c>
      <c r="K23">
        <v>18.865633074935399</v>
      </c>
      <c r="L23">
        <v>0.99741602067183399</v>
      </c>
      <c r="N23" t="s">
        <v>107</v>
      </c>
    </row>
    <row r="24" spans="8:14">
      <c r="H24">
        <f t="shared" si="0"/>
        <v>21</v>
      </c>
      <c r="I24">
        <v>44</v>
      </c>
      <c r="J24">
        <v>387</v>
      </c>
      <c r="K24">
        <v>18.865633074935399</v>
      </c>
      <c r="L24">
        <v>0.99741602067183399</v>
      </c>
      <c r="N24" t="s">
        <v>108</v>
      </c>
    </row>
    <row r="25" spans="8:14">
      <c r="H25">
        <f t="shared" si="0"/>
        <v>22</v>
      </c>
      <c r="I25">
        <v>43</v>
      </c>
      <c r="J25">
        <v>387</v>
      </c>
      <c r="K25">
        <v>18.865633074935399</v>
      </c>
      <c r="L25">
        <v>0.99741602067183399</v>
      </c>
      <c r="N25" t="s">
        <v>109</v>
      </c>
    </row>
    <row r="26" spans="8:14">
      <c r="H26">
        <f t="shared" si="0"/>
        <v>23</v>
      </c>
      <c r="I26">
        <v>41</v>
      </c>
      <c r="J26">
        <v>387</v>
      </c>
      <c r="K26">
        <v>18.865633074935399</v>
      </c>
      <c r="L26">
        <v>0.99741602067183399</v>
      </c>
      <c r="N26" t="s">
        <v>110</v>
      </c>
    </row>
    <row r="27" spans="8:14">
      <c r="H27">
        <f t="shared" si="0"/>
        <v>24</v>
      </c>
      <c r="I27">
        <v>41</v>
      </c>
      <c r="J27">
        <v>387</v>
      </c>
      <c r="K27">
        <v>18.865633074935399</v>
      </c>
      <c r="L27">
        <v>0.99741602067183399</v>
      </c>
      <c r="N27" t="s">
        <v>111</v>
      </c>
    </row>
    <row r="28" spans="8:14">
      <c r="H28">
        <f t="shared" si="0"/>
        <v>25</v>
      </c>
      <c r="I28">
        <v>42</v>
      </c>
      <c r="J28">
        <v>387</v>
      </c>
      <c r="K28">
        <v>18.865633074935399</v>
      </c>
      <c r="L28">
        <v>0.99741602067183399</v>
      </c>
    </row>
    <row r="29" spans="8:14">
      <c r="H29">
        <f t="shared" si="0"/>
        <v>26</v>
      </c>
      <c r="I29">
        <v>41</v>
      </c>
      <c r="J29">
        <v>387</v>
      </c>
      <c r="K29">
        <v>18.865633074935399</v>
      </c>
      <c r="L29">
        <v>0.99741602067183399</v>
      </c>
      <c r="N29" t="s">
        <v>130</v>
      </c>
    </row>
    <row r="30" spans="8:14">
      <c r="H30">
        <f t="shared" si="0"/>
        <v>27</v>
      </c>
      <c r="I30">
        <v>41</v>
      </c>
      <c r="J30">
        <v>387</v>
      </c>
      <c r="K30">
        <v>18.865633074935399</v>
      </c>
      <c r="L30">
        <v>0.99741602067183399</v>
      </c>
      <c r="N30" t="s">
        <v>112</v>
      </c>
    </row>
    <row r="31" spans="8:14">
      <c r="H31">
        <f t="shared" si="0"/>
        <v>28</v>
      </c>
      <c r="I31">
        <v>41</v>
      </c>
      <c r="J31">
        <v>387</v>
      </c>
      <c r="K31">
        <v>18.865633074935399</v>
      </c>
      <c r="L31">
        <v>0.99741602067183399</v>
      </c>
      <c r="N31" t="s">
        <v>113</v>
      </c>
    </row>
    <row r="32" spans="8:14">
      <c r="H32">
        <f t="shared" si="0"/>
        <v>29</v>
      </c>
      <c r="I32">
        <v>55</v>
      </c>
      <c r="J32">
        <v>387</v>
      </c>
      <c r="K32">
        <v>18.865633074935399</v>
      </c>
      <c r="L32">
        <v>0.99741602067183399</v>
      </c>
      <c r="N32" t="s">
        <v>114</v>
      </c>
    </row>
    <row r="33" spans="8:14">
      <c r="H33">
        <f t="shared" si="0"/>
        <v>30</v>
      </c>
      <c r="I33">
        <v>41</v>
      </c>
      <c r="J33">
        <v>387</v>
      </c>
      <c r="K33">
        <v>18.865633074935399</v>
      </c>
      <c r="L33">
        <v>0.99741602067183399</v>
      </c>
      <c r="N33" t="s">
        <v>115</v>
      </c>
    </row>
    <row r="34" spans="8:14">
      <c r="H34">
        <f t="shared" si="0"/>
        <v>31</v>
      </c>
      <c r="I34">
        <v>41</v>
      </c>
      <c r="J34">
        <v>387</v>
      </c>
      <c r="K34">
        <v>18.865633074935399</v>
      </c>
      <c r="L34">
        <v>0.99741602067183399</v>
      </c>
      <c r="N34" t="s">
        <v>116</v>
      </c>
    </row>
    <row r="35" spans="8:14">
      <c r="H35">
        <f t="shared" si="0"/>
        <v>32</v>
      </c>
      <c r="I35">
        <v>39</v>
      </c>
      <c r="J35">
        <v>387</v>
      </c>
      <c r="K35">
        <v>18.865633074935399</v>
      </c>
      <c r="L35">
        <v>0.99741602067183399</v>
      </c>
      <c r="N35" t="s">
        <v>117</v>
      </c>
    </row>
    <row r="36" spans="8:14">
      <c r="H36">
        <f t="shared" si="0"/>
        <v>33</v>
      </c>
      <c r="I36">
        <v>40</v>
      </c>
      <c r="J36">
        <v>387</v>
      </c>
      <c r="K36">
        <v>18.865633074935399</v>
      </c>
      <c r="L36">
        <v>0.99741602067183399</v>
      </c>
      <c r="N36" t="s">
        <v>118</v>
      </c>
    </row>
    <row r="37" spans="8:14">
      <c r="H37">
        <f t="shared" si="0"/>
        <v>34</v>
      </c>
      <c r="I37">
        <v>42</v>
      </c>
      <c r="J37">
        <v>387</v>
      </c>
      <c r="K37">
        <v>18.865633074935399</v>
      </c>
      <c r="L37">
        <v>0.99741602067183399</v>
      </c>
      <c r="N37" t="s">
        <v>119</v>
      </c>
    </row>
    <row r="38" spans="8:14">
      <c r="H38">
        <f t="shared" si="0"/>
        <v>35</v>
      </c>
      <c r="I38">
        <v>41</v>
      </c>
      <c r="J38">
        <v>387</v>
      </c>
      <c r="K38">
        <v>18.865633074935399</v>
      </c>
      <c r="L38">
        <v>0.99741602067183399</v>
      </c>
      <c r="N38" t="s">
        <v>120</v>
      </c>
    </row>
    <row r="39" spans="8:14">
      <c r="H39">
        <f t="shared" si="0"/>
        <v>36</v>
      </c>
      <c r="I39">
        <v>41</v>
      </c>
      <c r="J39">
        <v>387</v>
      </c>
      <c r="K39">
        <v>18.865633074935399</v>
      </c>
      <c r="L39">
        <v>0.99741602067183399</v>
      </c>
      <c r="N39" t="s">
        <v>121</v>
      </c>
    </row>
    <row r="40" spans="8:14">
      <c r="H40">
        <f t="shared" si="0"/>
        <v>37</v>
      </c>
      <c r="I40">
        <v>39</v>
      </c>
      <c r="J40">
        <v>387</v>
      </c>
      <c r="K40">
        <v>18.865633074935399</v>
      </c>
      <c r="L40">
        <v>0.99741602067183399</v>
      </c>
      <c r="N40" t="s">
        <v>122</v>
      </c>
    </row>
    <row r="41" spans="8:14">
      <c r="H41">
        <f t="shared" si="0"/>
        <v>38</v>
      </c>
      <c r="I41">
        <v>35</v>
      </c>
      <c r="J41">
        <v>387</v>
      </c>
      <c r="K41">
        <v>18.865633074935399</v>
      </c>
      <c r="L41">
        <v>0.99741602067183399</v>
      </c>
      <c r="N41" t="s">
        <v>123</v>
      </c>
    </row>
    <row r="42" spans="8:14">
      <c r="H42">
        <f t="shared" si="0"/>
        <v>39</v>
      </c>
      <c r="I42">
        <v>40</v>
      </c>
      <c r="J42">
        <v>387</v>
      </c>
      <c r="K42">
        <v>18.865633074935399</v>
      </c>
      <c r="L42">
        <v>0.99741602067183399</v>
      </c>
      <c r="N42" t="s">
        <v>124</v>
      </c>
    </row>
    <row r="43" spans="8:14">
      <c r="H43">
        <f t="shared" si="0"/>
        <v>40</v>
      </c>
      <c r="I43">
        <v>42</v>
      </c>
      <c r="J43">
        <v>387</v>
      </c>
      <c r="K43">
        <v>18.865633074935399</v>
      </c>
      <c r="L43">
        <v>0.99741602067183399</v>
      </c>
      <c r="N43" t="s">
        <v>125</v>
      </c>
    </row>
    <row r="44" spans="8:14">
      <c r="H44">
        <f t="shared" si="0"/>
        <v>41</v>
      </c>
      <c r="I44">
        <v>38</v>
      </c>
      <c r="J44">
        <v>387</v>
      </c>
      <c r="K44">
        <v>18.865633074935399</v>
      </c>
      <c r="L44">
        <v>0.99741602067183399</v>
      </c>
      <c r="N44" t="s">
        <v>126</v>
      </c>
    </row>
    <row r="45" spans="8:14">
      <c r="H45">
        <f t="shared" si="0"/>
        <v>42</v>
      </c>
      <c r="I45">
        <v>41</v>
      </c>
      <c r="J45">
        <v>387</v>
      </c>
      <c r="K45">
        <v>18.865633074935399</v>
      </c>
      <c r="L45">
        <v>0.99741602067183399</v>
      </c>
      <c r="N45" t="s">
        <v>127</v>
      </c>
    </row>
    <row r="46" spans="8:14">
      <c r="H46">
        <f t="shared" si="0"/>
        <v>43</v>
      </c>
      <c r="I46">
        <v>43</v>
      </c>
      <c r="J46">
        <v>387</v>
      </c>
      <c r="K46">
        <v>18.865633074935399</v>
      </c>
      <c r="L46">
        <v>0.99741602067183399</v>
      </c>
    </row>
    <row r="47" spans="8:14">
      <c r="H47">
        <f t="shared" si="0"/>
        <v>44</v>
      </c>
      <c r="I47">
        <v>40</v>
      </c>
      <c r="J47">
        <v>387</v>
      </c>
      <c r="K47">
        <v>18.865633074935399</v>
      </c>
      <c r="L47">
        <v>0.99741602067183399</v>
      </c>
      <c r="N47" t="s">
        <v>135</v>
      </c>
    </row>
    <row r="48" spans="8:14">
      <c r="H48">
        <f t="shared" si="0"/>
        <v>45</v>
      </c>
      <c r="I48">
        <v>39</v>
      </c>
      <c r="J48">
        <v>387</v>
      </c>
      <c r="K48">
        <v>18.865633074935399</v>
      </c>
      <c r="L48">
        <v>0.99741602067183399</v>
      </c>
      <c r="N48" t="s">
        <v>131</v>
      </c>
    </row>
    <row r="49" spans="8:14">
      <c r="H49">
        <f t="shared" si="0"/>
        <v>46</v>
      </c>
      <c r="I49">
        <v>42</v>
      </c>
      <c r="J49">
        <v>387</v>
      </c>
      <c r="K49">
        <v>18.865633074935399</v>
      </c>
      <c r="L49">
        <v>0.99741602067183399</v>
      </c>
      <c r="N49" t="s">
        <v>132</v>
      </c>
    </row>
    <row r="50" spans="8:14">
      <c r="H50">
        <f t="shared" si="0"/>
        <v>47</v>
      </c>
      <c r="I50">
        <v>40</v>
      </c>
      <c r="J50">
        <v>387</v>
      </c>
      <c r="K50">
        <v>18.865633074935399</v>
      </c>
      <c r="L50">
        <v>0.99741602067183399</v>
      </c>
      <c r="N50" t="s">
        <v>133</v>
      </c>
    </row>
    <row r="51" spans="8:14">
      <c r="H51">
        <f t="shared" si="0"/>
        <v>48</v>
      </c>
      <c r="I51">
        <v>40</v>
      </c>
      <c r="J51">
        <v>387</v>
      </c>
      <c r="K51">
        <v>18.865633074935399</v>
      </c>
      <c r="L51">
        <v>0.99741602067183399</v>
      </c>
      <c r="N51" t="s">
        <v>134</v>
      </c>
    </row>
    <row r="52" spans="8:14">
      <c r="H52">
        <f t="shared" si="0"/>
        <v>49</v>
      </c>
      <c r="I52">
        <v>40</v>
      </c>
      <c r="J52">
        <v>387</v>
      </c>
      <c r="K52">
        <v>18.865633074935399</v>
      </c>
      <c r="L52">
        <v>0.99741602067183399</v>
      </c>
    </row>
    <row r="53" spans="8:14">
      <c r="H53">
        <f t="shared" si="0"/>
        <v>50</v>
      </c>
      <c r="I53">
        <v>38</v>
      </c>
      <c r="J53">
        <v>387</v>
      </c>
      <c r="K53">
        <v>18.865633074935399</v>
      </c>
      <c r="L53">
        <v>0.99741602067183399</v>
      </c>
    </row>
    <row r="54" spans="8:14">
      <c r="H54">
        <f t="shared" si="0"/>
        <v>51</v>
      </c>
      <c r="I54">
        <v>46</v>
      </c>
      <c r="J54">
        <v>387</v>
      </c>
      <c r="K54">
        <v>18.865633074935399</v>
      </c>
      <c r="L54">
        <v>0.99741602067183399</v>
      </c>
    </row>
    <row r="55" spans="8:14">
      <c r="H55">
        <f t="shared" si="0"/>
        <v>52</v>
      </c>
      <c r="I55">
        <v>43</v>
      </c>
      <c r="J55">
        <v>387</v>
      </c>
      <c r="K55">
        <v>18.865633074935399</v>
      </c>
      <c r="L55">
        <v>0.99741602067183399</v>
      </c>
      <c r="N55" s="28" t="s">
        <v>136</v>
      </c>
    </row>
    <row r="56" spans="8:14">
      <c r="H56">
        <f t="shared" si="0"/>
        <v>53</v>
      </c>
      <c r="I56">
        <v>52</v>
      </c>
      <c r="J56">
        <v>387</v>
      </c>
      <c r="K56">
        <v>18.865633074935399</v>
      </c>
      <c r="L56">
        <v>0.99741602067183399</v>
      </c>
      <c r="N56" t="s">
        <v>137</v>
      </c>
    </row>
    <row r="57" spans="8:14">
      <c r="H57">
        <f t="shared" si="0"/>
        <v>54</v>
      </c>
      <c r="I57">
        <v>42</v>
      </c>
      <c r="J57">
        <v>387</v>
      </c>
      <c r="K57">
        <v>18.865633074935399</v>
      </c>
      <c r="L57">
        <v>0.99741602067183399</v>
      </c>
      <c r="N57" t="s">
        <v>88</v>
      </c>
    </row>
    <row r="58" spans="8:14">
      <c r="H58">
        <f t="shared" si="0"/>
        <v>55</v>
      </c>
      <c r="I58">
        <v>40</v>
      </c>
      <c r="J58">
        <v>387</v>
      </c>
      <c r="K58">
        <v>18.865633074935399</v>
      </c>
      <c r="L58">
        <v>0.99741602067183399</v>
      </c>
      <c r="N58" t="s">
        <v>138</v>
      </c>
    </row>
    <row r="59" spans="8:14">
      <c r="H59">
        <f t="shared" si="0"/>
        <v>56</v>
      </c>
      <c r="I59">
        <v>41</v>
      </c>
      <c r="J59">
        <v>387</v>
      </c>
      <c r="K59">
        <v>18.865633074935399</v>
      </c>
      <c r="L59">
        <v>0.99741602067183399</v>
      </c>
      <c r="N59" t="s">
        <v>112</v>
      </c>
    </row>
    <row r="60" spans="8:14">
      <c r="H60">
        <f t="shared" si="0"/>
        <v>57</v>
      </c>
      <c r="I60">
        <v>41</v>
      </c>
      <c r="J60">
        <v>387</v>
      </c>
      <c r="K60">
        <v>18.865633074935399</v>
      </c>
      <c r="L60">
        <v>0.99741602067183399</v>
      </c>
      <c r="N60" t="s">
        <v>139</v>
      </c>
    </row>
    <row r="61" spans="8:14">
      <c r="H61">
        <f t="shared" si="0"/>
        <v>58</v>
      </c>
      <c r="I61">
        <v>43</v>
      </c>
      <c r="J61">
        <v>387</v>
      </c>
      <c r="K61">
        <v>18.865633074935399</v>
      </c>
      <c r="L61">
        <v>0.99741602067183399</v>
      </c>
      <c r="N61" t="s">
        <v>140</v>
      </c>
    </row>
    <row r="62" spans="8:14">
      <c r="H62">
        <f t="shared" si="0"/>
        <v>59</v>
      </c>
      <c r="I62">
        <v>43</v>
      </c>
      <c r="J62">
        <v>387</v>
      </c>
      <c r="K62">
        <v>18.865633074935399</v>
      </c>
      <c r="L62">
        <v>0.99741602067183399</v>
      </c>
    </row>
    <row r="63" spans="8:14">
      <c r="H63">
        <f t="shared" si="0"/>
        <v>60</v>
      </c>
      <c r="I63">
        <v>41</v>
      </c>
      <c r="J63">
        <v>387</v>
      </c>
      <c r="K63">
        <v>18.865633074935399</v>
      </c>
      <c r="L63">
        <v>0.99741602067183399</v>
      </c>
    </row>
    <row r="64" spans="8:14">
      <c r="H64">
        <f t="shared" si="0"/>
        <v>61</v>
      </c>
      <c r="I64">
        <v>43</v>
      </c>
      <c r="J64">
        <v>387</v>
      </c>
      <c r="K64">
        <v>18.865633074935399</v>
      </c>
      <c r="L64">
        <v>0.99741602067183399</v>
      </c>
    </row>
    <row r="65" spans="8:12">
      <c r="H65">
        <f t="shared" si="0"/>
        <v>62</v>
      </c>
      <c r="I65">
        <v>41</v>
      </c>
      <c r="J65">
        <v>387</v>
      </c>
      <c r="K65">
        <v>18.865633074935399</v>
      </c>
      <c r="L65">
        <v>0.99741602067183399</v>
      </c>
    </row>
    <row r="66" spans="8:12">
      <c r="H66">
        <f t="shared" si="0"/>
        <v>63</v>
      </c>
      <c r="I66">
        <v>41</v>
      </c>
      <c r="J66">
        <v>387</v>
      </c>
      <c r="K66">
        <v>18.865633074935399</v>
      </c>
      <c r="L66">
        <v>0.99741602067183399</v>
      </c>
    </row>
    <row r="67" spans="8:12">
      <c r="H67">
        <f t="shared" si="0"/>
        <v>64</v>
      </c>
      <c r="I67">
        <v>41</v>
      </c>
      <c r="J67">
        <v>387</v>
      </c>
      <c r="K67">
        <v>18.865633074935399</v>
      </c>
      <c r="L67">
        <v>0.99741602067183399</v>
      </c>
    </row>
    <row r="68" spans="8:12">
      <c r="H68">
        <f t="shared" si="0"/>
        <v>65</v>
      </c>
      <c r="I68">
        <v>37</v>
      </c>
      <c r="J68">
        <v>387</v>
      </c>
      <c r="K68">
        <v>18.865633074935399</v>
      </c>
      <c r="L68">
        <v>0.99741602067183399</v>
      </c>
    </row>
    <row r="69" spans="8:12">
      <c r="H69">
        <f t="shared" si="0"/>
        <v>66</v>
      </c>
      <c r="I69">
        <v>42</v>
      </c>
      <c r="J69">
        <v>387</v>
      </c>
      <c r="K69">
        <v>18.865633074935399</v>
      </c>
      <c r="L69">
        <v>0.99741602067183399</v>
      </c>
    </row>
    <row r="70" spans="8:12">
      <c r="H70">
        <f t="shared" ref="H70:H103" si="1">H69+1</f>
        <v>67</v>
      </c>
      <c r="I70">
        <v>47</v>
      </c>
      <c r="J70">
        <v>387</v>
      </c>
      <c r="K70">
        <v>18.865633074935399</v>
      </c>
      <c r="L70">
        <v>0.99741602067183399</v>
      </c>
    </row>
    <row r="71" spans="8:12">
      <c r="H71">
        <f t="shared" si="1"/>
        <v>68</v>
      </c>
      <c r="I71">
        <v>39</v>
      </c>
      <c r="J71">
        <v>387</v>
      </c>
      <c r="K71">
        <v>18.865633074935399</v>
      </c>
      <c r="L71">
        <v>0.99741602067183399</v>
      </c>
    </row>
    <row r="72" spans="8:12">
      <c r="H72">
        <f t="shared" si="1"/>
        <v>69</v>
      </c>
      <c r="I72">
        <v>39</v>
      </c>
      <c r="J72">
        <v>387</v>
      </c>
      <c r="K72">
        <v>18.865633074935399</v>
      </c>
      <c r="L72">
        <v>0.99741602067183399</v>
      </c>
    </row>
    <row r="73" spans="8:12">
      <c r="H73">
        <f t="shared" si="1"/>
        <v>70</v>
      </c>
      <c r="I73">
        <v>42</v>
      </c>
      <c r="J73">
        <v>387</v>
      </c>
      <c r="K73">
        <v>18.865633074935399</v>
      </c>
      <c r="L73">
        <v>0.99741602067183399</v>
      </c>
    </row>
    <row r="74" spans="8:12">
      <c r="H74">
        <f t="shared" si="1"/>
        <v>71</v>
      </c>
      <c r="I74">
        <v>40</v>
      </c>
      <c r="J74">
        <v>387</v>
      </c>
      <c r="K74">
        <v>18.865633074935399</v>
      </c>
      <c r="L74">
        <v>0.99741602067183399</v>
      </c>
    </row>
    <row r="75" spans="8:12">
      <c r="H75">
        <f t="shared" si="1"/>
        <v>72</v>
      </c>
      <c r="I75">
        <v>39</v>
      </c>
      <c r="J75">
        <v>387</v>
      </c>
      <c r="K75">
        <v>18.865633074935399</v>
      </c>
      <c r="L75">
        <v>0.99741602067183399</v>
      </c>
    </row>
    <row r="76" spans="8:12">
      <c r="H76">
        <f t="shared" si="1"/>
        <v>73</v>
      </c>
      <c r="I76">
        <v>41</v>
      </c>
      <c r="J76">
        <v>387</v>
      </c>
      <c r="K76">
        <v>18.865633074935399</v>
      </c>
      <c r="L76">
        <v>0.99741602067183399</v>
      </c>
    </row>
    <row r="77" spans="8:12">
      <c r="H77">
        <f t="shared" si="1"/>
        <v>74</v>
      </c>
      <c r="I77">
        <v>43</v>
      </c>
      <c r="J77">
        <v>387</v>
      </c>
      <c r="K77">
        <v>18.865633074935399</v>
      </c>
      <c r="L77">
        <v>0.99741602067183399</v>
      </c>
    </row>
    <row r="78" spans="8:12">
      <c r="H78">
        <f t="shared" si="1"/>
        <v>75</v>
      </c>
      <c r="I78">
        <v>41</v>
      </c>
      <c r="J78">
        <v>387</v>
      </c>
      <c r="K78">
        <v>18.865633074935399</v>
      </c>
      <c r="L78">
        <v>0.99741602067183399</v>
      </c>
    </row>
    <row r="79" spans="8:12">
      <c r="H79">
        <f t="shared" si="1"/>
        <v>76</v>
      </c>
      <c r="I79">
        <v>40</v>
      </c>
      <c r="J79">
        <v>387</v>
      </c>
      <c r="K79">
        <v>18.865633074935399</v>
      </c>
      <c r="L79">
        <v>0.99741602067183399</v>
      </c>
    </row>
    <row r="80" spans="8:12">
      <c r="H80">
        <f t="shared" si="1"/>
        <v>77</v>
      </c>
      <c r="I80">
        <v>40</v>
      </c>
      <c r="J80">
        <v>387</v>
      </c>
      <c r="K80">
        <v>18.865633074935399</v>
      </c>
      <c r="L80">
        <v>0.99741602067183399</v>
      </c>
    </row>
    <row r="81" spans="8:12">
      <c r="H81">
        <f t="shared" si="1"/>
        <v>78</v>
      </c>
      <c r="I81">
        <v>52</v>
      </c>
      <c r="J81">
        <v>387</v>
      </c>
      <c r="K81">
        <v>18.865633074935399</v>
      </c>
      <c r="L81">
        <v>0.99741602067183399</v>
      </c>
    </row>
    <row r="82" spans="8:12">
      <c r="H82">
        <f t="shared" si="1"/>
        <v>79</v>
      </c>
      <c r="I82">
        <v>40</v>
      </c>
      <c r="J82">
        <v>387</v>
      </c>
      <c r="K82">
        <v>18.865633074935399</v>
      </c>
      <c r="L82">
        <v>0.99741602067183399</v>
      </c>
    </row>
    <row r="83" spans="8:12">
      <c r="H83">
        <f t="shared" si="1"/>
        <v>80</v>
      </c>
      <c r="I83">
        <v>41</v>
      </c>
      <c r="J83">
        <v>387</v>
      </c>
      <c r="K83">
        <v>18.865633074935399</v>
      </c>
      <c r="L83">
        <v>0.99741602067183399</v>
      </c>
    </row>
    <row r="84" spans="8:12">
      <c r="H84">
        <f t="shared" si="1"/>
        <v>81</v>
      </c>
      <c r="I84">
        <v>40</v>
      </c>
      <c r="J84">
        <v>387</v>
      </c>
      <c r="K84">
        <v>18.865633074935399</v>
      </c>
      <c r="L84">
        <v>0.99741602067183399</v>
      </c>
    </row>
    <row r="85" spans="8:12">
      <c r="H85">
        <f t="shared" si="1"/>
        <v>82</v>
      </c>
      <c r="I85">
        <v>40</v>
      </c>
      <c r="J85">
        <v>387</v>
      </c>
      <c r="K85">
        <v>18.865633074935399</v>
      </c>
      <c r="L85">
        <v>0.99741602067183399</v>
      </c>
    </row>
    <row r="86" spans="8:12">
      <c r="H86">
        <f t="shared" si="1"/>
        <v>83</v>
      </c>
      <c r="I86">
        <v>40</v>
      </c>
      <c r="J86">
        <v>387</v>
      </c>
      <c r="K86">
        <v>18.865633074935399</v>
      </c>
      <c r="L86">
        <v>0.99741602067183399</v>
      </c>
    </row>
    <row r="87" spans="8:12">
      <c r="H87">
        <f t="shared" si="1"/>
        <v>84</v>
      </c>
      <c r="I87">
        <v>45</v>
      </c>
      <c r="J87">
        <v>387</v>
      </c>
      <c r="K87">
        <v>18.865633074935399</v>
      </c>
      <c r="L87">
        <v>0.99741602067183399</v>
      </c>
    </row>
    <row r="88" spans="8:12">
      <c r="H88">
        <f t="shared" si="1"/>
        <v>85</v>
      </c>
      <c r="I88">
        <v>41</v>
      </c>
      <c r="J88">
        <v>387</v>
      </c>
      <c r="K88">
        <v>18.865633074935399</v>
      </c>
      <c r="L88">
        <v>0.99741602067183399</v>
      </c>
    </row>
    <row r="89" spans="8:12">
      <c r="H89">
        <f t="shared" si="1"/>
        <v>86</v>
      </c>
      <c r="I89">
        <v>41</v>
      </c>
      <c r="J89">
        <v>387</v>
      </c>
      <c r="K89">
        <v>18.865633074935399</v>
      </c>
      <c r="L89">
        <v>0.99741602067183399</v>
      </c>
    </row>
    <row r="90" spans="8:12">
      <c r="H90">
        <f t="shared" si="1"/>
        <v>87</v>
      </c>
      <c r="I90">
        <v>40</v>
      </c>
      <c r="J90">
        <v>387</v>
      </c>
      <c r="K90">
        <v>18.865633074935399</v>
      </c>
      <c r="L90">
        <v>0.99741602067183399</v>
      </c>
    </row>
    <row r="91" spans="8:12">
      <c r="H91">
        <f t="shared" si="1"/>
        <v>88</v>
      </c>
      <c r="I91">
        <v>40</v>
      </c>
      <c r="J91">
        <v>387</v>
      </c>
      <c r="K91">
        <v>18.865633074935399</v>
      </c>
      <c r="L91">
        <v>0.99741602067183399</v>
      </c>
    </row>
    <row r="92" spans="8:12">
      <c r="H92">
        <f t="shared" si="1"/>
        <v>89</v>
      </c>
      <c r="I92">
        <v>40</v>
      </c>
      <c r="J92">
        <v>387</v>
      </c>
      <c r="K92">
        <v>18.865633074935399</v>
      </c>
      <c r="L92">
        <v>0.99741602067183399</v>
      </c>
    </row>
    <row r="93" spans="8:12">
      <c r="H93">
        <f t="shared" si="1"/>
        <v>90</v>
      </c>
      <c r="I93">
        <v>41</v>
      </c>
      <c r="J93">
        <v>387</v>
      </c>
      <c r="K93">
        <v>18.865633074935399</v>
      </c>
      <c r="L93">
        <v>0.99741602067183399</v>
      </c>
    </row>
    <row r="94" spans="8:12">
      <c r="H94">
        <f t="shared" si="1"/>
        <v>91</v>
      </c>
      <c r="I94">
        <v>44</v>
      </c>
      <c r="J94">
        <v>387</v>
      </c>
      <c r="K94">
        <v>18.865633074935399</v>
      </c>
      <c r="L94">
        <v>0.99741602067183399</v>
      </c>
    </row>
    <row r="95" spans="8:12">
      <c r="H95">
        <f t="shared" si="1"/>
        <v>92</v>
      </c>
      <c r="I95">
        <v>39</v>
      </c>
      <c r="J95">
        <v>387</v>
      </c>
      <c r="K95">
        <v>18.865633074935399</v>
      </c>
      <c r="L95">
        <v>0.99741602067183399</v>
      </c>
    </row>
    <row r="96" spans="8:12">
      <c r="H96">
        <f t="shared" si="1"/>
        <v>93</v>
      </c>
      <c r="I96">
        <v>41</v>
      </c>
      <c r="J96">
        <v>387</v>
      </c>
      <c r="K96">
        <v>18.865633074935399</v>
      </c>
      <c r="L96">
        <v>0.99741602067183399</v>
      </c>
    </row>
    <row r="97" spans="8:12">
      <c r="H97">
        <f t="shared" si="1"/>
        <v>94</v>
      </c>
      <c r="I97">
        <v>43</v>
      </c>
      <c r="J97">
        <v>387</v>
      </c>
      <c r="K97">
        <v>18.865633074935399</v>
      </c>
      <c r="L97">
        <v>0.99741602067183399</v>
      </c>
    </row>
    <row r="98" spans="8:12">
      <c r="H98">
        <f t="shared" si="1"/>
        <v>95</v>
      </c>
      <c r="I98">
        <v>41</v>
      </c>
      <c r="J98">
        <v>387</v>
      </c>
      <c r="K98">
        <v>18.865633074935399</v>
      </c>
      <c r="L98">
        <v>0.99741602067183399</v>
      </c>
    </row>
    <row r="99" spans="8:12">
      <c r="H99">
        <f t="shared" si="1"/>
        <v>96</v>
      </c>
      <c r="I99">
        <v>41</v>
      </c>
      <c r="J99">
        <v>387</v>
      </c>
      <c r="K99">
        <v>18.865633074935399</v>
      </c>
      <c r="L99">
        <v>0.99741602067183399</v>
      </c>
    </row>
    <row r="100" spans="8:12">
      <c r="H100">
        <f t="shared" si="1"/>
        <v>97</v>
      </c>
      <c r="I100">
        <v>41</v>
      </c>
      <c r="J100">
        <v>387</v>
      </c>
      <c r="K100">
        <v>18.865633074935399</v>
      </c>
      <c r="L100">
        <v>0.99741602067183399</v>
      </c>
    </row>
    <row r="101" spans="8:12">
      <c r="H101">
        <f t="shared" si="1"/>
        <v>98</v>
      </c>
      <c r="I101">
        <v>36</v>
      </c>
      <c r="J101">
        <v>387</v>
      </c>
      <c r="K101">
        <v>18.865633074935399</v>
      </c>
      <c r="L101">
        <v>0.99741602067183399</v>
      </c>
    </row>
    <row r="102" spans="8:12">
      <c r="H102">
        <f t="shared" si="1"/>
        <v>99</v>
      </c>
      <c r="I102">
        <v>45</v>
      </c>
      <c r="J102">
        <v>387</v>
      </c>
      <c r="K102">
        <v>18.865633074935399</v>
      </c>
      <c r="L102">
        <v>0.99741602067183399</v>
      </c>
    </row>
    <row r="103" spans="8:12">
      <c r="H103">
        <f t="shared" si="1"/>
        <v>100</v>
      </c>
      <c r="I103">
        <v>43</v>
      </c>
      <c r="J103">
        <v>387</v>
      </c>
      <c r="K103">
        <v>18.865633074935399</v>
      </c>
      <c r="L103">
        <v>0.99741602067183399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9"/>
  <sheetViews>
    <sheetView tabSelected="1" topLeftCell="G4" zoomScale="85" zoomScaleNormal="85" zoomScalePageLayoutView="85" workbookViewId="0">
      <selection activeCell="B49" sqref="B49"/>
    </sheetView>
  </sheetViews>
  <sheetFormatPr baseColWidth="10" defaultColWidth="11" defaultRowHeight="15" x14ac:dyDescent="0"/>
  <cols>
    <col min="2" max="2" width="20.33203125" customWidth="1"/>
    <col min="3" max="3" width="16.5" customWidth="1"/>
    <col min="4" max="4" width="17.83203125" customWidth="1"/>
    <col min="5" max="5" width="15.1640625" customWidth="1"/>
    <col min="6" max="6" width="14.1640625" customWidth="1"/>
    <col min="7" max="7" width="26.5" customWidth="1"/>
    <col min="8" max="8" width="32.83203125" customWidth="1"/>
  </cols>
  <sheetData>
    <row r="3" spans="1:9">
      <c r="A3" s="53" t="s">
        <v>189</v>
      </c>
      <c r="B3" s="53"/>
    </row>
    <row r="4" spans="1:9">
      <c r="A4" s="31" t="s">
        <v>193</v>
      </c>
      <c r="B4" s="31" t="s">
        <v>194</v>
      </c>
    </row>
    <row r="5" spans="1:9">
      <c r="A5">
        <f>AVERAGE(D14:D38)</f>
        <v>74.36</v>
      </c>
      <c r="B5">
        <f>STDEV(D14:D38)</f>
        <v>40.816540764743898</v>
      </c>
    </row>
    <row r="7" spans="1:9">
      <c r="A7" s="54" t="s">
        <v>195</v>
      </c>
      <c r="B7" s="54"/>
      <c r="C7" s="54"/>
      <c r="D7" s="54"/>
      <c r="F7" s="54" t="s">
        <v>243</v>
      </c>
      <c r="G7" s="54"/>
      <c r="H7" s="54"/>
      <c r="I7" s="54"/>
    </row>
    <row r="8" spans="1:9">
      <c r="A8" s="31" t="s">
        <v>193</v>
      </c>
      <c r="B8" s="31" t="s">
        <v>194</v>
      </c>
      <c r="C8" s="31" t="s">
        <v>196</v>
      </c>
      <c r="D8" s="31" t="s">
        <v>197</v>
      </c>
      <c r="F8" s="31" t="s">
        <v>193</v>
      </c>
      <c r="G8" s="31" t="s">
        <v>194</v>
      </c>
      <c r="H8" s="31" t="s">
        <v>196</v>
      </c>
      <c r="I8" s="31" t="s">
        <v>197</v>
      </c>
    </row>
    <row r="9" spans="1:9">
      <c r="A9">
        <f>AVERAGE(C14:C38)</f>
        <v>1.4</v>
      </c>
      <c r="B9">
        <f>STDEV(C14:C38)</f>
        <v>0.9574271077563381</v>
      </c>
      <c r="C9">
        <v>0</v>
      </c>
      <c r="D9">
        <v>3</v>
      </c>
      <c r="F9">
        <f>AVERAGE(E14:E38)</f>
        <v>772.76</v>
      </c>
      <c r="G9">
        <f>STDEV(E14:E38)</f>
        <v>423.57686040040795</v>
      </c>
      <c r="H9">
        <v>387</v>
      </c>
      <c r="I9">
        <v>1536</v>
      </c>
    </row>
    <row r="13" spans="1:9">
      <c r="A13" s="1" t="s">
        <v>83</v>
      </c>
      <c r="B13" s="1" t="s">
        <v>187</v>
      </c>
      <c r="C13" s="1" t="s">
        <v>226</v>
      </c>
      <c r="D13" s="1" t="s">
        <v>190</v>
      </c>
      <c r="E13" s="1" t="s">
        <v>85</v>
      </c>
      <c r="F13" s="1" t="s">
        <v>86</v>
      </c>
      <c r="G13" s="1" t="s">
        <v>191</v>
      </c>
      <c r="H13" s="1" t="s">
        <v>188</v>
      </c>
    </row>
    <row r="14" spans="1:9">
      <c r="A14">
        <v>31</v>
      </c>
      <c r="B14">
        <v>1.0033468999999999</v>
      </c>
      <c r="C14">
        <v>0</v>
      </c>
      <c r="D14">
        <v>85</v>
      </c>
      <c r="E14">
        <v>1536</v>
      </c>
      <c r="F14">
        <v>20.5</v>
      </c>
      <c r="G14">
        <v>0.99934895833333304</v>
      </c>
      <c r="H14" t="s">
        <v>227</v>
      </c>
    </row>
    <row r="15" spans="1:9">
      <c r="A15">
        <v>5</v>
      </c>
      <c r="B15">
        <v>1.0771090999999999</v>
      </c>
      <c r="C15">
        <v>0</v>
      </c>
      <c r="D15">
        <v>80</v>
      </c>
      <c r="E15">
        <v>1536</v>
      </c>
      <c r="F15">
        <v>20.5</v>
      </c>
      <c r="G15">
        <v>0.99934895833333304</v>
      </c>
      <c r="H15" t="s">
        <v>227</v>
      </c>
    </row>
    <row r="16" spans="1:9">
      <c r="A16">
        <v>3</v>
      </c>
      <c r="B16">
        <v>1.3193953</v>
      </c>
      <c r="C16">
        <v>0</v>
      </c>
      <c r="D16">
        <v>123</v>
      </c>
      <c r="E16">
        <v>1536</v>
      </c>
      <c r="F16">
        <v>20.5</v>
      </c>
      <c r="G16">
        <v>0.99934895833333304</v>
      </c>
      <c r="H16" t="s">
        <v>227</v>
      </c>
    </row>
    <row r="17" spans="1:8">
      <c r="A17">
        <v>12</v>
      </c>
      <c r="B17">
        <v>1.4352744</v>
      </c>
      <c r="C17">
        <v>1</v>
      </c>
      <c r="D17">
        <v>114</v>
      </c>
      <c r="E17">
        <v>1441</v>
      </c>
      <c r="F17">
        <v>19.756419153365702</v>
      </c>
      <c r="G17">
        <v>0.99930603747397595</v>
      </c>
      <c r="H17" t="s">
        <v>237</v>
      </c>
    </row>
    <row r="18" spans="1:8">
      <c r="A18">
        <v>33</v>
      </c>
      <c r="B18">
        <v>1.6402192</v>
      </c>
      <c r="C18">
        <v>2</v>
      </c>
      <c r="D18">
        <v>163</v>
      </c>
      <c r="E18">
        <v>1282</v>
      </c>
      <c r="F18">
        <v>19.311232449297901</v>
      </c>
      <c r="G18">
        <v>0.99921996879875197</v>
      </c>
      <c r="H18" t="s">
        <v>234</v>
      </c>
    </row>
    <row r="19" spans="1:8">
      <c r="A19">
        <v>94</v>
      </c>
      <c r="B19">
        <v>1.8310685</v>
      </c>
      <c r="C19">
        <v>2</v>
      </c>
      <c r="D19">
        <v>154</v>
      </c>
      <c r="E19">
        <v>1200</v>
      </c>
      <c r="F19">
        <v>19.5483333333333</v>
      </c>
      <c r="G19">
        <v>0.99916666666666598</v>
      </c>
      <c r="H19" t="s">
        <v>232</v>
      </c>
    </row>
    <row r="20" spans="1:8">
      <c r="A20">
        <v>75</v>
      </c>
      <c r="B20">
        <v>2.1015418000000001</v>
      </c>
      <c r="C20">
        <v>2</v>
      </c>
      <c r="D20">
        <v>118</v>
      </c>
      <c r="E20">
        <v>1032</v>
      </c>
      <c r="F20">
        <v>18.7916666666666</v>
      </c>
      <c r="G20">
        <v>0.99903100775193798</v>
      </c>
      <c r="H20" t="s">
        <v>241</v>
      </c>
    </row>
    <row r="21" spans="1:8">
      <c r="A21">
        <v>27</v>
      </c>
      <c r="B21">
        <v>2.2146444000000001</v>
      </c>
      <c r="C21">
        <v>3</v>
      </c>
      <c r="D21">
        <v>126</v>
      </c>
      <c r="E21">
        <v>901</v>
      </c>
      <c r="F21">
        <v>18.3951165371809</v>
      </c>
      <c r="G21">
        <v>0.99889012208657002</v>
      </c>
      <c r="H21" t="s">
        <v>239</v>
      </c>
    </row>
    <row r="22" spans="1:8">
      <c r="A22">
        <v>77</v>
      </c>
      <c r="B22">
        <v>2.3907970000000001</v>
      </c>
      <c r="C22">
        <v>3</v>
      </c>
      <c r="D22">
        <v>105</v>
      </c>
      <c r="E22">
        <v>819</v>
      </c>
      <c r="F22">
        <v>18.750915750915699</v>
      </c>
      <c r="G22">
        <v>0.99877899877899801</v>
      </c>
      <c r="H22" t="s">
        <v>240</v>
      </c>
    </row>
    <row r="23" spans="1:8">
      <c r="A23">
        <v>6</v>
      </c>
      <c r="B23">
        <v>2.6507117999999998</v>
      </c>
      <c r="C23">
        <v>1</v>
      </c>
      <c r="D23">
        <v>85</v>
      </c>
      <c r="E23">
        <v>771</v>
      </c>
      <c r="F23">
        <v>19.434500648508401</v>
      </c>
      <c r="G23">
        <v>0.99870298313878003</v>
      </c>
      <c r="H23" t="s">
        <v>233</v>
      </c>
    </row>
    <row r="24" spans="1:8">
      <c r="A24">
        <v>86</v>
      </c>
      <c r="B24">
        <v>2.7483050000000002</v>
      </c>
      <c r="C24">
        <v>1</v>
      </c>
      <c r="D24">
        <v>74</v>
      </c>
      <c r="E24">
        <v>771</v>
      </c>
      <c r="F24">
        <v>19.434500648508401</v>
      </c>
      <c r="G24">
        <v>0.99870298313878003</v>
      </c>
      <c r="H24" t="s">
        <v>233</v>
      </c>
    </row>
    <row r="25" spans="1:8">
      <c r="A25">
        <v>29</v>
      </c>
      <c r="B25">
        <v>2.8695083000000001</v>
      </c>
      <c r="C25">
        <v>1</v>
      </c>
      <c r="D25">
        <v>80</v>
      </c>
      <c r="E25">
        <v>771</v>
      </c>
      <c r="F25">
        <v>19.434500648508401</v>
      </c>
      <c r="G25">
        <v>0.99870298313878003</v>
      </c>
      <c r="H25" t="s">
        <v>233</v>
      </c>
    </row>
    <row r="26" spans="1:8">
      <c r="A26">
        <v>54</v>
      </c>
      <c r="B26">
        <v>2.8926847000000002</v>
      </c>
      <c r="C26">
        <v>1</v>
      </c>
      <c r="D26">
        <v>72</v>
      </c>
      <c r="E26">
        <v>771</v>
      </c>
      <c r="F26">
        <v>19.434500648508401</v>
      </c>
      <c r="G26">
        <v>0.99870298313878003</v>
      </c>
      <c r="H26" t="s">
        <v>233</v>
      </c>
    </row>
    <row r="27" spans="1:8">
      <c r="A27">
        <v>74</v>
      </c>
      <c r="B27">
        <v>3.3048060000000001</v>
      </c>
      <c r="C27">
        <v>3</v>
      </c>
      <c r="D27">
        <v>62</v>
      </c>
      <c r="E27">
        <v>517</v>
      </c>
      <c r="F27">
        <v>16.9458413926499</v>
      </c>
      <c r="G27">
        <v>0.99806576402321001</v>
      </c>
      <c r="H27" t="s">
        <v>235</v>
      </c>
    </row>
    <row r="28" spans="1:8">
      <c r="A28">
        <v>8</v>
      </c>
      <c r="B28">
        <v>3.3476496</v>
      </c>
      <c r="C28">
        <v>3</v>
      </c>
      <c r="D28">
        <v>66</v>
      </c>
      <c r="E28">
        <v>517</v>
      </c>
      <c r="F28">
        <v>16.9458413926499</v>
      </c>
      <c r="G28">
        <v>0.99806576402321001</v>
      </c>
      <c r="H28" t="s">
        <v>235</v>
      </c>
    </row>
    <row r="29" spans="1:8">
      <c r="A29">
        <v>11</v>
      </c>
      <c r="B29">
        <v>3.5242971999999999</v>
      </c>
      <c r="C29">
        <v>3</v>
      </c>
      <c r="D29">
        <v>55</v>
      </c>
      <c r="E29">
        <v>435</v>
      </c>
      <c r="F29">
        <v>17.531034482758599</v>
      </c>
      <c r="G29">
        <v>0.99770114942528698</v>
      </c>
      <c r="H29" t="s">
        <v>236</v>
      </c>
    </row>
    <row r="30" spans="1:8">
      <c r="A30">
        <v>68</v>
      </c>
      <c r="B30">
        <v>3.7578773000000001</v>
      </c>
      <c r="C30">
        <v>1</v>
      </c>
      <c r="D30">
        <v>37</v>
      </c>
      <c r="E30">
        <v>387</v>
      </c>
      <c r="F30">
        <v>18.865633074935399</v>
      </c>
      <c r="G30">
        <v>0.99741602067183399</v>
      </c>
      <c r="H30" t="s">
        <v>231</v>
      </c>
    </row>
    <row r="31" spans="1:8">
      <c r="A31">
        <v>24</v>
      </c>
      <c r="B31">
        <v>4.0695829999999997</v>
      </c>
      <c r="C31">
        <v>1</v>
      </c>
      <c r="D31">
        <v>33</v>
      </c>
      <c r="E31">
        <v>387</v>
      </c>
      <c r="F31">
        <v>18.865633074935399</v>
      </c>
      <c r="G31">
        <v>0.99741602067183399</v>
      </c>
      <c r="H31" t="s">
        <v>231</v>
      </c>
    </row>
    <row r="32" spans="1:8">
      <c r="A32">
        <v>44</v>
      </c>
      <c r="B32">
        <v>4.1905446</v>
      </c>
      <c r="C32">
        <v>1</v>
      </c>
      <c r="D32">
        <v>35</v>
      </c>
      <c r="E32">
        <v>387</v>
      </c>
      <c r="F32">
        <v>18.865633074935399</v>
      </c>
      <c r="G32">
        <v>0.99741602067183399</v>
      </c>
      <c r="H32" t="s">
        <v>231</v>
      </c>
    </row>
    <row r="33" spans="1:8">
      <c r="A33">
        <v>19</v>
      </c>
      <c r="B33">
        <v>4.2848300000000004</v>
      </c>
      <c r="C33">
        <v>1</v>
      </c>
      <c r="D33">
        <v>30</v>
      </c>
      <c r="E33">
        <v>387</v>
      </c>
      <c r="F33">
        <v>18.865633074935399</v>
      </c>
      <c r="G33">
        <v>0.99741602067183399</v>
      </c>
      <c r="H33" t="s">
        <v>231</v>
      </c>
    </row>
    <row r="34" spans="1:8">
      <c r="A34">
        <v>16</v>
      </c>
      <c r="B34">
        <v>4.3316590000000001</v>
      </c>
      <c r="C34">
        <v>1</v>
      </c>
      <c r="D34">
        <v>32</v>
      </c>
      <c r="E34">
        <v>387</v>
      </c>
      <c r="F34">
        <v>18.865633074935399</v>
      </c>
      <c r="G34">
        <v>0.99741602067183399</v>
      </c>
      <c r="H34" t="s">
        <v>231</v>
      </c>
    </row>
    <row r="35" spans="1:8">
      <c r="A35">
        <v>71</v>
      </c>
      <c r="B35">
        <v>4.5127525000000004</v>
      </c>
      <c r="C35">
        <v>1</v>
      </c>
      <c r="D35">
        <v>34</v>
      </c>
      <c r="E35">
        <v>387</v>
      </c>
      <c r="F35">
        <v>18.865633074935399</v>
      </c>
      <c r="G35">
        <v>0.99741602067183399</v>
      </c>
      <c r="H35" t="s">
        <v>231</v>
      </c>
    </row>
    <row r="36" spans="1:8">
      <c r="A36">
        <v>98</v>
      </c>
      <c r="B36">
        <v>4.6574077999999997</v>
      </c>
      <c r="C36">
        <v>1</v>
      </c>
      <c r="D36">
        <v>33</v>
      </c>
      <c r="E36">
        <v>387</v>
      </c>
      <c r="F36">
        <v>18.865633074935399</v>
      </c>
      <c r="G36">
        <v>0.99741602067183399</v>
      </c>
      <c r="H36" t="s">
        <v>231</v>
      </c>
    </row>
    <row r="37" spans="1:8">
      <c r="A37">
        <v>89</v>
      </c>
      <c r="B37">
        <v>4.7173550000000004</v>
      </c>
      <c r="C37">
        <v>1</v>
      </c>
      <c r="D37">
        <v>34</v>
      </c>
      <c r="E37">
        <v>387</v>
      </c>
      <c r="F37">
        <v>18.865633074935399</v>
      </c>
      <c r="G37">
        <v>0.99741602067183399</v>
      </c>
      <c r="H37" t="s">
        <v>231</v>
      </c>
    </row>
    <row r="38" spans="1:8">
      <c r="A38">
        <v>55</v>
      </c>
      <c r="B38">
        <v>4.9075613000000002</v>
      </c>
      <c r="C38">
        <v>1</v>
      </c>
      <c r="D38">
        <v>29</v>
      </c>
      <c r="E38">
        <v>387</v>
      </c>
      <c r="F38">
        <v>18.865633074935399</v>
      </c>
      <c r="G38">
        <v>0.99741602067183399</v>
      </c>
      <c r="H38" t="s">
        <v>231</v>
      </c>
    </row>
    <row r="39" spans="1:8">
      <c r="A39" s="29">
        <v>1</v>
      </c>
      <c r="B39" s="29">
        <v>4.8347329999999999</v>
      </c>
      <c r="C39" s="29">
        <v>1</v>
      </c>
      <c r="D39" s="29">
        <v>227</v>
      </c>
      <c r="E39" s="29">
        <v>87</v>
      </c>
      <c r="F39" s="29">
        <v>18.865633074935399</v>
      </c>
      <c r="G39" s="29">
        <v>0.99741602067183399</v>
      </c>
      <c r="H39" t="s">
        <v>192</v>
      </c>
    </row>
  </sheetData>
  <mergeCells count="3">
    <mergeCell ref="A3:B3"/>
    <mergeCell ref="A7:D7"/>
    <mergeCell ref="F7:I7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Service Set</vt:lpstr>
      <vt:lpstr>ExampleResults2</vt:lpstr>
      <vt:lpstr>ExampleResultsTodos</vt:lpstr>
      <vt:lpstr>ExampleResultsOld</vt:lpstr>
      <vt:lpstr>ExampleResultsSmall</vt:lpstr>
    </vt:vector>
  </TitlesOfParts>
  <Company>FCTUC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Araújo</dc:creator>
  <cp:lastModifiedBy>Jorge Araújo</cp:lastModifiedBy>
  <dcterms:created xsi:type="dcterms:W3CDTF">2013-11-21T20:43:51Z</dcterms:created>
  <dcterms:modified xsi:type="dcterms:W3CDTF">2013-11-30T12:08:06Z</dcterms:modified>
</cp:coreProperties>
</file>