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15255" windowHeight="5130"/>
  </bookViews>
  <sheets>
    <sheet name="Tabelle1" sheetId="1" r:id="rId1"/>
    <sheet name="Tabelle2" sheetId="2" r:id="rId2"/>
    <sheet name="Tabelle3" sheetId="3" r:id="rId3"/>
  </sheets>
  <calcPr calcId="124519"/>
</workbook>
</file>

<file path=xl/calcChain.xml><?xml version="1.0" encoding="utf-8"?>
<calcChain xmlns="http://schemas.openxmlformats.org/spreadsheetml/2006/main">
  <c r="G52" i="1"/>
  <c r="B51"/>
  <c r="A51"/>
  <c r="B52"/>
  <c r="A52"/>
  <c r="B50"/>
  <c r="A50"/>
  <c r="C51"/>
  <c r="B48"/>
  <c r="A48"/>
  <c r="B47"/>
  <c r="A47"/>
  <c r="B46"/>
  <c r="C46"/>
  <c r="A46"/>
  <c r="E43"/>
  <c r="D43"/>
  <c r="C43"/>
  <c r="A43"/>
  <c r="B43"/>
  <c r="D39"/>
  <c r="C39"/>
  <c r="B39"/>
  <c r="A39"/>
  <c r="C52" l="1"/>
  <c r="C50"/>
  <c r="C48"/>
  <c r="C47"/>
</calcChain>
</file>

<file path=xl/sharedStrings.xml><?xml version="1.0" encoding="utf-8"?>
<sst xmlns="http://schemas.openxmlformats.org/spreadsheetml/2006/main" count="48" uniqueCount="34">
  <si>
    <t>Statische Methode</t>
  </si>
  <si>
    <t>Länge cm</t>
  </si>
  <si>
    <t>Kraft N</t>
  </si>
  <si>
    <t>Masse_klein g</t>
  </si>
  <si>
    <t>Masse_groß g</t>
  </si>
  <si>
    <t>D'</t>
  </si>
  <si>
    <t>dynamische Methode</t>
  </si>
  <si>
    <t>Schwingungsdauer T (5 Perioden)</t>
  </si>
  <si>
    <t>Mittelwert T</t>
  </si>
  <si>
    <t>anisotrope Verteilung</t>
  </si>
  <si>
    <t>1. Messung</t>
  </si>
  <si>
    <t>2. Messung</t>
  </si>
  <si>
    <t>3. Messung</t>
  </si>
  <si>
    <t>Länge (kleine Masse)</t>
  </si>
  <si>
    <t>A</t>
  </si>
  <si>
    <t>B</t>
  </si>
  <si>
    <t>Länge (große Masse)</t>
  </si>
  <si>
    <t>C</t>
  </si>
  <si>
    <t>D</t>
  </si>
  <si>
    <t xml:space="preserve"> c</t>
  </si>
  <si>
    <t xml:space="preserve"> b</t>
  </si>
  <si>
    <t>isotrope Verteilung</t>
  </si>
  <si>
    <t>DeltaF</t>
  </si>
  <si>
    <t>Delta L</t>
  </si>
  <si>
    <t>Delta phi</t>
  </si>
  <si>
    <t>df</t>
  </si>
  <si>
    <t>d L</t>
  </si>
  <si>
    <t>dPhi</t>
  </si>
  <si>
    <t>dD</t>
  </si>
  <si>
    <t>dm</t>
  </si>
  <si>
    <t>dl</t>
  </si>
  <si>
    <t>dt1</t>
  </si>
  <si>
    <t>dt2</t>
  </si>
  <si>
    <t>dT</t>
  </si>
</sst>
</file>

<file path=xl/styles.xml><?xml version="1.0" encoding="utf-8"?>
<styleSheet xmlns="http://schemas.openxmlformats.org/spreadsheetml/2006/main">
  <numFmts count="3">
    <numFmt numFmtId="164" formatCode="0.00;[Red]0.00"/>
    <numFmt numFmtId="165" formatCode="0.00000;[Red]0.00000"/>
    <numFmt numFmtId="166" formatCode="0.0000;[Red]0.0000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NumberFormat="1" applyAlignment="1">
      <alignment horizontal="left"/>
    </xf>
    <xf numFmtId="164" fontId="0" fillId="2" borderId="0" xfId="0" applyNumberFormat="1" applyFill="1"/>
    <xf numFmtId="0" fontId="0" fillId="2" borderId="0" xfId="0" applyNumberFormat="1" applyFill="1" applyAlignment="1">
      <alignment horizontal="left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52"/>
  <sheetViews>
    <sheetView tabSelected="1" topLeftCell="A19" workbookViewId="0">
      <selection activeCell="G52" sqref="G52"/>
    </sheetView>
  </sheetViews>
  <sheetFormatPr baseColWidth="10" defaultRowHeight="15"/>
  <cols>
    <col min="1" max="10" width="15.7109375" style="1" customWidth="1"/>
  </cols>
  <sheetData>
    <row r="2" spans="1:10">
      <c r="A2" s="1" t="s">
        <v>0</v>
      </c>
      <c r="B2" s="1" t="s">
        <v>1</v>
      </c>
      <c r="C2" s="1" t="s">
        <v>2</v>
      </c>
      <c r="E2" s="1" t="s">
        <v>3</v>
      </c>
      <c r="F2" s="1" t="s">
        <v>4</v>
      </c>
      <c r="J2" s="1" t="s">
        <v>5</v>
      </c>
    </row>
    <row r="3" spans="1:10">
      <c r="B3" s="1">
        <v>0.15</v>
      </c>
      <c r="C3" s="1">
        <v>1.3</v>
      </c>
      <c r="E3" s="1">
        <v>109</v>
      </c>
      <c r="F3" s="1">
        <v>292</v>
      </c>
      <c r="J3" s="1">
        <v>3.1050955414012701E-2</v>
      </c>
    </row>
    <row r="6" spans="1:10">
      <c r="A6" s="1" t="s">
        <v>6</v>
      </c>
      <c r="B6" s="1" t="s">
        <v>1</v>
      </c>
      <c r="C6" s="1" t="s">
        <v>7</v>
      </c>
      <c r="H6" s="1" t="s">
        <v>8</v>
      </c>
      <c r="J6" s="1" t="s">
        <v>5</v>
      </c>
    </row>
    <row r="7" spans="1:10">
      <c r="B7" s="1">
        <v>0</v>
      </c>
      <c r="C7" s="1">
        <v>10</v>
      </c>
      <c r="D7" s="1">
        <v>9</v>
      </c>
      <c r="E7" s="1">
        <v>10</v>
      </c>
      <c r="F7" s="1">
        <v>10</v>
      </c>
      <c r="G7" s="1">
        <v>10</v>
      </c>
      <c r="H7" s="1">
        <v>1.96</v>
      </c>
      <c r="J7" s="1">
        <v>2.2853821813170899E-2</v>
      </c>
    </row>
    <row r="8" spans="1:10">
      <c r="B8" s="1">
        <v>15</v>
      </c>
      <c r="C8" s="1">
        <v>18</v>
      </c>
      <c r="D8" s="1">
        <v>17.5</v>
      </c>
      <c r="E8" s="1">
        <v>17.399999999999999</v>
      </c>
      <c r="F8" s="1">
        <v>17.399999999999999</v>
      </c>
      <c r="G8" s="1">
        <v>17.399999999999999</v>
      </c>
      <c r="H8" s="1">
        <v>3.508</v>
      </c>
    </row>
    <row r="12" spans="1:10">
      <c r="C12" s="1" t="s">
        <v>9</v>
      </c>
      <c r="D12" s="1" t="s">
        <v>10</v>
      </c>
      <c r="E12" s="1" t="s">
        <v>11</v>
      </c>
      <c r="F12" s="1" t="s">
        <v>12</v>
      </c>
    </row>
    <row r="13" spans="1:10">
      <c r="A13" s="1" t="s">
        <v>13</v>
      </c>
      <c r="C13" s="5" t="s">
        <v>14</v>
      </c>
      <c r="D13" s="5">
        <v>32.94</v>
      </c>
      <c r="E13" s="5">
        <v>33.020000000000003</v>
      </c>
      <c r="F13" s="5">
        <v>32.97</v>
      </c>
      <c r="G13" s="5">
        <v>9.8930000000000007</v>
      </c>
      <c r="H13" s="5">
        <v>3.2976666666666699</v>
      </c>
      <c r="J13" s="5">
        <v>0.61259246483111196</v>
      </c>
    </row>
    <row r="14" spans="1:10">
      <c r="A14" s="1">
        <v>5</v>
      </c>
      <c r="C14" s="1" t="s">
        <v>15</v>
      </c>
      <c r="D14" s="1">
        <v>32.18</v>
      </c>
      <c r="E14" s="1">
        <v>32.06</v>
      </c>
      <c r="F14" s="1">
        <v>32.06</v>
      </c>
      <c r="G14" s="1">
        <v>9.6300000000000008</v>
      </c>
      <c r="H14" s="1">
        <v>3.21</v>
      </c>
      <c r="J14" s="1">
        <v>0.58045453226912402</v>
      </c>
    </row>
    <row r="15" spans="1:10">
      <c r="A15" s="1" t="s">
        <v>16</v>
      </c>
      <c r="C15" s="1" t="s">
        <v>17</v>
      </c>
      <c r="D15" s="1">
        <v>30</v>
      </c>
      <c r="E15" s="1">
        <v>30.09</v>
      </c>
      <c r="F15" s="1">
        <v>29.66</v>
      </c>
      <c r="G15" s="1">
        <v>8.9749999999999996</v>
      </c>
      <c r="H15" s="1">
        <v>2.9916666666666698</v>
      </c>
      <c r="J15" s="1">
        <v>0.50417876118740801</v>
      </c>
    </row>
    <row r="16" spans="1:10">
      <c r="A16" s="1">
        <v>8</v>
      </c>
      <c r="C16" s="5" t="s">
        <v>18</v>
      </c>
      <c r="D16" s="5">
        <v>28.09</v>
      </c>
      <c r="E16" s="5">
        <v>28.85</v>
      </c>
      <c r="F16" s="5">
        <v>28.59</v>
      </c>
      <c r="G16" s="5">
        <v>8.5530000000000008</v>
      </c>
      <c r="H16" s="5">
        <v>2.851</v>
      </c>
      <c r="J16" s="5">
        <v>0.45788095123731598</v>
      </c>
    </row>
    <row r="17" spans="1:10">
      <c r="C17" s="4">
        <v>12</v>
      </c>
      <c r="D17" s="1">
        <v>26.25</v>
      </c>
      <c r="E17" s="1">
        <v>26.47</v>
      </c>
      <c r="F17" s="1">
        <v>26.78</v>
      </c>
      <c r="G17" s="1">
        <v>7.95</v>
      </c>
      <c r="H17" s="1">
        <v>2.65</v>
      </c>
      <c r="J17" s="1">
        <v>0.39559417638220901</v>
      </c>
    </row>
    <row r="18" spans="1:10">
      <c r="C18" s="4">
        <v>11</v>
      </c>
      <c r="D18" s="1">
        <v>21.32</v>
      </c>
      <c r="E18" s="1">
        <v>21.18</v>
      </c>
      <c r="F18" s="1">
        <v>21.25</v>
      </c>
      <c r="G18" s="1">
        <v>6.375</v>
      </c>
      <c r="H18" s="1">
        <v>2.125</v>
      </c>
      <c r="J18" s="1">
        <v>0.254375927764459</v>
      </c>
    </row>
    <row r="19" spans="1:10">
      <c r="C19" s="6">
        <v>10</v>
      </c>
      <c r="D19" s="5">
        <v>17.87</v>
      </c>
      <c r="E19" s="5">
        <v>18</v>
      </c>
      <c r="F19" s="5">
        <v>17.91</v>
      </c>
      <c r="G19" s="5">
        <v>5.3780000000000001</v>
      </c>
      <c r="H19" s="5">
        <v>1.79266666666667</v>
      </c>
      <c r="J19" s="5">
        <v>0.18103278311108201</v>
      </c>
    </row>
    <row r="20" spans="1:10">
      <c r="C20" s="1" t="s">
        <v>19</v>
      </c>
      <c r="D20" s="1">
        <v>22.5</v>
      </c>
      <c r="E20" s="1">
        <v>22.82</v>
      </c>
      <c r="F20" s="1">
        <v>22.66</v>
      </c>
      <c r="G20" s="1">
        <v>6.798</v>
      </c>
      <c r="H20" s="1">
        <v>2.266</v>
      </c>
      <c r="J20" s="1">
        <v>0.28925305386167399</v>
      </c>
    </row>
    <row r="21" spans="1:10">
      <c r="C21" s="1" t="s">
        <v>20</v>
      </c>
      <c r="D21" s="1">
        <v>30.22</v>
      </c>
      <c r="E21" s="1">
        <v>30.18</v>
      </c>
      <c r="F21" s="1">
        <v>30.25</v>
      </c>
      <c r="G21" s="1">
        <v>9.0649999999999995</v>
      </c>
      <c r="H21" s="1">
        <v>3.0216666666666701</v>
      </c>
      <c r="J21" s="1">
        <v>0.51434112351127503</v>
      </c>
    </row>
    <row r="23" spans="1:10">
      <c r="C23" s="1" t="s">
        <v>21</v>
      </c>
      <c r="D23" s="1" t="s">
        <v>10</v>
      </c>
      <c r="E23" s="1" t="s">
        <v>10</v>
      </c>
      <c r="F23" s="1" t="s">
        <v>10</v>
      </c>
    </row>
    <row r="24" spans="1:10">
      <c r="A24" s="1" t="s">
        <v>13</v>
      </c>
      <c r="C24" s="5" t="s">
        <v>14</v>
      </c>
      <c r="D24" s="5">
        <v>33.659999999999997</v>
      </c>
      <c r="E24" s="5">
        <v>33.590000000000003</v>
      </c>
      <c r="F24" s="5">
        <v>33.44</v>
      </c>
      <c r="G24" s="5">
        <v>10.069000000000001</v>
      </c>
      <c r="H24" s="5">
        <v>3.3563333333333301</v>
      </c>
      <c r="J24" s="5">
        <v>0.63458282544997602</v>
      </c>
    </row>
    <row r="25" spans="1:10">
      <c r="A25" s="1">
        <v>10</v>
      </c>
      <c r="C25" s="1" t="s">
        <v>15</v>
      </c>
      <c r="D25" s="1">
        <v>31.82</v>
      </c>
      <c r="E25" s="1">
        <v>31.97</v>
      </c>
      <c r="F25" s="1">
        <v>31.85</v>
      </c>
      <c r="G25" s="1">
        <v>9.5640000000000001</v>
      </c>
      <c r="H25" s="1">
        <v>3.1880000000000002</v>
      </c>
      <c r="J25" s="1">
        <v>0.57252541103155097</v>
      </c>
    </row>
    <row r="26" spans="1:10">
      <c r="A26" s="1" t="s">
        <v>16</v>
      </c>
      <c r="C26" s="1" t="s">
        <v>17</v>
      </c>
      <c r="D26" s="1">
        <v>27.32</v>
      </c>
      <c r="E26" s="1">
        <v>27.18</v>
      </c>
      <c r="F26" s="1">
        <v>27.25</v>
      </c>
      <c r="G26" s="1">
        <v>8.1750000000000007</v>
      </c>
      <c r="H26" s="1">
        <v>2.7250000000000001</v>
      </c>
      <c r="J26" s="1">
        <v>0.41830316924145799</v>
      </c>
    </row>
    <row r="27" spans="1:10">
      <c r="A27" s="1">
        <v>6</v>
      </c>
      <c r="C27" s="5" t="s">
        <v>18</v>
      </c>
      <c r="D27" s="5">
        <v>24.32</v>
      </c>
      <c r="E27" s="5">
        <v>24.22</v>
      </c>
      <c r="F27" s="5">
        <v>24.18</v>
      </c>
      <c r="G27" s="5">
        <v>7.2720000000000002</v>
      </c>
      <c r="H27" s="5">
        <v>2.4239999999999999</v>
      </c>
      <c r="J27" s="5">
        <v>0.33099647808136001</v>
      </c>
    </row>
    <row r="28" spans="1:10">
      <c r="C28" s="4">
        <v>12</v>
      </c>
      <c r="D28" s="1">
        <v>24.09</v>
      </c>
      <c r="E28" s="1">
        <v>24.18</v>
      </c>
      <c r="F28" s="1">
        <v>24.06</v>
      </c>
      <c r="G28" s="1">
        <v>7.2329999999999997</v>
      </c>
      <c r="H28" s="1">
        <v>2.411</v>
      </c>
      <c r="J28" s="1">
        <v>0.32745570599784202</v>
      </c>
    </row>
    <row r="29" spans="1:10">
      <c r="C29" s="4">
        <v>11</v>
      </c>
      <c r="D29" s="1">
        <v>23.94</v>
      </c>
      <c r="E29" s="1">
        <v>23.82</v>
      </c>
      <c r="F29" s="1">
        <v>23.32</v>
      </c>
      <c r="G29" s="1">
        <v>7.1079999999999997</v>
      </c>
      <c r="H29" s="1">
        <v>2.36933333333333</v>
      </c>
      <c r="J29" s="1">
        <v>0.31623539018063301</v>
      </c>
    </row>
    <row r="30" spans="1:10">
      <c r="C30" s="6">
        <v>10</v>
      </c>
      <c r="D30" s="5">
        <v>24.44</v>
      </c>
      <c r="E30" s="5">
        <v>24.13</v>
      </c>
      <c r="F30" s="5">
        <v>24.32</v>
      </c>
      <c r="G30" s="5">
        <v>7.2889999999999997</v>
      </c>
      <c r="H30" s="5">
        <v>2.42966666666667</v>
      </c>
      <c r="J30" s="5">
        <v>0.33254585026820599</v>
      </c>
    </row>
    <row r="31" spans="1:10">
      <c r="C31" s="1" t="s">
        <v>19</v>
      </c>
      <c r="D31" s="1">
        <v>26.85</v>
      </c>
      <c r="E31" s="1">
        <v>27.06</v>
      </c>
      <c r="F31" s="1">
        <v>27</v>
      </c>
      <c r="G31" s="1">
        <v>8.0909999999999993</v>
      </c>
      <c r="H31" s="1">
        <v>2.6970000000000001</v>
      </c>
      <c r="J31" s="1">
        <v>0.40975101182150198</v>
      </c>
    </row>
    <row r="32" spans="1:10">
      <c r="C32" s="1" t="s">
        <v>20</v>
      </c>
      <c r="D32" s="1">
        <v>31.94</v>
      </c>
      <c r="E32" s="1">
        <v>31.82</v>
      </c>
      <c r="F32" s="1">
        <v>31.85</v>
      </c>
      <c r="G32" s="1">
        <v>9.5609999999999999</v>
      </c>
      <c r="H32" s="1">
        <v>3.1869999999999998</v>
      </c>
      <c r="J32" s="1">
        <v>0.57216629207470704</v>
      </c>
    </row>
    <row r="35" spans="1:10">
      <c r="A35" s="1" t="s">
        <v>22</v>
      </c>
      <c r="B35" s="1" t="s">
        <v>23</v>
      </c>
      <c r="C35" s="1" t="s">
        <v>24</v>
      </c>
    </row>
    <row r="36" spans="1:10">
      <c r="A36" s="2">
        <v>0.01</v>
      </c>
      <c r="B36" s="2">
        <v>1E-3</v>
      </c>
      <c r="C36" s="2">
        <v>0.17</v>
      </c>
      <c r="D36" s="2"/>
      <c r="E36" s="2"/>
      <c r="F36" s="2"/>
      <c r="G36" s="2"/>
      <c r="H36" s="2"/>
      <c r="I36" s="2"/>
      <c r="J36" s="2"/>
    </row>
    <row r="37" spans="1:10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>
      <c r="A38" s="2" t="s">
        <v>25</v>
      </c>
      <c r="B38" s="2" t="s">
        <v>26</v>
      </c>
      <c r="C38" s="2" t="s">
        <v>27</v>
      </c>
      <c r="D38" s="2" t="s">
        <v>28</v>
      </c>
      <c r="E38" s="2"/>
      <c r="F38" s="2"/>
      <c r="G38" s="2"/>
      <c r="H38" s="2"/>
      <c r="I38" s="2"/>
      <c r="J38" s="2"/>
    </row>
    <row r="39" spans="1:10">
      <c r="A39" s="2">
        <f>A36*B3/(2*3.14)</f>
        <v>2.3885350318471338E-4</v>
      </c>
      <c r="B39" s="2">
        <f>C3*B36/(2*3.14)</f>
        <v>2.0700636942675162E-4</v>
      </c>
      <c r="C39" s="2">
        <f>C3*B3*0.17/((2*3.14)^2)</f>
        <v>8.4055134082518571E-4</v>
      </c>
      <c r="D39" s="2">
        <f>SUM(A39:C39)</f>
        <v>1.2864112134366506E-3</v>
      </c>
      <c r="E39" s="2"/>
      <c r="F39" s="2"/>
      <c r="G39" s="2"/>
      <c r="H39" s="2"/>
      <c r="I39" s="2"/>
      <c r="J39" s="2"/>
    </row>
    <row r="40" spans="1:10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>
      <c r="A42" s="2" t="s">
        <v>29</v>
      </c>
      <c r="B42" s="2" t="s">
        <v>30</v>
      </c>
      <c r="C42" s="2" t="s">
        <v>31</v>
      </c>
      <c r="D42" s="2" t="s">
        <v>32</v>
      </c>
      <c r="E42" s="2"/>
      <c r="F42" s="2"/>
      <c r="G42" s="2"/>
      <c r="H42" s="2"/>
      <c r="I42" s="2"/>
      <c r="J42" s="2"/>
    </row>
    <row r="43" spans="1:10">
      <c r="A43" s="2">
        <f>(16*(3.14^2)*0.001*(0.15^2))/(((3.51^2)-(1.96)^2))</f>
        <v>4.1864197676475803E-4</v>
      </c>
      <c r="B43" s="2">
        <f>(16*(3.14^2)*0.109*(0.001*0.15))/(((3.51^2)-(1.96)^2))</f>
        <v>3.0421316978239079E-4</v>
      </c>
      <c r="C43" s="2">
        <f>(16*(3.14^2)*0.109*(0.15^2)*3.51*0.2)/(((3.51^2)-(1.96)^2)^2)</f>
        <v>3.7782210034895038E-3</v>
      </c>
      <c r="D43" s="2">
        <f>(16*(3.14^2)*0.109*(0.15^2)*1.96*0.2)/(((3.51^2)-(1.96)^2)^2)</f>
        <v>2.109775831008384E-3</v>
      </c>
      <c r="E43" s="2">
        <f>SUM(A43:D43)</f>
        <v>6.6108519810450369E-3</v>
      </c>
      <c r="F43" s="2"/>
      <c r="G43" s="2"/>
      <c r="H43" s="2"/>
      <c r="I43" s="2"/>
      <c r="J43" s="2"/>
    </row>
    <row r="44" spans="1:10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>
      <c r="A45" s="1" t="s">
        <v>33</v>
      </c>
      <c r="B45" s="1" t="s">
        <v>28</v>
      </c>
    </row>
    <row r="46" spans="1:10">
      <c r="A46" s="2">
        <f>((2*2.85*0.1)/(2*3.14)^2)*0.023</f>
        <v>3.3241713659783357E-4</v>
      </c>
      <c r="B46" s="2">
        <f>(((2.85)/(2*3.14))^2)*0.00661</f>
        <v>1.3613565712604974E-3</v>
      </c>
      <c r="C46" s="3">
        <f>A46+B46</f>
        <v>1.693773707858331E-3</v>
      </c>
    </row>
    <row r="47" spans="1:10">
      <c r="A47" s="2">
        <f>((2*1.79*0.1)/(2*3.14)^2)*0.023</f>
        <v>2.0878128930179723E-4</v>
      </c>
      <c r="B47" s="2">
        <f>(((1.79)/(2*3.14))^2)*0.00661</f>
        <v>5.3701724714998579E-4</v>
      </c>
      <c r="C47" s="3">
        <f t="shared" ref="C47:C53" si="0">A47+B47</f>
        <v>7.4579853645178305E-4</v>
      </c>
    </row>
    <row r="48" spans="1:10">
      <c r="A48" s="2">
        <f>((2*3.3*0.1)/(2*3.14)^2)*0.023</f>
        <v>3.8490405290275465E-4</v>
      </c>
      <c r="B48" s="2">
        <f>(((3.3)/(2*3.14))^2)*0.00661</f>
        <v>1.8251982839060409E-3</v>
      </c>
      <c r="C48" s="3">
        <f t="shared" si="0"/>
        <v>2.2101023368087955E-3</v>
      </c>
    </row>
    <row r="49" spans="1:7">
      <c r="A49" s="2"/>
      <c r="B49" s="2"/>
      <c r="C49" s="3"/>
    </row>
    <row r="50" spans="1:7">
      <c r="A50" s="2">
        <f>((2*2.42*0.1)/(2*3.14)^2)*0.023</f>
        <v>2.8226297212868671E-4</v>
      </c>
      <c r="B50" s="2">
        <f>(((2.42)/(2*3.14))^2)*0.00661</f>
        <v>9.8155107712280423E-4</v>
      </c>
      <c r="C50" s="3">
        <f t="shared" si="0"/>
        <v>1.2638140492514909E-3</v>
      </c>
    </row>
    <row r="51" spans="1:7">
      <c r="A51" s="2">
        <f>((2*2.43*0.1)/(2*3.14)^2)*0.023</f>
        <v>2.834293480465739E-4</v>
      </c>
      <c r="B51" s="2">
        <f>(((2.43)/(2*3.14))^2)*0.00661</f>
        <v>9.896798298105402E-4</v>
      </c>
      <c r="C51" s="3">
        <f>A51+B51</f>
        <v>1.2731091778571142E-3</v>
      </c>
    </row>
    <row r="52" spans="1:7">
      <c r="A52" s="2">
        <f>((2*3.36*0.1)/(2*3.14)^2)*0.023</f>
        <v>3.9190230841007749E-4</v>
      </c>
      <c r="B52" s="2">
        <f>(((3.36)/(2*3.14))^2)*0.00661</f>
        <v>1.892172501927056E-3</v>
      </c>
      <c r="C52" s="3">
        <f t="shared" si="0"/>
        <v>2.2840748103371334E-3</v>
      </c>
      <c r="G52" s="2">
        <f>C52/J24*100</f>
        <v>0.35993328510230638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Gentian</dc:creator>
  <cp:lastModifiedBy>Gentian</cp:lastModifiedBy>
  <dcterms:created xsi:type="dcterms:W3CDTF">2015-06-09T08:36:35Z</dcterms:created>
  <dcterms:modified xsi:type="dcterms:W3CDTF">2015-06-09T11:51:27Z</dcterms:modified>
</cp:coreProperties>
</file>