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5315" windowHeight="519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G22" i="1"/>
  <c r="E22"/>
  <c r="G13"/>
  <c r="G5"/>
  <c r="E13"/>
  <c r="F13"/>
  <c r="F14"/>
  <c r="F15"/>
  <c r="F22"/>
  <c r="F23"/>
  <c r="F24"/>
  <c r="F6"/>
  <c r="F7"/>
  <c r="F5"/>
  <c r="I11"/>
  <c r="I12"/>
  <c r="F1"/>
  <c r="I10"/>
  <c r="D13"/>
  <c r="J6"/>
  <c r="J5"/>
  <c r="J4"/>
  <c r="J3"/>
  <c r="J2"/>
  <c r="D14" l="1"/>
  <c r="D15"/>
  <c r="D7"/>
  <c r="D22"/>
  <c r="D6"/>
  <c r="D23"/>
  <c r="D5"/>
  <c r="E5" s="1"/>
  <c r="D24"/>
</calcChain>
</file>

<file path=xl/sharedStrings.xml><?xml version="1.0" encoding="utf-8"?>
<sst xmlns="http://schemas.openxmlformats.org/spreadsheetml/2006/main" count="26" uniqueCount="13">
  <si>
    <t>Luft</t>
  </si>
  <si>
    <t>Abstand davor</t>
  </si>
  <si>
    <t>Abstand danach</t>
  </si>
  <si>
    <t>f</t>
  </si>
  <si>
    <t>Adiabatenexp</t>
  </si>
  <si>
    <t>CO2</t>
  </si>
  <si>
    <t>Argon</t>
  </si>
  <si>
    <t>Gemittelt</t>
  </si>
  <si>
    <t>m</t>
  </si>
  <si>
    <t>p</t>
  </si>
  <si>
    <t>d</t>
  </si>
  <si>
    <t>x</t>
  </si>
  <si>
    <t>Fehler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</si>
</sst>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"/>
  <sheetViews>
    <sheetView tabSelected="1" topLeftCell="A16" workbookViewId="0">
      <selection activeCell="B22" sqref="B22:F24"/>
    </sheetView>
  </sheetViews>
  <sheetFormatPr baseColWidth="10" defaultRowHeight="15"/>
  <cols>
    <col min="1" max="1" width="14.28515625" customWidth="1"/>
    <col min="2" max="2" width="15" customWidth="1"/>
    <col min="4" max="4" width="14" customWidth="1"/>
    <col min="5" max="5" width="0" hidden="1" customWidth="1"/>
    <col min="6" max="6" width="12" bestFit="1" customWidth="1"/>
  </cols>
  <sheetData>
    <row r="1" spans="1:10">
      <c r="A1" t="s">
        <v>0</v>
      </c>
      <c r="F1">
        <f>(16*3.14*8.8781*10^(-3))/((1.6*10^(-2))^2*1.021*10^5)</f>
        <v>1.7064908178256614E-2</v>
      </c>
    </row>
    <row r="2" spans="1:10">
      <c r="I2" t="s">
        <v>8</v>
      </c>
      <c r="J2">
        <f>0.0001*10^(-3)</f>
        <v>1.0000000000000001E-7</v>
      </c>
    </row>
    <row r="3" spans="1:10">
      <c r="A3" t="s">
        <v>1</v>
      </c>
      <c r="B3" t="s">
        <v>2</v>
      </c>
      <c r="C3" t="s">
        <v>3</v>
      </c>
      <c r="D3" t="s">
        <v>4</v>
      </c>
      <c r="E3" t="s">
        <v>7</v>
      </c>
      <c r="F3" t="s">
        <v>12</v>
      </c>
      <c r="I3" t="s">
        <v>9</v>
      </c>
      <c r="J3">
        <f>0.002*10^5</f>
        <v>200</v>
      </c>
    </row>
    <row r="4" spans="1:10">
      <c r="I4" t="s">
        <v>10</v>
      </c>
      <c r="J4">
        <f>1*10^(-6)</f>
        <v>9.9999999999999995E-7</v>
      </c>
    </row>
    <row r="5" spans="1:10">
      <c r="A5" s="1">
        <v>30</v>
      </c>
      <c r="B5" s="1">
        <v>0.30399999999999999</v>
      </c>
      <c r="C5" s="1">
        <v>15.6</v>
      </c>
      <c r="D5" s="1">
        <f>F$1*B5*C5^2</f>
        <v>1.262486480495201</v>
      </c>
      <c r="E5" s="1">
        <f>AVERAGE(D5:D7)</f>
        <v>1.2553028367484822</v>
      </c>
      <c r="F5" s="1">
        <f>16*3.14*((B5*C5^2*J$2)+(I$10*C5^2*J$5)+(2*I$10*B5*J$6)/(I$11^2*I$12)  + (2*I$10*B5*C5^2 *J$4)/(I$11^3 *I$12) +  (2*I$10*B5*C5^2 *J$3)/(I$11^2 *I$12^2) )</f>
        <v>0.11921056258879176</v>
      </c>
      <c r="G5" s="1">
        <f>AVERAGE(F5:F7)</f>
        <v>0.20995584465423647</v>
      </c>
      <c r="I5" t="s">
        <v>11</v>
      </c>
      <c r="J5">
        <f>1*10^(-3)</f>
        <v>1E-3</v>
      </c>
    </row>
    <row r="6" spans="1:10">
      <c r="A6" s="1">
        <v>20</v>
      </c>
      <c r="B6" s="1">
        <v>0.19600000000000001</v>
      </c>
      <c r="C6" s="1">
        <v>19.5</v>
      </c>
      <c r="D6" s="1">
        <f>F$1*B6*C6^2</f>
        <v>1.2718305416172873</v>
      </c>
      <c r="E6" s="1"/>
      <c r="F6" s="1">
        <f t="shared" ref="F6:F25" si="0">16*3.14*((B6*C6^2*J$2)+(I$10*C6^2*J$5)+(2*I$10*B6*J$6)/(I$11^2*I$12)  + (2*I$10*B6*C6^2 *J$4)/(I$11^3 *I$12) +  (2*I$10*B6*C6^2 *J$3)/(I$11^2 *I$12^2) )</f>
        <v>0.17846591193803632</v>
      </c>
      <c r="I6" t="s">
        <v>3</v>
      </c>
      <c r="J6">
        <f>0.5</f>
        <v>0.5</v>
      </c>
    </row>
    <row r="7" spans="1:10">
      <c r="A7" s="1">
        <v>10</v>
      </c>
      <c r="B7" s="1">
        <v>9.9000000000000005E-2</v>
      </c>
      <c r="C7" s="1">
        <v>27</v>
      </c>
      <c r="D7" s="1">
        <f>F$1*B7*C7^2</f>
        <v>1.2315914881329582</v>
      </c>
      <c r="E7" s="1"/>
      <c r="F7" s="1">
        <f t="shared" si="0"/>
        <v>0.33219105943588134</v>
      </c>
    </row>
    <row r="8" spans="1:10">
      <c r="A8" s="1"/>
      <c r="B8" s="1"/>
      <c r="C8" s="1"/>
      <c r="D8" s="1"/>
      <c r="E8" s="1"/>
    </row>
    <row r="9" spans="1:10">
      <c r="A9" s="1" t="s">
        <v>5</v>
      </c>
      <c r="B9" s="1"/>
      <c r="C9" s="1"/>
      <c r="D9" s="1"/>
      <c r="E9" s="1"/>
    </row>
    <row r="10" spans="1:10">
      <c r="A10" s="1"/>
      <c r="B10" s="1"/>
      <c r="C10" s="1"/>
      <c r="D10" s="1"/>
      <c r="E10" s="1"/>
      <c r="I10">
        <f>8.8781*10^(-3)</f>
        <v>8.8780999999999999E-3</v>
      </c>
    </row>
    <row r="11" spans="1:10">
      <c r="A11" s="1" t="s">
        <v>1</v>
      </c>
      <c r="B11" s="1" t="s">
        <v>2</v>
      </c>
      <c r="C11" s="1" t="s">
        <v>3</v>
      </c>
      <c r="D11" t="s">
        <v>4</v>
      </c>
      <c r="E11" s="1" t="s">
        <v>7</v>
      </c>
      <c r="F11" t="s">
        <v>12</v>
      </c>
      <c r="I11">
        <f>(1.6*10^(-2))</f>
        <v>1.6E-2</v>
      </c>
    </row>
    <row r="12" spans="1:10">
      <c r="A12" s="1"/>
      <c r="B12" s="1"/>
      <c r="C12" s="1"/>
      <c r="D12" s="1"/>
      <c r="E12" s="1"/>
      <c r="I12">
        <f>1.021*10^5</f>
        <v>102099.99999999999</v>
      </c>
    </row>
    <row r="13" spans="1:10">
      <c r="A13" s="1">
        <v>22.5</v>
      </c>
      <c r="B13" s="1">
        <v>0.22</v>
      </c>
      <c r="C13" s="1">
        <v>17.7</v>
      </c>
      <c r="D13" s="1">
        <f t="shared" ref="D8:D24" si="1">F$1*B13*C13^2</f>
        <v>1.1761783182965231</v>
      </c>
      <c r="E13" s="1">
        <f>AVERAGE(D13:D15)</f>
        <v>1.1517393219962784</v>
      </c>
      <c r="F13" s="1">
        <f t="shared" si="0"/>
        <v>0.14859405989677454</v>
      </c>
      <c r="G13" s="1">
        <f>AVERAGE(F13:F15)</f>
        <v>0.11504183454445756</v>
      </c>
    </row>
    <row r="14" spans="1:10">
      <c r="A14" s="1">
        <v>28</v>
      </c>
      <c r="B14" s="1">
        <v>0.27600000000000002</v>
      </c>
      <c r="C14" s="1">
        <v>15.7</v>
      </c>
      <c r="D14" s="1">
        <f t="shared" si="1"/>
        <v>1.1609468638529385</v>
      </c>
      <c r="E14" s="1"/>
      <c r="F14" s="1">
        <f t="shared" si="0"/>
        <v>0.11968844621105358</v>
      </c>
    </row>
    <row r="15" spans="1:10">
      <c r="A15" s="1">
        <v>46</v>
      </c>
      <c r="B15" s="1">
        <v>0.45500000000000002</v>
      </c>
      <c r="C15" s="1">
        <v>12</v>
      </c>
      <c r="D15" s="1">
        <f t="shared" si="1"/>
        <v>1.1180927838393735</v>
      </c>
      <c r="E15" s="1"/>
      <c r="F15" s="1">
        <f t="shared" si="0"/>
        <v>7.6842997525544562E-2</v>
      </c>
    </row>
    <row r="16" spans="1:10">
      <c r="A16" s="1"/>
      <c r="B16" s="1"/>
      <c r="C16" s="1"/>
      <c r="D16" s="1"/>
      <c r="E16" s="1"/>
      <c r="F16" s="1"/>
    </row>
    <row r="17" spans="1:7">
      <c r="A17" s="1"/>
      <c r="B17" s="1"/>
      <c r="C17" s="1"/>
      <c r="D17" s="1"/>
      <c r="E17" s="1"/>
      <c r="F17" s="1"/>
    </row>
    <row r="18" spans="1:7">
      <c r="A18" s="1" t="s">
        <v>6</v>
      </c>
      <c r="B18" s="1"/>
      <c r="C18" s="1"/>
      <c r="D18" s="1"/>
      <c r="E18" s="1"/>
      <c r="F18" s="1"/>
    </row>
    <row r="19" spans="1:7">
      <c r="A19" s="1"/>
      <c r="B19" s="1"/>
      <c r="C19" s="1"/>
      <c r="D19" s="1"/>
      <c r="E19" s="1"/>
      <c r="F19" s="1"/>
    </row>
    <row r="20" spans="1:7">
      <c r="A20" s="1" t="s">
        <v>1</v>
      </c>
      <c r="B20" s="1" t="s">
        <v>2</v>
      </c>
      <c r="C20" s="1" t="s">
        <v>3</v>
      </c>
      <c r="D20" t="s">
        <v>4</v>
      </c>
      <c r="E20" s="1" t="s">
        <v>7</v>
      </c>
      <c r="F20" s="1" t="s">
        <v>12</v>
      </c>
    </row>
    <row r="21" spans="1:7">
      <c r="A21" s="1"/>
      <c r="B21" s="1"/>
      <c r="C21" s="1"/>
      <c r="D21" s="1"/>
      <c r="E21" s="1"/>
      <c r="F21" s="1"/>
    </row>
    <row r="22" spans="1:7">
      <c r="A22" s="1">
        <v>27.5</v>
      </c>
      <c r="B22" s="1">
        <v>0.27800000000000002</v>
      </c>
      <c r="C22" s="1">
        <v>17.7</v>
      </c>
      <c r="D22" s="1">
        <f t="shared" si="1"/>
        <v>1.486261693120152</v>
      </c>
      <c r="E22" s="1">
        <f>AVERAGE(D22:D24)</f>
        <v>1.4480477322893366</v>
      </c>
      <c r="F22" s="1">
        <f t="shared" si="0"/>
        <v>0.15092869742506021</v>
      </c>
      <c r="G22" s="1">
        <f>AVERAGE(F22:F24)</f>
        <v>0.20516595046590461</v>
      </c>
    </row>
    <row r="23" spans="1:7">
      <c r="A23" s="1">
        <v>39.5</v>
      </c>
      <c r="B23" s="1">
        <v>0.40500000000000003</v>
      </c>
      <c r="C23" s="1">
        <v>14.5</v>
      </c>
      <c r="D23" s="1">
        <f t="shared" si="1"/>
        <v>1.4530982625137736</v>
      </c>
      <c r="F23" s="1">
        <f t="shared" si="0"/>
        <v>0.10699258349092503</v>
      </c>
    </row>
    <row r="24" spans="1:7">
      <c r="A24" s="1">
        <v>10.3</v>
      </c>
      <c r="B24" s="1">
        <v>0.105</v>
      </c>
      <c r="C24" s="1">
        <v>28</v>
      </c>
      <c r="D24" s="1">
        <f t="shared" si="1"/>
        <v>1.4047832412340844</v>
      </c>
      <c r="F24" s="1">
        <f t="shared" si="0"/>
        <v>0.35757657048172858</v>
      </c>
    </row>
    <row r="25" spans="1:7">
      <c r="A25" s="1"/>
      <c r="B25" s="1"/>
      <c r="C25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Gentian</dc:creator>
  <cp:lastModifiedBy>Gentian</cp:lastModifiedBy>
  <dcterms:created xsi:type="dcterms:W3CDTF">2015-10-06T17:31:12Z</dcterms:created>
  <dcterms:modified xsi:type="dcterms:W3CDTF">2015-10-06T23:46:30Z</dcterms:modified>
</cp:coreProperties>
</file>