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-Bio-UAM\abc\"/>
    </mc:Choice>
  </mc:AlternateContent>
  <xr:revisionPtr revIDLastSave="0" documentId="13_ncr:1_{74DB064D-9BCB-4C22-9A3E-FDBE1427B9BD}" xr6:coauthVersionLast="36" xr6:coauthVersionMax="36" xr10:uidLastSave="{00000000-0000-0000-0000-000000000000}"/>
  <bookViews>
    <workbookView xWindow="0" yWindow="0" windowWidth="23040" windowHeight="9060" xr2:uid="{820A5253-48AA-42BB-9B35-108347C0AAE5}"/>
  </bookViews>
  <sheets>
    <sheet name="da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I2" i="1"/>
  <c r="I5" i="1"/>
  <c r="I6" i="1"/>
  <c r="I7" i="1"/>
  <c r="I8" i="1"/>
  <c r="I9" i="1"/>
  <c r="I10" i="1"/>
  <c r="I11" i="1"/>
  <c r="I14" i="1"/>
  <c r="I15" i="1"/>
  <c r="I16" i="1"/>
  <c r="I19" i="1"/>
  <c r="I20" i="1"/>
  <c r="I23" i="1"/>
  <c r="I25" i="1"/>
  <c r="I26" i="1"/>
  <c r="I27" i="1"/>
  <c r="I29" i="1"/>
  <c r="I31" i="1"/>
  <c r="I32" i="1"/>
  <c r="I34" i="1"/>
  <c r="I35" i="1"/>
  <c r="I36" i="1"/>
  <c r="I37" i="1"/>
  <c r="I38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7" i="1"/>
  <c r="I58" i="1"/>
  <c r="I59" i="1"/>
  <c r="I60" i="1"/>
  <c r="I61" i="1"/>
  <c r="I62" i="1"/>
  <c r="I63" i="1"/>
  <c r="I64" i="1"/>
  <c r="I65" i="1"/>
  <c r="I67" i="1"/>
  <c r="I69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5" i="1"/>
  <c r="I86" i="1"/>
  <c r="I87" i="1"/>
  <c r="J87" i="1"/>
  <c r="AA87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4" i="1"/>
  <c r="I126" i="1"/>
  <c r="I128" i="1"/>
  <c r="I129" i="1"/>
  <c r="I130" i="1"/>
  <c r="I131" i="1"/>
  <c r="I132" i="1"/>
  <c r="I133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9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J164" i="1"/>
  <c r="Z164" i="1" s="1"/>
  <c r="I16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3" i="1"/>
  <c r="I205" i="1"/>
  <c r="I206" i="1"/>
  <c r="I207" i="1"/>
  <c r="I208" i="1"/>
  <c r="I209" i="1"/>
  <c r="I211" i="1"/>
  <c r="I212" i="1"/>
  <c r="I213" i="1"/>
  <c r="I214" i="1"/>
  <c r="I216" i="1"/>
  <c r="I217" i="1"/>
  <c r="I218" i="1"/>
  <c r="I219" i="1"/>
  <c r="I220" i="1"/>
  <c r="I221" i="1"/>
  <c r="I222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9" i="1"/>
  <c r="I240" i="1"/>
  <c r="I241" i="1"/>
  <c r="I242" i="1"/>
  <c r="I243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9" i="1"/>
  <c r="I261" i="1"/>
  <c r="I262" i="1"/>
  <c r="I263" i="1"/>
  <c r="I265" i="1"/>
  <c r="I267" i="1"/>
  <c r="I269" i="1"/>
  <c r="I270" i="1"/>
  <c r="J270" i="1"/>
  <c r="Z270" i="1" s="1"/>
  <c r="I271" i="1"/>
  <c r="I272" i="1"/>
  <c r="I273" i="1"/>
  <c r="I274" i="1"/>
  <c r="I275" i="1"/>
  <c r="I276" i="1"/>
  <c r="I277" i="1"/>
  <c r="I278" i="1"/>
  <c r="I279" i="1"/>
  <c r="I280" i="1"/>
  <c r="I282" i="1"/>
  <c r="I283" i="1"/>
  <c r="I284" i="1"/>
  <c r="I286" i="1"/>
  <c r="I287" i="1"/>
  <c r="I289" i="1"/>
  <c r="I290" i="1"/>
  <c r="I291" i="1"/>
  <c r="I292" i="1"/>
  <c r="I294" i="1"/>
  <c r="I295" i="1"/>
  <c r="I296" i="1"/>
  <c r="I298" i="1"/>
  <c r="I299" i="1"/>
  <c r="I301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7" i="1"/>
  <c r="I318" i="1"/>
  <c r="I319" i="1"/>
  <c r="I320" i="1"/>
  <c r="I321" i="1"/>
  <c r="I322" i="1"/>
  <c r="I323" i="1"/>
  <c r="I326" i="1"/>
  <c r="I327" i="1"/>
  <c r="I328" i="1"/>
  <c r="I330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7" i="1"/>
  <c r="I348" i="1"/>
  <c r="I349" i="1"/>
  <c r="I350" i="1"/>
  <c r="I351" i="1"/>
  <c r="I352" i="1"/>
  <c r="I353" i="1"/>
  <c r="I354" i="1"/>
  <c r="I356" i="1"/>
  <c r="I357" i="1"/>
  <c r="I359" i="1"/>
  <c r="I360" i="1"/>
  <c r="I361" i="1"/>
  <c r="I362" i="1"/>
  <c r="I363" i="1"/>
  <c r="I364" i="1"/>
  <c r="I366" i="1"/>
  <c r="I367" i="1"/>
  <c r="I369" i="1"/>
  <c r="I370" i="1"/>
  <c r="I372" i="1"/>
  <c r="I373" i="1"/>
  <c r="I374" i="1"/>
  <c r="I375" i="1"/>
  <c r="I376" i="1"/>
  <c r="I377" i="1"/>
  <c r="I378" i="1"/>
  <c r="I380" i="1"/>
  <c r="I381" i="1"/>
  <c r="I382" i="1"/>
  <c r="I387" i="1"/>
  <c r="I388" i="1"/>
  <c r="I389" i="1"/>
  <c r="I390" i="1"/>
  <c r="I391" i="1"/>
  <c r="I392" i="1"/>
  <c r="I393" i="1"/>
  <c r="I394" i="1"/>
  <c r="I396" i="1"/>
  <c r="I398" i="1"/>
  <c r="I399" i="1"/>
  <c r="I400" i="1"/>
  <c r="I401" i="1"/>
  <c r="I402" i="1"/>
  <c r="I403" i="1"/>
  <c r="I405" i="1"/>
  <c r="I406" i="1"/>
  <c r="I407" i="1"/>
  <c r="I409" i="1"/>
  <c r="I412" i="1"/>
  <c r="I413" i="1"/>
  <c r="I414" i="1"/>
  <c r="I416" i="1"/>
  <c r="I417" i="1"/>
  <c r="I418" i="1"/>
  <c r="I419" i="1"/>
  <c r="I421" i="1"/>
  <c r="I422" i="1"/>
  <c r="I423" i="1"/>
  <c r="I424" i="1"/>
  <c r="I425" i="1"/>
  <c r="I426" i="1"/>
  <c r="I427" i="1"/>
  <c r="I429" i="1"/>
  <c r="I430" i="1"/>
  <c r="I431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0" i="1"/>
  <c r="I451" i="1"/>
  <c r="I452" i="1"/>
  <c r="I453" i="1"/>
  <c r="I454" i="1"/>
  <c r="I455" i="1"/>
  <c r="I457" i="1"/>
  <c r="I458" i="1"/>
  <c r="I459" i="1"/>
  <c r="I462" i="1"/>
  <c r="I463" i="1"/>
  <c r="I464" i="1"/>
  <c r="I465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3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6" i="1"/>
  <c r="I537" i="1"/>
  <c r="I538" i="1"/>
  <c r="I539" i="1"/>
  <c r="I540" i="1"/>
  <c r="I541" i="1"/>
  <c r="I543" i="1"/>
  <c r="I544" i="1"/>
  <c r="I545" i="1"/>
  <c r="I546" i="1"/>
  <c r="I547" i="1"/>
  <c r="I549" i="1"/>
  <c r="I550" i="1"/>
  <c r="I551" i="1"/>
  <c r="I552" i="1"/>
  <c r="I553" i="1"/>
  <c r="I554" i="1"/>
  <c r="I557" i="1"/>
  <c r="I559" i="1"/>
  <c r="I560" i="1"/>
  <c r="I561" i="1"/>
  <c r="I562" i="1"/>
  <c r="I563" i="1"/>
  <c r="I565" i="1"/>
  <c r="I566" i="1"/>
  <c r="I567" i="1"/>
  <c r="I568" i="1"/>
  <c r="I569" i="1"/>
  <c r="I570" i="1"/>
  <c r="I571" i="1"/>
  <c r="I572" i="1"/>
  <c r="I573" i="1"/>
  <c r="I574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3" i="1"/>
  <c r="J603" i="1"/>
  <c r="Z603" i="1" s="1"/>
  <c r="I604" i="1"/>
  <c r="I605" i="1"/>
  <c r="I607" i="1"/>
  <c r="I608" i="1"/>
  <c r="I610" i="1"/>
  <c r="I612" i="1"/>
  <c r="I613" i="1"/>
  <c r="I614" i="1"/>
  <c r="I615" i="1"/>
  <c r="I616" i="1"/>
  <c r="I617" i="1"/>
  <c r="I618" i="1"/>
  <c r="I619" i="1"/>
  <c r="I620" i="1"/>
  <c r="I621" i="1"/>
  <c r="I622" i="1"/>
  <c r="I624" i="1"/>
  <c r="I625" i="1"/>
  <c r="I627" i="1"/>
  <c r="I628" i="1"/>
  <c r="I629" i="1"/>
  <c r="I630" i="1"/>
  <c r="I631" i="1"/>
  <c r="I632" i="1"/>
  <c r="I633" i="1"/>
  <c r="I634" i="1"/>
  <c r="I635" i="1"/>
  <c r="I637" i="1"/>
  <c r="I638" i="1"/>
  <c r="I639" i="1"/>
  <c r="I640" i="1"/>
  <c r="I642" i="1"/>
  <c r="I643" i="1"/>
  <c r="I644" i="1"/>
  <c r="I645" i="1"/>
  <c r="I646" i="1"/>
  <c r="I647" i="1"/>
  <c r="I648" i="1"/>
  <c r="I650" i="1"/>
  <c r="I651" i="1"/>
  <c r="I652" i="1"/>
  <c r="I654" i="1"/>
  <c r="I655" i="1"/>
  <c r="F2" i="1"/>
  <c r="M2" i="1"/>
  <c r="F3" i="1"/>
  <c r="M3" i="1"/>
  <c r="F4" i="1"/>
  <c r="M4" i="1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M30" i="1"/>
  <c r="F31" i="1"/>
  <c r="M31" i="1"/>
  <c r="F32" i="1"/>
  <c r="M32" i="1"/>
  <c r="F33" i="1"/>
  <c r="M33" i="1"/>
  <c r="F34" i="1"/>
  <c r="M34" i="1"/>
  <c r="F35" i="1"/>
  <c r="M35" i="1"/>
  <c r="F36" i="1"/>
  <c r="M36" i="1"/>
  <c r="F37" i="1"/>
  <c r="M37" i="1"/>
  <c r="F38" i="1"/>
  <c r="M38" i="1"/>
  <c r="F39" i="1"/>
  <c r="M39" i="1"/>
  <c r="F40" i="1"/>
  <c r="M40" i="1"/>
  <c r="F41" i="1"/>
  <c r="M41" i="1"/>
  <c r="F42" i="1"/>
  <c r="M42" i="1"/>
  <c r="F43" i="1"/>
  <c r="M43" i="1"/>
  <c r="F44" i="1"/>
  <c r="M44" i="1"/>
  <c r="F45" i="1"/>
  <c r="M45" i="1"/>
  <c r="F46" i="1"/>
  <c r="M46" i="1"/>
  <c r="F47" i="1"/>
  <c r="M47" i="1"/>
  <c r="F48" i="1"/>
  <c r="M48" i="1"/>
  <c r="F49" i="1"/>
  <c r="M49" i="1"/>
  <c r="F50" i="1"/>
  <c r="M50" i="1"/>
  <c r="F51" i="1"/>
  <c r="M51" i="1"/>
  <c r="F52" i="1"/>
  <c r="M52" i="1"/>
  <c r="F53" i="1"/>
  <c r="M53" i="1"/>
  <c r="F54" i="1"/>
  <c r="M54" i="1"/>
  <c r="F55" i="1"/>
  <c r="M55" i="1"/>
  <c r="F56" i="1"/>
  <c r="M56" i="1"/>
  <c r="F57" i="1"/>
  <c r="M57" i="1"/>
  <c r="F58" i="1"/>
  <c r="M58" i="1"/>
  <c r="F59" i="1"/>
  <c r="M59" i="1"/>
  <c r="F60" i="1"/>
  <c r="M60" i="1"/>
  <c r="F61" i="1"/>
  <c r="M61" i="1"/>
  <c r="F62" i="1"/>
  <c r="M62" i="1"/>
  <c r="F63" i="1"/>
  <c r="M63" i="1"/>
  <c r="F64" i="1"/>
  <c r="M64" i="1"/>
  <c r="F65" i="1"/>
  <c r="M65" i="1"/>
  <c r="F66" i="1"/>
  <c r="M66" i="1"/>
  <c r="F67" i="1"/>
  <c r="M67" i="1"/>
  <c r="F68" i="1"/>
  <c r="M68" i="1"/>
  <c r="F69" i="1"/>
  <c r="M69" i="1"/>
  <c r="F70" i="1"/>
  <c r="M70" i="1"/>
  <c r="F71" i="1"/>
  <c r="M71" i="1"/>
  <c r="F72" i="1"/>
  <c r="M72" i="1"/>
  <c r="F73" i="1"/>
  <c r="M73" i="1"/>
  <c r="F74" i="1"/>
  <c r="M74" i="1"/>
  <c r="F75" i="1"/>
  <c r="M75" i="1"/>
  <c r="F76" i="1"/>
  <c r="M76" i="1"/>
  <c r="F77" i="1"/>
  <c r="M77" i="1"/>
  <c r="F78" i="1"/>
  <c r="M78" i="1"/>
  <c r="F79" i="1"/>
  <c r="M79" i="1"/>
  <c r="F80" i="1"/>
  <c r="M80" i="1"/>
  <c r="F81" i="1"/>
  <c r="M81" i="1"/>
  <c r="F82" i="1"/>
  <c r="M82" i="1"/>
  <c r="F83" i="1"/>
  <c r="M83" i="1"/>
  <c r="F84" i="1"/>
  <c r="M84" i="1"/>
  <c r="F85" i="1"/>
  <c r="M85" i="1"/>
  <c r="F86" i="1"/>
  <c r="M86" i="1"/>
  <c r="F87" i="1"/>
  <c r="M87" i="1"/>
  <c r="F88" i="1"/>
  <c r="M88" i="1"/>
  <c r="F89" i="1"/>
  <c r="M89" i="1"/>
  <c r="F90" i="1"/>
  <c r="M90" i="1"/>
  <c r="F91" i="1"/>
  <c r="M91" i="1"/>
  <c r="F92" i="1"/>
  <c r="M92" i="1"/>
  <c r="F93" i="1"/>
  <c r="M93" i="1"/>
  <c r="F94" i="1"/>
  <c r="M94" i="1"/>
  <c r="F95" i="1"/>
  <c r="M95" i="1"/>
  <c r="F96" i="1"/>
  <c r="M96" i="1"/>
  <c r="F97" i="1"/>
  <c r="M97" i="1"/>
  <c r="F98" i="1"/>
  <c r="M98" i="1"/>
  <c r="F99" i="1"/>
  <c r="M99" i="1"/>
  <c r="F100" i="1"/>
  <c r="M100" i="1"/>
  <c r="F101" i="1"/>
  <c r="M101" i="1"/>
  <c r="F102" i="1"/>
  <c r="M102" i="1"/>
  <c r="F103" i="1"/>
  <c r="M103" i="1"/>
  <c r="F104" i="1"/>
  <c r="M104" i="1"/>
  <c r="F105" i="1"/>
  <c r="M105" i="1"/>
  <c r="F106" i="1"/>
  <c r="M106" i="1"/>
  <c r="F107" i="1"/>
  <c r="M107" i="1"/>
  <c r="F108" i="1"/>
  <c r="M108" i="1"/>
  <c r="F109" i="1"/>
  <c r="M109" i="1"/>
  <c r="F110" i="1"/>
  <c r="M110" i="1"/>
  <c r="F111" i="1"/>
  <c r="M111" i="1"/>
  <c r="F112" i="1"/>
  <c r="M112" i="1"/>
  <c r="F113" i="1"/>
  <c r="M113" i="1"/>
  <c r="F114" i="1"/>
  <c r="M114" i="1"/>
  <c r="F115" i="1"/>
  <c r="M115" i="1"/>
  <c r="F116" i="1"/>
  <c r="M116" i="1"/>
  <c r="F117" i="1"/>
  <c r="M117" i="1"/>
  <c r="F118" i="1"/>
  <c r="M118" i="1"/>
  <c r="F119" i="1"/>
  <c r="M119" i="1"/>
  <c r="F120" i="1"/>
  <c r="M120" i="1"/>
  <c r="F121" i="1"/>
  <c r="M121" i="1"/>
  <c r="F122" i="1"/>
  <c r="M122" i="1"/>
  <c r="F123" i="1"/>
  <c r="M123" i="1"/>
  <c r="F124" i="1"/>
  <c r="M124" i="1"/>
  <c r="F125" i="1"/>
  <c r="M125" i="1"/>
  <c r="F126" i="1"/>
  <c r="M126" i="1"/>
  <c r="F127" i="1"/>
  <c r="M127" i="1"/>
  <c r="F128" i="1"/>
  <c r="M128" i="1"/>
  <c r="F129" i="1"/>
  <c r="M129" i="1"/>
  <c r="F130" i="1"/>
  <c r="M130" i="1"/>
  <c r="F131" i="1"/>
  <c r="M131" i="1"/>
  <c r="F132" i="1"/>
  <c r="M132" i="1"/>
  <c r="F133" i="1"/>
  <c r="M133" i="1"/>
  <c r="F134" i="1"/>
  <c r="M134" i="1"/>
  <c r="F135" i="1"/>
  <c r="M135" i="1"/>
  <c r="F136" i="1"/>
  <c r="M136" i="1"/>
  <c r="F137" i="1"/>
  <c r="M137" i="1"/>
  <c r="F138" i="1"/>
  <c r="M138" i="1"/>
  <c r="F139" i="1"/>
  <c r="M139" i="1"/>
  <c r="F140" i="1"/>
  <c r="M140" i="1"/>
  <c r="F141" i="1"/>
  <c r="M141" i="1"/>
  <c r="F142" i="1"/>
  <c r="M142" i="1"/>
  <c r="F143" i="1"/>
  <c r="M143" i="1"/>
  <c r="F144" i="1"/>
  <c r="M144" i="1"/>
  <c r="F145" i="1"/>
  <c r="M145" i="1"/>
  <c r="F146" i="1"/>
  <c r="M146" i="1"/>
  <c r="F147" i="1"/>
  <c r="M147" i="1"/>
  <c r="F148" i="1"/>
  <c r="M148" i="1"/>
  <c r="F149" i="1"/>
  <c r="M149" i="1"/>
  <c r="F150" i="1"/>
  <c r="M150" i="1"/>
  <c r="F151" i="1"/>
  <c r="M151" i="1"/>
  <c r="F152" i="1"/>
  <c r="M152" i="1"/>
  <c r="F153" i="1"/>
  <c r="M153" i="1"/>
  <c r="F154" i="1"/>
  <c r="M154" i="1"/>
  <c r="F155" i="1"/>
  <c r="M155" i="1"/>
  <c r="F156" i="1"/>
  <c r="M156" i="1"/>
  <c r="F157" i="1"/>
  <c r="M157" i="1"/>
  <c r="F158" i="1"/>
  <c r="M158" i="1"/>
  <c r="F159" i="1"/>
  <c r="M159" i="1"/>
  <c r="F160" i="1"/>
  <c r="M160" i="1"/>
  <c r="F161" i="1"/>
  <c r="M161" i="1"/>
  <c r="F162" i="1"/>
  <c r="M162" i="1"/>
  <c r="F163" i="1"/>
  <c r="M163" i="1"/>
  <c r="F164" i="1"/>
  <c r="M164" i="1"/>
  <c r="F165" i="1"/>
  <c r="M165" i="1"/>
  <c r="F166" i="1"/>
  <c r="M166" i="1"/>
  <c r="F167" i="1"/>
  <c r="M167" i="1"/>
  <c r="F168" i="1"/>
  <c r="M168" i="1"/>
  <c r="F169" i="1"/>
  <c r="M169" i="1"/>
  <c r="F170" i="1"/>
  <c r="M170" i="1"/>
  <c r="F171" i="1"/>
  <c r="M171" i="1"/>
  <c r="F172" i="1"/>
  <c r="M172" i="1"/>
  <c r="F173" i="1"/>
  <c r="M173" i="1"/>
  <c r="F174" i="1"/>
  <c r="M174" i="1"/>
  <c r="F175" i="1"/>
  <c r="M175" i="1"/>
  <c r="F176" i="1"/>
  <c r="M176" i="1"/>
  <c r="F177" i="1"/>
  <c r="M177" i="1"/>
  <c r="F178" i="1"/>
  <c r="M178" i="1"/>
  <c r="F179" i="1"/>
  <c r="M179" i="1"/>
  <c r="F180" i="1"/>
  <c r="M180" i="1"/>
  <c r="F181" i="1"/>
  <c r="M181" i="1"/>
  <c r="F182" i="1"/>
  <c r="M182" i="1"/>
  <c r="F183" i="1"/>
  <c r="M183" i="1"/>
  <c r="F184" i="1"/>
  <c r="M184" i="1"/>
  <c r="F185" i="1"/>
  <c r="M185" i="1"/>
  <c r="F186" i="1"/>
  <c r="M186" i="1"/>
  <c r="F187" i="1"/>
  <c r="M187" i="1"/>
  <c r="F188" i="1"/>
  <c r="M188" i="1"/>
  <c r="F189" i="1"/>
  <c r="M189" i="1"/>
  <c r="F190" i="1"/>
  <c r="M190" i="1"/>
  <c r="F191" i="1"/>
  <c r="M191" i="1"/>
  <c r="F192" i="1"/>
  <c r="M192" i="1"/>
  <c r="F193" i="1"/>
  <c r="M193" i="1"/>
  <c r="F194" i="1"/>
  <c r="M194" i="1"/>
  <c r="F195" i="1"/>
  <c r="M195" i="1"/>
  <c r="F196" i="1"/>
  <c r="M196" i="1"/>
  <c r="F197" i="1"/>
  <c r="M197" i="1"/>
  <c r="F198" i="1"/>
  <c r="M198" i="1"/>
  <c r="F199" i="1"/>
  <c r="M199" i="1"/>
  <c r="F200" i="1"/>
  <c r="M200" i="1"/>
  <c r="F201" i="1"/>
  <c r="M201" i="1"/>
  <c r="F202" i="1"/>
  <c r="M202" i="1"/>
  <c r="F203" i="1"/>
  <c r="M203" i="1"/>
  <c r="F204" i="1"/>
  <c r="M204" i="1"/>
  <c r="F205" i="1"/>
  <c r="M205" i="1"/>
  <c r="F206" i="1"/>
  <c r="M206" i="1"/>
  <c r="F207" i="1"/>
  <c r="M207" i="1"/>
  <c r="F208" i="1"/>
  <c r="M208" i="1"/>
  <c r="F209" i="1"/>
  <c r="M209" i="1"/>
  <c r="F210" i="1"/>
  <c r="M210" i="1"/>
  <c r="F211" i="1"/>
  <c r="M211" i="1"/>
  <c r="F212" i="1"/>
  <c r="M212" i="1"/>
  <c r="F213" i="1"/>
  <c r="M213" i="1"/>
  <c r="F214" i="1"/>
  <c r="M214" i="1"/>
  <c r="F215" i="1"/>
  <c r="M215" i="1"/>
  <c r="F216" i="1"/>
  <c r="M216" i="1"/>
  <c r="F217" i="1"/>
  <c r="M217" i="1"/>
  <c r="F218" i="1"/>
  <c r="M218" i="1"/>
  <c r="F219" i="1"/>
  <c r="M219" i="1"/>
  <c r="F220" i="1"/>
  <c r="M220" i="1"/>
  <c r="F221" i="1"/>
  <c r="M221" i="1"/>
  <c r="F222" i="1"/>
  <c r="M222" i="1"/>
  <c r="F223" i="1"/>
  <c r="M223" i="1"/>
  <c r="F224" i="1"/>
  <c r="M224" i="1"/>
  <c r="F225" i="1"/>
  <c r="M225" i="1"/>
  <c r="F226" i="1"/>
  <c r="M226" i="1"/>
  <c r="F227" i="1"/>
  <c r="M227" i="1"/>
  <c r="F228" i="1"/>
  <c r="M228" i="1"/>
  <c r="F229" i="1"/>
  <c r="M229" i="1"/>
  <c r="F230" i="1"/>
  <c r="M230" i="1"/>
  <c r="F231" i="1"/>
  <c r="M231" i="1"/>
  <c r="F232" i="1"/>
  <c r="M232" i="1"/>
  <c r="F233" i="1"/>
  <c r="M233" i="1"/>
  <c r="F234" i="1"/>
  <c r="M234" i="1"/>
  <c r="F235" i="1"/>
  <c r="M235" i="1"/>
  <c r="F236" i="1"/>
  <c r="M236" i="1"/>
  <c r="F237" i="1"/>
  <c r="M237" i="1"/>
  <c r="F238" i="1"/>
  <c r="M238" i="1"/>
  <c r="F239" i="1"/>
  <c r="M239" i="1"/>
  <c r="F240" i="1"/>
  <c r="M240" i="1"/>
  <c r="F241" i="1"/>
  <c r="M241" i="1"/>
  <c r="F242" i="1"/>
  <c r="M242" i="1"/>
  <c r="F243" i="1"/>
  <c r="M243" i="1"/>
  <c r="F244" i="1"/>
  <c r="M244" i="1"/>
  <c r="F245" i="1"/>
  <c r="M245" i="1"/>
  <c r="F246" i="1"/>
  <c r="M246" i="1"/>
  <c r="F247" i="1"/>
  <c r="M247" i="1"/>
  <c r="F248" i="1"/>
  <c r="M248" i="1"/>
  <c r="F249" i="1"/>
  <c r="M249" i="1"/>
  <c r="F250" i="1"/>
  <c r="M250" i="1"/>
  <c r="F251" i="1"/>
  <c r="M251" i="1"/>
  <c r="F252" i="1"/>
  <c r="M252" i="1"/>
  <c r="F253" i="1"/>
  <c r="M253" i="1"/>
  <c r="F254" i="1"/>
  <c r="M254" i="1"/>
  <c r="F255" i="1"/>
  <c r="M255" i="1"/>
  <c r="F256" i="1"/>
  <c r="M256" i="1"/>
  <c r="F257" i="1"/>
  <c r="M257" i="1"/>
  <c r="F258" i="1"/>
  <c r="M258" i="1"/>
  <c r="F259" i="1"/>
  <c r="M259" i="1"/>
  <c r="F260" i="1"/>
  <c r="M260" i="1"/>
  <c r="F261" i="1"/>
  <c r="M261" i="1"/>
  <c r="F262" i="1"/>
  <c r="M262" i="1"/>
  <c r="F263" i="1"/>
  <c r="M263" i="1"/>
  <c r="F264" i="1"/>
  <c r="M264" i="1"/>
  <c r="F265" i="1"/>
  <c r="M265" i="1"/>
  <c r="F266" i="1"/>
  <c r="M266" i="1"/>
  <c r="F267" i="1"/>
  <c r="M267" i="1"/>
  <c r="F268" i="1"/>
  <c r="M268" i="1"/>
  <c r="F269" i="1"/>
  <c r="M269" i="1"/>
  <c r="F270" i="1"/>
  <c r="M270" i="1"/>
  <c r="F271" i="1"/>
  <c r="M271" i="1"/>
  <c r="F272" i="1"/>
  <c r="M272" i="1"/>
  <c r="F273" i="1"/>
  <c r="M273" i="1"/>
  <c r="F274" i="1"/>
  <c r="M274" i="1"/>
  <c r="F275" i="1"/>
  <c r="M275" i="1"/>
  <c r="F276" i="1"/>
  <c r="M276" i="1"/>
  <c r="F277" i="1"/>
  <c r="M277" i="1"/>
  <c r="F278" i="1"/>
  <c r="M278" i="1"/>
  <c r="F279" i="1"/>
  <c r="M279" i="1"/>
  <c r="F280" i="1"/>
  <c r="M280" i="1"/>
  <c r="F281" i="1"/>
  <c r="M281" i="1"/>
  <c r="F282" i="1"/>
  <c r="M282" i="1"/>
  <c r="F283" i="1"/>
  <c r="M283" i="1"/>
  <c r="F284" i="1"/>
  <c r="M284" i="1"/>
  <c r="F285" i="1"/>
  <c r="M285" i="1"/>
  <c r="F286" i="1"/>
  <c r="M286" i="1"/>
  <c r="F287" i="1"/>
  <c r="M287" i="1"/>
  <c r="F288" i="1"/>
  <c r="M288" i="1"/>
  <c r="F289" i="1"/>
  <c r="M289" i="1"/>
  <c r="F290" i="1"/>
  <c r="M290" i="1"/>
  <c r="F291" i="1"/>
  <c r="M291" i="1"/>
  <c r="F292" i="1"/>
  <c r="M292" i="1"/>
  <c r="F293" i="1"/>
  <c r="M293" i="1"/>
  <c r="F294" i="1"/>
  <c r="M294" i="1"/>
  <c r="F295" i="1"/>
  <c r="M295" i="1"/>
  <c r="F296" i="1"/>
  <c r="M296" i="1"/>
  <c r="F297" i="1"/>
  <c r="M297" i="1"/>
  <c r="F298" i="1"/>
  <c r="M298" i="1"/>
  <c r="F299" i="1"/>
  <c r="M299" i="1"/>
  <c r="F300" i="1"/>
  <c r="M300" i="1"/>
  <c r="F301" i="1"/>
  <c r="M301" i="1"/>
  <c r="F302" i="1"/>
  <c r="M302" i="1"/>
  <c r="F303" i="1"/>
  <c r="M303" i="1"/>
  <c r="F304" i="1"/>
  <c r="M304" i="1"/>
  <c r="F305" i="1"/>
  <c r="M305" i="1"/>
  <c r="F306" i="1"/>
  <c r="M306" i="1"/>
  <c r="F307" i="1"/>
  <c r="M307" i="1"/>
  <c r="F308" i="1"/>
  <c r="M308" i="1"/>
  <c r="F309" i="1"/>
  <c r="M309" i="1"/>
  <c r="F310" i="1"/>
  <c r="M310" i="1"/>
  <c r="F311" i="1"/>
  <c r="M311" i="1"/>
  <c r="F312" i="1"/>
  <c r="M312" i="1"/>
  <c r="F313" i="1"/>
  <c r="M313" i="1"/>
  <c r="F314" i="1"/>
  <c r="M314" i="1"/>
  <c r="F315" i="1"/>
  <c r="M315" i="1"/>
  <c r="F316" i="1"/>
  <c r="M316" i="1"/>
  <c r="F317" i="1"/>
  <c r="M317" i="1"/>
  <c r="F318" i="1"/>
  <c r="M318" i="1"/>
  <c r="F319" i="1"/>
  <c r="M319" i="1"/>
  <c r="F320" i="1"/>
  <c r="M320" i="1"/>
  <c r="F321" i="1"/>
  <c r="M321" i="1"/>
  <c r="F322" i="1"/>
  <c r="M322" i="1"/>
  <c r="F323" i="1"/>
  <c r="M323" i="1"/>
  <c r="F324" i="1"/>
  <c r="M324" i="1"/>
  <c r="F325" i="1"/>
  <c r="M325" i="1"/>
  <c r="F326" i="1"/>
  <c r="M326" i="1"/>
  <c r="F327" i="1"/>
  <c r="M327" i="1"/>
  <c r="F328" i="1"/>
  <c r="M328" i="1"/>
  <c r="F329" i="1"/>
  <c r="M329" i="1"/>
  <c r="F330" i="1"/>
  <c r="M330" i="1"/>
  <c r="F331" i="1"/>
  <c r="M331" i="1"/>
  <c r="F332" i="1"/>
  <c r="M332" i="1"/>
  <c r="F333" i="1"/>
  <c r="M333" i="1"/>
  <c r="F334" i="1"/>
  <c r="M334" i="1"/>
  <c r="F335" i="1"/>
  <c r="M335" i="1"/>
  <c r="F336" i="1"/>
  <c r="M336" i="1"/>
  <c r="F337" i="1"/>
  <c r="M337" i="1"/>
  <c r="F338" i="1"/>
  <c r="M338" i="1"/>
  <c r="F339" i="1"/>
  <c r="M339" i="1"/>
  <c r="F340" i="1"/>
  <c r="M340" i="1"/>
  <c r="F341" i="1"/>
  <c r="M341" i="1"/>
  <c r="F342" i="1"/>
  <c r="M342" i="1"/>
  <c r="F343" i="1"/>
  <c r="M343" i="1"/>
  <c r="F344" i="1"/>
  <c r="M344" i="1"/>
  <c r="F345" i="1"/>
  <c r="M345" i="1"/>
  <c r="F346" i="1"/>
  <c r="M346" i="1"/>
  <c r="F347" i="1"/>
  <c r="M347" i="1"/>
  <c r="F348" i="1"/>
  <c r="M348" i="1"/>
  <c r="F349" i="1"/>
  <c r="M349" i="1"/>
  <c r="F350" i="1"/>
  <c r="M350" i="1"/>
  <c r="F351" i="1"/>
  <c r="M351" i="1"/>
  <c r="F352" i="1"/>
  <c r="M352" i="1"/>
  <c r="F353" i="1"/>
  <c r="M353" i="1"/>
  <c r="F354" i="1"/>
  <c r="M354" i="1"/>
  <c r="F355" i="1"/>
  <c r="M355" i="1"/>
  <c r="F356" i="1"/>
  <c r="M356" i="1"/>
  <c r="F357" i="1"/>
  <c r="M357" i="1"/>
  <c r="F358" i="1"/>
  <c r="M358" i="1"/>
  <c r="F359" i="1"/>
  <c r="M359" i="1"/>
  <c r="F360" i="1"/>
  <c r="M360" i="1"/>
  <c r="F361" i="1"/>
  <c r="M361" i="1"/>
  <c r="F362" i="1"/>
  <c r="M362" i="1"/>
  <c r="F363" i="1"/>
  <c r="M363" i="1"/>
  <c r="F364" i="1"/>
  <c r="M364" i="1"/>
  <c r="F365" i="1"/>
  <c r="M365" i="1"/>
  <c r="F366" i="1"/>
  <c r="M366" i="1"/>
  <c r="F367" i="1"/>
  <c r="M367" i="1"/>
  <c r="F368" i="1"/>
  <c r="M368" i="1"/>
  <c r="F369" i="1"/>
  <c r="M369" i="1"/>
  <c r="F370" i="1"/>
  <c r="M370" i="1"/>
  <c r="F371" i="1"/>
  <c r="M371" i="1"/>
  <c r="F372" i="1"/>
  <c r="M372" i="1"/>
  <c r="F373" i="1"/>
  <c r="M373" i="1"/>
  <c r="F374" i="1"/>
  <c r="M374" i="1"/>
  <c r="F375" i="1"/>
  <c r="M375" i="1"/>
  <c r="F376" i="1"/>
  <c r="M376" i="1"/>
  <c r="F377" i="1"/>
  <c r="M377" i="1"/>
  <c r="F378" i="1"/>
  <c r="M378" i="1"/>
  <c r="F379" i="1"/>
  <c r="M379" i="1"/>
  <c r="F380" i="1"/>
  <c r="M380" i="1"/>
  <c r="F381" i="1"/>
  <c r="M381" i="1"/>
  <c r="F382" i="1"/>
  <c r="M382" i="1"/>
  <c r="F383" i="1"/>
  <c r="M383" i="1"/>
  <c r="F384" i="1"/>
  <c r="M384" i="1"/>
  <c r="F385" i="1"/>
  <c r="M385" i="1"/>
  <c r="F386" i="1"/>
  <c r="M386" i="1"/>
  <c r="F387" i="1"/>
  <c r="M387" i="1"/>
  <c r="F388" i="1"/>
  <c r="M388" i="1"/>
  <c r="F389" i="1"/>
  <c r="M389" i="1"/>
  <c r="F390" i="1"/>
  <c r="M390" i="1"/>
  <c r="F391" i="1"/>
  <c r="M391" i="1"/>
  <c r="F392" i="1"/>
  <c r="M392" i="1"/>
  <c r="F393" i="1"/>
  <c r="M393" i="1"/>
  <c r="F394" i="1"/>
  <c r="M394" i="1"/>
  <c r="F395" i="1"/>
  <c r="M395" i="1"/>
  <c r="F396" i="1"/>
  <c r="M396" i="1"/>
  <c r="F397" i="1"/>
  <c r="M397" i="1"/>
  <c r="F398" i="1"/>
  <c r="M398" i="1"/>
  <c r="F399" i="1"/>
  <c r="M399" i="1"/>
  <c r="F400" i="1"/>
  <c r="M400" i="1"/>
  <c r="F401" i="1"/>
  <c r="M401" i="1"/>
  <c r="F402" i="1"/>
  <c r="M402" i="1"/>
  <c r="F403" i="1"/>
  <c r="M403" i="1"/>
  <c r="F404" i="1"/>
  <c r="M404" i="1"/>
  <c r="F405" i="1"/>
  <c r="M405" i="1"/>
  <c r="F406" i="1"/>
  <c r="M406" i="1"/>
  <c r="F407" i="1"/>
  <c r="M407" i="1"/>
  <c r="F408" i="1"/>
  <c r="M408" i="1"/>
  <c r="F409" i="1"/>
  <c r="M409" i="1"/>
  <c r="F410" i="1"/>
  <c r="M410" i="1"/>
  <c r="F411" i="1"/>
  <c r="M411" i="1"/>
  <c r="F412" i="1"/>
  <c r="M412" i="1"/>
  <c r="F413" i="1"/>
  <c r="M413" i="1"/>
  <c r="F414" i="1"/>
  <c r="M414" i="1"/>
  <c r="F415" i="1"/>
  <c r="M415" i="1"/>
  <c r="F416" i="1"/>
  <c r="M416" i="1"/>
  <c r="F417" i="1"/>
  <c r="M417" i="1"/>
  <c r="F418" i="1"/>
  <c r="M418" i="1"/>
  <c r="F419" i="1"/>
  <c r="M419" i="1"/>
  <c r="F420" i="1"/>
  <c r="M420" i="1"/>
  <c r="F421" i="1"/>
  <c r="M421" i="1"/>
  <c r="F422" i="1"/>
  <c r="M422" i="1"/>
  <c r="F423" i="1"/>
  <c r="M423" i="1"/>
  <c r="F424" i="1"/>
  <c r="M424" i="1"/>
  <c r="F425" i="1"/>
  <c r="M425" i="1"/>
  <c r="F426" i="1"/>
  <c r="M426" i="1"/>
  <c r="F427" i="1"/>
  <c r="M427" i="1"/>
  <c r="F428" i="1"/>
  <c r="M428" i="1"/>
  <c r="F429" i="1"/>
  <c r="M429" i="1"/>
  <c r="F430" i="1"/>
  <c r="M430" i="1"/>
  <c r="F431" i="1"/>
  <c r="M431" i="1"/>
  <c r="F432" i="1"/>
  <c r="M432" i="1"/>
  <c r="F433" i="1"/>
  <c r="M433" i="1"/>
  <c r="F434" i="1"/>
  <c r="M434" i="1"/>
  <c r="F435" i="1"/>
  <c r="M435" i="1"/>
  <c r="F436" i="1"/>
  <c r="M436" i="1"/>
  <c r="F437" i="1"/>
  <c r="M437" i="1"/>
  <c r="F438" i="1"/>
  <c r="M438" i="1"/>
  <c r="F439" i="1"/>
  <c r="M439" i="1"/>
  <c r="F440" i="1"/>
  <c r="M440" i="1"/>
  <c r="F441" i="1"/>
  <c r="M441" i="1"/>
  <c r="F442" i="1"/>
  <c r="M442" i="1"/>
  <c r="F443" i="1"/>
  <c r="M443" i="1"/>
  <c r="F444" i="1"/>
  <c r="M444" i="1"/>
  <c r="F445" i="1"/>
  <c r="M445" i="1"/>
  <c r="F446" i="1"/>
  <c r="M446" i="1"/>
  <c r="F447" i="1"/>
  <c r="M447" i="1"/>
  <c r="F448" i="1"/>
  <c r="M448" i="1"/>
  <c r="F449" i="1"/>
  <c r="M449" i="1"/>
  <c r="F450" i="1"/>
  <c r="M450" i="1"/>
  <c r="F451" i="1"/>
  <c r="M451" i="1"/>
  <c r="F452" i="1"/>
  <c r="M452" i="1"/>
  <c r="F453" i="1"/>
  <c r="M453" i="1"/>
  <c r="F454" i="1"/>
  <c r="M454" i="1"/>
  <c r="F455" i="1"/>
  <c r="M455" i="1"/>
  <c r="F456" i="1"/>
  <c r="M456" i="1"/>
  <c r="F457" i="1"/>
  <c r="M457" i="1"/>
  <c r="F458" i="1"/>
  <c r="M458" i="1"/>
  <c r="F459" i="1"/>
  <c r="M459" i="1"/>
  <c r="F460" i="1"/>
  <c r="M460" i="1"/>
  <c r="F461" i="1"/>
  <c r="M461" i="1"/>
  <c r="F462" i="1"/>
  <c r="M462" i="1"/>
  <c r="F463" i="1"/>
  <c r="M463" i="1"/>
  <c r="F464" i="1"/>
  <c r="M464" i="1"/>
  <c r="F465" i="1"/>
  <c r="M465" i="1"/>
  <c r="F466" i="1"/>
  <c r="M466" i="1"/>
  <c r="F467" i="1"/>
  <c r="M467" i="1"/>
  <c r="F468" i="1"/>
  <c r="M468" i="1"/>
  <c r="F469" i="1"/>
  <c r="M469" i="1"/>
  <c r="F470" i="1"/>
  <c r="M470" i="1"/>
  <c r="F471" i="1"/>
  <c r="M471" i="1"/>
  <c r="F472" i="1"/>
  <c r="M472" i="1"/>
  <c r="F473" i="1"/>
  <c r="M473" i="1"/>
  <c r="F474" i="1"/>
  <c r="M474" i="1"/>
  <c r="F475" i="1"/>
  <c r="M475" i="1"/>
  <c r="F476" i="1"/>
  <c r="M476" i="1"/>
  <c r="F477" i="1"/>
  <c r="M477" i="1"/>
  <c r="F478" i="1"/>
  <c r="M478" i="1"/>
  <c r="F479" i="1"/>
  <c r="M479" i="1"/>
  <c r="F480" i="1"/>
  <c r="M480" i="1"/>
  <c r="F481" i="1"/>
  <c r="M481" i="1"/>
  <c r="F482" i="1"/>
  <c r="M482" i="1"/>
  <c r="F483" i="1"/>
  <c r="M483" i="1"/>
  <c r="F484" i="1"/>
  <c r="M484" i="1"/>
  <c r="F485" i="1"/>
  <c r="M485" i="1"/>
  <c r="F486" i="1"/>
  <c r="M486" i="1"/>
  <c r="F487" i="1"/>
  <c r="M487" i="1"/>
  <c r="F488" i="1"/>
  <c r="M488" i="1"/>
  <c r="F489" i="1"/>
  <c r="M489" i="1"/>
  <c r="F490" i="1"/>
  <c r="M490" i="1"/>
  <c r="F491" i="1"/>
  <c r="M491" i="1"/>
  <c r="F492" i="1"/>
  <c r="M492" i="1"/>
  <c r="F493" i="1"/>
  <c r="M493" i="1"/>
  <c r="F494" i="1"/>
  <c r="M494" i="1"/>
  <c r="F495" i="1"/>
  <c r="M495" i="1"/>
  <c r="F496" i="1"/>
  <c r="M496" i="1"/>
  <c r="F497" i="1"/>
  <c r="M497" i="1"/>
  <c r="F498" i="1"/>
  <c r="M498" i="1"/>
  <c r="F499" i="1"/>
  <c r="M499" i="1"/>
  <c r="F500" i="1"/>
  <c r="M500" i="1"/>
  <c r="F501" i="1"/>
  <c r="M501" i="1"/>
  <c r="F502" i="1"/>
  <c r="M502" i="1"/>
  <c r="F503" i="1"/>
  <c r="M503" i="1"/>
  <c r="F504" i="1"/>
  <c r="M504" i="1"/>
  <c r="F505" i="1"/>
  <c r="M505" i="1"/>
  <c r="F506" i="1"/>
  <c r="M506" i="1"/>
  <c r="F507" i="1"/>
  <c r="M507" i="1"/>
  <c r="F508" i="1"/>
  <c r="M508" i="1"/>
  <c r="F509" i="1"/>
  <c r="M509" i="1"/>
  <c r="F510" i="1"/>
  <c r="M510" i="1"/>
  <c r="F511" i="1"/>
  <c r="M511" i="1"/>
  <c r="F512" i="1"/>
  <c r="M512" i="1"/>
  <c r="F513" i="1"/>
  <c r="M513" i="1"/>
  <c r="F514" i="1"/>
  <c r="M514" i="1"/>
  <c r="F515" i="1"/>
  <c r="M515" i="1"/>
  <c r="F516" i="1"/>
  <c r="M516" i="1"/>
  <c r="F517" i="1"/>
  <c r="M517" i="1"/>
  <c r="F518" i="1"/>
  <c r="M518" i="1"/>
  <c r="F519" i="1"/>
  <c r="M519" i="1"/>
  <c r="F520" i="1"/>
  <c r="M520" i="1"/>
  <c r="F521" i="1"/>
  <c r="M521" i="1"/>
  <c r="F522" i="1"/>
  <c r="M522" i="1"/>
  <c r="F523" i="1"/>
  <c r="M523" i="1"/>
  <c r="F524" i="1"/>
  <c r="M524" i="1"/>
  <c r="F525" i="1"/>
  <c r="M525" i="1"/>
  <c r="F526" i="1"/>
  <c r="M526" i="1"/>
  <c r="F527" i="1"/>
  <c r="M527" i="1"/>
  <c r="F528" i="1"/>
  <c r="M528" i="1"/>
  <c r="F529" i="1"/>
  <c r="M529" i="1"/>
  <c r="F530" i="1"/>
  <c r="M530" i="1"/>
  <c r="F531" i="1"/>
  <c r="M531" i="1"/>
  <c r="F532" i="1"/>
  <c r="M532" i="1"/>
  <c r="F533" i="1"/>
  <c r="M533" i="1"/>
  <c r="F534" i="1"/>
  <c r="M534" i="1"/>
  <c r="F535" i="1"/>
  <c r="M535" i="1"/>
  <c r="F536" i="1"/>
  <c r="M536" i="1"/>
  <c r="F537" i="1"/>
  <c r="M537" i="1"/>
  <c r="F538" i="1"/>
  <c r="M538" i="1"/>
  <c r="F539" i="1"/>
  <c r="M539" i="1"/>
  <c r="F540" i="1"/>
  <c r="M540" i="1"/>
  <c r="F541" i="1"/>
  <c r="M541" i="1"/>
  <c r="F542" i="1"/>
  <c r="M542" i="1"/>
  <c r="F543" i="1"/>
  <c r="M543" i="1"/>
  <c r="F544" i="1"/>
  <c r="M544" i="1"/>
  <c r="F545" i="1"/>
  <c r="M545" i="1"/>
  <c r="F546" i="1"/>
  <c r="M546" i="1"/>
  <c r="F547" i="1"/>
  <c r="M547" i="1"/>
  <c r="F548" i="1"/>
  <c r="M548" i="1"/>
  <c r="F549" i="1"/>
  <c r="M549" i="1"/>
  <c r="F550" i="1"/>
  <c r="M550" i="1"/>
  <c r="F551" i="1"/>
  <c r="M551" i="1"/>
  <c r="F552" i="1"/>
  <c r="M552" i="1"/>
  <c r="F553" i="1"/>
  <c r="M553" i="1"/>
  <c r="F554" i="1"/>
  <c r="M554" i="1"/>
  <c r="F555" i="1"/>
  <c r="M555" i="1"/>
  <c r="F556" i="1"/>
  <c r="M556" i="1"/>
  <c r="F557" i="1"/>
  <c r="M557" i="1"/>
  <c r="F558" i="1"/>
  <c r="M558" i="1"/>
  <c r="F559" i="1"/>
  <c r="M559" i="1"/>
  <c r="F560" i="1"/>
  <c r="M560" i="1"/>
  <c r="F561" i="1"/>
  <c r="M561" i="1"/>
  <c r="F562" i="1"/>
  <c r="M562" i="1"/>
  <c r="F563" i="1"/>
  <c r="M563" i="1"/>
  <c r="F564" i="1"/>
  <c r="M564" i="1"/>
  <c r="F565" i="1"/>
  <c r="M565" i="1"/>
  <c r="F566" i="1"/>
  <c r="M566" i="1"/>
  <c r="F567" i="1"/>
  <c r="M567" i="1"/>
  <c r="F568" i="1"/>
  <c r="M568" i="1"/>
  <c r="F569" i="1"/>
  <c r="M569" i="1"/>
  <c r="F570" i="1"/>
  <c r="M570" i="1"/>
  <c r="F571" i="1"/>
  <c r="M571" i="1"/>
  <c r="F572" i="1"/>
  <c r="M572" i="1"/>
  <c r="F573" i="1"/>
  <c r="M573" i="1"/>
  <c r="F574" i="1"/>
  <c r="M574" i="1"/>
  <c r="F575" i="1"/>
  <c r="M575" i="1"/>
  <c r="F576" i="1"/>
  <c r="M576" i="1"/>
  <c r="F577" i="1"/>
  <c r="M577" i="1"/>
  <c r="F578" i="1"/>
  <c r="M578" i="1"/>
  <c r="F579" i="1"/>
  <c r="M579" i="1"/>
  <c r="F580" i="1"/>
  <c r="M580" i="1"/>
  <c r="F581" i="1"/>
  <c r="M581" i="1"/>
  <c r="F582" i="1"/>
  <c r="M582" i="1"/>
  <c r="F583" i="1"/>
  <c r="M583" i="1"/>
  <c r="F584" i="1"/>
  <c r="M584" i="1"/>
  <c r="F585" i="1"/>
  <c r="M585" i="1"/>
  <c r="F586" i="1"/>
  <c r="M586" i="1"/>
  <c r="F587" i="1"/>
  <c r="M587" i="1"/>
  <c r="F588" i="1"/>
  <c r="M588" i="1"/>
  <c r="F589" i="1"/>
  <c r="M589" i="1"/>
  <c r="F590" i="1"/>
  <c r="M590" i="1"/>
  <c r="F591" i="1"/>
  <c r="M591" i="1"/>
  <c r="F592" i="1"/>
  <c r="M592" i="1"/>
  <c r="F593" i="1"/>
  <c r="M593" i="1"/>
  <c r="F594" i="1"/>
  <c r="M594" i="1"/>
  <c r="F595" i="1"/>
  <c r="M595" i="1"/>
  <c r="F596" i="1"/>
  <c r="M596" i="1"/>
  <c r="F597" i="1"/>
  <c r="M597" i="1"/>
  <c r="F598" i="1"/>
  <c r="M598" i="1"/>
  <c r="F599" i="1"/>
  <c r="M599" i="1"/>
  <c r="F600" i="1"/>
  <c r="M600" i="1"/>
  <c r="F601" i="1"/>
  <c r="M601" i="1"/>
  <c r="F602" i="1"/>
  <c r="M602" i="1"/>
  <c r="F603" i="1"/>
  <c r="M603" i="1"/>
  <c r="F604" i="1"/>
  <c r="M604" i="1"/>
  <c r="F605" i="1"/>
  <c r="M605" i="1"/>
  <c r="F606" i="1"/>
  <c r="M606" i="1"/>
  <c r="F607" i="1"/>
  <c r="M607" i="1"/>
  <c r="F608" i="1"/>
  <c r="M608" i="1"/>
  <c r="F609" i="1"/>
  <c r="M609" i="1"/>
  <c r="F610" i="1"/>
  <c r="M610" i="1"/>
  <c r="F611" i="1"/>
  <c r="M611" i="1"/>
  <c r="F612" i="1"/>
  <c r="M612" i="1"/>
  <c r="F613" i="1"/>
  <c r="M613" i="1"/>
  <c r="F614" i="1"/>
  <c r="M614" i="1"/>
  <c r="F615" i="1"/>
  <c r="M615" i="1"/>
  <c r="F616" i="1"/>
  <c r="M616" i="1"/>
  <c r="F617" i="1"/>
  <c r="M617" i="1"/>
  <c r="F618" i="1"/>
  <c r="M618" i="1"/>
  <c r="F619" i="1"/>
  <c r="M619" i="1"/>
  <c r="F620" i="1"/>
  <c r="M620" i="1"/>
  <c r="F621" i="1"/>
  <c r="M621" i="1"/>
  <c r="F622" i="1"/>
  <c r="M622" i="1"/>
  <c r="F623" i="1"/>
  <c r="M623" i="1"/>
  <c r="F624" i="1"/>
  <c r="M624" i="1"/>
  <c r="F625" i="1"/>
  <c r="M625" i="1"/>
  <c r="F626" i="1"/>
  <c r="M626" i="1"/>
  <c r="F627" i="1"/>
  <c r="M627" i="1"/>
  <c r="F628" i="1"/>
  <c r="M628" i="1"/>
  <c r="F629" i="1"/>
  <c r="M629" i="1"/>
  <c r="F630" i="1"/>
  <c r="M630" i="1"/>
  <c r="F631" i="1"/>
  <c r="M631" i="1"/>
  <c r="F632" i="1"/>
  <c r="M632" i="1"/>
  <c r="F633" i="1"/>
  <c r="M633" i="1"/>
  <c r="F634" i="1"/>
  <c r="M634" i="1"/>
  <c r="F635" i="1"/>
  <c r="M635" i="1"/>
  <c r="F636" i="1"/>
  <c r="M636" i="1"/>
  <c r="F637" i="1"/>
  <c r="M637" i="1"/>
  <c r="F638" i="1"/>
  <c r="M638" i="1"/>
  <c r="F639" i="1"/>
  <c r="M639" i="1"/>
  <c r="F640" i="1"/>
  <c r="M640" i="1"/>
  <c r="F641" i="1"/>
  <c r="M641" i="1"/>
  <c r="F642" i="1"/>
  <c r="M642" i="1"/>
  <c r="F643" i="1"/>
  <c r="M643" i="1"/>
  <c r="F644" i="1"/>
  <c r="M644" i="1"/>
  <c r="F645" i="1"/>
  <c r="M645" i="1"/>
  <c r="F646" i="1"/>
  <c r="M646" i="1"/>
  <c r="F647" i="1"/>
  <c r="M647" i="1"/>
  <c r="F648" i="1"/>
  <c r="M648" i="1"/>
  <c r="F649" i="1"/>
  <c r="M649" i="1"/>
  <c r="F650" i="1"/>
  <c r="M650" i="1"/>
  <c r="F651" i="1"/>
  <c r="M651" i="1"/>
  <c r="F652" i="1"/>
  <c r="M652" i="1"/>
  <c r="F653" i="1"/>
  <c r="M653" i="1"/>
  <c r="F654" i="1"/>
  <c r="M654" i="1"/>
  <c r="F655" i="1"/>
  <c r="M655" i="1"/>
  <c r="AA655" i="1"/>
  <c r="AK655" i="1" s="1"/>
  <c r="W655" i="1"/>
  <c r="X655" i="1" s="1"/>
  <c r="V655" i="1"/>
  <c r="P655" i="1"/>
  <c r="N655" i="1"/>
  <c r="AA654" i="1"/>
  <c r="W654" i="1"/>
  <c r="X654" i="1" s="1"/>
  <c r="V654" i="1"/>
  <c r="P654" i="1"/>
  <c r="N654" i="1"/>
  <c r="AA653" i="1"/>
  <c r="W653" i="1"/>
  <c r="X653" i="1" s="1"/>
  <c r="V653" i="1"/>
  <c r="P653" i="1"/>
  <c r="N653" i="1"/>
  <c r="AA652" i="1"/>
  <c r="AK652" i="1" s="1"/>
  <c r="W652" i="1"/>
  <c r="X652" i="1" s="1"/>
  <c r="V652" i="1"/>
  <c r="P652" i="1"/>
  <c r="N652" i="1"/>
  <c r="AA651" i="1"/>
  <c r="W651" i="1"/>
  <c r="X651" i="1" s="1"/>
  <c r="V651" i="1"/>
  <c r="P651" i="1"/>
  <c r="N651" i="1"/>
  <c r="AA650" i="1"/>
  <c r="W650" i="1"/>
  <c r="X650" i="1" s="1"/>
  <c r="V650" i="1"/>
  <c r="P650" i="1"/>
  <c r="N650" i="1"/>
  <c r="AA649" i="1"/>
  <c r="AD649" i="1" s="1"/>
  <c r="AM649" i="1" s="1"/>
  <c r="W649" i="1"/>
  <c r="X649" i="1" s="1"/>
  <c r="V649" i="1"/>
  <c r="P649" i="1"/>
  <c r="N649" i="1"/>
  <c r="AA648" i="1"/>
  <c r="W648" i="1"/>
  <c r="X648" i="1" s="1"/>
  <c r="V648" i="1"/>
  <c r="P648" i="1"/>
  <c r="N648" i="1"/>
  <c r="AA647" i="1"/>
  <c r="W647" i="1"/>
  <c r="X647" i="1" s="1"/>
  <c r="V647" i="1"/>
  <c r="P647" i="1"/>
  <c r="N647" i="1"/>
  <c r="AA646" i="1"/>
  <c r="AD646" i="1" s="1"/>
  <c r="AM646" i="1" s="1"/>
  <c r="W646" i="1"/>
  <c r="X646" i="1" s="1"/>
  <c r="V646" i="1"/>
  <c r="P646" i="1"/>
  <c r="N646" i="1"/>
  <c r="AA645" i="1"/>
  <c r="W645" i="1"/>
  <c r="X645" i="1" s="1"/>
  <c r="V645" i="1"/>
  <c r="P645" i="1"/>
  <c r="N645" i="1"/>
  <c r="AA644" i="1"/>
  <c r="AD644" i="1" s="1"/>
  <c r="AM644" i="1" s="1"/>
  <c r="W644" i="1"/>
  <c r="X644" i="1" s="1"/>
  <c r="V644" i="1"/>
  <c r="P644" i="1"/>
  <c r="N644" i="1"/>
  <c r="AA643" i="1"/>
  <c r="AD643" i="1" s="1"/>
  <c r="AM643" i="1" s="1"/>
  <c r="W643" i="1"/>
  <c r="X643" i="1" s="1"/>
  <c r="V643" i="1"/>
  <c r="P643" i="1"/>
  <c r="N643" i="1"/>
  <c r="AA642" i="1"/>
  <c r="AK642" i="1" s="1"/>
  <c r="W642" i="1"/>
  <c r="X642" i="1" s="1"/>
  <c r="V642" i="1"/>
  <c r="P642" i="1"/>
  <c r="N642" i="1"/>
  <c r="AA641" i="1"/>
  <c r="W641" i="1"/>
  <c r="X641" i="1" s="1"/>
  <c r="V641" i="1"/>
  <c r="P641" i="1"/>
  <c r="N641" i="1"/>
  <c r="AA640" i="1"/>
  <c r="AC640" i="1" s="1"/>
  <c r="W640" i="1"/>
  <c r="X640" i="1" s="1"/>
  <c r="V640" i="1"/>
  <c r="P640" i="1"/>
  <c r="N640" i="1"/>
  <c r="AA639" i="1"/>
  <c r="AK639" i="1" s="1"/>
  <c r="W639" i="1"/>
  <c r="X639" i="1" s="1"/>
  <c r="V639" i="1"/>
  <c r="P639" i="1"/>
  <c r="N639" i="1"/>
  <c r="AA638" i="1"/>
  <c r="W638" i="1"/>
  <c r="X638" i="1" s="1"/>
  <c r="V638" i="1"/>
  <c r="P638" i="1"/>
  <c r="N638" i="1"/>
  <c r="AA637" i="1"/>
  <c r="W637" i="1"/>
  <c r="X637" i="1" s="1"/>
  <c r="V637" i="1"/>
  <c r="P637" i="1"/>
  <c r="N637" i="1"/>
  <c r="AA636" i="1"/>
  <c r="W636" i="1"/>
  <c r="X636" i="1" s="1"/>
  <c r="V636" i="1"/>
  <c r="P636" i="1"/>
  <c r="N636" i="1"/>
  <c r="AA635" i="1"/>
  <c r="AK635" i="1" s="1"/>
  <c r="W635" i="1"/>
  <c r="X635" i="1" s="1"/>
  <c r="V635" i="1"/>
  <c r="P635" i="1"/>
  <c r="N635" i="1"/>
  <c r="AA634" i="1"/>
  <c r="W634" i="1"/>
  <c r="X634" i="1" s="1"/>
  <c r="V634" i="1"/>
  <c r="P634" i="1"/>
  <c r="N634" i="1"/>
  <c r="AA633" i="1"/>
  <c r="W633" i="1"/>
  <c r="X633" i="1" s="1"/>
  <c r="V633" i="1"/>
  <c r="P633" i="1"/>
  <c r="N633" i="1"/>
  <c r="AA632" i="1"/>
  <c r="AC632" i="1" s="1"/>
  <c r="W632" i="1"/>
  <c r="X632" i="1" s="1"/>
  <c r="V632" i="1"/>
  <c r="P632" i="1"/>
  <c r="N632" i="1"/>
  <c r="AA631" i="1"/>
  <c r="W631" i="1"/>
  <c r="X631" i="1" s="1"/>
  <c r="V631" i="1"/>
  <c r="P631" i="1"/>
  <c r="N631" i="1"/>
  <c r="AA630" i="1"/>
  <c r="W630" i="1"/>
  <c r="X630" i="1" s="1"/>
  <c r="V630" i="1"/>
  <c r="P630" i="1"/>
  <c r="N630" i="1"/>
  <c r="AA629" i="1"/>
  <c r="W629" i="1"/>
  <c r="X629" i="1" s="1"/>
  <c r="V629" i="1"/>
  <c r="P629" i="1"/>
  <c r="N629" i="1"/>
  <c r="AA628" i="1"/>
  <c r="AK628" i="1" s="1"/>
  <c r="W628" i="1"/>
  <c r="X628" i="1" s="1"/>
  <c r="V628" i="1"/>
  <c r="P628" i="1"/>
  <c r="N628" i="1"/>
  <c r="AA627" i="1"/>
  <c r="W627" i="1"/>
  <c r="X627" i="1" s="1"/>
  <c r="V627" i="1"/>
  <c r="P627" i="1"/>
  <c r="N627" i="1"/>
  <c r="AA626" i="1"/>
  <c r="W626" i="1"/>
  <c r="X626" i="1" s="1"/>
  <c r="V626" i="1"/>
  <c r="P626" i="1"/>
  <c r="N626" i="1"/>
  <c r="AA625" i="1"/>
  <c r="AC625" i="1" s="1"/>
  <c r="W625" i="1"/>
  <c r="X625" i="1" s="1"/>
  <c r="V625" i="1"/>
  <c r="P625" i="1"/>
  <c r="N625" i="1"/>
  <c r="AA624" i="1"/>
  <c r="W624" i="1"/>
  <c r="X624" i="1" s="1"/>
  <c r="V624" i="1"/>
  <c r="P624" i="1"/>
  <c r="N624" i="1"/>
  <c r="AA623" i="1"/>
  <c r="W623" i="1"/>
  <c r="X623" i="1" s="1"/>
  <c r="V623" i="1"/>
  <c r="P623" i="1"/>
  <c r="N623" i="1"/>
  <c r="AA622" i="1"/>
  <c r="W622" i="1"/>
  <c r="X622" i="1" s="1"/>
  <c r="V622" i="1"/>
  <c r="P622" i="1"/>
  <c r="N622" i="1"/>
  <c r="AA621" i="1"/>
  <c r="AK621" i="1" s="1"/>
  <c r="W621" i="1"/>
  <c r="X621" i="1" s="1"/>
  <c r="V621" i="1"/>
  <c r="P621" i="1"/>
  <c r="N621" i="1"/>
  <c r="AA620" i="1"/>
  <c r="W620" i="1"/>
  <c r="X620" i="1" s="1"/>
  <c r="V620" i="1"/>
  <c r="P620" i="1"/>
  <c r="N620" i="1"/>
  <c r="AA619" i="1"/>
  <c r="W619" i="1"/>
  <c r="X619" i="1" s="1"/>
  <c r="V619" i="1"/>
  <c r="P619" i="1"/>
  <c r="N619" i="1"/>
  <c r="AA618" i="1"/>
  <c r="AC618" i="1" s="1"/>
  <c r="W618" i="1"/>
  <c r="X618" i="1" s="1"/>
  <c r="V618" i="1"/>
  <c r="P618" i="1"/>
  <c r="N618" i="1"/>
  <c r="AA617" i="1"/>
  <c r="AC617" i="1" s="1"/>
  <c r="W617" i="1"/>
  <c r="X617" i="1" s="1"/>
  <c r="V617" i="1"/>
  <c r="P617" i="1"/>
  <c r="N617" i="1"/>
  <c r="AA616" i="1"/>
  <c r="AD616" i="1" s="1"/>
  <c r="AM616" i="1" s="1"/>
  <c r="W616" i="1"/>
  <c r="X616" i="1" s="1"/>
  <c r="V616" i="1"/>
  <c r="P616" i="1"/>
  <c r="N616" i="1"/>
  <c r="AA615" i="1"/>
  <c r="W615" i="1"/>
  <c r="X615" i="1" s="1"/>
  <c r="V615" i="1"/>
  <c r="P615" i="1"/>
  <c r="N615" i="1"/>
  <c r="AA614" i="1"/>
  <c r="AK614" i="1" s="1"/>
  <c r="W614" i="1"/>
  <c r="X614" i="1" s="1"/>
  <c r="V614" i="1"/>
  <c r="P614" i="1"/>
  <c r="N614" i="1"/>
  <c r="AA613" i="1"/>
  <c r="AK613" i="1" s="1"/>
  <c r="W613" i="1"/>
  <c r="X613" i="1" s="1"/>
  <c r="V613" i="1"/>
  <c r="P613" i="1"/>
  <c r="N613" i="1"/>
  <c r="AA612" i="1"/>
  <c r="W612" i="1"/>
  <c r="X612" i="1" s="1"/>
  <c r="V612" i="1"/>
  <c r="P612" i="1"/>
  <c r="N612" i="1"/>
  <c r="AA611" i="1"/>
  <c r="W611" i="1"/>
  <c r="X611" i="1" s="1"/>
  <c r="V611" i="1"/>
  <c r="P611" i="1"/>
  <c r="N611" i="1"/>
  <c r="AA610" i="1"/>
  <c r="W610" i="1"/>
  <c r="X610" i="1" s="1"/>
  <c r="V610" i="1"/>
  <c r="P610" i="1"/>
  <c r="N610" i="1"/>
  <c r="AA609" i="1"/>
  <c r="W609" i="1"/>
  <c r="X609" i="1" s="1"/>
  <c r="V609" i="1"/>
  <c r="P609" i="1"/>
  <c r="N609" i="1"/>
  <c r="AA608" i="1"/>
  <c r="AK608" i="1" s="1"/>
  <c r="W608" i="1"/>
  <c r="X608" i="1" s="1"/>
  <c r="V608" i="1"/>
  <c r="P608" i="1"/>
  <c r="N608" i="1"/>
  <c r="AA607" i="1"/>
  <c r="W607" i="1"/>
  <c r="X607" i="1" s="1"/>
  <c r="V607" i="1"/>
  <c r="P607" i="1"/>
  <c r="N607" i="1"/>
  <c r="AA606" i="1"/>
  <c r="W606" i="1"/>
  <c r="X606" i="1" s="1"/>
  <c r="V606" i="1"/>
  <c r="P606" i="1"/>
  <c r="N606" i="1"/>
  <c r="AA605" i="1"/>
  <c r="AK605" i="1" s="1"/>
  <c r="W605" i="1"/>
  <c r="X605" i="1" s="1"/>
  <c r="V605" i="1"/>
  <c r="P605" i="1"/>
  <c r="N605" i="1"/>
  <c r="AA604" i="1"/>
  <c r="W604" i="1"/>
  <c r="X604" i="1" s="1"/>
  <c r="V604" i="1"/>
  <c r="P604" i="1"/>
  <c r="N604" i="1"/>
  <c r="P603" i="1"/>
  <c r="N603" i="1"/>
  <c r="AA602" i="1"/>
  <c r="AD602" i="1" s="1"/>
  <c r="AM602" i="1" s="1"/>
  <c r="W602" i="1"/>
  <c r="X602" i="1" s="1"/>
  <c r="V602" i="1"/>
  <c r="P602" i="1"/>
  <c r="N602" i="1"/>
  <c r="AA601" i="1"/>
  <c r="AK601" i="1" s="1"/>
  <c r="W601" i="1"/>
  <c r="X601" i="1" s="1"/>
  <c r="V601" i="1"/>
  <c r="P601" i="1"/>
  <c r="N601" i="1"/>
  <c r="AA600" i="1"/>
  <c r="AD600" i="1" s="1"/>
  <c r="AM600" i="1" s="1"/>
  <c r="W600" i="1"/>
  <c r="X600" i="1" s="1"/>
  <c r="V600" i="1"/>
  <c r="P600" i="1"/>
  <c r="N600" i="1"/>
  <c r="AA599" i="1"/>
  <c r="AD599" i="1" s="1"/>
  <c r="AM599" i="1" s="1"/>
  <c r="AN599" i="1" s="1"/>
  <c r="W599" i="1"/>
  <c r="X599" i="1" s="1"/>
  <c r="V599" i="1"/>
  <c r="P599" i="1"/>
  <c r="N599" i="1"/>
  <c r="AA598" i="1"/>
  <c r="AK598" i="1" s="1"/>
  <c r="W598" i="1"/>
  <c r="X598" i="1" s="1"/>
  <c r="V598" i="1"/>
  <c r="P598" i="1"/>
  <c r="N598" i="1"/>
  <c r="AA597" i="1"/>
  <c r="AK597" i="1" s="1"/>
  <c r="W597" i="1"/>
  <c r="X597" i="1" s="1"/>
  <c r="V597" i="1"/>
  <c r="P597" i="1"/>
  <c r="N597" i="1"/>
  <c r="AA596" i="1"/>
  <c r="W596" i="1"/>
  <c r="X596" i="1" s="1"/>
  <c r="V596" i="1"/>
  <c r="P596" i="1"/>
  <c r="N596" i="1"/>
  <c r="AA595" i="1"/>
  <c r="W595" i="1"/>
  <c r="X595" i="1" s="1"/>
  <c r="V595" i="1"/>
  <c r="P595" i="1"/>
  <c r="N595" i="1"/>
  <c r="AA594" i="1"/>
  <c r="AK594" i="1" s="1"/>
  <c r="W594" i="1"/>
  <c r="V594" i="1"/>
  <c r="P594" i="1"/>
  <c r="N594" i="1"/>
  <c r="AA593" i="1"/>
  <c r="W593" i="1"/>
  <c r="X593" i="1" s="1"/>
  <c r="V593" i="1"/>
  <c r="P593" i="1"/>
  <c r="N593" i="1"/>
  <c r="AA592" i="1"/>
  <c r="AK592" i="1" s="1"/>
  <c r="W592" i="1"/>
  <c r="X592" i="1" s="1"/>
  <c r="V592" i="1"/>
  <c r="P592" i="1"/>
  <c r="N592" i="1"/>
  <c r="AA591" i="1"/>
  <c r="AK591" i="1" s="1"/>
  <c r="W591" i="1"/>
  <c r="X591" i="1" s="1"/>
  <c r="V591" i="1"/>
  <c r="P591" i="1"/>
  <c r="N591" i="1"/>
  <c r="AA590" i="1"/>
  <c r="W590" i="1"/>
  <c r="X590" i="1" s="1"/>
  <c r="V590" i="1"/>
  <c r="P590" i="1"/>
  <c r="N590" i="1"/>
  <c r="AA589" i="1"/>
  <c r="W589" i="1"/>
  <c r="X589" i="1" s="1"/>
  <c r="V589" i="1"/>
  <c r="P589" i="1"/>
  <c r="N589" i="1"/>
  <c r="AA588" i="1"/>
  <c r="W588" i="1"/>
  <c r="X588" i="1" s="1"/>
  <c r="V588" i="1"/>
  <c r="P588" i="1"/>
  <c r="N588" i="1"/>
  <c r="AA587" i="1"/>
  <c r="W587" i="1"/>
  <c r="X587" i="1" s="1"/>
  <c r="V587" i="1"/>
  <c r="P587" i="1"/>
  <c r="N587" i="1"/>
  <c r="AA586" i="1"/>
  <c r="W586" i="1"/>
  <c r="X586" i="1" s="1"/>
  <c r="V586" i="1"/>
  <c r="P586" i="1"/>
  <c r="N586" i="1"/>
  <c r="AA585" i="1"/>
  <c r="AK585" i="1" s="1"/>
  <c r="W585" i="1"/>
  <c r="X585" i="1" s="1"/>
  <c r="V585" i="1"/>
  <c r="P585" i="1"/>
  <c r="N585" i="1"/>
  <c r="AA584" i="1"/>
  <c r="AK584" i="1" s="1"/>
  <c r="W584" i="1"/>
  <c r="X584" i="1" s="1"/>
  <c r="V584" i="1"/>
  <c r="P584" i="1"/>
  <c r="N584" i="1"/>
  <c r="AA583" i="1"/>
  <c r="AD583" i="1" s="1"/>
  <c r="AM583" i="1" s="1"/>
  <c r="W583" i="1"/>
  <c r="X583" i="1" s="1"/>
  <c r="V583" i="1"/>
  <c r="P583" i="1"/>
  <c r="N583" i="1"/>
  <c r="AA582" i="1"/>
  <c r="W582" i="1"/>
  <c r="X582" i="1" s="1"/>
  <c r="V582" i="1"/>
  <c r="P582" i="1"/>
  <c r="N582" i="1"/>
  <c r="AA581" i="1"/>
  <c r="AD581" i="1" s="1"/>
  <c r="AM581" i="1" s="1"/>
  <c r="W581" i="1"/>
  <c r="X581" i="1" s="1"/>
  <c r="V581" i="1"/>
  <c r="P581" i="1"/>
  <c r="N581" i="1"/>
  <c r="AA580" i="1"/>
  <c r="W580" i="1"/>
  <c r="X580" i="1" s="1"/>
  <c r="V580" i="1"/>
  <c r="P580" i="1"/>
  <c r="N580" i="1"/>
  <c r="AA579" i="1"/>
  <c r="AC579" i="1" s="1"/>
  <c r="W579" i="1"/>
  <c r="X579" i="1" s="1"/>
  <c r="V579" i="1"/>
  <c r="P579" i="1"/>
  <c r="N579" i="1"/>
  <c r="AA578" i="1"/>
  <c r="AK578" i="1" s="1"/>
  <c r="W578" i="1"/>
  <c r="X578" i="1" s="1"/>
  <c r="V578" i="1"/>
  <c r="P578" i="1"/>
  <c r="N578" i="1"/>
  <c r="AA577" i="1"/>
  <c r="W577" i="1"/>
  <c r="X577" i="1" s="1"/>
  <c r="V577" i="1"/>
  <c r="P577" i="1"/>
  <c r="N577" i="1"/>
  <c r="AA576" i="1"/>
  <c r="W576" i="1"/>
  <c r="X576" i="1" s="1"/>
  <c r="V576" i="1"/>
  <c r="P576" i="1"/>
  <c r="N576" i="1"/>
  <c r="AA575" i="1"/>
  <c r="AD575" i="1" s="1"/>
  <c r="AM575" i="1" s="1"/>
  <c r="AN575" i="1" s="1"/>
  <c r="W575" i="1"/>
  <c r="X575" i="1" s="1"/>
  <c r="V575" i="1"/>
  <c r="P575" i="1"/>
  <c r="N575" i="1"/>
  <c r="AA574" i="1"/>
  <c r="W574" i="1"/>
  <c r="X574" i="1" s="1"/>
  <c r="V574" i="1"/>
  <c r="P574" i="1"/>
  <c r="N574" i="1"/>
  <c r="AA573" i="1"/>
  <c r="W573" i="1"/>
  <c r="X573" i="1" s="1"/>
  <c r="V573" i="1"/>
  <c r="P573" i="1"/>
  <c r="N573" i="1"/>
  <c r="AA572" i="1"/>
  <c r="W572" i="1"/>
  <c r="X572" i="1" s="1"/>
  <c r="V572" i="1"/>
  <c r="P572" i="1"/>
  <c r="N572" i="1"/>
  <c r="AA571" i="1"/>
  <c r="AK571" i="1" s="1"/>
  <c r="W571" i="1"/>
  <c r="X571" i="1" s="1"/>
  <c r="V571" i="1"/>
  <c r="P571" i="1"/>
  <c r="N571" i="1"/>
  <c r="AA570" i="1"/>
  <c r="AK570" i="1" s="1"/>
  <c r="W570" i="1"/>
  <c r="X570" i="1" s="1"/>
  <c r="V570" i="1"/>
  <c r="P570" i="1"/>
  <c r="N570" i="1"/>
  <c r="AA569" i="1"/>
  <c r="AK569" i="1" s="1"/>
  <c r="W569" i="1"/>
  <c r="X569" i="1" s="1"/>
  <c r="V569" i="1"/>
  <c r="P569" i="1"/>
  <c r="N569" i="1"/>
  <c r="AA568" i="1"/>
  <c r="W568" i="1"/>
  <c r="X568" i="1" s="1"/>
  <c r="V568" i="1"/>
  <c r="P568" i="1"/>
  <c r="N568" i="1"/>
  <c r="AA567" i="1"/>
  <c r="W567" i="1"/>
  <c r="X567" i="1" s="1"/>
  <c r="V567" i="1"/>
  <c r="P567" i="1"/>
  <c r="N567" i="1"/>
  <c r="AA566" i="1"/>
  <c r="W566" i="1"/>
  <c r="X566" i="1" s="1"/>
  <c r="V566" i="1"/>
  <c r="P566" i="1"/>
  <c r="N566" i="1"/>
  <c r="AA565" i="1"/>
  <c r="W565" i="1"/>
  <c r="X565" i="1" s="1"/>
  <c r="V565" i="1"/>
  <c r="P565" i="1"/>
  <c r="N565" i="1"/>
  <c r="AA564" i="1"/>
  <c r="W564" i="1"/>
  <c r="X564" i="1" s="1"/>
  <c r="V564" i="1"/>
  <c r="P564" i="1"/>
  <c r="N564" i="1"/>
  <c r="AA563" i="1"/>
  <c r="W563" i="1"/>
  <c r="X563" i="1" s="1"/>
  <c r="V563" i="1"/>
  <c r="P563" i="1"/>
  <c r="N563" i="1"/>
  <c r="AA562" i="1"/>
  <c r="AC562" i="1" s="1"/>
  <c r="W562" i="1"/>
  <c r="X562" i="1" s="1"/>
  <c r="V562" i="1"/>
  <c r="P562" i="1"/>
  <c r="N562" i="1"/>
  <c r="AA561" i="1"/>
  <c r="W561" i="1"/>
  <c r="X561" i="1" s="1"/>
  <c r="V561" i="1"/>
  <c r="P561" i="1"/>
  <c r="N561" i="1"/>
  <c r="AA560" i="1"/>
  <c r="W560" i="1"/>
  <c r="X560" i="1" s="1"/>
  <c r="V560" i="1"/>
  <c r="P560" i="1"/>
  <c r="N560" i="1"/>
  <c r="AA559" i="1"/>
  <c r="W559" i="1"/>
  <c r="X559" i="1" s="1"/>
  <c r="V559" i="1"/>
  <c r="P559" i="1"/>
  <c r="N559" i="1"/>
  <c r="AA558" i="1"/>
  <c r="W558" i="1"/>
  <c r="X558" i="1" s="1"/>
  <c r="V558" i="1"/>
  <c r="P558" i="1"/>
  <c r="N558" i="1"/>
  <c r="AA557" i="1"/>
  <c r="AK557" i="1" s="1"/>
  <c r="W557" i="1"/>
  <c r="X557" i="1" s="1"/>
  <c r="V557" i="1"/>
  <c r="P557" i="1"/>
  <c r="N557" i="1"/>
  <c r="AA556" i="1"/>
  <c r="AK556" i="1" s="1"/>
  <c r="W556" i="1"/>
  <c r="X556" i="1" s="1"/>
  <c r="V556" i="1"/>
  <c r="P556" i="1"/>
  <c r="N556" i="1"/>
  <c r="AA555" i="1"/>
  <c r="W555" i="1"/>
  <c r="X555" i="1" s="1"/>
  <c r="V555" i="1"/>
  <c r="P555" i="1"/>
  <c r="N555" i="1"/>
  <c r="AA554" i="1"/>
  <c r="W554" i="1"/>
  <c r="X554" i="1" s="1"/>
  <c r="V554" i="1"/>
  <c r="P554" i="1"/>
  <c r="N554" i="1"/>
  <c r="AA553" i="1"/>
  <c r="AD553" i="1" s="1"/>
  <c r="AM553" i="1" s="1"/>
  <c r="W553" i="1"/>
  <c r="X553" i="1" s="1"/>
  <c r="V553" i="1"/>
  <c r="P553" i="1"/>
  <c r="N553" i="1"/>
  <c r="AA552" i="1"/>
  <c r="W552" i="1"/>
  <c r="X552" i="1" s="1"/>
  <c r="V552" i="1"/>
  <c r="P552" i="1"/>
  <c r="N552" i="1"/>
  <c r="AA551" i="1"/>
  <c r="AD551" i="1" s="1"/>
  <c r="AM551" i="1" s="1"/>
  <c r="W551" i="1"/>
  <c r="X551" i="1" s="1"/>
  <c r="V551" i="1"/>
  <c r="P551" i="1"/>
  <c r="N551" i="1"/>
  <c r="AA550" i="1"/>
  <c r="W550" i="1"/>
  <c r="X550" i="1" s="1"/>
  <c r="V550" i="1"/>
  <c r="P550" i="1"/>
  <c r="N550" i="1"/>
  <c r="AA549" i="1"/>
  <c r="AK549" i="1" s="1"/>
  <c r="W549" i="1"/>
  <c r="X549" i="1" s="1"/>
  <c r="V549" i="1"/>
  <c r="P549" i="1"/>
  <c r="N549" i="1"/>
  <c r="AA548" i="1"/>
  <c r="AC548" i="1" s="1"/>
  <c r="W548" i="1"/>
  <c r="X548" i="1" s="1"/>
  <c r="V548" i="1"/>
  <c r="P548" i="1"/>
  <c r="N548" i="1"/>
  <c r="AA547" i="1"/>
  <c r="W547" i="1"/>
  <c r="X547" i="1" s="1"/>
  <c r="V547" i="1"/>
  <c r="P547" i="1"/>
  <c r="N547" i="1"/>
  <c r="AA546" i="1"/>
  <c r="AK546" i="1" s="1"/>
  <c r="W546" i="1"/>
  <c r="X546" i="1" s="1"/>
  <c r="V546" i="1"/>
  <c r="P546" i="1"/>
  <c r="N546" i="1"/>
  <c r="AA545" i="1"/>
  <c r="AC545" i="1" s="1"/>
  <c r="W545" i="1"/>
  <c r="X545" i="1" s="1"/>
  <c r="V545" i="1"/>
  <c r="P545" i="1"/>
  <c r="N545" i="1"/>
  <c r="AA544" i="1"/>
  <c r="AK544" i="1" s="1"/>
  <c r="W544" i="1"/>
  <c r="X544" i="1" s="1"/>
  <c r="V544" i="1"/>
  <c r="P544" i="1"/>
  <c r="N544" i="1"/>
  <c r="AA543" i="1"/>
  <c r="W543" i="1"/>
  <c r="X543" i="1" s="1"/>
  <c r="V543" i="1"/>
  <c r="P543" i="1"/>
  <c r="N543" i="1"/>
  <c r="AA542" i="1"/>
  <c r="AK542" i="1" s="1"/>
  <c r="W542" i="1"/>
  <c r="X542" i="1" s="1"/>
  <c r="V542" i="1"/>
  <c r="P542" i="1"/>
  <c r="N542" i="1"/>
  <c r="AA541" i="1"/>
  <c r="AD541" i="1" s="1"/>
  <c r="AM541" i="1" s="1"/>
  <c r="W541" i="1"/>
  <c r="X541" i="1" s="1"/>
  <c r="V541" i="1"/>
  <c r="P541" i="1"/>
  <c r="N541" i="1"/>
  <c r="AA540" i="1"/>
  <c r="W540" i="1"/>
  <c r="X540" i="1" s="1"/>
  <c r="V540" i="1"/>
  <c r="P540" i="1"/>
  <c r="N540" i="1"/>
  <c r="AA539" i="1"/>
  <c r="AD539" i="1" s="1"/>
  <c r="AM539" i="1" s="1"/>
  <c r="W539" i="1"/>
  <c r="V539" i="1"/>
  <c r="P539" i="1"/>
  <c r="N539" i="1"/>
  <c r="AK538" i="1"/>
  <c r="AD538" i="1"/>
  <c r="AM538" i="1" s="1"/>
  <c r="AC538" i="1"/>
  <c r="W538" i="1"/>
  <c r="X538" i="1" s="1"/>
  <c r="V538" i="1"/>
  <c r="P538" i="1"/>
  <c r="N538" i="1"/>
  <c r="AA537" i="1"/>
  <c r="W537" i="1"/>
  <c r="X537" i="1" s="1"/>
  <c r="V537" i="1"/>
  <c r="P537" i="1"/>
  <c r="N537" i="1"/>
  <c r="AA536" i="1"/>
  <c r="AD536" i="1" s="1"/>
  <c r="AM536" i="1" s="1"/>
  <c r="W536" i="1"/>
  <c r="X536" i="1" s="1"/>
  <c r="V536" i="1"/>
  <c r="P536" i="1"/>
  <c r="N536" i="1"/>
  <c r="AA535" i="1"/>
  <c r="AK535" i="1" s="1"/>
  <c r="W535" i="1"/>
  <c r="X535" i="1" s="1"/>
  <c r="V535" i="1"/>
  <c r="P535" i="1"/>
  <c r="N535" i="1"/>
  <c r="AA534" i="1"/>
  <c r="W534" i="1"/>
  <c r="X534" i="1" s="1"/>
  <c r="V534" i="1"/>
  <c r="P534" i="1"/>
  <c r="N534" i="1"/>
  <c r="AA533" i="1"/>
  <c r="W533" i="1"/>
  <c r="X533" i="1" s="1"/>
  <c r="V533" i="1"/>
  <c r="P533" i="1"/>
  <c r="N533" i="1"/>
  <c r="AA532" i="1"/>
  <c r="W532" i="1"/>
  <c r="X532" i="1" s="1"/>
  <c r="V532" i="1"/>
  <c r="P532" i="1"/>
  <c r="N532" i="1"/>
  <c r="AA531" i="1"/>
  <c r="W531" i="1"/>
  <c r="X531" i="1" s="1"/>
  <c r="V531" i="1"/>
  <c r="P531" i="1"/>
  <c r="N531" i="1"/>
  <c r="AA530" i="1"/>
  <c r="AD530" i="1" s="1"/>
  <c r="AM530" i="1" s="1"/>
  <c r="W530" i="1"/>
  <c r="X530" i="1" s="1"/>
  <c r="V530" i="1"/>
  <c r="P530" i="1"/>
  <c r="N530" i="1"/>
  <c r="AA529" i="1"/>
  <c r="W529" i="1"/>
  <c r="X529" i="1" s="1"/>
  <c r="V529" i="1"/>
  <c r="P529" i="1"/>
  <c r="N529" i="1"/>
  <c r="AA528" i="1"/>
  <c r="AD528" i="1" s="1"/>
  <c r="AM528" i="1" s="1"/>
  <c r="AN528" i="1" s="1"/>
  <c r="W528" i="1"/>
  <c r="X528" i="1" s="1"/>
  <c r="V528" i="1"/>
  <c r="P528" i="1"/>
  <c r="N528" i="1"/>
  <c r="AA527" i="1"/>
  <c r="W527" i="1"/>
  <c r="X527" i="1" s="1"/>
  <c r="V527" i="1"/>
  <c r="P527" i="1"/>
  <c r="N527" i="1"/>
  <c r="AA526" i="1"/>
  <c r="AC526" i="1" s="1"/>
  <c r="W526" i="1"/>
  <c r="V526" i="1"/>
  <c r="P526" i="1"/>
  <c r="N526" i="1"/>
  <c r="AA525" i="1"/>
  <c r="AK525" i="1" s="1"/>
  <c r="W525" i="1"/>
  <c r="X525" i="1" s="1"/>
  <c r="V525" i="1"/>
  <c r="P525" i="1"/>
  <c r="N525" i="1"/>
  <c r="AA524" i="1"/>
  <c r="W524" i="1"/>
  <c r="X524" i="1" s="1"/>
  <c r="V524" i="1"/>
  <c r="P524" i="1"/>
  <c r="N524" i="1"/>
  <c r="AA523" i="1"/>
  <c r="AC523" i="1" s="1"/>
  <c r="W523" i="1"/>
  <c r="X523" i="1" s="1"/>
  <c r="V523" i="1"/>
  <c r="P523" i="1"/>
  <c r="N523" i="1"/>
  <c r="AA522" i="1"/>
  <c r="W522" i="1"/>
  <c r="V522" i="1"/>
  <c r="P522" i="1"/>
  <c r="N522" i="1"/>
  <c r="AA521" i="1"/>
  <c r="AD521" i="1" s="1"/>
  <c r="AM521" i="1" s="1"/>
  <c r="W521" i="1"/>
  <c r="X521" i="1" s="1"/>
  <c r="V521" i="1"/>
  <c r="P521" i="1"/>
  <c r="N521" i="1"/>
  <c r="AA520" i="1"/>
  <c r="AC520" i="1" s="1"/>
  <c r="W520" i="1"/>
  <c r="X520" i="1" s="1"/>
  <c r="V520" i="1"/>
  <c r="P520" i="1"/>
  <c r="N520" i="1"/>
  <c r="AA519" i="1"/>
  <c r="W519" i="1"/>
  <c r="X519" i="1" s="1"/>
  <c r="V519" i="1"/>
  <c r="P519" i="1"/>
  <c r="N519" i="1"/>
  <c r="AA518" i="1"/>
  <c r="W518" i="1"/>
  <c r="X518" i="1" s="1"/>
  <c r="V518" i="1"/>
  <c r="P518" i="1"/>
  <c r="N518" i="1"/>
  <c r="AA517" i="1"/>
  <c r="AD517" i="1" s="1"/>
  <c r="AM517" i="1" s="1"/>
  <c r="AN517" i="1" s="1"/>
  <c r="W517" i="1"/>
  <c r="X517" i="1" s="1"/>
  <c r="V517" i="1"/>
  <c r="P517" i="1"/>
  <c r="N517" i="1"/>
  <c r="AA516" i="1"/>
  <c r="W516" i="1"/>
  <c r="X516" i="1" s="1"/>
  <c r="V516" i="1"/>
  <c r="P516" i="1"/>
  <c r="N516" i="1"/>
  <c r="AA515" i="1"/>
  <c r="AK515" i="1" s="1"/>
  <c r="W515" i="1"/>
  <c r="X515" i="1" s="1"/>
  <c r="V515" i="1"/>
  <c r="P515" i="1"/>
  <c r="N515" i="1"/>
  <c r="AA514" i="1"/>
  <c r="AD514" i="1" s="1"/>
  <c r="AM514" i="1" s="1"/>
  <c r="W514" i="1"/>
  <c r="X514" i="1" s="1"/>
  <c r="V514" i="1"/>
  <c r="P514" i="1"/>
  <c r="N514" i="1"/>
  <c r="AA513" i="1"/>
  <c r="AC513" i="1" s="1"/>
  <c r="W513" i="1"/>
  <c r="X513" i="1" s="1"/>
  <c r="V513" i="1"/>
  <c r="P513" i="1"/>
  <c r="N513" i="1"/>
  <c r="AA512" i="1"/>
  <c r="W512" i="1"/>
  <c r="V512" i="1"/>
  <c r="P512" i="1"/>
  <c r="N512" i="1"/>
  <c r="AA511" i="1"/>
  <c r="AK511" i="1" s="1"/>
  <c r="W511" i="1"/>
  <c r="X511" i="1" s="1"/>
  <c r="V511" i="1"/>
  <c r="P511" i="1"/>
  <c r="N511" i="1"/>
  <c r="AA510" i="1"/>
  <c r="AD510" i="1" s="1"/>
  <c r="AM510" i="1" s="1"/>
  <c r="W510" i="1"/>
  <c r="X510" i="1" s="1"/>
  <c r="V510" i="1"/>
  <c r="P510" i="1"/>
  <c r="N510" i="1"/>
  <c r="AA509" i="1"/>
  <c r="AC509" i="1" s="1"/>
  <c r="W509" i="1"/>
  <c r="X509" i="1" s="1"/>
  <c r="V509" i="1"/>
  <c r="P509" i="1"/>
  <c r="N509" i="1"/>
  <c r="AA508" i="1"/>
  <c r="W508" i="1"/>
  <c r="X508" i="1" s="1"/>
  <c r="V508" i="1"/>
  <c r="P508" i="1"/>
  <c r="N508" i="1"/>
  <c r="AA507" i="1"/>
  <c r="AC507" i="1" s="1"/>
  <c r="W507" i="1"/>
  <c r="X507" i="1" s="1"/>
  <c r="V507" i="1"/>
  <c r="P507" i="1"/>
  <c r="N507" i="1"/>
  <c r="AA506" i="1"/>
  <c r="W506" i="1"/>
  <c r="X506" i="1" s="1"/>
  <c r="V506" i="1"/>
  <c r="P506" i="1"/>
  <c r="N506" i="1"/>
  <c r="AA505" i="1"/>
  <c r="AD505" i="1" s="1"/>
  <c r="AM505" i="1" s="1"/>
  <c r="W505" i="1"/>
  <c r="X505" i="1" s="1"/>
  <c r="V505" i="1"/>
  <c r="P505" i="1"/>
  <c r="N505" i="1"/>
  <c r="AA504" i="1"/>
  <c r="AK504" i="1" s="1"/>
  <c r="W504" i="1"/>
  <c r="X504" i="1" s="1"/>
  <c r="V504" i="1"/>
  <c r="P504" i="1"/>
  <c r="N504" i="1"/>
  <c r="AA503" i="1"/>
  <c r="W503" i="1"/>
  <c r="X503" i="1" s="1"/>
  <c r="V503" i="1"/>
  <c r="P503" i="1"/>
  <c r="N503" i="1"/>
  <c r="AA502" i="1"/>
  <c r="W502" i="1"/>
  <c r="X502" i="1" s="1"/>
  <c r="V502" i="1"/>
  <c r="P502" i="1"/>
  <c r="N502" i="1"/>
  <c r="AA501" i="1"/>
  <c r="W501" i="1"/>
  <c r="X501" i="1" s="1"/>
  <c r="V501" i="1"/>
  <c r="P501" i="1"/>
  <c r="N501" i="1"/>
  <c r="AA500" i="1"/>
  <c r="W500" i="1"/>
  <c r="X500" i="1" s="1"/>
  <c r="V500" i="1"/>
  <c r="P500" i="1"/>
  <c r="N500" i="1"/>
  <c r="AA499" i="1"/>
  <c r="AC499" i="1" s="1"/>
  <c r="W499" i="1"/>
  <c r="X499" i="1" s="1"/>
  <c r="V499" i="1"/>
  <c r="P499" i="1"/>
  <c r="N499" i="1"/>
  <c r="AA498" i="1"/>
  <c r="W498" i="1"/>
  <c r="X498" i="1" s="1"/>
  <c r="V498" i="1"/>
  <c r="P498" i="1"/>
  <c r="N498" i="1"/>
  <c r="AA497" i="1"/>
  <c r="AK497" i="1" s="1"/>
  <c r="W497" i="1"/>
  <c r="X497" i="1" s="1"/>
  <c r="V497" i="1"/>
  <c r="P497" i="1"/>
  <c r="N497" i="1"/>
  <c r="AA496" i="1"/>
  <c r="W496" i="1"/>
  <c r="X496" i="1" s="1"/>
  <c r="V496" i="1"/>
  <c r="P496" i="1"/>
  <c r="N496" i="1"/>
  <c r="AA495" i="1"/>
  <c r="AC495" i="1" s="1"/>
  <c r="W495" i="1"/>
  <c r="X495" i="1" s="1"/>
  <c r="V495" i="1"/>
  <c r="P495" i="1"/>
  <c r="N495" i="1"/>
  <c r="AA494" i="1"/>
  <c r="AD494" i="1" s="1"/>
  <c r="AM494" i="1" s="1"/>
  <c r="W494" i="1"/>
  <c r="X494" i="1" s="1"/>
  <c r="V494" i="1"/>
  <c r="P494" i="1"/>
  <c r="N494" i="1"/>
  <c r="AA493" i="1"/>
  <c r="W493" i="1"/>
  <c r="X493" i="1" s="1"/>
  <c r="V493" i="1"/>
  <c r="P493" i="1"/>
  <c r="N493" i="1"/>
  <c r="AA492" i="1"/>
  <c r="W492" i="1"/>
  <c r="X492" i="1" s="1"/>
  <c r="V492" i="1"/>
  <c r="P492" i="1"/>
  <c r="N492" i="1"/>
  <c r="AA491" i="1"/>
  <c r="W491" i="1"/>
  <c r="X491" i="1" s="1"/>
  <c r="V491" i="1"/>
  <c r="P491" i="1"/>
  <c r="N491" i="1"/>
  <c r="AA490" i="1"/>
  <c r="W490" i="1"/>
  <c r="X490" i="1" s="1"/>
  <c r="V490" i="1"/>
  <c r="P490" i="1"/>
  <c r="N490" i="1"/>
  <c r="AA489" i="1"/>
  <c r="W489" i="1"/>
  <c r="X489" i="1" s="1"/>
  <c r="V489" i="1"/>
  <c r="P489" i="1"/>
  <c r="N489" i="1"/>
  <c r="AA488" i="1"/>
  <c r="W488" i="1"/>
  <c r="X488" i="1" s="1"/>
  <c r="V488" i="1"/>
  <c r="P488" i="1"/>
  <c r="N488" i="1"/>
  <c r="AA487" i="1"/>
  <c r="W487" i="1"/>
  <c r="X487" i="1" s="1"/>
  <c r="V487" i="1"/>
  <c r="P487" i="1"/>
  <c r="N487" i="1"/>
  <c r="AA486" i="1"/>
  <c r="W486" i="1"/>
  <c r="X486" i="1" s="1"/>
  <c r="V486" i="1"/>
  <c r="P486" i="1"/>
  <c r="N486" i="1"/>
  <c r="AA485" i="1"/>
  <c r="W485" i="1"/>
  <c r="X485" i="1" s="1"/>
  <c r="V485" i="1"/>
  <c r="P485" i="1"/>
  <c r="N485" i="1"/>
  <c r="AA484" i="1"/>
  <c r="W484" i="1"/>
  <c r="X484" i="1" s="1"/>
  <c r="V484" i="1"/>
  <c r="P484" i="1"/>
  <c r="N484" i="1"/>
  <c r="AA483" i="1"/>
  <c r="AD483" i="1" s="1"/>
  <c r="AM483" i="1" s="1"/>
  <c r="W483" i="1"/>
  <c r="X483" i="1" s="1"/>
  <c r="V483" i="1"/>
  <c r="P483" i="1"/>
  <c r="N483" i="1"/>
  <c r="AA482" i="1"/>
  <c r="W482" i="1"/>
  <c r="X482" i="1" s="1"/>
  <c r="V482" i="1"/>
  <c r="P482" i="1"/>
  <c r="N482" i="1"/>
  <c r="AA481" i="1"/>
  <c r="AC481" i="1" s="1"/>
  <c r="W481" i="1"/>
  <c r="X481" i="1" s="1"/>
  <c r="V481" i="1"/>
  <c r="P481" i="1"/>
  <c r="N481" i="1"/>
  <c r="AA480" i="1"/>
  <c r="AD480" i="1" s="1"/>
  <c r="AM480" i="1" s="1"/>
  <c r="AN480" i="1" s="1"/>
  <c r="W480" i="1"/>
  <c r="X480" i="1" s="1"/>
  <c r="V480" i="1"/>
  <c r="P480" i="1"/>
  <c r="N480" i="1"/>
  <c r="AA479" i="1"/>
  <c r="AK479" i="1" s="1"/>
  <c r="W479" i="1"/>
  <c r="X479" i="1" s="1"/>
  <c r="V479" i="1"/>
  <c r="P479" i="1"/>
  <c r="N479" i="1"/>
  <c r="AA478" i="1"/>
  <c r="W478" i="1"/>
  <c r="X478" i="1" s="1"/>
  <c r="V478" i="1"/>
  <c r="P478" i="1"/>
  <c r="N478" i="1"/>
  <c r="AA477" i="1"/>
  <c r="AD477" i="1" s="1"/>
  <c r="AM477" i="1" s="1"/>
  <c r="AN477" i="1" s="1"/>
  <c r="W477" i="1"/>
  <c r="X477" i="1" s="1"/>
  <c r="V477" i="1"/>
  <c r="P477" i="1"/>
  <c r="N477" i="1"/>
  <c r="AA476" i="1"/>
  <c r="AC476" i="1" s="1"/>
  <c r="W476" i="1"/>
  <c r="X476" i="1" s="1"/>
  <c r="V476" i="1"/>
  <c r="P476" i="1"/>
  <c r="N476" i="1"/>
  <c r="AA475" i="1"/>
  <c r="AD475" i="1" s="1"/>
  <c r="AM475" i="1" s="1"/>
  <c r="W475" i="1"/>
  <c r="X475" i="1" s="1"/>
  <c r="V475" i="1"/>
  <c r="P475" i="1"/>
  <c r="N475" i="1"/>
  <c r="AA474" i="1"/>
  <c r="AK474" i="1" s="1"/>
  <c r="W474" i="1"/>
  <c r="X474" i="1" s="1"/>
  <c r="V474" i="1"/>
  <c r="P474" i="1"/>
  <c r="N474" i="1"/>
  <c r="AA473" i="1"/>
  <c r="W473" i="1"/>
  <c r="X473" i="1" s="1"/>
  <c r="V473" i="1"/>
  <c r="P473" i="1"/>
  <c r="N473" i="1"/>
  <c r="AA472" i="1"/>
  <c r="AK472" i="1" s="1"/>
  <c r="W472" i="1"/>
  <c r="X472" i="1" s="1"/>
  <c r="V472" i="1"/>
  <c r="P472" i="1"/>
  <c r="N472" i="1"/>
  <c r="AA471" i="1"/>
  <c r="W471" i="1"/>
  <c r="X471" i="1" s="1"/>
  <c r="V471" i="1"/>
  <c r="P471" i="1"/>
  <c r="N471" i="1"/>
  <c r="AA470" i="1"/>
  <c r="AC470" i="1" s="1"/>
  <c r="W470" i="1"/>
  <c r="X470" i="1" s="1"/>
  <c r="V470" i="1"/>
  <c r="P470" i="1"/>
  <c r="N470" i="1"/>
  <c r="AA469" i="1"/>
  <c r="AD469" i="1" s="1"/>
  <c r="AM469" i="1" s="1"/>
  <c r="AN469" i="1" s="1"/>
  <c r="W469" i="1"/>
  <c r="X469" i="1" s="1"/>
  <c r="V469" i="1"/>
  <c r="P469" i="1"/>
  <c r="N469" i="1"/>
  <c r="AA468" i="1"/>
  <c r="W468" i="1"/>
  <c r="X468" i="1" s="1"/>
  <c r="V468" i="1"/>
  <c r="P468" i="1"/>
  <c r="N468" i="1"/>
  <c r="AA467" i="1"/>
  <c r="W467" i="1"/>
  <c r="X467" i="1" s="1"/>
  <c r="V467" i="1"/>
  <c r="P467" i="1"/>
  <c r="N467" i="1"/>
  <c r="AA466" i="1"/>
  <c r="AK466" i="1" s="1"/>
  <c r="W466" i="1"/>
  <c r="X466" i="1" s="1"/>
  <c r="V466" i="1"/>
  <c r="P466" i="1"/>
  <c r="N466" i="1"/>
  <c r="AA465" i="1"/>
  <c r="AK465" i="1" s="1"/>
  <c r="W465" i="1"/>
  <c r="X465" i="1" s="1"/>
  <c r="V465" i="1"/>
  <c r="P465" i="1"/>
  <c r="N465" i="1"/>
  <c r="AA464" i="1"/>
  <c r="W464" i="1"/>
  <c r="X464" i="1" s="1"/>
  <c r="V464" i="1"/>
  <c r="P464" i="1"/>
  <c r="N464" i="1"/>
  <c r="AA463" i="1"/>
  <c r="AK463" i="1" s="1"/>
  <c r="W463" i="1"/>
  <c r="X463" i="1" s="1"/>
  <c r="V463" i="1"/>
  <c r="P463" i="1"/>
  <c r="N463" i="1"/>
  <c r="AA462" i="1"/>
  <c r="AK462" i="1" s="1"/>
  <c r="W462" i="1"/>
  <c r="X462" i="1" s="1"/>
  <c r="V462" i="1"/>
  <c r="P462" i="1"/>
  <c r="N462" i="1"/>
  <c r="AA461" i="1"/>
  <c r="W461" i="1"/>
  <c r="X461" i="1" s="1"/>
  <c r="V461" i="1"/>
  <c r="P461" i="1"/>
  <c r="N461" i="1"/>
  <c r="AA460" i="1"/>
  <c r="AK460" i="1" s="1"/>
  <c r="W460" i="1"/>
  <c r="X460" i="1" s="1"/>
  <c r="V460" i="1"/>
  <c r="P460" i="1"/>
  <c r="N460" i="1"/>
  <c r="AA459" i="1"/>
  <c r="AC459" i="1" s="1"/>
  <c r="W459" i="1"/>
  <c r="X459" i="1" s="1"/>
  <c r="V459" i="1"/>
  <c r="P459" i="1"/>
  <c r="N459" i="1"/>
  <c r="AA458" i="1"/>
  <c r="W458" i="1"/>
  <c r="X458" i="1" s="1"/>
  <c r="V458" i="1"/>
  <c r="P458" i="1"/>
  <c r="N458" i="1"/>
  <c r="AA457" i="1"/>
  <c r="W457" i="1"/>
  <c r="X457" i="1" s="1"/>
  <c r="V457" i="1"/>
  <c r="P457" i="1"/>
  <c r="N457" i="1"/>
  <c r="AA456" i="1"/>
  <c r="AD456" i="1" s="1"/>
  <c r="AM456" i="1" s="1"/>
  <c r="W456" i="1"/>
  <c r="X456" i="1" s="1"/>
  <c r="V456" i="1"/>
  <c r="P456" i="1"/>
  <c r="N456" i="1"/>
  <c r="AA455" i="1"/>
  <c r="W455" i="1"/>
  <c r="X455" i="1" s="1"/>
  <c r="V455" i="1"/>
  <c r="P455" i="1"/>
  <c r="N455" i="1"/>
  <c r="AA454" i="1"/>
  <c r="W454" i="1"/>
  <c r="X454" i="1" s="1"/>
  <c r="V454" i="1"/>
  <c r="P454" i="1"/>
  <c r="N454" i="1"/>
  <c r="AA453" i="1"/>
  <c r="AK453" i="1" s="1"/>
  <c r="W453" i="1"/>
  <c r="X453" i="1" s="1"/>
  <c r="V453" i="1"/>
  <c r="P453" i="1"/>
  <c r="N453" i="1"/>
  <c r="AA452" i="1"/>
  <c r="AD452" i="1" s="1"/>
  <c r="AM452" i="1" s="1"/>
  <c r="W452" i="1"/>
  <c r="X452" i="1" s="1"/>
  <c r="V452" i="1"/>
  <c r="P452" i="1"/>
  <c r="N452" i="1"/>
  <c r="AA451" i="1"/>
  <c r="W451" i="1"/>
  <c r="X451" i="1" s="1"/>
  <c r="V451" i="1"/>
  <c r="P451" i="1"/>
  <c r="N451" i="1"/>
  <c r="AA450" i="1"/>
  <c r="W450" i="1"/>
  <c r="X450" i="1" s="1"/>
  <c r="V450" i="1"/>
  <c r="P450" i="1"/>
  <c r="N450" i="1"/>
  <c r="AA449" i="1"/>
  <c r="AK449" i="1" s="1"/>
  <c r="W449" i="1"/>
  <c r="X449" i="1" s="1"/>
  <c r="V449" i="1"/>
  <c r="P449" i="1"/>
  <c r="N449" i="1"/>
  <c r="AA448" i="1"/>
  <c r="W448" i="1"/>
  <c r="X448" i="1" s="1"/>
  <c r="V448" i="1"/>
  <c r="P448" i="1"/>
  <c r="N448" i="1"/>
  <c r="AA447" i="1"/>
  <c r="W447" i="1"/>
  <c r="X447" i="1" s="1"/>
  <c r="V447" i="1"/>
  <c r="P447" i="1"/>
  <c r="N447" i="1"/>
  <c r="AA446" i="1"/>
  <c r="AK446" i="1" s="1"/>
  <c r="W446" i="1"/>
  <c r="X446" i="1" s="1"/>
  <c r="V446" i="1"/>
  <c r="P446" i="1"/>
  <c r="N446" i="1"/>
  <c r="AA445" i="1"/>
  <c r="AD445" i="1" s="1"/>
  <c r="AM445" i="1" s="1"/>
  <c r="W445" i="1"/>
  <c r="X445" i="1" s="1"/>
  <c r="V445" i="1"/>
  <c r="P445" i="1"/>
  <c r="N445" i="1"/>
  <c r="AA444" i="1"/>
  <c r="AC444" i="1" s="1"/>
  <c r="W444" i="1"/>
  <c r="X444" i="1" s="1"/>
  <c r="V444" i="1"/>
  <c r="P444" i="1"/>
  <c r="N444" i="1"/>
  <c r="AA443" i="1"/>
  <c r="W443" i="1"/>
  <c r="X443" i="1" s="1"/>
  <c r="V443" i="1"/>
  <c r="P443" i="1"/>
  <c r="N443" i="1"/>
  <c r="AA442" i="1"/>
  <c r="W442" i="1"/>
  <c r="X442" i="1" s="1"/>
  <c r="V442" i="1"/>
  <c r="P442" i="1"/>
  <c r="N442" i="1"/>
  <c r="AA441" i="1"/>
  <c r="W441" i="1"/>
  <c r="X441" i="1" s="1"/>
  <c r="V441" i="1"/>
  <c r="P441" i="1"/>
  <c r="N441" i="1"/>
  <c r="AA440" i="1"/>
  <c r="AC440" i="1" s="1"/>
  <c r="W440" i="1"/>
  <c r="X440" i="1" s="1"/>
  <c r="V440" i="1"/>
  <c r="P440" i="1"/>
  <c r="N440" i="1"/>
  <c r="AA439" i="1"/>
  <c r="W439" i="1"/>
  <c r="X439" i="1" s="1"/>
  <c r="V439" i="1"/>
  <c r="P439" i="1"/>
  <c r="N439" i="1"/>
  <c r="AA438" i="1"/>
  <c r="AK438" i="1" s="1"/>
  <c r="W438" i="1"/>
  <c r="X438" i="1" s="1"/>
  <c r="V438" i="1"/>
  <c r="P438" i="1"/>
  <c r="N438" i="1"/>
  <c r="AA437" i="1"/>
  <c r="AK437" i="1" s="1"/>
  <c r="W437" i="1"/>
  <c r="X437" i="1" s="1"/>
  <c r="V437" i="1"/>
  <c r="P437" i="1"/>
  <c r="N437" i="1"/>
  <c r="AA436" i="1"/>
  <c r="AC436" i="1" s="1"/>
  <c r="W436" i="1"/>
  <c r="X436" i="1" s="1"/>
  <c r="V436" i="1"/>
  <c r="P436" i="1"/>
  <c r="N436" i="1"/>
  <c r="AA435" i="1"/>
  <c r="W435" i="1"/>
  <c r="X435" i="1" s="1"/>
  <c r="V435" i="1"/>
  <c r="P435" i="1"/>
  <c r="N435" i="1"/>
  <c r="AA434" i="1"/>
  <c r="W434" i="1"/>
  <c r="X434" i="1" s="1"/>
  <c r="V434" i="1"/>
  <c r="P434" i="1"/>
  <c r="N434" i="1"/>
  <c r="AA433" i="1"/>
  <c r="AK433" i="1" s="1"/>
  <c r="W433" i="1"/>
  <c r="X433" i="1" s="1"/>
  <c r="V433" i="1"/>
  <c r="P433" i="1"/>
  <c r="N433" i="1"/>
  <c r="AA432" i="1"/>
  <c r="W432" i="1"/>
  <c r="X432" i="1" s="1"/>
  <c r="V432" i="1"/>
  <c r="P432" i="1"/>
  <c r="N432" i="1"/>
  <c r="AA431" i="1"/>
  <c r="AK431" i="1" s="1"/>
  <c r="W431" i="1"/>
  <c r="X431" i="1" s="1"/>
  <c r="V431" i="1"/>
  <c r="P431" i="1"/>
  <c r="N431" i="1"/>
  <c r="AA430" i="1"/>
  <c r="W430" i="1"/>
  <c r="X430" i="1" s="1"/>
  <c r="V430" i="1"/>
  <c r="P430" i="1"/>
  <c r="N430" i="1"/>
  <c r="AA429" i="1"/>
  <c r="W429" i="1"/>
  <c r="X429" i="1" s="1"/>
  <c r="V429" i="1"/>
  <c r="P429" i="1"/>
  <c r="N429" i="1"/>
  <c r="AA428" i="1"/>
  <c r="AK428" i="1" s="1"/>
  <c r="W428" i="1"/>
  <c r="X428" i="1" s="1"/>
  <c r="V428" i="1"/>
  <c r="P428" i="1"/>
  <c r="N428" i="1"/>
  <c r="AA427" i="1"/>
  <c r="W427" i="1"/>
  <c r="X427" i="1" s="1"/>
  <c r="V427" i="1"/>
  <c r="P427" i="1"/>
  <c r="N427" i="1"/>
  <c r="AA426" i="1"/>
  <c r="AK426" i="1" s="1"/>
  <c r="W426" i="1"/>
  <c r="X426" i="1" s="1"/>
  <c r="V426" i="1"/>
  <c r="P426" i="1"/>
  <c r="N426" i="1"/>
  <c r="AA425" i="1"/>
  <c r="W425" i="1"/>
  <c r="X425" i="1" s="1"/>
  <c r="V425" i="1"/>
  <c r="P425" i="1"/>
  <c r="N425" i="1"/>
  <c r="AA424" i="1"/>
  <c r="AK424" i="1" s="1"/>
  <c r="W424" i="1"/>
  <c r="X424" i="1" s="1"/>
  <c r="V424" i="1"/>
  <c r="P424" i="1"/>
  <c r="N424" i="1"/>
  <c r="AA423" i="1"/>
  <c r="AK423" i="1" s="1"/>
  <c r="W423" i="1"/>
  <c r="X423" i="1" s="1"/>
  <c r="V423" i="1"/>
  <c r="P423" i="1"/>
  <c r="N423" i="1"/>
  <c r="AA422" i="1"/>
  <c r="W422" i="1"/>
  <c r="X422" i="1" s="1"/>
  <c r="V422" i="1"/>
  <c r="P422" i="1"/>
  <c r="N422" i="1"/>
  <c r="AA421" i="1"/>
  <c r="W421" i="1"/>
  <c r="X421" i="1" s="1"/>
  <c r="V421" i="1"/>
  <c r="P421" i="1"/>
  <c r="N421" i="1"/>
  <c r="AA420" i="1"/>
  <c r="AD420" i="1" s="1"/>
  <c r="AM420" i="1" s="1"/>
  <c r="AN420" i="1" s="1"/>
  <c r="W420" i="1"/>
  <c r="X420" i="1" s="1"/>
  <c r="V420" i="1"/>
  <c r="P420" i="1"/>
  <c r="N420" i="1"/>
  <c r="AA419" i="1"/>
  <c r="W419" i="1"/>
  <c r="X419" i="1" s="1"/>
  <c r="V419" i="1"/>
  <c r="P419" i="1"/>
  <c r="N419" i="1"/>
  <c r="AA418" i="1"/>
  <c r="AD418" i="1" s="1"/>
  <c r="AM418" i="1" s="1"/>
  <c r="W418" i="1"/>
  <c r="X418" i="1" s="1"/>
  <c r="V418" i="1"/>
  <c r="P418" i="1"/>
  <c r="N418" i="1"/>
  <c r="AA417" i="1"/>
  <c r="AD417" i="1" s="1"/>
  <c r="AM417" i="1" s="1"/>
  <c r="AN417" i="1" s="1"/>
  <c r="W417" i="1"/>
  <c r="X417" i="1" s="1"/>
  <c r="V417" i="1"/>
  <c r="P417" i="1"/>
  <c r="N417" i="1"/>
  <c r="AA416" i="1"/>
  <c r="W416" i="1"/>
  <c r="X416" i="1" s="1"/>
  <c r="V416" i="1"/>
  <c r="P416" i="1"/>
  <c r="N416" i="1"/>
  <c r="AA415" i="1"/>
  <c r="W415" i="1"/>
  <c r="X415" i="1" s="1"/>
  <c r="V415" i="1"/>
  <c r="P415" i="1"/>
  <c r="N415" i="1"/>
  <c r="AA414" i="1"/>
  <c r="W414" i="1"/>
  <c r="X414" i="1" s="1"/>
  <c r="V414" i="1"/>
  <c r="P414" i="1"/>
  <c r="N414" i="1"/>
  <c r="AA413" i="1"/>
  <c r="AD413" i="1" s="1"/>
  <c r="AM413" i="1" s="1"/>
  <c r="W413" i="1"/>
  <c r="X413" i="1" s="1"/>
  <c r="V413" i="1"/>
  <c r="P413" i="1"/>
  <c r="N413" i="1"/>
  <c r="AA412" i="1"/>
  <c r="W412" i="1"/>
  <c r="X412" i="1" s="1"/>
  <c r="V412" i="1"/>
  <c r="P412" i="1"/>
  <c r="N412" i="1"/>
  <c r="AA411" i="1"/>
  <c r="AK411" i="1" s="1"/>
  <c r="W411" i="1"/>
  <c r="X411" i="1" s="1"/>
  <c r="V411" i="1"/>
  <c r="P411" i="1"/>
  <c r="N411" i="1"/>
  <c r="AA410" i="1"/>
  <c r="W410" i="1"/>
  <c r="X410" i="1" s="1"/>
  <c r="V410" i="1"/>
  <c r="P410" i="1"/>
  <c r="N410" i="1"/>
  <c r="AA409" i="1"/>
  <c r="AD409" i="1" s="1"/>
  <c r="AM409" i="1" s="1"/>
  <c r="W409" i="1"/>
  <c r="X409" i="1" s="1"/>
  <c r="V409" i="1"/>
  <c r="P409" i="1"/>
  <c r="N409" i="1"/>
  <c r="AA408" i="1"/>
  <c r="AD408" i="1" s="1"/>
  <c r="AM408" i="1" s="1"/>
  <c r="AN408" i="1" s="1"/>
  <c r="W408" i="1"/>
  <c r="V408" i="1"/>
  <c r="P408" i="1"/>
  <c r="N408" i="1"/>
  <c r="AA407" i="1"/>
  <c r="W407" i="1"/>
  <c r="X407" i="1" s="1"/>
  <c r="V407" i="1"/>
  <c r="P407" i="1"/>
  <c r="N407" i="1"/>
  <c r="AA406" i="1"/>
  <c r="AD406" i="1" s="1"/>
  <c r="AM406" i="1" s="1"/>
  <c r="W406" i="1"/>
  <c r="X406" i="1" s="1"/>
  <c r="V406" i="1"/>
  <c r="P406" i="1"/>
  <c r="N406" i="1"/>
  <c r="AA405" i="1"/>
  <c r="AD405" i="1" s="1"/>
  <c r="AM405" i="1" s="1"/>
  <c r="W405" i="1"/>
  <c r="X405" i="1" s="1"/>
  <c r="V405" i="1"/>
  <c r="P405" i="1"/>
  <c r="N405" i="1"/>
  <c r="AA404" i="1"/>
  <c r="W404" i="1"/>
  <c r="X404" i="1" s="1"/>
  <c r="V404" i="1"/>
  <c r="P404" i="1"/>
  <c r="N404" i="1"/>
  <c r="AA403" i="1"/>
  <c r="AD403" i="1" s="1"/>
  <c r="AM403" i="1" s="1"/>
  <c r="W403" i="1"/>
  <c r="X403" i="1" s="1"/>
  <c r="V403" i="1"/>
  <c r="P403" i="1"/>
  <c r="N403" i="1"/>
  <c r="AA402" i="1"/>
  <c r="AD402" i="1" s="1"/>
  <c r="AM402" i="1" s="1"/>
  <c r="AN402" i="1" s="1"/>
  <c r="W402" i="1"/>
  <c r="V402" i="1"/>
  <c r="P402" i="1"/>
  <c r="N402" i="1"/>
  <c r="AA401" i="1"/>
  <c r="AK401" i="1" s="1"/>
  <c r="W401" i="1"/>
  <c r="X401" i="1" s="1"/>
  <c r="V401" i="1"/>
  <c r="P401" i="1"/>
  <c r="N401" i="1"/>
  <c r="AA400" i="1"/>
  <c r="AK400" i="1" s="1"/>
  <c r="W400" i="1"/>
  <c r="X400" i="1" s="1"/>
  <c r="V400" i="1"/>
  <c r="P400" i="1"/>
  <c r="N400" i="1"/>
  <c r="AA399" i="1"/>
  <c r="AK399" i="1" s="1"/>
  <c r="W399" i="1"/>
  <c r="X399" i="1" s="1"/>
  <c r="V399" i="1"/>
  <c r="P399" i="1"/>
  <c r="N399" i="1"/>
  <c r="AA398" i="1"/>
  <c r="AD398" i="1" s="1"/>
  <c r="AM398" i="1" s="1"/>
  <c r="W398" i="1"/>
  <c r="X398" i="1" s="1"/>
  <c r="V398" i="1"/>
  <c r="P398" i="1"/>
  <c r="N398" i="1"/>
  <c r="AA397" i="1"/>
  <c r="AC397" i="1" s="1"/>
  <c r="W397" i="1"/>
  <c r="X397" i="1" s="1"/>
  <c r="V397" i="1"/>
  <c r="P397" i="1"/>
  <c r="N397" i="1"/>
  <c r="AA396" i="1"/>
  <c r="W396" i="1"/>
  <c r="X396" i="1" s="1"/>
  <c r="V396" i="1"/>
  <c r="P396" i="1"/>
  <c r="N396" i="1"/>
  <c r="AA395" i="1"/>
  <c r="W395" i="1"/>
  <c r="X395" i="1" s="1"/>
  <c r="V395" i="1"/>
  <c r="P395" i="1"/>
  <c r="N395" i="1"/>
  <c r="AA394" i="1"/>
  <c r="W394" i="1"/>
  <c r="X394" i="1" s="1"/>
  <c r="V394" i="1"/>
  <c r="P394" i="1"/>
  <c r="N394" i="1"/>
  <c r="AA393" i="1"/>
  <c r="W393" i="1"/>
  <c r="X393" i="1" s="1"/>
  <c r="V393" i="1"/>
  <c r="P393" i="1"/>
  <c r="N393" i="1"/>
  <c r="AA392" i="1"/>
  <c r="W392" i="1"/>
  <c r="X392" i="1" s="1"/>
  <c r="V392" i="1"/>
  <c r="P392" i="1"/>
  <c r="N392" i="1"/>
  <c r="AA391" i="1"/>
  <c r="W391" i="1"/>
  <c r="X391" i="1" s="1"/>
  <c r="V391" i="1"/>
  <c r="P391" i="1"/>
  <c r="N391" i="1"/>
  <c r="AA390" i="1"/>
  <c r="AC390" i="1" s="1"/>
  <c r="W390" i="1"/>
  <c r="X390" i="1" s="1"/>
  <c r="V390" i="1"/>
  <c r="P390" i="1"/>
  <c r="N390" i="1"/>
  <c r="AA389" i="1"/>
  <c r="W389" i="1"/>
  <c r="X389" i="1" s="1"/>
  <c r="V389" i="1"/>
  <c r="P389" i="1"/>
  <c r="N389" i="1"/>
  <c r="AA388" i="1"/>
  <c r="AK388" i="1" s="1"/>
  <c r="W388" i="1"/>
  <c r="X388" i="1" s="1"/>
  <c r="V388" i="1"/>
  <c r="P388" i="1"/>
  <c r="N388" i="1"/>
  <c r="AA387" i="1"/>
  <c r="W387" i="1"/>
  <c r="X387" i="1" s="1"/>
  <c r="V387" i="1"/>
  <c r="P387" i="1"/>
  <c r="N387" i="1"/>
  <c r="AA386" i="1"/>
  <c r="AK386" i="1" s="1"/>
  <c r="W386" i="1"/>
  <c r="X386" i="1" s="1"/>
  <c r="V386" i="1"/>
  <c r="P386" i="1"/>
  <c r="N386" i="1"/>
  <c r="AA385" i="1"/>
  <c r="AK385" i="1" s="1"/>
  <c r="W385" i="1"/>
  <c r="X385" i="1" s="1"/>
  <c r="V385" i="1"/>
  <c r="P385" i="1"/>
  <c r="N385" i="1"/>
  <c r="AA384" i="1"/>
  <c r="AC384" i="1" s="1"/>
  <c r="W384" i="1"/>
  <c r="X384" i="1" s="1"/>
  <c r="V384" i="1"/>
  <c r="P384" i="1"/>
  <c r="N384" i="1"/>
  <c r="AA383" i="1"/>
  <c r="W383" i="1"/>
  <c r="X383" i="1" s="1"/>
  <c r="V383" i="1"/>
  <c r="P383" i="1"/>
  <c r="N383" i="1"/>
  <c r="AA382" i="1"/>
  <c r="W382" i="1"/>
  <c r="X382" i="1" s="1"/>
  <c r="V382" i="1"/>
  <c r="P382" i="1"/>
  <c r="N382" i="1"/>
  <c r="AA381" i="1"/>
  <c r="W381" i="1"/>
  <c r="X381" i="1" s="1"/>
  <c r="V381" i="1"/>
  <c r="P381" i="1"/>
  <c r="N381" i="1"/>
  <c r="AA380" i="1"/>
  <c r="W380" i="1"/>
  <c r="X380" i="1" s="1"/>
  <c r="V380" i="1"/>
  <c r="P380" i="1"/>
  <c r="N380" i="1"/>
  <c r="AA379" i="1"/>
  <c r="W379" i="1"/>
  <c r="X379" i="1" s="1"/>
  <c r="V379" i="1"/>
  <c r="P379" i="1"/>
  <c r="N379" i="1"/>
  <c r="AA378" i="1"/>
  <c r="W378" i="1"/>
  <c r="X378" i="1" s="1"/>
  <c r="V378" i="1"/>
  <c r="P378" i="1"/>
  <c r="N378" i="1"/>
  <c r="AA377" i="1"/>
  <c r="AC377" i="1" s="1"/>
  <c r="W377" i="1"/>
  <c r="X377" i="1" s="1"/>
  <c r="V377" i="1"/>
  <c r="P377" i="1"/>
  <c r="N377" i="1"/>
  <c r="AA376" i="1"/>
  <c r="W376" i="1"/>
  <c r="X376" i="1" s="1"/>
  <c r="V376" i="1"/>
  <c r="P376" i="1"/>
  <c r="N376" i="1"/>
  <c r="AA375" i="1"/>
  <c r="AC375" i="1" s="1"/>
  <c r="W375" i="1"/>
  <c r="X375" i="1" s="1"/>
  <c r="V375" i="1"/>
  <c r="P375" i="1"/>
  <c r="N375" i="1"/>
  <c r="AA374" i="1"/>
  <c r="W374" i="1"/>
  <c r="X374" i="1" s="1"/>
  <c r="V374" i="1"/>
  <c r="P374" i="1"/>
  <c r="N374" i="1"/>
  <c r="AA373" i="1"/>
  <c r="AK373" i="1" s="1"/>
  <c r="W373" i="1"/>
  <c r="X373" i="1" s="1"/>
  <c r="V373" i="1"/>
  <c r="P373" i="1"/>
  <c r="N373" i="1"/>
  <c r="AA372" i="1"/>
  <c r="W372" i="1"/>
  <c r="X372" i="1" s="1"/>
  <c r="V372" i="1"/>
  <c r="P372" i="1"/>
  <c r="N372" i="1"/>
  <c r="AA371" i="1"/>
  <c r="W371" i="1"/>
  <c r="X371" i="1" s="1"/>
  <c r="V371" i="1"/>
  <c r="P371" i="1"/>
  <c r="N371" i="1"/>
  <c r="AA370" i="1"/>
  <c r="AK370" i="1" s="1"/>
  <c r="W370" i="1"/>
  <c r="X370" i="1" s="1"/>
  <c r="V370" i="1"/>
  <c r="P370" i="1"/>
  <c r="N370" i="1"/>
  <c r="AA369" i="1"/>
  <c r="W369" i="1"/>
  <c r="X369" i="1" s="1"/>
  <c r="V369" i="1"/>
  <c r="P369" i="1"/>
  <c r="N369" i="1"/>
  <c r="AA368" i="1"/>
  <c r="AD368" i="1" s="1"/>
  <c r="AM368" i="1" s="1"/>
  <c r="W368" i="1"/>
  <c r="X368" i="1" s="1"/>
  <c r="V368" i="1"/>
  <c r="P368" i="1"/>
  <c r="N368" i="1"/>
  <c r="AA367" i="1"/>
  <c r="AK367" i="1" s="1"/>
  <c r="W367" i="1"/>
  <c r="X367" i="1" s="1"/>
  <c r="V367" i="1"/>
  <c r="P367" i="1"/>
  <c r="N367" i="1"/>
  <c r="AA366" i="1"/>
  <c r="W366" i="1"/>
  <c r="X366" i="1" s="1"/>
  <c r="V366" i="1"/>
  <c r="P366" i="1"/>
  <c r="N366" i="1"/>
  <c r="AA365" i="1"/>
  <c r="AD365" i="1" s="1"/>
  <c r="AM365" i="1" s="1"/>
  <c r="W365" i="1"/>
  <c r="X365" i="1" s="1"/>
  <c r="V365" i="1"/>
  <c r="P365" i="1"/>
  <c r="N365" i="1"/>
  <c r="AA364" i="1"/>
  <c r="AK364" i="1" s="1"/>
  <c r="W364" i="1"/>
  <c r="X364" i="1" s="1"/>
  <c r="V364" i="1"/>
  <c r="P364" i="1"/>
  <c r="N364" i="1"/>
  <c r="AA363" i="1"/>
  <c r="AK363" i="1" s="1"/>
  <c r="W363" i="1"/>
  <c r="X363" i="1" s="1"/>
  <c r="V363" i="1"/>
  <c r="P363" i="1"/>
  <c r="N363" i="1"/>
  <c r="AA362" i="1"/>
  <c r="W362" i="1"/>
  <c r="X362" i="1" s="1"/>
  <c r="V362" i="1"/>
  <c r="P362" i="1"/>
  <c r="N362" i="1"/>
  <c r="AA361" i="1"/>
  <c r="W361" i="1"/>
  <c r="X361" i="1" s="1"/>
  <c r="V361" i="1"/>
  <c r="P361" i="1"/>
  <c r="N361" i="1"/>
  <c r="AA360" i="1"/>
  <c r="W360" i="1"/>
  <c r="X360" i="1" s="1"/>
  <c r="V360" i="1"/>
  <c r="P360" i="1"/>
  <c r="N360" i="1"/>
  <c r="AA359" i="1"/>
  <c r="W359" i="1"/>
  <c r="X359" i="1" s="1"/>
  <c r="V359" i="1"/>
  <c r="P359" i="1"/>
  <c r="N359" i="1"/>
  <c r="AA358" i="1"/>
  <c r="AC358" i="1" s="1"/>
  <c r="W358" i="1"/>
  <c r="X358" i="1" s="1"/>
  <c r="V358" i="1"/>
  <c r="P358" i="1"/>
  <c r="N358" i="1"/>
  <c r="AA357" i="1"/>
  <c r="W357" i="1"/>
  <c r="X357" i="1" s="1"/>
  <c r="V357" i="1"/>
  <c r="P357" i="1"/>
  <c r="N357" i="1"/>
  <c r="AA356" i="1"/>
  <c r="AD356" i="1" s="1"/>
  <c r="AM356" i="1" s="1"/>
  <c r="AN356" i="1" s="1"/>
  <c r="W356" i="1"/>
  <c r="X356" i="1" s="1"/>
  <c r="V356" i="1"/>
  <c r="P356" i="1"/>
  <c r="N356" i="1"/>
  <c r="AA355" i="1"/>
  <c r="AC355" i="1" s="1"/>
  <c r="W355" i="1"/>
  <c r="X355" i="1" s="1"/>
  <c r="V355" i="1"/>
  <c r="P355" i="1"/>
  <c r="N355" i="1"/>
  <c r="AA354" i="1"/>
  <c r="AC354" i="1" s="1"/>
  <c r="W354" i="1"/>
  <c r="X354" i="1" s="1"/>
  <c r="V354" i="1"/>
  <c r="P354" i="1"/>
  <c r="N354" i="1"/>
  <c r="AA353" i="1"/>
  <c r="AD353" i="1" s="1"/>
  <c r="AM353" i="1" s="1"/>
  <c r="AN353" i="1" s="1"/>
  <c r="W353" i="1"/>
  <c r="X353" i="1" s="1"/>
  <c r="V353" i="1"/>
  <c r="P353" i="1"/>
  <c r="N353" i="1"/>
  <c r="AA352" i="1"/>
  <c r="AC352" i="1" s="1"/>
  <c r="W352" i="1"/>
  <c r="X352" i="1" s="1"/>
  <c r="V352" i="1"/>
  <c r="P352" i="1"/>
  <c r="N352" i="1"/>
  <c r="AA351" i="1"/>
  <c r="W351" i="1"/>
  <c r="X351" i="1" s="1"/>
  <c r="V351" i="1"/>
  <c r="P351" i="1"/>
  <c r="N351" i="1"/>
  <c r="AA350" i="1"/>
  <c r="AK350" i="1" s="1"/>
  <c r="W350" i="1"/>
  <c r="X350" i="1" s="1"/>
  <c r="V350" i="1"/>
  <c r="P350" i="1"/>
  <c r="N350" i="1"/>
  <c r="AA349" i="1"/>
  <c r="W349" i="1"/>
  <c r="X349" i="1" s="1"/>
  <c r="V349" i="1"/>
  <c r="P349" i="1"/>
  <c r="N349" i="1"/>
  <c r="AA348" i="1"/>
  <c r="AK348" i="1" s="1"/>
  <c r="W348" i="1"/>
  <c r="X348" i="1" s="1"/>
  <c r="V348" i="1"/>
  <c r="P348" i="1"/>
  <c r="N348" i="1"/>
  <c r="AA347" i="1"/>
  <c r="W347" i="1"/>
  <c r="X347" i="1" s="1"/>
  <c r="V347" i="1"/>
  <c r="P347" i="1"/>
  <c r="N347" i="1"/>
  <c r="AA346" i="1"/>
  <c r="W346" i="1"/>
  <c r="X346" i="1" s="1"/>
  <c r="V346" i="1"/>
  <c r="P346" i="1"/>
  <c r="N346" i="1"/>
  <c r="AA345" i="1"/>
  <c r="AK345" i="1" s="1"/>
  <c r="W345" i="1"/>
  <c r="X345" i="1" s="1"/>
  <c r="V345" i="1"/>
  <c r="P345" i="1"/>
  <c r="N345" i="1"/>
  <c r="AA344" i="1"/>
  <c r="W344" i="1"/>
  <c r="X344" i="1" s="1"/>
  <c r="V344" i="1"/>
  <c r="P344" i="1"/>
  <c r="N344" i="1"/>
  <c r="AA343" i="1"/>
  <c r="W343" i="1"/>
  <c r="X343" i="1" s="1"/>
  <c r="V343" i="1"/>
  <c r="P343" i="1"/>
  <c r="N343" i="1"/>
  <c r="AA342" i="1"/>
  <c r="AD342" i="1" s="1"/>
  <c r="AM342" i="1" s="1"/>
  <c r="AN342" i="1" s="1"/>
  <c r="W342" i="1"/>
  <c r="X342" i="1" s="1"/>
  <c r="V342" i="1"/>
  <c r="P342" i="1"/>
  <c r="N342" i="1"/>
  <c r="AA341" i="1"/>
  <c r="AC341" i="1" s="1"/>
  <c r="W341" i="1"/>
  <c r="X341" i="1" s="1"/>
  <c r="V341" i="1"/>
  <c r="P341" i="1"/>
  <c r="N341" i="1"/>
  <c r="AA340" i="1"/>
  <c r="W340" i="1"/>
  <c r="X340" i="1" s="1"/>
  <c r="V340" i="1"/>
  <c r="P340" i="1"/>
  <c r="N340" i="1"/>
  <c r="AA339" i="1"/>
  <c r="AK339" i="1" s="1"/>
  <c r="W339" i="1"/>
  <c r="X339" i="1" s="1"/>
  <c r="V339" i="1"/>
  <c r="P339" i="1"/>
  <c r="N339" i="1"/>
  <c r="AA338" i="1"/>
  <c r="W338" i="1"/>
  <c r="X338" i="1" s="1"/>
  <c r="V338" i="1"/>
  <c r="P338" i="1"/>
  <c r="N338" i="1"/>
  <c r="AA337" i="1"/>
  <c r="W337" i="1"/>
  <c r="X337" i="1" s="1"/>
  <c r="V337" i="1"/>
  <c r="P337" i="1"/>
  <c r="N337" i="1"/>
  <c r="AA336" i="1"/>
  <c r="W336" i="1"/>
  <c r="X336" i="1" s="1"/>
  <c r="V336" i="1"/>
  <c r="P336" i="1"/>
  <c r="N336" i="1"/>
  <c r="AA335" i="1"/>
  <c r="W335" i="1"/>
  <c r="X335" i="1" s="1"/>
  <c r="V335" i="1"/>
  <c r="P335" i="1"/>
  <c r="N335" i="1"/>
  <c r="AA334" i="1"/>
  <c r="W334" i="1"/>
  <c r="X334" i="1" s="1"/>
  <c r="V334" i="1"/>
  <c r="P334" i="1"/>
  <c r="N334" i="1"/>
  <c r="AA333" i="1"/>
  <c r="AC333" i="1" s="1"/>
  <c r="W333" i="1"/>
  <c r="X333" i="1" s="1"/>
  <c r="V333" i="1"/>
  <c r="P333" i="1"/>
  <c r="N333" i="1"/>
  <c r="AA332" i="1"/>
  <c r="W332" i="1"/>
  <c r="X332" i="1" s="1"/>
  <c r="V332" i="1"/>
  <c r="P332" i="1"/>
  <c r="N332" i="1"/>
  <c r="AA331" i="1"/>
  <c r="AD331" i="1" s="1"/>
  <c r="AM331" i="1" s="1"/>
  <c r="AN331" i="1" s="1"/>
  <c r="W331" i="1"/>
  <c r="X331" i="1" s="1"/>
  <c r="V331" i="1"/>
  <c r="P331" i="1"/>
  <c r="N331" i="1"/>
  <c r="AA330" i="1"/>
  <c r="AC330" i="1" s="1"/>
  <c r="W330" i="1"/>
  <c r="X330" i="1" s="1"/>
  <c r="V330" i="1"/>
  <c r="P330" i="1"/>
  <c r="N330" i="1"/>
  <c r="AA329" i="1"/>
  <c r="AC329" i="1" s="1"/>
  <c r="W329" i="1"/>
  <c r="X329" i="1" s="1"/>
  <c r="V329" i="1"/>
  <c r="P329" i="1"/>
  <c r="N329" i="1"/>
  <c r="AA328" i="1"/>
  <c r="W328" i="1"/>
  <c r="X328" i="1" s="1"/>
  <c r="V328" i="1"/>
  <c r="P328" i="1"/>
  <c r="N328" i="1"/>
  <c r="AA327" i="1"/>
  <c r="W327" i="1"/>
  <c r="X327" i="1" s="1"/>
  <c r="V327" i="1"/>
  <c r="P327" i="1"/>
  <c r="N327" i="1"/>
  <c r="AA326" i="1"/>
  <c r="W326" i="1"/>
  <c r="X326" i="1" s="1"/>
  <c r="V326" i="1"/>
  <c r="P326" i="1"/>
  <c r="N326" i="1"/>
  <c r="AA325" i="1"/>
  <c r="W325" i="1"/>
  <c r="X325" i="1" s="1"/>
  <c r="V325" i="1"/>
  <c r="P325" i="1"/>
  <c r="N325" i="1"/>
  <c r="AA324" i="1"/>
  <c r="W324" i="1"/>
  <c r="X324" i="1" s="1"/>
  <c r="V324" i="1"/>
  <c r="P324" i="1"/>
  <c r="N324" i="1"/>
  <c r="AA323" i="1"/>
  <c r="W323" i="1"/>
  <c r="X323" i="1" s="1"/>
  <c r="V323" i="1"/>
  <c r="P323" i="1"/>
  <c r="N323" i="1"/>
  <c r="AA322" i="1"/>
  <c r="AD322" i="1" s="1"/>
  <c r="AM322" i="1" s="1"/>
  <c r="W322" i="1"/>
  <c r="X322" i="1" s="1"/>
  <c r="V322" i="1"/>
  <c r="P322" i="1"/>
  <c r="N322" i="1"/>
  <c r="AA321" i="1"/>
  <c r="W321" i="1"/>
  <c r="X321" i="1" s="1"/>
  <c r="V321" i="1"/>
  <c r="P321" i="1"/>
  <c r="N321" i="1"/>
  <c r="AA320" i="1"/>
  <c r="AK320" i="1" s="1"/>
  <c r="W320" i="1"/>
  <c r="X320" i="1" s="1"/>
  <c r="V320" i="1"/>
  <c r="P320" i="1"/>
  <c r="N320" i="1"/>
  <c r="AA319" i="1"/>
  <c r="AD319" i="1" s="1"/>
  <c r="AM319" i="1" s="1"/>
  <c r="W319" i="1"/>
  <c r="X319" i="1" s="1"/>
  <c r="V319" i="1"/>
  <c r="P319" i="1"/>
  <c r="N319" i="1"/>
  <c r="AA318" i="1"/>
  <c r="AC318" i="1" s="1"/>
  <c r="W318" i="1"/>
  <c r="X318" i="1" s="1"/>
  <c r="V318" i="1"/>
  <c r="P318" i="1"/>
  <c r="N318" i="1"/>
  <c r="AA317" i="1"/>
  <c r="W317" i="1"/>
  <c r="X317" i="1" s="1"/>
  <c r="V317" i="1"/>
  <c r="P317" i="1"/>
  <c r="N317" i="1"/>
  <c r="AA316" i="1"/>
  <c r="AK316" i="1" s="1"/>
  <c r="W316" i="1"/>
  <c r="X316" i="1" s="1"/>
  <c r="V316" i="1"/>
  <c r="P316" i="1"/>
  <c r="N316" i="1"/>
  <c r="AA315" i="1"/>
  <c r="AC315" i="1" s="1"/>
  <c r="W315" i="1"/>
  <c r="X315" i="1" s="1"/>
  <c r="V315" i="1"/>
  <c r="P315" i="1"/>
  <c r="N315" i="1"/>
  <c r="AA314" i="1"/>
  <c r="W314" i="1"/>
  <c r="X314" i="1" s="1"/>
  <c r="V314" i="1"/>
  <c r="P314" i="1"/>
  <c r="N314" i="1"/>
  <c r="AA313" i="1"/>
  <c r="AK313" i="1" s="1"/>
  <c r="W313" i="1"/>
  <c r="X313" i="1" s="1"/>
  <c r="V313" i="1"/>
  <c r="P313" i="1"/>
  <c r="N313" i="1"/>
  <c r="AA312" i="1"/>
  <c r="AD312" i="1" s="1"/>
  <c r="AM312" i="1" s="1"/>
  <c r="W312" i="1"/>
  <c r="X312" i="1" s="1"/>
  <c r="V312" i="1"/>
  <c r="P312" i="1"/>
  <c r="N312" i="1"/>
  <c r="AA311" i="1"/>
  <c r="AC311" i="1" s="1"/>
  <c r="W311" i="1"/>
  <c r="X311" i="1" s="1"/>
  <c r="V311" i="1"/>
  <c r="P311" i="1"/>
  <c r="N311" i="1"/>
  <c r="AA310" i="1"/>
  <c r="W310" i="1"/>
  <c r="X310" i="1" s="1"/>
  <c r="V310" i="1"/>
  <c r="P310" i="1"/>
  <c r="N310" i="1"/>
  <c r="AA309" i="1"/>
  <c r="AD309" i="1" s="1"/>
  <c r="AM309" i="1" s="1"/>
  <c r="W309" i="1"/>
  <c r="X309" i="1" s="1"/>
  <c r="V309" i="1"/>
  <c r="P309" i="1"/>
  <c r="N309" i="1"/>
  <c r="AA308" i="1"/>
  <c r="W308" i="1"/>
  <c r="X308" i="1" s="1"/>
  <c r="V308" i="1"/>
  <c r="P308" i="1"/>
  <c r="N308" i="1"/>
  <c r="AA307" i="1"/>
  <c r="W307" i="1"/>
  <c r="X307" i="1" s="1"/>
  <c r="V307" i="1"/>
  <c r="P307" i="1"/>
  <c r="N307" i="1"/>
  <c r="AA306" i="1"/>
  <c r="W306" i="1"/>
  <c r="X306" i="1" s="1"/>
  <c r="V306" i="1"/>
  <c r="P306" i="1"/>
  <c r="N306" i="1"/>
  <c r="AA305" i="1"/>
  <c r="AD305" i="1" s="1"/>
  <c r="AM305" i="1" s="1"/>
  <c r="AN305" i="1" s="1"/>
  <c r="W305" i="1"/>
  <c r="X305" i="1" s="1"/>
  <c r="V305" i="1"/>
  <c r="P305" i="1"/>
  <c r="N305" i="1"/>
  <c r="AA304" i="1"/>
  <c r="W304" i="1"/>
  <c r="X304" i="1" s="1"/>
  <c r="V304" i="1"/>
  <c r="P304" i="1"/>
  <c r="N304" i="1"/>
  <c r="AA303" i="1"/>
  <c r="W303" i="1"/>
  <c r="X303" i="1" s="1"/>
  <c r="V303" i="1"/>
  <c r="P303" i="1"/>
  <c r="N303" i="1"/>
  <c r="AA302" i="1"/>
  <c r="AK302" i="1" s="1"/>
  <c r="W302" i="1"/>
  <c r="X302" i="1" s="1"/>
  <c r="V302" i="1"/>
  <c r="P302" i="1"/>
  <c r="N302" i="1"/>
  <c r="AA301" i="1"/>
  <c r="W301" i="1"/>
  <c r="X301" i="1" s="1"/>
  <c r="V301" i="1"/>
  <c r="P301" i="1"/>
  <c r="N301" i="1"/>
  <c r="AA300" i="1"/>
  <c r="AC300" i="1" s="1"/>
  <c r="W300" i="1"/>
  <c r="X300" i="1" s="1"/>
  <c r="V300" i="1"/>
  <c r="P300" i="1"/>
  <c r="N300" i="1"/>
  <c r="AA299" i="1"/>
  <c r="AK299" i="1" s="1"/>
  <c r="W299" i="1"/>
  <c r="X299" i="1" s="1"/>
  <c r="V299" i="1"/>
  <c r="P299" i="1"/>
  <c r="N299" i="1"/>
  <c r="AA298" i="1"/>
  <c r="AD298" i="1" s="1"/>
  <c r="AM298" i="1" s="1"/>
  <c r="AN298" i="1" s="1"/>
  <c r="W298" i="1"/>
  <c r="X298" i="1" s="1"/>
  <c r="V298" i="1"/>
  <c r="P298" i="1"/>
  <c r="N298" i="1"/>
  <c r="AA297" i="1"/>
  <c r="AC297" i="1" s="1"/>
  <c r="W297" i="1"/>
  <c r="X297" i="1" s="1"/>
  <c r="V297" i="1"/>
  <c r="P297" i="1"/>
  <c r="N297" i="1"/>
  <c r="AA296" i="1"/>
  <c r="AK296" i="1" s="1"/>
  <c r="W296" i="1"/>
  <c r="X296" i="1" s="1"/>
  <c r="V296" i="1"/>
  <c r="P296" i="1"/>
  <c r="N296" i="1"/>
  <c r="AA295" i="1"/>
  <c r="AD295" i="1" s="1"/>
  <c r="AM295" i="1" s="1"/>
  <c r="AN295" i="1" s="1"/>
  <c r="W295" i="1"/>
  <c r="X295" i="1" s="1"/>
  <c r="V295" i="1"/>
  <c r="P295" i="1"/>
  <c r="N295" i="1"/>
  <c r="AA294" i="1"/>
  <c r="AC294" i="1" s="1"/>
  <c r="W294" i="1"/>
  <c r="X294" i="1" s="1"/>
  <c r="V294" i="1"/>
  <c r="P294" i="1"/>
  <c r="N294" i="1"/>
  <c r="AA293" i="1"/>
  <c r="W293" i="1"/>
  <c r="X293" i="1" s="1"/>
  <c r="V293" i="1"/>
  <c r="P293" i="1"/>
  <c r="N293" i="1"/>
  <c r="AA292" i="1"/>
  <c r="AD292" i="1" s="1"/>
  <c r="AM292" i="1" s="1"/>
  <c r="AN292" i="1" s="1"/>
  <c r="W292" i="1"/>
  <c r="X292" i="1" s="1"/>
  <c r="V292" i="1"/>
  <c r="P292" i="1"/>
  <c r="N292" i="1"/>
  <c r="AA291" i="1"/>
  <c r="W291" i="1"/>
  <c r="X291" i="1" s="1"/>
  <c r="V291" i="1"/>
  <c r="P291" i="1"/>
  <c r="N291" i="1"/>
  <c r="AA290" i="1"/>
  <c r="W290" i="1"/>
  <c r="X290" i="1" s="1"/>
  <c r="V290" i="1"/>
  <c r="P290" i="1"/>
  <c r="N290" i="1"/>
  <c r="AA289" i="1"/>
  <c r="W289" i="1"/>
  <c r="X289" i="1" s="1"/>
  <c r="V289" i="1"/>
  <c r="P289" i="1"/>
  <c r="N289" i="1"/>
  <c r="AA288" i="1"/>
  <c r="W288" i="1"/>
  <c r="X288" i="1" s="1"/>
  <c r="V288" i="1"/>
  <c r="P288" i="1"/>
  <c r="N288" i="1"/>
  <c r="AA287" i="1"/>
  <c r="W287" i="1"/>
  <c r="X287" i="1" s="1"/>
  <c r="V287" i="1"/>
  <c r="P287" i="1"/>
  <c r="N287" i="1"/>
  <c r="AA286" i="1"/>
  <c r="W286" i="1"/>
  <c r="X286" i="1" s="1"/>
  <c r="V286" i="1"/>
  <c r="P286" i="1"/>
  <c r="N286" i="1"/>
  <c r="AA285" i="1"/>
  <c r="W285" i="1"/>
  <c r="X285" i="1" s="1"/>
  <c r="V285" i="1"/>
  <c r="P285" i="1"/>
  <c r="N285" i="1"/>
  <c r="AA284" i="1"/>
  <c r="W284" i="1"/>
  <c r="X284" i="1" s="1"/>
  <c r="V284" i="1"/>
  <c r="P284" i="1"/>
  <c r="N284" i="1"/>
  <c r="AA283" i="1"/>
  <c r="W283" i="1"/>
  <c r="X283" i="1" s="1"/>
  <c r="V283" i="1"/>
  <c r="P283" i="1"/>
  <c r="N283" i="1"/>
  <c r="AA282" i="1"/>
  <c r="W282" i="1"/>
  <c r="X282" i="1" s="1"/>
  <c r="V282" i="1"/>
  <c r="P282" i="1"/>
  <c r="N282" i="1"/>
  <c r="AA281" i="1"/>
  <c r="W281" i="1"/>
  <c r="X281" i="1" s="1"/>
  <c r="V281" i="1"/>
  <c r="P281" i="1"/>
  <c r="N281" i="1"/>
  <c r="AA280" i="1"/>
  <c r="W280" i="1"/>
  <c r="X280" i="1" s="1"/>
  <c r="V280" i="1"/>
  <c r="P280" i="1"/>
  <c r="N280" i="1"/>
  <c r="AA279" i="1"/>
  <c r="W279" i="1"/>
  <c r="X279" i="1" s="1"/>
  <c r="V279" i="1"/>
  <c r="P279" i="1"/>
  <c r="N279" i="1"/>
  <c r="AA278" i="1"/>
  <c r="W278" i="1"/>
  <c r="X278" i="1" s="1"/>
  <c r="V278" i="1"/>
  <c r="P278" i="1"/>
  <c r="N278" i="1"/>
  <c r="AA277" i="1"/>
  <c r="W277" i="1"/>
  <c r="X277" i="1" s="1"/>
  <c r="V277" i="1"/>
  <c r="P277" i="1"/>
  <c r="N277" i="1"/>
  <c r="AA276" i="1"/>
  <c r="W276" i="1"/>
  <c r="X276" i="1" s="1"/>
  <c r="V276" i="1"/>
  <c r="P276" i="1"/>
  <c r="N276" i="1"/>
  <c r="AA275" i="1"/>
  <c r="W275" i="1"/>
  <c r="X275" i="1" s="1"/>
  <c r="V275" i="1"/>
  <c r="P275" i="1"/>
  <c r="N275" i="1"/>
  <c r="AA274" i="1"/>
  <c r="AD274" i="1" s="1"/>
  <c r="AM274" i="1" s="1"/>
  <c r="W274" i="1"/>
  <c r="X274" i="1" s="1"/>
  <c r="V274" i="1"/>
  <c r="P274" i="1"/>
  <c r="N274" i="1"/>
  <c r="AA273" i="1"/>
  <c r="W273" i="1"/>
  <c r="X273" i="1" s="1"/>
  <c r="V273" i="1"/>
  <c r="P273" i="1"/>
  <c r="N273" i="1"/>
  <c r="AA272" i="1"/>
  <c r="W272" i="1"/>
  <c r="X272" i="1" s="1"/>
  <c r="V272" i="1"/>
  <c r="P272" i="1"/>
  <c r="N272" i="1"/>
  <c r="AA271" i="1"/>
  <c r="W271" i="1"/>
  <c r="X271" i="1" s="1"/>
  <c r="V271" i="1"/>
  <c r="P271" i="1"/>
  <c r="N271" i="1"/>
  <c r="P270" i="1"/>
  <c r="N270" i="1"/>
  <c r="AA269" i="1"/>
  <c r="W269" i="1"/>
  <c r="X269" i="1" s="1"/>
  <c r="V269" i="1"/>
  <c r="P269" i="1"/>
  <c r="N269" i="1"/>
  <c r="AA268" i="1"/>
  <c r="AD268" i="1" s="1"/>
  <c r="AM268" i="1" s="1"/>
  <c r="W268" i="1"/>
  <c r="X268" i="1" s="1"/>
  <c r="V268" i="1"/>
  <c r="P268" i="1"/>
  <c r="N268" i="1"/>
  <c r="AA267" i="1"/>
  <c r="W267" i="1"/>
  <c r="X267" i="1" s="1"/>
  <c r="V267" i="1"/>
  <c r="P267" i="1"/>
  <c r="N267" i="1"/>
  <c r="AA266" i="1"/>
  <c r="W266" i="1"/>
  <c r="X266" i="1" s="1"/>
  <c r="V266" i="1"/>
  <c r="P266" i="1"/>
  <c r="N266" i="1"/>
  <c r="AA265" i="1"/>
  <c r="AK265" i="1" s="1"/>
  <c r="W265" i="1"/>
  <c r="X265" i="1" s="1"/>
  <c r="V265" i="1"/>
  <c r="P265" i="1"/>
  <c r="N265" i="1"/>
  <c r="AA264" i="1"/>
  <c r="AC264" i="1" s="1"/>
  <c r="W264" i="1"/>
  <c r="X264" i="1" s="1"/>
  <c r="V264" i="1"/>
  <c r="P264" i="1"/>
  <c r="N264" i="1"/>
  <c r="AA263" i="1"/>
  <c r="W263" i="1"/>
  <c r="X263" i="1" s="1"/>
  <c r="V263" i="1"/>
  <c r="P263" i="1"/>
  <c r="N263" i="1"/>
  <c r="AA262" i="1"/>
  <c r="AK262" i="1" s="1"/>
  <c r="W262" i="1"/>
  <c r="X262" i="1" s="1"/>
  <c r="V262" i="1"/>
  <c r="P262" i="1"/>
  <c r="N262" i="1"/>
  <c r="AA261" i="1"/>
  <c r="AC261" i="1" s="1"/>
  <c r="W261" i="1"/>
  <c r="X261" i="1" s="1"/>
  <c r="V261" i="1"/>
  <c r="P261" i="1"/>
  <c r="N261" i="1"/>
  <c r="AA260" i="1"/>
  <c r="AK260" i="1" s="1"/>
  <c r="W260" i="1"/>
  <c r="X260" i="1" s="1"/>
  <c r="V260" i="1"/>
  <c r="P260" i="1"/>
  <c r="N260" i="1"/>
  <c r="AA259" i="1"/>
  <c r="AK259" i="1" s="1"/>
  <c r="W259" i="1"/>
  <c r="X259" i="1" s="1"/>
  <c r="V259" i="1"/>
  <c r="P259" i="1"/>
  <c r="N259" i="1"/>
  <c r="AA258" i="1"/>
  <c r="AK258" i="1" s="1"/>
  <c r="W258" i="1"/>
  <c r="X258" i="1" s="1"/>
  <c r="V258" i="1"/>
  <c r="P258" i="1"/>
  <c r="N258" i="1"/>
  <c r="AA257" i="1"/>
  <c r="W257" i="1"/>
  <c r="X257" i="1" s="1"/>
  <c r="V257" i="1"/>
  <c r="P257" i="1"/>
  <c r="N257" i="1"/>
  <c r="AA256" i="1"/>
  <c r="AK256" i="1" s="1"/>
  <c r="W256" i="1"/>
  <c r="X256" i="1" s="1"/>
  <c r="V256" i="1"/>
  <c r="P256" i="1"/>
  <c r="N256" i="1"/>
  <c r="AA255" i="1"/>
  <c r="AK255" i="1" s="1"/>
  <c r="W255" i="1"/>
  <c r="X255" i="1" s="1"/>
  <c r="V255" i="1"/>
  <c r="P255" i="1"/>
  <c r="N255" i="1"/>
  <c r="AA254" i="1"/>
  <c r="W254" i="1"/>
  <c r="X254" i="1" s="1"/>
  <c r="V254" i="1"/>
  <c r="P254" i="1"/>
  <c r="N254" i="1"/>
  <c r="AA253" i="1"/>
  <c r="W253" i="1"/>
  <c r="X253" i="1" s="1"/>
  <c r="V253" i="1"/>
  <c r="P253" i="1"/>
  <c r="N253" i="1"/>
  <c r="AA252" i="1"/>
  <c r="W252" i="1"/>
  <c r="X252" i="1" s="1"/>
  <c r="V252" i="1"/>
  <c r="P252" i="1"/>
  <c r="N252" i="1"/>
  <c r="AA251" i="1"/>
  <c r="AK251" i="1" s="1"/>
  <c r="W251" i="1"/>
  <c r="X251" i="1" s="1"/>
  <c r="V251" i="1"/>
  <c r="P251" i="1"/>
  <c r="N251" i="1"/>
  <c r="AA250" i="1"/>
  <c r="W250" i="1"/>
  <c r="X250" i="1" s="1"/>
  <c r="V250" i="1"/>
  <c r="P250" i="1"/>
  <c r="N250" i="1"/>
  <c r="AA249" i="1"/>
  <c r="W249" i="1"/>
  <c r="X249" i="1" s="1"/>
  <c r="V249" i="1"/>
  <c r="P249" i="1"/>
  <c r="N249" i="1"/>
  <c r="AA248" i="1"/>
  <c r="W248" i="1"/>
  <c r="X248" i="1" s="1"/>
  <c r="V248" i="1"/>
  <c r="P248" i="1"/>
  <c r="N248" i="1"/>
  <c r="AA247" i="1"/>
  <c r="AD247" i="1" s="1"/>
  <c r="AM247" i="1" s="1"/>
  <c r="AN247" i="1" s="1"/>
  <c r="W247" i="1"/>
  <c r="X247" i="1" s="1"/>
  <c r="V247" i="1"/>
  <c r="P247" i="1"/>
  <c r="N247" i="1"/>
  <c r="AA246" i="1"/>
  <c r="W246" i="1"/>
  <c r="X246" i="1" s="1"/>
  <c r="V246" i="1"/>
  <c r="P246" i="1"/>
  <c r="N246" i="1"/>
  <c r="AA245" i="1"/>
  <c r="AK245" i="1" s="1"/>
  <c r="W245" i="1"/>
  <c r="X245" i="1" s="1"/>
  <c r="V245" i="1"/>
  <c r="P245" i="1"/>
  <c r="N245" i="1"/>
  <c r="AA244" i="1"/>
  <c r="AK244" i="1" s="1"/>
  <c r="W244" i="1"/>
  <c r="X244" i="1" s="1"/>
  <c r="V244" i="1"/>
  <c r="P244" i="1"/>
  <c r="N244" i="1"/>
  <c r="AA243" i="1"/>
  <c r="W243" i="1"/>
  <c r="X243" i="1" s="1"/>
  <c r="V243" i="1"/>
  <c r="P243" i="1"/>
  <c r="N243" i="1"/>
  <c r="AA242" i="1"/>
  <c r="AK242" i="1" s="1"/>
  <c r="W242" i="1"/>
  <c r="X242" i="1" s="1"/>
  <c r="V242" i="1"/>
  <c r="P242" i="1"/>
  <c r="N242" i="1"/>
  <c r="AA241" i="1"/>
  <c r="AK241" i="1" s="1"/>
  <c r="W241" i="1"/>
  <c r="X241" i="1" s="1"/>
  <c r="V241" i="1"/>
  <c r="P241" i="1"/>
  <c r="N241" i="1"/>
  <c r="AA240" i="1"/>
  <c r="AC240" i="1" s="1"/>
  <c r="W240" i="1"/>
  <c r="X240" i="1" s="1"/>
  <c r="V240" i="1"/>
  <c r="P240" i="1"/>
  <c r="N240" i="1"/>
  <c r="AA239" i="1"/>
  <c r="AK239" i="1" s="1"/>
  <c r="W239" i="1"/>
  <c r="X239" i="1" s="1"/>
  <c r="V239" i="1"/>
  <c r="P239" i="1"/>
  <c r="N239" i="1"/>
  <c r="AA238" i="1"/>
  <c r="W238" i="1"/>
  <c r="X238" i="1" s="1"/>
  <c r="V238" i="1"/>
  <c r="P238" i="1"/>
  <c r="N238" i="1"/>
  <c r="AA237" i="1"/>
  <c r="AC237" i="1" s="1"/>
  <c r="W237" i="1"/>
  <c r="X237" i="1" s="1"/>
  <c r="V237" i="1"/>
  <c r="P237" i="1"/>
  <c r="N237" i="1"/>
  <c r="AA236" i="1"/>
  <c r="AK236" i="1" s="1"/>
  <c r="W236" i="1"/>
  <c r="X236" i="1" s="1"/>
  <c r="V236" i="1"/>
  <c r="P236" i="1"/>
  <c r="N236" i="1"/>
  <c r="AA235" i="1"/>
  <c r="AK235" i="1" s="1"/>
  <c r="W235" i="1"/>
  <c r="X235" i="1" s="1"/>
  <c r="V235" i="1"/>
  <c r="P235" i="1"/>
  <c r="N235" i="1"/>
  <c r="AA234" i="1"/>
  <c r="AC234" i="1" s="1"/>
  <c r="W234" i="1"/>
  <c r="X234" i="1" s="1"/>
  <c r="V234" i="1"/>
  <c r="P234" i="1"/>
  <c r="N234" i="1"/>
  <c r="AA233" i="1"/>
  <c r="AK233" i="1" s="1"/>
  <c r="W233" i="1"/>
  <c r="X233" i="1" s="1"/>
  <c r="V233" i="1"/>
  <c r="P233" i="1"/>
  <c r="N233" i="1"/>
  <c r="AA232" i="1"/>
  <c r="W232" i="1"/>
  <c r="X232" i="1" s="1"/>
  <c r="V232" i="1"/>
  <c r="P232" i="1"/>
  <c r="N232" i="1"/>
  <c r="AA231" i="1"/>
  <c r="AD231" i="1" s="1"/>
  <c r="AM231" i="1" s="1"/>
  <c r="W231" i="1"/>
  <c r="X231" i="1" s="1"/>
  <c r="V231" i="1"/>
  <c r="P231" i="1"/>
  <c r="N231" i="1"/>
  <c r="AA230" i="1"/>
  <c r="AD230" i="1" s="1"/>
  <c r="AM230" i="1" s="1"/>
  <c r="W230" i="1"/>
  <c r="X230" i="1" s="1"/>
  <c r="V230" i="1"/>
  <c r="P230" i="1"/>
  <c r="N230" i="1"/>
  <c r="AA229" i="1"/>
  <c r="W229" i="1"/>
  <c r="X229" i="1" s="1"/>
  <c r="V229" i="1"/>
  <c r="P229" i="1"/>
  <c r="N229" i="1"/>
  <c r="AA228" i="1"/>
  <c r="W228" i="1"/>
  <c r="X228" i="1" s="1"/>
  <c r="V228" i="1"/>
  <c r="P228" i="1"/>
  <c r="N228" i="1"/>
  <c r="AA227" i="1"/>
  <c r="W227" i="1"/>
  <c r="X227" i="1" s="1"/>
  <c r="V227" i="1"/>
  <c r="P227" i="1"/>
  <c r="N227" i="1"/>
  <c r="AA226" i="1"/>
  <c r="AC226" i="1" s="1"/>
  <c r="W226" i="1"/>
  <c r="X226" i="1" s="1"/>
  <c r="V226" i="1"/>
  <c r="P226" i="1"/>
  <c r="N226" i="1"/>
  <c r="AA225" i="1"/>
  <c r="AD225" i="1" s="1"/>
  <c r="AM225" i="1" s="1"/>
  <c r="W225" i="1"/>
  <c r="X225" i="1" s="1"/>
  <c r="V225" i="1"/>
  <c r="P225" i="1"/>
  <c r="N225" i="1"/>
  <c r="AA224" i="1"/>
  <c r="W224" i="1"/>
  <c r="X224" i="1" s="1"/>
  <c r="V224" i="1"/>
  <c r="P224" i="1"/>
  <c r="N224" i="1"/>
  <c r="AA223" i="1"/>
  <c r="W223" i="1"/>
  <c r="X223" i="1" s="1"/>
  <c r="V223" i="1"/>
  <c r="P223" i="1"/>
  <c r="N223" i="1"/>
  <c r="AA222" i="1"/>
  <c r="AD222" i="1" s="1"/>
  <c r="AM222" i="1" s="1"/>
  <c r="W222" i="1"/>
  <c r="X222" i="1" s="1"/>
  <c r="V222" i="1"/>
  <c r="P222" i="1"/>
  <c r="N222" i="1"/>
  <c r="AA221" i="1"/>
  <c r="W221" i="1"/>
  <c r="X221" i="1" s="1"/>
  <c r="V221" i="1"/>
  <c r="P221" i="1"/>
  <c r="N221" i="1"/>
  <c r="AA220" i="1"/>
  <c r="W220" i="1"/>
  <c r="X220" i="1" s="1"/>
  <c r="V220" i="1"/>
  <c r="P220" i="1"/>
  <c r="N220" i="1"/>
  <c r="AA219" i="1"/>
  <c r="AD219" i="1" s="1"/>
  <c r="AM219" i="1" s="1"/>
  <c r="W219" i="1"/>
  <c r="X219" i="1" s="1"/>
  <c r="V219" i="1"/>
  <c r="P219" i="1"/>
  <c r="N219" i="1"/>
  <c r="AA218" i="1"/>
  <c r="W218" i="1"/>
  <c r="X218" i="1" s="1"/>
  <c r="V218" i="1"/>
  <c r="P218" i="1"/>
  <c r="N218" i="1"/>
  <c r="AA217" i="1"/>
  <c r="W217" i="1"/>
  <c r="X217" i="1" s="1"/>
  <c r="V217" i="1"/>
  <c r="P217" i="1"/>
  <c r="N217" i="1"/>
  <c r="AA216" i="1"/>
  <c r="AK216" i="1" s="1"/>
  <c r="W216" i="1"/>
  <c r="X216" i="1" s="1"/>
  <c r="V216" i="1"/>
  <c r="P216" i="1"/>
  <c r="N216" i="1"/>
  <c r="AA215" i="1"/>
  <c r="W215" i="1"/>
  <c r="X215" i="1" s="1"/>
  <c r="V215" i="1"/>
  <c r="P215" i="1"/>
  <c r="N215" i="1"/>
  <c r="AA214" i="1"/>
  <c r="W214" i="1"/>
  <c r="X214" i="1" s="1"/>
  <c r="V214" i="1"/>
  <c r="P214" i="1"/>
  <c r="N214" i="1"/>
  <c r="AA213" i="1"/>
  <c r="AC213" i="1" s="1"/>
  <c r="W213" i="1"/>
  <c r="X213" i="1" s="1"/>
  <c r="V213" i="1"/>
  <c r="P213" i="1"/>
  <c r="N213" i="1"/>
  <c r="AA212" i="1"/>
  <c r="W212" i="1"/>
  <c r="X212" i="1" s="1"/>
  <c r="V212" i="1"/>
  <c r="P212" i="1"/>
  <c r="N212" i="1"/>
  <c r="AA211" i="1"/>
  <c r="W211" i="1"/>
  <c r="X211" i="1" s="1"/>
  <c r="V211" i="1"/>
  <c r="P211" i="1"/>
  <c r="N211" i="1"/>
  <c r="AA210" i="1"/>
  <c r="AD210" i="1" s="1"/>
  <c r="AM210" i="1" s="1"/>
  <c r="W210" i="1"/>
  <c r="X210" i="1" s="1"/>
  <c r="V210" i="1"/>
  <c r="P210" i="1"/>
  <c r="N210" i="1"/>
  <c r="AA209" i="1"/>
  <c r="W209" i="1"/>
  <c r="X209" i="1" s="1"/>
  <c r="V209" i="1"/>
  <c r="P209" i="1"/>
  <c r="N209" i="1"/>
  <c r="AA208" i="1"/>
  <c r="W208" i="1"/>
  <c r="X208" i="1" s="1"/>
  <c r="V208" i="1"/>
  <c r="P208" i="1"/>
  <c r="N208" i="1"/>
  <c r="AA207" i="1"/>
  <c r="W207" i="1"/>
  <c r="X207" i="1" s="1"/>
  <c r="V207" i="1"/>
  <c r="P207" i="1"/>
  <c r="N207" i="1"/>
  <c r="AA206" i="1"/>
  <c r="W206" i="1"/>
  <c r="X206" i="1" s="1"/>
  <c r="V206" i="1"/>
  <c r="P206" i="1"/>
  <c r="N206" i="1"/>
  <c r="AA205" i="1"/>
  <c r="W205" i="1"/>
  <c r="X205" i="1" s="1"/>
  <c r="V205" i="1"/>
  <c r="P205" i="1"/>
  <c r="N205" i="1"/>
  <c r="AA204" i="1"/>
  <c r="W204" i="1"/>
  <c r="X204" i="1" s="1"/>
  <c r="V204" i="1"/>
  <c r="P204" i="1"/>
  <c r="N204" i="1"/>
  <c r="AA203" i="1"/>
  <c r="W203" i="1"/>
  <c r="X203" i="1" s="1"/>
  <c r="V203" i="1"/>
  <c r="P203" i="1"/>
  <c r="N203" i="1"/>
  <c r="AA202" i="1"/>
  <c r="W202" i="1"/>
  <c r="X202" i="1" s="1"/>
  <c r="V202" i="1"/>
  <c r="P202" i="1"/>
  <c r="N202" i="1"/>
  <c r="AA201" i="1"/>
  <c r="AD201" i="1" s="1"/>
  <c r="AM201" i="1" s="1"/>
  <c r="W201" i="1"/>
  <c r="X201" i="1" s="1"/>
  <c r="V201" i="1"/>
  <c r="P201" i="1"/>
  <c r="N201" i="1"/>
  <c r="AA200" i="1"/>
  <c r="W200" i="1"/>
  <c r="X200" i="1" s="1"/>
  <c r="V200" i="1"/>
  <c r="P200" i="1"/>
  <c r="N200" i="1"/>
  <c r="AA199" i="1"/>
  <c r="W199" i="1"/>
  <c r="X199" i="1" s="1"/>
  <c r="V199" i="1"/>
  <c r="P199" i="1"/>
  <c r="N199" i="1"/>
  <c r="AA198" i="1"/>
  <c r="AK198" i="1" s="1"/>
  <c r="W198" i="1"/>
  <c r="X198" i="1" s="1"/>
  <c r="V198" i="1"/>
  <c r="P198" i="1"/>
  <c r="N198" i="1"/>
  <c r="AA197" i="1"/>
  <c r="W197" i="1"/>
  <c r="X197" i="1" s="1"/>
  <c r="V197" i="1"/>
  <c r="P197" i="1"/>
  <c r="N197" i="1"/>
  <c r="AA196" i="1"/>
  <c r="AC196" i="1" s="1"/>
  <c r="W196" i="1"/>
  <c r="X196" i="1" s="1"/>
  <c r="V196" i="1"/>
  <c r="P196" i="1"/>
  <c r="N196" i="1"/>
  <c r="AA195" i="1"/>
  <c r="W195" i="1"/>
  <c r="X195" i="1" s="1"/>
  <c r="V195" i="1"/>
  <c r="P195" i="1"/>
  <c r="N195" i="1"/>
  <c r="AA194" i="1"/>
  <c r="W194" i="1"/>
  <c r="X194" i="1" s="1"/>
  <c r="V194" i="1"/>
  <c r="P194" i="1"/>
  <c r="N194" i="1"/>
  <c r="AA193" i="1"/>
  <c r="AD193" i="1" s="1"/>
  <c r="AM193" i="1" s="1"/>
  <c r="W193" i="1"/>
  <c r="X193" i="1" s="1"/>
  <c r="V193" i="1"/>
  <c r="P193" i="1"/>
  <c r="N193" i="1"/>
  <c r="AA192" i="1"/>
  <c r="W192" i="1"/>
  <c r="X192" i="1" s="1"/>
  <c r="V192" i="1"/>
  <c r="P192" i="1"/>
  <c r="N192" i="1"/>
  <c r="AA191" i="1"/>
  <c r="W191" i="1"/>
  <c r="X191" i="1" s="1"/>
  <c r="V191" i="1"/>
  <c r="P191" i="1"/>
  <c r="N191" i="1"/>
  <c r="AA190" i="1"/>
  <c r="AK190" i="1" s="1"/>
  <c r="W190" i="1"/>
  <c r="X190" i="1" s="1"/>
  <c r="V190" i="1"/>
  <c r="P190" i="1"/>
  <c r="N190" i="1"/>
  <c r="AA189" i="1"/>
  <c r="W189" i="1"/>
  <c r="X189" i="1" s="1"/>
  <c r="V189" i="1"/>
  <c r="P189" i="1"/>
  <c r="N189" i="1"/>
  <c r="AA188" i="1"/>
  <c r="AC188" i="1" s="1"/>
  <c r="W188" i="1"/>
  <c r="X188" i="1" s="1"/>
  <c r="V188" i="1"/>
  <c r="P188" i="1"/>
  <c r="N188" i="1"/>
  <c r="AA187" i="1"/>
  <c r="W187" i="1"/>
  <c r="X187" i="1" s="1"/>
  <c r="V187" i="1"/>
  <c r="P187" i="1"/>
  <c r="N187" i="1"/>
  <c r="AA186" i="1"/>
  <c r="W186" i="1"/>
  <c r="X186" i="1" s="1"/>
  <c r="V186" i="1"/>
  <c r="P186" i="1"/>
  <c r="N186" i="1"/>
  <c r="AA185" i="1"/>
  <c r="AC185" i="1" s="1"/>
  <c r="W185" i="1"/>
  <c r="X185" i="1" s="1"/>
  <c r="V185" i="1"/>
  <c r="P185" i="1"/>
  <c r="N185" i="1"/>
  <c r="AA184" i="1"/>
  <c r="W184" i="1"/>
  <c r="X184" i="1" s="1"/>
  <c r="V184" i="1"/>
  <c r="P184" i="1"/>
  <c r="N184" i="1"/>
  <c r="AA183" i="1"/>
  <c r="W183" i="1"/>
  <c r="X183" i="1" s="1"/>
  <c r="V183" i="1"/>
  <c r="P183" i="1"/>
  <c r="N183" i="1"/>
  <c r="AA182" i="1"/>
  <c r="W182" i="1"/>
  <c r="X182" i="1" s="1"/>
  <c r="V182" i="1"/>
  <c r="P182" i="1"/>
  <c r="N182" i="1"/>
  <c r="AA181" i="1"/>
  <c r="AK181" i="1" s="1"/>
  <c r="W181" i="1"/>
  <c r="X181" i="1" s="1"/>
  <c r="V181" i="1"/>
  <c r="P181" i="1"/>
  <c r="N181" i="1"/>
  <c r="AA180" i="1"/>
  <c r="AC180" i="1" s="1"/>
  <c r="W180" i="1"/>
  <c r="X180" i="1" s="1"/>
  <c r="V180" i="1"/>
  <c r="P180" i="1"/>
  <c r="N180" i="1"/>
  <c r="AA179" i="1"/>
  <c r="W179" i="1"/>
  <c r="X179" i="1" s="1"/>
  <c r="V179" i="1"/>
  <c r="P179" i="1"/>
  <c r="N179" i="1"/>
  <c r="AA178" i="1"/>
  <c r="W178" i="1"/>
  <c r="X178" i="1" s="1"/>
  <c r="V178" i="1"/>
  <c r="P178" i="1"/>
  <c r="N178" i="1"/>
  <c r="AA177" i="1"/>
  <c r="W177" i="1"/>
  <c r="X177" i="1" s="1"/>
  <c r="V177" i="1"/>
  <c r="P177" i="1"/>
  <c r="N177" i="1"/>
  <c r="AA176" i="1"/>
  <c r="W176" i="1"/>
  <c r="X176" i="1" s="1"/>
  <c r="V176" i="1"/>
  <c r="P176" i="1"/>
  <c r="N176" i="1"/>
  <c r="AA175" i="1"/>
  <c r="W175" i="1"/>
  <c r="X175" i="1" s="1"/>
  <c r="V175" i="1"/>
  <c r="P175" i="1"/>
  <c r="N175" i="1"/>
  <c r="AA174" i="1"/>
  <c r="AD174" i="1" s="1"/>
  <c r="AM174" i="1" s="1"/>
  <c r="W174" i="1"/>
  <c r="X174" i="1" s="1"/>
  <c r="V174" i="1"/>
  <c r="P174" i="1"/>
  <c r="N174" i="1"/>
  <c r="AA173" i="1"/>
  <c r="W173" i="1"/>
  <c r="X173" i="1" s="1"/>
  <c r="V173" i="1"/>
  <c r="P173" i="1"/>
  <c r="N173" i="1"/>
  <c r="AA172" i="1"/>
  <c r="AK172" i="1" s="1"/>
  <c r="W172" i="1"/>
  <c r="X172" i="1" s="1"/>
  <c r="V172" i="1"/>
  <c r="P172" i="1"/>
  <c r="N172" i="1"/>
  <c r="AA171" i="1"/>
  <c r="AD171" i="1" s="1"/>
  <c r="AM171" i="1" s="1"/>
  <c r="W171" i="1"/>
  <c r="X171" i="1" s="1"/>
  <c r="V171" i="1"/>
  <c r="P171" i="1"/>
  <c r="N171" i="1"/>
  <c r="AA170" i="1"/>
  <c r="W170" i="1"/>
  <c r="X170" i="1" s="1"/>
  <c r="V170" i="1"/>
  <c r="P170" i="1"/>
  <c r="N170" i="1"/>
  <c r="AA169" i="1"/>
  <c r="AD169" i="1" s="1"/>
  <c r="AM169" i="1" s="1"/>
  <c r="AN169" i="1" s="1"/>
  <c r="W169" i="1"/>
  <c r="X169" i="1" s="1"/>
  <c r="V169" i="1"/>
  <c r="P169" i="1"/>
  <c r="N169" i="1"/>
  <c r="AA168" i="1"/>
  <c r="AC168" i="1" s="1"/>
  <c r="W168" i="1"/>
  <c r="X168" i="1" s="1"/>
  <c r="V168" i="1"/>
  <c r="P168" i="1"/>
  <c r="N168" i="1"/>
  <c r="AA167" i="1"/>
  <c r="W167" i="1"/>
  <c r="X167" i="1" s="1"/>
  <c r="V167" i="1"/>
  <c r="P167" i="1"/>
  <c r="N167" i="1"/>
  <c r="AA166" i="1"/>
  <c r="AK166" i="1" s="1"/>
  <c r="W166" i="1"/>
  <c r="X166" i="1" s="1"/>
  <c r="V166" i="1"/>
  <c r="P166" i="1"/>
  <c r="N166" i="1"/>
  <c r="AA165" i="1"/>
  <c r="W165" i="1"/>
  <c r="X165" i="1" s="1"/>
  <c r="V165" i="1"/>
  <c r="P165" i="1"/>
  <c r="N165" i="1"/>
  <c r="P164" i="1"/>
  <c r="N164" i="1"/>
  <c r="AA163" i="1"/>
  <c r="AC163" i="1" s="1"/>
  <c r="W163" i="1"/>
  <c r="X163" i="1" s="1"/>
  <c r="V163" i="1"/>
  <c r="P163" i="1"/>
  <c r="N163" i="1"/>
  <c r="AA162" i="1"/>
  <c r="W162" i="1"/>
  <c r="X162" i="1" s="1"/>
  <c r="V162" i="1"/>
  <c r="P162" i="1"/>
  <c r="N162" i="1"/>
  <c r="AA161" i="1"/>
  <c r="AK161" i="1" s="1"/>
  <c r="W161" i="1"/>
  <c r="X161" i="1" s="1"/>
  <c r="V161" i="1"/>
  <c r="P161" i="1"/>
  <c r="N161" i="1"/>
  <c r="AA160" i="1"/>
  <c r="AK160" i="1" s="1"/>
  <c r="W160" i="1"/>
  <c r="X160" i="1" s="1"/>
  <c r="V160" i="1"/>
  <c r="P160" i="1"/>
  <c r="N160" i="1"/>
  <c r="AA159" i="1"/>
  <c r="W159" i="1"/>
  <c r="X159" i="1" s="1"/>
  <c r="V159" i="1"/>
  <c r="P159" i="1"/>
  <c r="N159" i="1"/>
  <c r="AA158" i="1"/>
  <c r="W158" i="1"/>
  <c r="X158" i="1" s="1"/>
  <c r="V158" i="1"/>
  <c r="P158" i="1"/>
  <c r="N158" i="1"/>
  <c r="AA157" i="1"/>
  <c r="W157" i="1"/>
  <c r="X157" i="1" s="1"/>
  <c r="V157" i="1"/>
  <c r="P157" i="1"/>
  <c r="N157" i="1"/>
  <c r="AA156" i="1"/>
  <c r="AD156" i="1" s="1"/>
  <c r="AM156" i="1" s="1"/>
  <c r="AN156" i="1" s="1"/>
  <c r="W156" i="1"/>
  <c r="X156" i="1" s="1"/>
  <c r="V156" i="1"/>
  <c r="P156" i="1"/>
  <c r="N156" i="1"/>
  <c r="AA155" i="1"/>
  <c r="AC155" i="1" s="1"/>
  <c r="W155" i="1"/>
  <c r="X155" i="1" s="1"/>
  <c r="V155" i="1"/>
  <c r="P155" i="1"/>
  <c r="N155" i="1"/>
  <c r="AA154" i="1"/>
  <c r="W154" i="1"/>
  <c r="X154" i="1" s="1"/>
  <c r="V154" i="1"/>
  <c r="P154" i="1"/>
  <c r="N154" i="1"/>
  <c r="AA153" i="1"/>
  <c r="AK153" i="1" s="1"/>
  <c r="W153" i="1"/>
  <c r="X153" i="1" s="1"/>
  <c r="V153" i="1"/>
  <c r="P153" i="1"/>
  <c r="N153" i="1"/>
  <c r="AA152" i="1"/>
  <c r="AD152" i="1" s="1"/>
  <c r="AM152" i="1" s="1"/>
  <c r="W152" i="1"/>
  <c r="X152" i="1" s="1"/>
  <c r="V152" i="1"/>
  <c r="P152" i="1"/>
  <c r="N152" i="1"/>
  <c r="AA151" i="1"/>
  <c r="AC151" i="1" s="1"/>
  <c r="W151" i="1"/>
  <c r="X151" i="1" s="1"/>
  <c r="V151" i="1"/>
  <c r="P151" i="1"/>
  <c r="N151" i="1"/>
  <c r="AA150" i="1"/>
  <c r="W150" i="1"/>
  <c r="V150" i="1"/>
  <c r="P150" i="1"/>
  <c r="N150" i="1"/>
  <c r="AA149" i="1"/>
  <c r="AD149" i="1" s="1"/>
  <c r="AM149" i="1" s="1"/>
  <c r="W149" i="1"/>
  <c r="X149" i="1" s="1"/>
  <c r="V149" i="1"/>
  <c r="P149" i="1"/>
  <c r="N149" i="1"/>
  <c r="AA148" i="1"/>
  <c r="AC148" i="1" s="1"/>
  <c r="W148" i="1"/>
  <c r="X148" i="1" s="1"/>
  <c r="V148" i="1"/>
  <c r="P148" i="1"/>
  <c r="N148" i="1"/>
  <c r="AA147" i="1"/>
  <c r="AK147" i="1" s="1"/>
  <c r="W147" i="1"/>
  <c r="X147" i="1" s="1"/>
  <c r="V147" i="1"/>
  <c r="P147" i="1"/>
  <c r="N147" i="1"/>
  <c r="AA146" i="1"/>
  <c r="AD146" i="1" s="1"/>
  <c r="AM146" i="1" s="1"/>
  <c r="W146" i="1"/>
  <c r="X146" i="1" s="1"/>
  <c r="V146" i="1"/>
  <c r="P146" i="1"/>
  <c r="N146" i="1"/>
  <c r="AA145" i="1"/>
  <c r="W145" i="1"/>
  <c r="X145" i="1" s="1"/>
  <c r="V145" i="1"/>
  <c r="P145" i="1"/>
  <c r="N145" i="1"/>
  <c r="AA144" i="1"/>
  <c r="W144" i="1"/>
  <c r="V144" i="1"/>
  <c r="P144" i="1"/>
  <c r="N144" i="1"/>
  <c r="AA143" i="1"/>
  <c r="W143" i="1"/>
  <c r="X143" i="1" s="1"/>
  <c r="V143" i="1"/>
  <c r="P143" i="1"/>
  <c r="N143" i="1"/>
  <c r="AA142" i="1"/>
  <c r="AC142" i="1" s="1"/>
  <c r="W142" i="1"/>
  <c r="X142" i="1" s="1"/>
  <c r="V142" i="1"/>
  <c r="P142" i="1"/>
  <c r="N142" i="1"/>
  <c r="AA141" i="1"/>
  <c r="W141" i="1"/>
  <c r="X141" i="1" s="1"/>
  <c r="V141" i="1"/>
  <c r="P141" i="1"/>
  <c r="N141" i="1"/>
  <c r="AA140" i="1"/>
  <c r="W140" i="1"/>
  <c r="X140" i="1" s="1"/>
  <c r="V140" i="1"/>
  <c r="P140" i="1"/>
  <c r="N140" i="1"/>
  <c r="AA139" i="1"/>
  <c r="W139" i="1"/>
  <c r="X139" i="1" s="1"/>
  <c r="V139" i="1"/>
  <c r="P139" i="1"/>
  <c r="N139" i="1"/>
  <c r="AA138" i="1"/>
  <c r="W138" i="1"/>
  <c r="X138" i="1" s="1"/>
  <c r="V138" i="1"/>
  <c r="P138" i="1"/>
  <c r="N138" i="1"/>
  <c r="AA137" i="1"/>
  <c r="W137" i="1"/>
  <c r="X137" i="1" s="1"/>
  <c r="V137" i="1"/>
  <c r="P137" i="1"/>
  <c r="N137" i="1"/>
  <c r="AA136" i="1"/>
  <c r="W136" i="1"/>
  <c r="X136" i="1" s="1"/>
  <c r="V136" i="1"/>
  <c r="P136" i="1"/>
  <c r="N136" i="1"/>
  <c r="AA135" i="1"/>
  <c r="AK135" i="1" s="1"/>
  <c r="W135" i="1"/>
  <c r="X135" i="1" s="1"/>
  <c r="V135" i="1"/>
  <c r="P135" i="1"/>
  <c r="N135" i="1"/>
  <c r="AA134" i="1"/>
  <c r="AD134" i="1" s="1"/>
  <c r="AM134" i="1" s="1"/>
  <c r="W134" i="1"/>
  <c r="X134" i="1" s="1"/>
  <c r="V134" i="1"/>
  <c r="P134" i="1"/>
  <c r="N134" i="1"/>
  <c r="AA133" i="1"/>
  <c r="W133" i="1"/>
  <c r="X133" i="1" s="1"/>
  <c r="V133" i="1"/>
  <c r="P133" i="1"/>
  <c r="N133" i="1"/>
  <c r="AA132" i="1"/>
  <c r="AK132" i="1" s="1"/>
  <c r="W132" i="1"/>
  <c r="X132" i="1" s="1"/>
  <c r="V132" i="1"/>
  <c r="P132" i="1"/>
  <c r="N132" i="1"/>
  <c r="AA131" i="1"/>
  <c r="W131" i="1"/>
  <c r="X131" i="1" s="1"/>
  <c r="V131" i="1"/>
  <c r="P131" i="1"/>
  <c r="N131" i="1"/>
  <c r="AA130" i="1"/>
  <c r="AC130" i="1" s="1"/>
  <c r="W130" i="1"/>
  <c r="X130" i="1" s="1"/>
  <c r="V130" i="1"/>
  <c r="P130" i="1"/>
  <c r="N130" i="1"/>
  <c r="AA129" i="1"/>
  <c r="W129" i="1"/>
  <c r="X129" i="1" s="1"/>
  <c r="V129" i="1"/>
  <c r="P129" i="1"/>
  <c r="N129" i="1"/>
  <c r="AA128" i="1"/>
  <c r="W128" i="1"/>
  <c r="X128" i="1" s="1"/>
  <c r="V128" i="1"/>
  <c r="P128" i="1"/>
  <c r="N128" i="1"/>
  <c r="AA127" i="1"/>
  <c r="W127" i="1"/>
  <c r="X127" i="1" s="1"/>
  <c r="V127" i="1"/>
  <c r="P127" i="1"/>
  <c r="N127" i="1"/>
  <c r="AA126" i="1"/>
  <c r="W126" i="1"/>
  <c r="X126" i="1" s="1"/>
  <c r="V126" i="1"/>
  <c r="P126" i="1"/>
  <c r="N126" i="1"/>
  <c r="AA125" i="1"/>
  <c r="AD125" i="1" s="1"/>
  <c r="AM125" i="1" s="1"/>
  <c r="W125" i="1"/>
  <c r="X125" i="1" s="1"/>
  <c r="V125" i="1"/>
  <c r="P125" i="1"/>
  <c r="N125" i="1"/>
  <c r="AA124" i="1"/>
  <c r="AD124" i="1" s="1"/>
  <c r="AM124" i="1" s="1"/>
  <c r="AN124" i="1" s="1"/>
  <c r="W124" i="1"/>
  <c r="X124" i="1" s="1"/>
  <c r="V124" i="1"/>
  <c r="P124" i="1"/>
  <c r="N124" i="1"/>
  <c r="AA123" i="1"/>
  <c r="W123" i="1"/>
  <c r="X123" i="1" s="1"/>
  <c r="V123" i="1"/>
  <c r="P123" i="1"/>
  <c r="N123" i="1"/>
  <c r="AA122" i="1"/>
  <c r="AD122" i="1" s="1"/>
  <c r="AM122" i="1" s="1"/>
  <c r="W122" i="1"/>
  <c r="X122" i="1" s="1"/>
  <c r="V122" i="1"/>
  <c r="P122" i="1"/>
  <c r="N122" i="1"/>
  <c r="AA121" i="1"/>
  <c r="W121" i="1"/>
  <c r="X121" i="1" s="1"/>
  <c r="V121" i="1"/>
  <c r="P121" i="1"/>
  <c r="N121" i="1"/>
  <c r="AA120" i="1"/>
  <c r="W120" i="1"/>
  <c r="X120" i="1" s="1"/>
  <c r="V120" i="1"/>
  <c r="P120" i="1"/>
  <c r="N120" i="1"/>
  <c r="AA119" i="1"/>
  <c r="AK119" i="1" s="1"/>
  <c r="W119" i="1"/>
  <c r="X119" i="1" s="1"/>
  <c r="V119" i="1"/>
  <c r="P119" i="1"/>
  <c r="N119" i="1"/>
  <c r="AA118" i="1"/>
  <c r="W118" i="1"/>
  <c r="X118" i="1" s="1"/>
  <c r="V118" i="1"/>
  <c r="P118" i="1"/>
  <c r="N118" i="1"/>
  <c r="AA117" i="1"/>
  <c r="W117" i="1"/>
  <c r="X117" i="1" s="1"/>
  <c r="V117" i="1"/>
  <c r="P117" i="1"/>
  <c r="N117" i="1"/>
  <c r="AA116" i="1"/>
  <c r="W116" i="1"/>
  <c r="X116" i="1" s="1"/>
  <c r="V116" i="1"/>
  <c r="P116" i="1"/>
  <c r="N116" i="1"/>
  <c r="AA115" i="1"/>
  <c r="W115" i="1"/>
  <c r="X115" i="1" s="1"/>
  <c r="V115" i="1"/>
  <c r="P115" i="1"/>
  <c r="N115" i="1"/>
  <c r="AA114" i="1"/>
  <c r="W114" i="1"/>
  <c r="X114" i="1" s="1"/>
  <c r="V114" i="1"/>
  <c r="P114" i="1"/>
  <c r="N114" i="1"/>
  <c r="AA113" i="1"/>
  <c r="W113" i="1"/>
  <c r="X113" i="1" s="1"/>
  <c r="V113" i="1"/>
  <c r="P113" i="1"/>
  <c r="N113" i="1"/>
  <c r="AA112" i="1"/>
  <c r="W112" i="1"/>
  <c r="X112" i="1" s="1"/>
  <c r="V112" i="1"/>
  <c r="P112" i="1"/>
  <c r="N112" i="1"/>
  <c r="AA111" i="1"/>
  <c r="W111" i="1"/>
  <c r="X111" i="1" s="1"/>
  <c r="V111" i="1"/>
  <c r="P111" i="1"/>
  <c r="N111" i="1"/>
  <c r="AA110" i="1"/>
  <c r="AD110" i="1" s="1"/>
  <c r="AM110" i="1" s="1"/>
  <c r="W110" i="1"/>
  <c r="X110" i="1" s="1"/>
  <c r="V110" i="1"/>
  <c r="P110" i="1"/>
  <c r="N110" i="1"/>
  <c r="AA109" i="1"/>
  <c r="W109" i="1"/>
  <c r="X109" i="1" s="1"/>
  <c r="V109" i="1"/>
  <c r="P109" i="1"/>
  <c r="N109" i="1"/>
  <c r="AK108" i="1"/>
  <c r="AD108" i="1"/>
  <c r="AM108" i="1" s="1"/>
  <c r="AC108" i="1"/>
  <c r="W108" i="1"/>
  <c r="X108" i="1" s="1"/>
  <c r="V108" i="1"/>
  <c r="P108" i="1"/>
  <c r="N108" i="1"/>
  <c r="AA107" i="1"/>
  <c r="W107" i="1"/>
  <c r="X107" i="1" s="1"/>
  <c r="V107" i="1"/>
  <c r="P107" i="1"/>
  <c r="N107" i="1"/>
  <c r="AA106" i="1"/>
  <c r="W106" i="1"/>
  <c r="X106" i="1" s="1"/>
  <c r="V106" i="1"/>
  <c r="P106" i="1"/>
  <c r="N106" i="1"/>
  <c r="AA105" i="1"/>
  <c r="AD105" i="1" s="1"/>
  <c r="AM105" i="1" s="1"/>
  <c r="W105" i="1"/>
  <c r="X105" i="1" s="1"/>
  <c r="V105" i="1"/>
  <c r="P105" i="1"/>
  <c r="N105" i="1"/>
  <c r="AA104" i="1"/>
  <c r="W104" i="1"/>
  <c r="X104" i="1" s="1"/>
  <c r="V104" i="1"/>
  <c r="P104" i="1"/>
  <c r="N104" i="1"/>
  <c r="AA103" i="1"/>
  <c r="W103" i="1"/>
  <c r="X103" i="1" s="1"/>
  <c r="V103" i="1"/>
  <c r="P103" i="1"/>
  <c r="N103" i="1"/>
  <c r="AA102" i="1"/>
  <c r="AD102" i="1" s="1"/>
  <c r="AM102" i="1" s="1"/>
  <c r="W102" i="1"/>
  <c r="X102" i="1" s="1"/>
  <c r="V102" i="1"/>
  <c r="P102" i="1"/>
  <c r="N102" i="1"/>
  <c r="AA101" i="1"/>
  <c r="W101" i="1"/>
  <c r="X101" i="1" s="1"/>
  <c r="V101" i="1"/>
  <c r="P101" i="1"/>
  <c r="N101" i="1"/>
  <c r="AA100" i="1"/>
  <c r="AC100" i="1" s="1"/>
  <c r="W100" i="1"/>
  <c r="X100" i="1" s="1"/>
  <c r="V100" i="1"/>
  <c r="P100" i="1"/>
  <c r="N100" i="1"/>
  <c r="AA99" i="1"/>
  <c r="W99" i="1"/>
  <c r="X99" i="1" s="1"/>
  <c r="V99" i="1"/>
  <c r="P99" i="1"/>
  <c r="N99" i="1"/>
  <c r="AA98" i="1"/>
  <c r="W98" i="1"/>
  <c r="X98" i="1" s="1"/>
  <c r="V98" i="1"/>
  <c r="P98" i="1"/>
  <c r="N98" i="1"/>
  <c r="AA97" i="1"/>
  <c r="AC97" i="1" s="1"/>
  <c r="W97" i="1"/>
  <c r="X97" i="1" s="1"/>
  <c r="V97" i="1"/>
  <c r="P97" i="1"/>
  <c r="N97" i="1"/>
  <c r="AA96" i="1"/>
  <c r="W96" i="1"/>
  <c r="X96" i="1" s="1"/>
  <c r="V96" i="1"/>
  <c r="P96" i="1"/>
  <c r="N96" i="1"/>
  <c r="AA95" i="1"/>
  <c r="W95" i="1"/>
  <c r="X95" i="1" s="1"/>
  <c r="V95" i="1"/>
  <c r="P95" i="1"/>
  <c r="N95" i="1"/>
  <c r="AA94" i="1"/>
  <c r="W94" i="1"/>
  <c r="X94" i="1" s="1"/>
  <c r="V94" i="1"/>
  <c r="P94" i="1"/>
  <c r="N94" i="1"/>
  <c r="AA93" i="1"/>
  <c r="AD93" i="1" s="1"/>
  <c r="AM93" i="1" s="1"/>
  <c r="W93" i="1"/>
  <c r="X93" i="1" s="1"/>
  <c r="V93" i="1"/>
  <c r="P93" i="1"/>
  <c r="N93" i="1"/>
  <c r="AA92" i="1"/>
  <c r="AK92" i="1" s="1"/>
  <c r="W92" i="1"/>
  <c r="X92" i="1" s="1"/>
  <c r="V92" i="1"/>
  <c r="P92" i="1"/>
  <c r="N92" i="1"/>
  <c r="AA91" i="1"/>
  <c r="W91" i="1"/>
  <c r="X91" i="1" s="1"/>
  <c r="V91" i="1"/>
  <c r="P91" i="1"/>
  <c r="N91" i="1"/>
  <c r="AA90" i="1"/>
  <c r="W90" i="1"/>
  <c r="X90" i="1" s="1"/>
  <c r="V90" i="1"/>
  <c r="P90" i="1"/>
  <c r="N90" i="1"/>
  <c r="AA89" i="1"/>
  <c r="AC89" i="1" s="1"/>
  <c r="W89" i="1"/>
  <c r="X89" i="1" s="1"/>
  <c r="V89" i="1"/>
  <c r="P89" i="1"/>
  <c r="N89" i="1"/>
  <c r="AA88" i="1"/>
  <c r="AC88" i="1" s="1"/>
  <c r="W88" i="1"/>
  <c r="X88" i="1" s="1"/>
  <c r="V88" i="1"/>
  <c r="P88" i="1"/>
  <c r="N88" i="1"/>
  <c r="P87" i="1"/>
  <c r="N87" i="1"/>
  <c r="AA86" i="1"/>
  <c r="W86" i="1"/>
  <c r="X86" i="1" s="1"/>
  <c r="V86" i="1"/>
  <c r="P86" i="1"/>
  <c r="N86" i="1"/>
  <c r="AA85" i="1"/>
  <c r="W85" i="1"/>
  <c r="X85" i="1" s="1"/>
  <c r="V85" i="1"/>
  <c r="P85" i="1"/>
  <c r="N85" i="1"/>
  <c r="AA84" i="1"/>
  <c r="AC84" i="1" s="1"/>
  <c r="W84" i="1"/>
  <c r="X84" i="1" s="1"/>
  <c r="V84" i="1"/>
  <c r="P84" i="1"/>
  <c r="N84" i="1"/>
  <c r="AA83" i="1"/>
  <c r="W83" i="1"/>
  <c r="X83" i="1" s="1"/>
  <c r="V83" i="1"/>
  <c r="P83" i="1"/>
  <c r="N83" i="1"/>
  <c r="AA82" i="1"/>
  <c r="W82" i="1"/>
  <c r="X82" i="1" s="1"/>
  <c r="V82" i="1"/>
  <c r="P82" i="1"/>
  <c r="N82" i="1"/>
  <c r="AA81" i="1"/>
  <c r="AK81" i="1" s="1"/>
  <c r="W81" i="1"/>
  <c r="X81" i="1" s="1"/>
  <c r="V81" i="1"/>
  <c r="P81" i="1"/>
  <c r="N81" i="1"/>
  <c r="AA80" i="1"/>
  <c r="W80" i="1"/>
  <c r="X80" i="1" s="1"/>
  <c r="V80" i="1"/>
  <c r="P80" i="1"/>
  <c r="N80" i="1"/>
  <c r="AA79" i="1"/>
  <c r="AK79" i="1" s="1"/>
  <c r="W79" i="1"/>
  <c r="X79" i="1" s="1"/>
  <c r="V79" i="1"/>
  <c r="P79" i="1"/>
  <c r="N79" i="1"/>
  <c r="AA78" i="1"/>
  <c r="W78" i="1"/>
  <c r="X78" i="1" s="1"/>
  <c r="V78" i="1"/>
  <c r="P78" i="1"/>
  <c r="N78" i="1"/>
  <c r="AA77" i="1"/>
  <c r="W77" i="1"/>
  <c r="X77" i="1" s="1"/>
  <c r="V77" i="1"/>
  <c r="P77" i="1"/>
  <c r="N77" i="1"/>
  <c r="AA76" i="1"/>
  <c r="AK76" i="1" s="1"/>
  <c r="W76" i="1"/>
  <c r="X76" i="1" s="1"/>
  <c r="V76" i="1"/>
  <c r="P76" i="1"/>
  <c r="N76" i="1"/>
  <c r="AA75" i="1"/>
  <c r="W75" i="1"/>
  <c r="X75" i="1" s="1"/>
  <c r="V75" i="1"/>
  <c r="P75" i="1"/>
  <c r="N75" i="1"/>
  <c r="AA74" i="1"/>
  <c r="AK74" i="1" s="1"/>
  <c r="W74" i="1"/>
  <c r="X74" i="1" s="1"/>
  <c r="V74" i="1"/>
  <c r="P74" i="1"/>
  <c r="N74" i="1"/>
  <c r="AA73" i="1"/>
  <c r="AD73" i="1" s="1"/>
  <c r="AM73" i="1" s="1"/>
  <c r="W73" i="1"/>
  <c r="X73" i="1" s="1"/>
  <c r="V73" i="1"/>
  <c r="P73" i="1"/>
  <c r="N73" i="1"/>
  <c r="AA72" i="1"/>
  <c r="W72" i="1"/>
  <c r="X72" i="1" s="1"/>
  <c r="V72" i="1"/>
  <c r="P72" i="1"/>
  <c r="N72" i="1"/>
  <c r="AA71" i="1"/>
  <c r="AD71" i="1" s="1"/>
  <c r="AM71" i="1" s="1"/>
  <c r="AN71" i="1" s="1"/>
  <c r="W71" i="1"/>
  <c r="X71" i="1" s="1"/>
  <c r="V71" i="1"/>
  <c r="P71" i="1"/>
  <c r="N71" i="1"/>
  <c r="AA70" i="1"/>
  <c r="W70" i="1"/>
  <c r="X70" i="1" s="1"/>
  <c r="V70" i="1"/>
  <c r="P70" i="1"/>
  <c r="N70" i="1"/>
  <c r="AA69" i="1"/>
  <c r="W69" i="1"/>
  <c r="X69" i="1" s="1"/>
  <c r="V69" i="1"/>
  <c r="P69" i="1"/>
  <c r="N69" i="1"/>
  <c r="AA68" i="1"/>
  <c r="AK68" i="1" s="1"/>
  <c r="W68" i="1"/>
  <c r="X68" i="1" s="1"/>
  <c r="V68" i="1"/>
  <c r="P68" i="1"/>
  <c r="N68" i="1"/>
  <c r="AA67" i="1"/>
  <c r="AC67" i="1" s="1"/>
  <c r="W67" i="1"/>
  <c r="X67" i="1" s="1"/>
  <c r="V67" i="1"/>
  <c r="P67" i="1"/>
  <c r="N67" i="1"/>
  <c r="AA66" i="1"/>
  <c r="AK66" i="1" s="1"/>
  <c r="W66" i="1"/>
  <c r="X66" i="1" s="1"/>
  <c r="V66" i="1"/>
  <c r="P66" i="1"/>
  <c r="N66" i="1"/>
  <c r="AA65" i="1"/>
  <c r="AD65" i="1" s="1"/>
  <c r="AM65" i="1" s="1"/>
  <c r="AN65" i="1" s="1"/>
  <c r="W65" i="1"/>
  <c r="X65" i="1" s="1"/>
  <c r="V65" i="1"/>
  <c r="P65" i="1"/>
  <c r="N65" i="1"/>
  <c r="AA64" i="1"/>
  <c r="W64" i="1"/>
  <c r="X64" i="1" s="1"/>
  <c r="V64" i="1"/>
  <c r="P64" i="1"/>
  <c r="N64" i="1"/>
  <c r="AA63" i="1"/>
  <c r="W63" i="1"/>
  <c r="X63" i="1" s="1"/>
  <c r="V63" i="1"/>
  <c r="P63" i="1"/>
  <c r="N63" i="1"/>
  <c r="AA62" i="1"/>
  <c r="AK62" i="1" s="1"/>
  <c r="W62" i="1"/>
  <c r="X62" i="1" s="1"/>
  <c r="V62" i="1"/>
  <c r="P62" i="1"/>
  <c r="N62" i="1"/>
  <c r="AA61" i="1"/>
  <c r="W61" i="1"/>
  <c r="X61" i="1" s="1"/>
  <c r="V61" i="1"/>
  <c r="P61" i="1"/>
  <c r="N61" i="1"/>
  <c r="AA60" i="1"/>
  <c r="AK60" i="1" s="1"/>
  <c r="W60" i="1"/>
  <c r="X60" i="1" s="1"/>
  <c r="V60" i="1"/>
  <c r="P60" i="1"/>
  <c r="N60" i="1"/>
  <c r="AA59" i="1"/>
  <c r="AD59" i="1" s="1"/>
  <c r="AM59" i="1" s="1"/>
  <c r="W59" i="1"/>
  <c r="X59" i="1" s="1"/>
  <c r="V59" i="1"/>
  <c r="P59" i="1"/>
  <c r="N59" i="1"/>
  <c r="AA58" i="1"/>
  <c r="AC58" i="1" s="1"/>
  <c r="W58" i="1"/>
  <c r="X58" i="1" s="1"/>
  <c r="V58" i="1"/>
  <c r="P58" i="1"/>
  <c r="N58" i="1"/>
  <c r="AA57" i="1"/>
  <c r="W57" i="1"/>
  <c r="X57" i="1" s="1"/>
  <c r="V57" i="1"/>
  <c r="P57" i="1"/>
  <c r="N57" i="1"/>
  <c r="AA56" i="1"/>
  <c r="AK56" i="1" s="1"/>
  <c r="W56" i="1"/>
  <c r="X56" i="1" s="1"/>
  <c r="V56" i="1"/>
  <c r="P56" i="1"/>
  <c r="N56" i="1"/>
  <c r="AA55" i="1"/>
  <c r="AC55" i="1" s="1"/>
  <c r="W55" i="1"/>
  <c r="X55" i="1" s="1"/>
  <c r="V55" i="1"/>
  <c r="P55" i="1"/>
  <c r="N55" i="1"/>
  <c r="AA54" i="1"/>
  <c r="W54" i="1"/>
  <c r="X54" i="1" s="1"/>
  <c r="V54" i="1"/>
  <c r="P54" i="1"/>
  <c r="N54" i="1"/>
  <c r="AA53" i="1"/>
  <c r="AD53" i="1" s="1"/>
  <c r="AM53" i="1" s="1"/>
  <c r="AN53" i="1" s="1"/>
  <c r="W53" i="1"/>
  <c r="X53" i="1" s="1"/>
  <c r="V53" i="1"/>
  <c r="P53" i="1"/>
  <c r="N53" i="1"/>
  <c r="AA52" i="1"/>
  <c r="AC52" i="1" s="1"/>
  <c r="W52" i="1"/>
  <c r="X52" i="1" s="1"/>
  <c r="V52" i="1"/>
  <c r="P52" i="1"/>
  <c r="N52" i="1"/>
  <c r="AA51" i="1"/>
  <c r="W51" i="1"/>
  <c r="X51" i="1" s="1"/>
  <c r="V51" i="1"/>
  <c r="P51" i="1"/>
  <c r="N51" i="1"/>
  <c r="AA50" i="1"/>
  <c r="AK50" i="1" s="1"/>
  <c r="W50" i="1"/>
  <c r="X50" i="1" s="1"/>
  <c r="V50" i="1"/>
  <c r="P50" i="1"/>
  <c r="N50" i="1"/>
  <c r="AA49" i="1"/>
  <c r="AD49" i="1" s="1"/>
  <c r="AM49" i="1" s="1"/>
  <c r="W49" i="1"/>
  <c r="X49" i="1" s="1"/>
  <c r="V49" i="1"/>
  <c r="P49" i="1"/>
  <c r="N49" i="1"/>
  <c r="AA48" i="1"/>
  <c r="AC48" i="1" s="1"/>
  <c r="W48" i="1"/>
  <c r="X48" i="1" s="1"/>
  <c r="V48" i="1"/>
  <c r="P48" i="1"/>
  <c r="N48" i="1"/>
  <c r="AA47" i="1"/>
  <c r="W47" i="1"/>
  <c r="X47" i="1" s="1"/>
  <c r="V47" i="1"/>
  <c r="P47" i="1"/>
  <c r="N47" i="1"/>
  <c r="AA46" i="1"/>
  <c r="AK46" i="1" s="1"/>
  <c r="W46" i="1"/>
  <c r="X46" i="1" s="1"/>
  <c r="V46" i="1"/>
  <c r="P46" i="1"/>
  <c r="N46" i="1"/>
  <c r="AA45" i="1"/>
  <c r="AD45" i="1" s="1"/>
  <c r="AM45" i="1" s="1"/>
  <c r="W45" i="1"/>
  <c r="X45" i="1" s="1"/>
  <c r="V45" i="1"/>
  <c r="P45" i="1"/>
  <c r="N45" i="1"/>
  <c r="AA44" i="1"/>
  <c r="W44" i="1"/>
  <c r="X44" i="1" s="1"/>
  <c r="V44" i="1"/>
  <c r="P44" i="1"/>
  <c r="N44" i="1"/>
  <c r="AA43" i="1"/>
  <c r="W43" i="1"/>
  <c r="X43" i="1" s="1"/>
  <c r="V43" i="1"/>
  <c r="P43" i="1"/>
  <c r="N43" i="1"/>
  <c r="AA42" i="1"/>
  <c r="W42" i="1"/>
  <c r="X42" i="1" s="1"/>
  <c r="V42" i="1"/>
  <c r="P42" i="1"/>
  <c r="N42" i="1"/>
  <c r="AA41" i="1"/>
  <c r="AC41" i="1" s="1"/>
  <c r="W41" i="1"/>
  <c r="X41" i="1" s="1"/>
  <c r="V41" i="1"/>
  <c r="P41" i="1"/>
  <c r="N41" i="1"/>
  <c r="AA40" i="1"/>
  <c r="AC40" i="1" s="1"/>
  <c r="W40" i="1"/>
  <c r="X40" i="1" s="1"/>
  <c r="V40" i="1"/>
  <c r="P40" i="1"/>
  <c r="N40" i="1"/>
  <c r="AA39" i="1"/>
  <c r="W39" i="1"/>
  <c r="X39" i="1" s="1"/>
  <c r="V39" i="1"/>
  <c r="P39" i="1"/>
  <c r="N39" i="1"/>
  <c r="AA38" i="1"/>
  <c r="W38" i="1"/>
  <c r="X38" i="1" s="1"/>
  <c r="V38" i="1"/>
  <c r="P38" i="1"/>
  <c r="N38" i="1"/>
  <c r="AA37" i="1"/>
  <c r="W37" i="1"/>
  <c r="X37" i="1" s="1"/>
  <c r="V37" i="1"/>
  <c r="P37" i="1"/>
  <c r="N37" i="1"/>
  <c r="AA36" i="1"/>
  <c r="W36" i="1"/>
  <c r="X36" i="1" s="1"/>
  <c r="V36" i="1"/>
  <c r="P36" i="1"/>
  <c r="N36" i="1"/>
  <c r="AA35" i="1"/>
  <c r="AC35" i="1" s="1"/>
  <c r="W35" i="1"/>
  <c r="X35" i="1" s="1"/>
  <c r="V35" i="1"/>
  <c r="P35" i="1"/>
  <c r="N35" i="1"/>
  <c r="AA34" i="1"/>
  <c r="W34" i="1"/>
  <c r="X34" i="1" s="1"/>
  <c r="V34" i="1"/>
  <c r="P34" i="1"/>
  <c r="N34" i="1"/>
  <c r="AA33" i="1"/>
  <c r="AK33" i="1" s="1"/>
  <c r="W33" i="1"/>
  <c r="X33" i="1" s="1"/>
  <c r="V33" i="1"/>
  <c r="P33" i="1"/>
  <c r="N33" i="1"/>
  <c r="AA32" i="1"/>
  <c r="W32" i="1"/>
  <c r="X32" i="1" s="1"/>
  <c r="V32" i="1"/>
  <c r="P32" i="1"/>
  <c r="N32" i="1"/>
  <c r="AA31" i="1"/>
  <c r="W31" i="1"/>
  <c r="X31" i="1" s="1"/>
  <c r="V31" i="1"/>
  <c r="P31" i="1"/>
  <c r="N31" i="1"/>
  <c r="AA30" i="1"/>
  <c r="AK30" i="1" s="1"/>
  <c r="W30" i="1"/>
  <c r="X30" i="1" s="1"/>
  <c r="V30" i="1"/>
  <c r="P30" i="1"/>
  <c r="N30" i="1"/>
  <c r="AA29" i="1"/>
  <c r="W29" i="1"/>
  <c r="X29" i="1" s="1"/>
  <c r="V29" i="1"/>
  <c r="P29" i="1"/>
  <c r="N29" i="1"/>
  <c r="AA28" i="1"/>
  <c r="AC28" i="1" s="1"/>
  <c r="W28" i="1"/>
  <c r="X28" i="1" s="1"/>
  <c r="V28" i="1"/>
  <c r="P28" i="1"/>
  <c r="N28" i="1"/>
  <c r="AA27" i="1"/>
  <c r="W27" i="1"/>
  <c r="X27" i="1" s="1"/>
  <c r="V27" i="1"/>
  <c r="P27" i="1"/>
  <c r="N27" i="1"/>
  <c r="AA26" i="1"/>
  <c r="W26" i="1"/>
  <c r="X26" i="1" s="1"/>
  <c r="V26" i="1"/>
  <c r="P26" i="1"/>
  <c r="N26" i="1"/>
  <c r="AA25" i="1"/>
  <c r="W25" i="1"/>
  <c r="X25" i="1" s="1"/>
  <c r="V25" i="1"/>
  <c r="P25" i="1"/>
  <c r="N25" i="1"/>
  <c r="AA24" i="1"/>
  <c r="W24" i="1"/>
  <c r="X24" i="1" s="1"/>
  <c r="V24" i="1"/>
  <c r="P24" i="1"/>
  <c r="N24" i="1"/>
  <c r="AA23" i="1"/>
  <c r="AC23" i="1" s="1"/>
  <c r="W23" i="1"/>
  <c r="X23" i="1" s="1"/>
  <c r="V23" i="1"/>
  <c r="P23" i="1"/>
  <c r="N23" i="1"/>
  <c r="AA22" i="1"/>
  <c r="AD22" i="1" s="1"/>
  <c r="AM22" i="1" s="1"/>
  <c r="W22" i="1"/>
  <c r="X22" i="1" s="1"/>
  <c r="V22" i="1"/>
  <c r="P22" i="1"/>
  <c r="N22" i="1"/>
  <c r="AA21" i="1"/>
  <c r="AK21" i="1" s="1"/>
  <c r="W21" i="1"/>
  <c r="X21" i="1" s="1"/>
  <c r="V21" i="1"/>
  <c r="P21" i="1"/>
  <c r="N21" i="1"/>
  <c r="AA20" i="1"/>
  <c r="W20" i="1"/>
  <c r="X20" i="1" s="1"/>
  <c r="V20" i="1"/>
  <c r="P20" i="1"/>
  <c r="N20" i="1"/>
  <c r="AA19" i="1"/>
  <c r="AC19" i="1" s="1"/>
  <c r="W19" i="1"/>
  <c r="X19" i="1" s="1"/>
  <c r="V19" i="1"/>
  <c r="P19" i="1"/>
  <c r="N19" i="1"/>
  <c r="AA18" i="1"/>
  <c r="AK18" i="1" s="1"/>
  <c r="W18" i="1"/>
  <c r="X18" i="1" s="1"/>
  <c r="V18" i="1"/>
  <c r="P18" i="1"/>
  <c r="N18" i="1"/>
  <c r="AA17" i="1"/>
  <c r="W17" i="1"/>
  <c r="X17" i="1" s="1"/>
  <c r="V17" i="1"/>
  <c r="P17" i="1"/>
  <c r="N17" i="1"/>
  <c r="AA16" i="1"/>
  <c r="W16" i="1"/>
  <c r="X16" i="1" s="1"/>
  <c r="V16" i="1"/>
  <c r="P16" i="1"/>
  <c r="N16" i="1"/>
  <c r="AA15" i="1"/>
  <c r="W15" i="1"/>
  <c r="X15" i="1" s="1"/>
  <c r="V15" i="1"/>
  <c r="P15" i="1"/>
  <c r="N15" i="1"/>
  <c r="AA14" i="1"/>
  <c r="W14" i="1"/>
  <c r="X14" i="1" s="1"/>
  <c r="V14" i="1"/>
  <c r="P14" i="1"/>
  <c r="N14" i="1"/>
  <c r="AA13" i="1"/>
  <c r="W13" i="1"/>
  <c r="X13" i="1" s="1"/>
  <c r="V13" i="1"/>
  <c r="P13" i="1"/>
  <c r="N13" i="1"/>
  <c r="AA12" i="1"/>
  <c r="AK12" i="1" s="1"/>
  <c r="W12" i="1"/>
  <c r="X12" i="1" s="1"/>
  <c r="V12" i="1"/>
  <c r="P12" i="1"/>
  <c r="N12" i="1"/>
  <c r="AA11" i="1"/>
  <c r="AK11" i="1" s="1"/>
  <c r="W11" i="1"/>
  <c r="X11" i="1" s="1"/>
  <c r="V11" i="1"/>
  <c r="P11" i="1"/>
  <c r="N11" i="1"/>
  <c r="AA10" i="1"/>
  <c r="W10" i="1"/>
  <c r="X10" i="1" s="1"/>
  <c r="V10" i="1"/>
  <c r="P10" i="1"/>
  <c r="N10" i="1"/>
  <c r="AA9" i="1"/>
  <c r="AK9" i="1" s="1"/>
  <c r="W9" i="1"/>
  <c r="X9" i="1" s="1"/>
  <c r="V9" i="1"/>
  <c r="P9" i="1"/>
  <c r="N9" i="1"/>
  <c r="AA8" i="1"/>
  <c r="AC8" i="1" s="1"/>
  <c r="W8" i="1"/>
  <c r="X8" i="1" s="1"/>
  <c r="V8" i="1"/>
  <c r="P8" i="1"/>
  <c r="N8" i="1"/>
  <c r="AA7" i="1"/>
  <c r="W7" i="1"/>
  <c r="X7" i="1" s="1"/>
  <c r="V7" i="1"/>
  <c r="P7" i="1"/>
  <c r="N7" i="1"/>
  <c r="AA6" i="1"/>
  <c r="AK6" i="1" s="1"/>
  <c r="W6" i="1"/>
  <c r="X6" i="1" s="1"/>
  <c r="V6" i="1"/>
  <c r="P6" i="1"/>
  <c r="N6" i="1"/>
  <c r="AA5" i="1"/>
  <c r="AC5" i="1" s="1"/>
  <c r="W5" i="1"/>
  <c r="X5" i="1" s="1"/>
  <c r="V5" i="1"/>
  <c r="P5" i="1"/>
  <c r="N5" i="1"/>
  <c r="AA4" i="1"/>
  <c r="AD4" i="1" s="1"/>
  <c r="AM4" i="1" s="1"/>
  <c r="W4" i="1"/>
  <c r="X4" i="1" s="1"/>
  <c r="V4" i="1"/>
  <c r="P4" i="1"/>
  <c r="N4" i="1"/>
  <c r="AA3" i="1"/>
  <c r="AK3" i="1" s="1"/>
  <c r="W3" i="1"/>
  <c r="X3" i="1" s="1"/>
  <c r="V3" i="1"/>
  <c r="P3" i="1"/>
  <c r="N3" i="1"/>
  <c r="AA2" i="1"/>
  <c r="AC2" i="1" s="1"/>
  <c r="W2" i="1"/>
  <c r="X2" i="1" s="1"/>
  <c r="V2" i="1"/>
  <c r="P2" i="1"/>
  <c r="N2" i="1"/>
  <c r="AA270" i="1" l="1"/>
  <c r="AA603" i="1"/>
  <c r="Z87" i="1"/>
  <c r="AD144" i="1"/>
  <c r="AM144" i="1" s="1"/>
  <c r="AN144" i="1" s="1"/>
  <c r="AC169" i="1"/>
  <c r="AK231" i="1"/>
  <c r="AC446" i="1"/>
  <c r="AD136" i="1"/>
  <c r="AM136" i="1" s="1"/>
  <c r="AN136" i="1" s="1"/>
  <c r="AK381" i="1"/>
  <c r="AD545" i="1"/>
  <c r="AM545" i="1" s="1"/>
  <c r="AN545" i="1" s="1"/>
  <c r="AD605" i="1"/>
  <c r="AM605" i="1" s="1"/>
  <c r="AC80" i="1"/>
  <c r="AD218" i="1"/>
  <c r="AM218" i="1" s="1"/>
  <c r="AK45" i="1"/>
  <c r="AK222" i="1"/>
  <c r="AK483" i="1"/>
  <c r="AK187" i="1"/>
  <c r="AD639" i="1"/>
  <c r="AM639" i="1" s="1"/>
  <c r="AK102" i="1"/>
  <c r="AC122" i="1"/>
  <c r="AK196" i="1"/>
  <c r="AC21" i="1"/>
  <c r="AC134" i="1"/>
  <c r="AD142" i="1"/>
  <c r="AM142" i="1" s="1"/>
  <c r="AN142" i="1" s="1"/>
  <c r="AC211" i="1"/>
  <c r="AK351" i="1"/>
  <c r="AK7" i="1"/>
  <c r="AK37" i="1"/>
  <c r="AD163" i="1"/>
  <c r="AM163" i="1" s="1"/>
  <c r="AK420" i="1"/>
  <c r="AC639" i="1"/>
  <c r="AK640" i="1"/>
  <c r="AC115" i="1"/>
  <c r="AD237" i="1"/>
  <c r="AM237" i="1" s="1"/>
  <c r="AN237" i="1" s="1"/>
  <c r="AD307" i="1"/>
  <c r="AM307" i="1" s="1"/>
  <c r="AC616" i="1"/>
  <c r="AD126" i="1"/>
  <c r="AM126" i="1" s="1"/>
  <c r="AK155" i="1"/>
  <c r="AK173" i="1"/>
  <c r="AC212" i="1"/>
  <c r="AC236" i="1"/>
  <c r="AD285" i="1"/>
  <c r="AM285" i="1" s="1"/>
  <c r="AD566" i="1"/>
  <c r="AM566" i="1" s="1"/>
  <c r="AD597" i="1"/>
  <c r="AM597" i="1" s="1"/>
  <c r="AD621" i="1"/>
  <c r="AM621" i="1" s="1"/>
  <c r="AD472" i="1"/>
  <c r="AM472" i="1" s="1"/>
  <c r="AC598" i="1"/>
  <c r="AD172" i="1"/>
  <c r="AM172" i="1" s="1"/>
  <c r="AK90" i="1"/>
  <c r="AC171" i="1"/>
  <c r="AK305" i="1"/>
  <c r="AC373" i="1"/>
  <c r="AC493" i="1"/>
  <c r="AC591" i="1"/>
  <c r="AC614" i="1"/>
  <c r="AD625" i="1"/>
  <c r="AM625" i="1" s="1"/>
  <c r="AN625" i="1" s="1"/>
  <c r="AD537" i="1"/>
  <c r="AM537" i="1" s="1"/>
  <c r="AD588" i="1"/>
  <c r="AM588" i="1" s="1"/>
  <c r="AC597" i="1"/>
  <c r="AK41" i="1"/>
  <c r="AK89" i="1"/>
  <c r="AC103" i="1"/>
  <c r="AK138" i="1"/>
  <c r="AC158" i="1"/>
  <c r="AC170" i="1"/>
  <c r="AD245" i="1"/>
  <c r="AM245" i="1" s="1"/>
  <c r="AN245" i="1" s="1"/>
  <c r="AC246" i="1"/>
  <c r="AD256" i="1"/>
  <c r="AM256" i="1" s="1"/>
  <c r="AD314" i="1"/>
  <c r="AM314" i="1" s="1"/>
  <c r="AN314" i="1" s="1"/>
  <c r="AC454" i="1"/>
  <c r="AK521" i="1"/>
  <c r="AD534" i="1"/>
  <c r="AM534" i="1" s="1"/>
  <c r="AN534" i="1" s="1"/>
  <c r="AC629" i="1"/>
  <c r="AD155" i="1"/>
  <c r="AM155" i="1" s="1"/>
  <c r="V87" i="1"/>
  <c r="AC379" i="1"/>
  <c r="AD30" i="1"/>
  <c r="AM30" i="1" s="1"/>
  <c r="AN30" i="1" s="1"/>
  <c r="AD80" i="1"/>
  <c r="AM80" i="1" s="1"/>
  <c r="AC194" i="1"/>
  <c r="AC218" i="1"/>
  <c r="AK512" i="1"/>
  <c r="AK618" i="1"/>
  <c r="AK8" i="1"/>
  <c r="AD13" i="1"/>
  <c r="AM13" i="1" s="1"/>
  <c r="AN13" i="1" s="1"/>
  <c r="AD38" i="1"/>
  <c r="AM38" i="1" s="1"/>
  <c r="AD56" i="1"/>
  <c r="AM56" i="1" s="1"/>
  <c r="AN56" i="1" s="1"/>
  <c r="AK57" i="1"/>
  <c r="AK80" i="1"/>
  <c r="AD89" i="1"/>
  <c r="AM89" i="1" s="1"/>
  <c r="AN89" i="1" s="1"/>
  <c r="AD103" i="1"/>
  <c r="AM103" i="1" s="1"/>
  <c r="AK151" i="1"/>
  <c r="AK169" i="1"/>
  <c r="AK201" i="1"/>
  <c r="AC245" i="1"/>
  <c r="AK279" i="1"/>
  <c r="AK327" i="1"/>
  <c r="AD341" i="1"/>
  <c r="AM341" i="1" s="1"/>
  <c r="AN341" i="1" s="1"/>
  <c r="AD453" i="1"/>
  <c r="AM453" i="1" s="1"/>
  <c r="AD466" i="1"/>
  <c r="AM466" i="1" s="1"/>
  <c r="AD476" i="1"/>
  <c r="AM476" i="1" s="1"/>
  <c r="AD497" i="1"/>
  <c r="AM497" i="1" s="1"/>
  <c r="AN497" i="1" s="1"/>
  <c r="AC512" i="1"/>
  <c r="AK548" i="1"/>
  <c r="AD563" i="1"/>
  <c r="AM563" i="1" s="1"/>
  <c r="AN563" i="1" s="1"/>
  <c r="AC584" i="1"/>
  <c r="AC585" i="1"/>
  <c r="AD613" i="1"/>
  <c r="AM613" i="1" s="1"/>
  <c r="AD6" i="1"/>
  <c r="AM6" i="1" s="1"/>
  <c r="AN6" i="1" s="1"/>
  <c r="AC53" i="1"/>
  <c r="AD64" i="1"/>
  <c r="AM64" i="1" s="1"/>
  <c r="AK69" i="1"/>
  <c r="AK117" i="1"/>
  <c r="AD158" i="1"/>
  <c r="AM158" i="1" s="1"/>
  <c r="AN158" i="1" s="1"/>
  <c r="AC214" i="1"/>
  <c r="AK230" i="1"/>
  <c r="AC235" i="1"/>
  <c r="AD236" i="1"/>
  <c r="AM236" i="1" s="1"/>
  <c r="AN236" i="1" s="1"/>
  <c r="AK237" i="1"/>
  <c r="AC243" i="1"/>
  <c r="AD246" i="1"/>
  <c r="AM246" i="1" s="1"/>
  <c r="AN246" i="1" s="1"/>
  <c r="AC262" i="1"/>
  <c r="AK307" i="1"/>
  <c r="AK321" i="1"/>
  <c r="AC335" i="1"/>
  <c r="AD464" i="1"/>
  <c r="AM464" i="1" s="1"/>
  <c r="AC480" i="1"/>
  <c r="AK632" i="1"/>
  <c r="AD16" i="1"/>
  <c r="AM16" i="1" s="1"/>
  <c r="AD25" i="1"/>
  <c r="AM25" i="1" s="1"/>
  <c r="AN25" i="1" s="1"/>
  <c r="AC30" i="1"/>
  <c r="AK53" i="1"/>
  <c r="AC54" i="1"/>
  <c r="AK63" i="1"/>
  <c r="AK73" i="1"/>
  <c r="AC126" i="1"/>
  <c r="AC136" i="1"/>
  <c r="AK158" i="1"/>
  <c r="AD243" i="1"/>
  <c r="AM243" i="1" s="1"/>
  <c r="AD261" i="1"/>
  <c r="AM261" i="1" s="1"/>
  <c r="AD282" i="1"/>
  <c r="AM282" i="1" s="1"/>
  <c r="AN282" i="1" s="1"/>
  <c r="AD330" i="1"/>
  <c r="AM330" i="1" s="1"/>
  <c r="AD400" i="1"/>
  <c r="AM400" i="1" s="1"/>
  <c r="AN400" i="1" s="1"/>
  <c r="AK469" i="1"/>
  <c r="AD490" i="1"/>
  <c r="AM490" i="1" s="1"/>
  <c r="AN490" i="1" s="1"/>
  <c r="AK510" i="1"/>
  <c r="AC537" i="1"/>
  <c r="AD546" i="1"/>
  <c r="AM546" i="1" s="1"/>
  <c r="AN546" i="1" s="1"/>
  <c r="AD10" i="1"/>
  <c r="AM10" i="1" s="1"/>
  <c r="AN10" i="1" s="1"/>
  <c r="AK20" i="1"/>
  <c r="AD21" i="1"/>
  <c r="AM21" i="1" s="1"/>
  <c r="AD40" i="1"/>
  <c r="AM40" i="1" s="1"/>
  <c r="AN40" i="1" s="1"/>
  <c r="AD97" i="1"/>
  <c r="AM97" i="1" s="1"/>
  <c r="AN97" i="1" s="1"/>
  <c r="AC98" i="1"/>
  <c r="AD115" i="1"/>
  <c r="AM115" i="1" s="1"/>
  <c r="AK126" i="1"/>
  <c r="AK136" i="1"/>
  <c r="AD147" i="1"/>
  <c r="AM147" i="1" s="1"/>
  <c r="AK163" i="1"/>
  <c r="AD178" i="1"/>
  <c r="AM178" i="1" s="1"/>
  <c r="AC197" i="1"/>
  <c r="AC209" i="1"/>
  <c r="AK210" i="1"/>
  <c r="AD211" i="1"/>
  <c r="AM211" i="1" s="1"/>
  <c r="AN211" i="1" s="1"/>
  <c r="AD212" i="1"/>
  <c r="AM212" i="1" s="1"/>
  <c r="AD255" i="1"/>
  <c r="AM255" i="1" s="1"/>
  <c r="AN255" i="1" s="1"/>
  <c r="AD286" i="1"/>
  <c r="AM286" i="1" s="1"/>
  <c r="AN286" i="1" s="1"/>
  <c r="AD324" i="1"/>
  <c r="AM324" i="1" s="1"/>
  <c r="AK390" i="1"/>
  <c r="AC458" i="1"/>
  <c r="AC508" i="1"/>
  <c r="AD516" i="1"/>
  <c r="AM516" i="1" s="1"/>
  <c r="AN516" i="1" s="1"/>
  <c r="AD522" i="1"/>
  <c r="AM522" i="1" s="1"/>
  <c r="AD571" i="1"/>
  <c r="AM571" i="1" s="1"/>
  <c r="AN571" i="1" s="1"/>
  <c r="AK577" i="1"/>
  <c r="AD628" i="1"/>
  <c r="AM628" i="1" s="1"/>
  <c r="AK629" i="1"/>
  <c r="AD635" i="1"/>
  <c r="AM635" i="1" s="1"/>
  <c r="AD642" i="1"/>
  <c r="AM642" i="1" s="1"/>
  <c r="AC652" i="1"/>
  <c r="AK40" i="1"/>
  <c r="AK97" i="1"/>
  <c r="AK98" i="1"/>
  <c r="AK209" i="1"/>
  <c r="AN538" i="1"/>
  <c r="AC16" i="1"/>
  <c r="AD54" i="1"/>
  <c r="AM54" i="1" s="1"/>
  <c r="AN54" i="1" s="1"/>
  <c r="AK78" i="1"/>
  <c r="AK122" i="1"/>
  <c r="AK134" i="1"/>
  <c r="AK144" i="1"/>
  <c r="AK167" i="1"/>
  <c r="AD184" i="1"/>
  <c r="AM184" i="1" s="1"/>
  <c r="AK184" i="1"/>
  <c r="AC451" i="1"/>
  <c r="AK451" i="1"/>
  <c r="AK486" i="1"/>
  <c r="AD486" i="1"/>
  <c r="AM486" i="1" s="1"/>
  <c r="AC486" i="1"/>
  <c r="AK427" i="1"/>
  <c r="AD427" i="1"/>
  <c r="AM427" i="1" s="1"/>
  <c r="AN427" i="1" s="1"/>
  <c r="AC427" i="1"/>
  <c r="AK29" i="1"/>
  <c r="AC31" i="1"/>
  <c r="AD33" i="1"/>
  <c r="AM33" i="1" s="1"/>
  <c r="AC43" i="1"/>
  <c r="AD66" i="1"/>
  <c r="AM66" i="1" s="1"/>
  <c r="AN66" i="1" s="1"/>
  <c r="AD67" i="1"/>
  <c r="AM67" i="1" s="1"/>
  <c r="AN67" i="1" s="1"/>
  <c r="AD130" i="1"/>
  <c r="AM130" i="1" s="1"/>
  <c r="AC131" i="1"/>
  <c r="AC140" i="1"/>
  <c r="AK141" i="1"/>
  <c r="AC162" i="1"/>
  <c r="AK250" i="1"/>
  <c r="AD250" i="1"/>
  <c r="AM250" i="1" s="1"/>
  <c r="AK422" i="1"/>
  <c r="AK624" i="1"/>
  <c r="AD624" i="1"/>
  <c r="AM624" i="1" s="1"/>
  <c r="AN624" i="1" s="1"/>
  <c r="AC624" i="1"/>
  <c r="AK2" i="1"/>
  <c r="AD31" i="1"/>
  <c r="AM31" i="1" s="1"/>
  <c r="AN31" i="1" s="1"/>
  <c r="AD43" i="1"/>
  <c r="AM43" i="1" s="1"/>
  <c r="AC59" i="1"/>
  <c r="AK67" i="1"/>
  <c r="AC69" i="1"/>
  <c r="AD84" i="1"/>
  <c r="AM84" i="1" s="1"/>
  <c r="AN84" i="1" s="1"/>
  <c r="AC85" i="1"/>
  <c r="AK103" i="1"/>
  <c r="AK115" i="1"/>
  <c r="AC129" i="1"/>
  <c r="AK130" i="1"/>
  <c r="AK131" i="1"/>
  <c r="AD140" i="1"/>
  <c r="AM140" i="1" s="1"/>
  <c r="AN140" i="1" s="1"/>
  <c r="AD208" i="1"/>
  <c r="AM208" i="1" s="1"/>
  <c r="AC208" i="1"/>
  <c r="AC249" i="1"/>
  <c r="AK347" i="1"/>
  <c r="AD347" i="1"/>
  <c r="AM347" i="1" s="1"/>
  <c r="AN347" i="1" s="1"/>
  <c r="AC347" i="1"/>
  <c r="AC435" i="1"/>
  <c r="AC527" i="1"/>
  <c r="AK527" i="1"/>
  <c r="AD527" i="1"/>
  <c r="AM527" i="1" s="1"/>
  <c r="AN527" i="1" s="1"/>
  <c r="AD630" i="1"/>
  <c r="AM630" i="1" s="1"/>
  <c r="AK630" i="1"/>
  <c r="AC179" i="1"/>
  <c r="AK179" i="1"/>
  <c r="AD179" i="1"/>
  <c r="AM179" i="1" s="1"/>
  <c r="AK519" i="1"/>
  <c r="AC519" i="1"/>
  <c r="AK31" i="1"/>
  <c r="AK43" i="1"/>
  <c r="AK59" i="1"/>
  <c r="AD69" i="1"/>
  <c r="AM69" i="1" s="1"/>
  <c r="AK84" i="1"/>
  <c r="AK85" i="1"/>
  <c r="AK171" i="1"/>
  <c r="AD572" i="1"/>
  <c r="AM572" i="1" s="1"/>
  <c r="AK572" i="1"/>
  <c r="AC572" i="1"/>
  <c r="AD277" i="1"/>
  <c r="AM277" i="1" s="1"/>
  <c r="AK277" i="1"/>
  <c r="AC277" i="1"/>
  <c r="AK547" i="1"/>
  <c r="AC547" i="1"/>
  <c r="AD207" i="1"/>
  <c r="AM207" i="1" s="1"/>
  <c r="AK207" i="1"/>
  <c r="AK275" i="1"/>
  <c r="AD275" i="1"/>
  <c r="AM275" i="1" s="1"/>
  <c r="AC275" i="1"/>
  <c r="AK429" i="1"/>
  <c r="AC429" i="1"/>
  <c r="AN483" i="1"/>
  <c r="AK488" i="1"/>
  <c r="AC488" i="1"/>
  <c r="AC560" i="1"/>
  <c r="AK560" i="1"/>
  <c r="AD560" i="1"/>
  <c r="AM560" i="1" s="1"/>
  <c r="AN560" i="1" s="1"/>
  <c r="AK610" i="1"/>
  <c r="AD610" i="1"/>
  <c r="AM610" i="1" s="1"/>
  <c r="AC610" i="1"/>
  <c r="AC229" i="1"/>
  <c r="AC25" i="1"/>
  <c r="AD37" i="1"/>
  <c r="AM37" i="1" s="1"/>
  <c r="AC90" i="1"/>
  <c r="AK127" i="1"/>
  <c r="AC144" i="1"/>
  <c r="AD153" i="1"/>
  <c r="AM153" i="1" s="1"/>
  <c r="AC308" i="1"/>
  <c r="AK308" i="1"/>
  <c r="AD308" i="1"/>
  <c r="AM308" i="1" s="1"/>
  <c r="AN308" i="1" s="1"/>
  <c r="AK415" i="1"/>
  <c r="AD415" i="1"/>
  <c r="AM415" i="1" s="1"/>
  <c r="AK604" i="1"/>
  <c r="AD604" i="1"/>
  <c r="AM604" i="1" s="1"/>
  <c r="AN604" i="1" s="1"/>
  <c r="AK252" i="1"/>
  <c r="AD252" i="1"/>
  <c r="AM252" i="1" s="1"/>
  <c r="AC252" i="1"/>
  <c r="AC267" i="1"/>
  <c r="AD267" i="1"/>
  <c r="AM267" i="1" s="1"/>
  <c r="AK559" i="1"/>
  <c r="AD559" i="1"/>
  <c r="AM559" i="1" s="1"/>
  <c r="AC559" i="1"/>
  <c r="AK285" i="1"/>
  <c r="AK324" i="1"/>
  <c r="AK330" i="1"/>
  <c r="AD373" i="1"/>
  <c r="AM373" i="1" s="1"/>
  <c r="AD454" i="1"/>
  <c r="AM454" i="1" s="1"/>
  <c r="AN454" i="1" s="1"/>
  <c r="AK490" i="1"/>
  <c r="AK534" i="1"/>
  <c r="AK545" i="1"/>
  <c r="AK563" i="1"/>
  <c r="AK566" i="1"/>
  <c r="AD585" i="1"/>
  <c r="AM585" i="1" s="1"/>
  <c r="AN585" i="1" s="1"/>
  <c r="AK588" i="1"/>
  <c r="AD614" i="1"/>
  <c r="AM614" i="1" s="1"/>
  <c r="AN614" i="1" s="1"/>
  <c r="AK616" i="1"/>
  <c r="AD629" i="1"/>
  <c r="AM629" i="1" s="1"/>
  <c r="AN629" i="1" s="1"/>
  <c r="AD185" i="1"/>
  <c r="AM185" i="1" s="1"/>
  <c r="AN185" i="1" s="1"/>
  <c r="AC186" i="1"/>
  <c r="AC257" i="1"/>
  <c r="AD264" i="1"/>
  <c r="AM264" i="1" s="1"/>
  <c r="AN264" i="1" s="1"/>
  <c r="AC265" i="1"/>
  <c r="AK384" i="1"/>
  <c r="AC449" i="1"/>
  <c r="AK454" i="1"/>
  <c r="AD543" i="1"/>
  <c r="AM543" i="1" s="1"/>
  <c r="AC557" i="1"/>
  <c r="AC608" i="1"/>
  <c r="AC178" i="1"/>
  <c r="AC182" i="1"/>
  <c r="AK185" i="1"/>
  <c r="AK193" i="1"/>
  <c r="AK205" i="1"/>
  <c r="AD209" i="1"/>
  <c r="AM209" i="1" s="1"/>
  <c r="AC217" i="1"/>
  <c r="AD265" i="1"/>
  <c r="AM265" i="1" s="1"/>
  <c r="AD313" i="1"/>
  <c r="AM313" i="1" s="1"/>
  <c r="AC314" i="1"/>
  <c r="AD321" i="1"/>
  <c r="AM321" i="1" s="1"/>
  <c r="AK341" i="1"/>
  <c r="AK413" i="1"/>
  <c r="AD449" i="1"/>
  <c r="AM449" i="1" s="1"/>
  <c r="AC464" i="1"/>
  <c r="AC466" i="1"/>
  <c r="AK480" i="1"/>
  <c r="AC510" i="1"/>
  <c r="AD512" i="1"/>
  <c r="AM512" i="1" s="1"/>
  <c r="AN512" i="1" s="1"/>
  <c r="AD515" i="1"/>
  <c r="AM515" i="1" s="1"/>
  <c r="AN515" i="1" s="1"/>
  <c r="AC516" i="1"/>
  <c r="AC517" i="1"/>
  <c r="AK541" i="1"/>
  <c r="AK543" i="1"/>
  <c r="AC556" i="1"/>
  <c r="AD557" i="1"/>
  <c r="AM557" i="1" s="1"/>
  <c r="AC605" i="1"/>
  <c r="AD608" i="1"/>
  <c r="AM608" i="1" s="1"/>
  <c r="AN608" i="1" s="1"/>
  <c r="AK625" i="1"/>
  <c r="AC631" i="1"/>
  <c r="AD632" i="1"/>
  <c r="AM632" i="1" s="1"/>
  <c r="AD640" i="1"/>
  <c r="AM640" i="1" s="1"/>
  <c r="AN640" i="1" s="1"/>
  <c r="AC642" i="1"/>
  <c r="AD652" i="1"/>
  <c r="AM652" i="1" s="1"/>
  <c r="AN652" i="1" s="1"/>
  <c r="AK178" i="1"/>
  <c r="AC191" i="1"/>
  <c r="AD194" i="1"/>
  <c r="AM194" i="1" s="1"/>
  <c r="AN194" i="1" s="1"/>
  <c r="AC195" i="1"/>
  <c r="AC202" i="1"/>
  <c r="AD226" i="1"/>
  <c r="AM226" i="1" s="1"/>
  <c r="AD234" i="1"/>
  <c r="AM234" i="1" s="1"/>
  <c r="AN234" i="1" s="1"/>
  <c r="AD238" i="1"/>
  <c r="AM238" i="1" s="1"/>
  <c r="AK243" i="1"/>
  <c r="AK246" i="1"/>
  <c r="AK282" i="1"/>
  <c r="AC288" i="1"/>
  <c r="AD296" i="1"/>
  <c r="AM296" i="1" s="1"/>
  <c r="AC439" i="1"/>
  <c r="AC445" i="1"/>
  <c r="AD458" i="1"/>
  <c r="AM458" i="1" s="1"/>
  <c r="AN458" i="1" s="1"/>
  <c r="AD459" i="1"/>
  <c r="AM459" i="1" s="1"/>
  <c r="AN459" i="1" s="1"/>
  <c r="AC460" i="1"/>
  <c r="AD474" i="1"/>
  <c r="AM474" i="1" s="1"/>
  <c r="AK476" i="1"/>
  <c r="AD493" i="1"/>
  <c r="AM493" i="1" s="1"/>
  <c r="AN493" i="1" s="1"/>
  <c r="AD499" i="1"/>
  <c r="AM499" i="1" s="1"/>
  <c r="AD508" i="1"/>
  <c r="AM508" i="1" s="1"/>
  <c r="AN508" i="1" s="1"/>
  <c r="AK516" i="1"/>
  <c r="AN539" i="1"/>
  <c r="AC553" i="1"/>
  <c r="AD569" i="1"/>
  <c r="AM569" i="1" s="1"/>
  <c r="AC573" i="1"/>
  <c r="AK575" i="1"/>
  <c r="AD591" i="1"/>
  <c r="AM591" i="1" s="1"/>
  <c r="AD598" i="1"/>
  <c r="AM598" i="1" s="1"/>
  <c r="AN598" i="1" s="1"/>
  <c r="AC599" i="1"/>
  <c r="AD601" i="1"/>
  <c r="AM601" i="1" s="1"/>
  <c r="AN601" i="1" s="1"/>
  <c r="AC643" i="1"/>
  <c r="AC644" i="1"/>
  <c r="AC645" i="1"/>
  <c r="AK646" i="1"/>
  <c r="AD195" i="1"/>
  <c r="AM195" i="1" s="1"/>
  <c r="AD202" i="1"/>
  <c r="AM202" i="1" s="1"/>
  <c r="AD233" i="1"/>
  <c r="AM233" i="1" s="1"/>
  <c r="AK238" i="1"/>
  <c r="AK240" i="1"/>
  <c r="AC271" i="1"/>
  <c r="AD288" i="1"/>
  <c r="AM288" i="1" s="1"/>
  <c r="AK294" i="1"/>
  <c r="AD381" i="1"/>
  <c r="AM381" i="1" s="1"/>
  <c r="AC392" i="1"/>
  <c r="AD439" i="1"/>
  <c r="AM439" i="1" s="1"/>
  <c r="AN439" i="1" s="1"/>
  <c r="AK445" i="1"/>
  <c r="AK458" i="1"/>
  <c r="AK459" i="1"/>
  <c r="AD460" i="1"/>
  <c r="AM460" i="1" s="1"/>
  <c r="AN460" i="1" s="1"/>
  <c r="AK493" i="1"/>
  <c r="AK494" i="1"/>
  <c r="AD496" i="1"/>
  <c r="AM496" i="1" s="1"/>
  <c r="AN496" i="1" s="1"/>
  <c r="AC504" i="1"/>
  <c r="AC577" i="1"/>
  <c r="AC602" i="1"/>
  <c r="AK644" i="1"/>
  <c r="AD655" i="1"/>
  <c r="AM655" i="1" s="1"/>
  <c r="AN655" i="1" s="1"/>
  <c r="AK195" i="1"/>
  <c r="AD196" i="1"/>
  <c r="AM196" i="1" s="1"/>
  <c r="AN196" i="1" s="1"/>
  <c r="AC224" i="1"/>
  <c r="AC231" i="1"/>
  <c r="AC232" i="1"/>
  <c r="AD239" i="1"/>
  <c r="AM239" i="1" s="1"/>
  <c r="AC255" i="1"/>
  <c r="AC259" i="1"/>
  <c r="AD271" i="1"/>
  <c r="AM271" i="1" s="1"/>
  <c r="AN271" i="1" s="1"/>
  <c r="AD280" i="1"/>
  <c r="AM280" i="1" s="1"/>
  <c r="AK288" i="1"/>
  <c r="AC307" i="1"/>
  <c r="AK317" i="1"/>
  <c r="AK365" i="1"/>
  <c r="AC431" i="1"/>
  <c r="AK439" i="1"/>
  <c r="AC490" i="1"/>
  <c r="AK496" i="1"/>
  <c r="AD504" i="1"/>
  <c r="AM504" i="1" s="1"/>
  <c r="AN504" i="1" s="1"/>
  <c r="AC521" i="1"/>
  <c r="AC522" i="1"/>
  <c r="AC566" i="1"/>
  <c r="AC570" i="1"/>
  <c r="AC571" i="1"/>
  <c r="AD577" i="1"/>
  <c r="AM577" i="1" s="1"/>
  <c r="AD584" i="1"/>
  <c r="AM584" i="1" s="1"/>
  <c r="AC588" i="1"/>
  <c r="AD618" i="1"/>
  <c r="AM618" i="1" s="1"/>
  <c r="AN618" i="1" s="1"/>
  <c r="AC628" i="1"/>
  <c r="AC3" i="1"/>
  <c r="AC47" i="1"/>
  <c r="AC7" i="1"/>
  <c r="AD19" i="1"/>
  <c r="AM19" i="1" s="1"/>
  <c r="AD24" i="1"/>
  <c r="AM24" i="1" s="1"/>
  <c r="AN24" i="1" s="1"/>
  <c r="AK25" i="1"/>
  <c r="AD28" i="1"/>
  <c r="AM28" i="1" s="1"/>
  <c r="AC6" i="1"/>
  <c r="AD7" i="1"/>
  <c r="AM7" i="1" s="1"/>
  <c r="AN7" i="1" s="1"/>
  <c r="AC10" i="1"/>
  <c r="AC13" i="1"/>
  <c r="AD18" i="1"/>
  <c r="AM18" i="1" s="1"/>
  <c r="AN18" i="1" s="1"/>
  <c r="AK19" i="1"/>
  <c r="AK28" i="1"/>
  <c r="AK35" i="1"/>
  <c r="AK47" i="1"/>
  <c r="AK52" i="1"/>
  <c r="AD57" i="1"/>
  <c r="AM57" i="1" s="1"/>
  <c r="AD63" i="1"/>
  <c r="AM63" i="1" s="1"/>
  <c r="AN63" i="1" s="1"/>
  <c r="AC66" i="1"/>
  <c r="AC73" i="1"/>
  <c r="AC124" i="1"/>
  <c r="AK124" i="1"/>
  <c r="AC139" i="1"/>
  <c r="AD139" i="1"/>
  <c r="AM139" i="1" s="1"/>
  <c r="AN139" i="1" s="1"/>
  <c r="AD77" i="1"/>
  <c r="AM77" i="1" s="1"/>
  <c r="AD95" i="1"/>
  <c r="AM95" i="1" s="1"/>
  <c r="AK204" i="1"/>
  <c r="AC204" i="1"/>
  <c r="AD301" i="1"/>
  <c r="AM301" i="1" s="1"/>
  <c r="AN301" i="1" s="1"/>
  <c r="AC301" i="1"/>
  <c r="AD334" i="1"/>
  <c r="AM334" i="1" s="1"/>
  <c r="AK334" i="1"/>
  <c r="AC334" i="1"/>
  <c r="AK10" i="1"/>
  <c r="AK32" i="1"/>
  <c r="AC34" i="1"/>
  <c r="AD44" i="1"/>
  <c r="AM44" i="1" s="1"/>
  <c r="AN44" i="1" s="1"/>
  <c r="AC46" i="1"/>
  <c r="AC51" i="1"/>
  <c r="AK61" i="1"/>
  <c r="AK70" i="1"/>
  <c r="AC77" i="1"/>
  <c r="AK82" i="1"/>
  <c r="AC82" i="1"/>
  <c r="AK96" i="1"/>
  <c r="AD96" i="1"/>
  <c r="AM96" i="1" s="1"/>
  <c r="AK109" i="1"/>
  <c r="AD109" i="1"/>
  <c r="AM109" i="1" s="1"/>
  <c r="AD121" i="1"/>
  <c r="AM121" i="1" s="1"/>
  <c r="AC121" i="1"/>
  <c r="AK263" i="1"/>
  <c r="AD263" i="1"/>
  <c r="AM263" i="1" s="1"/>
  <c r="AC263" i="1"/>
  <c r="AC343" i="1"/>
  <c r="AK13" i="1"/>
  <c r="AK22" i="1"/>
  <c r="AK4" i="1"/>
  <c r="AK16" i="1"/>
  <c r="AK26" i="1"/>
  <c r="AC33" i="1"/>
  <c r="AD34" i="1"/>
  <c r="AM34" i="1" s="1"/>
  <c r="AC37" i="1"/>
  <c r="AK44" i="1"/>
  <c r="AD46" i="1"/>
  <c r="AM46" i="1" s="1"/>
  <c r="AN46" i="1" s="1"/>
  <c r="AD51" i="1"/>
  <c r="AM51" i="1" s="1"/>
  <c r="AK54" i="1"/>
  <c r="AC56" i="1"/>
  <c r="AK77" i="1"/>
  <c r="AD92" i="1"/>
  <c r="AM92" i="1" s="1"/>
  <c r="AC92" i="1"/>
  <c r="AC96" i="1"/>
  <c r="AC109" i="1"/>
  <c r="AD119" i="1"/>
  <c r="AM119" i="1" s="1"/>
  <c r="AC119" i="1"/>
  <c r="AK121" i="1"/>
  <c r="AC189" i="1"/>
  <c r="AC215" i="1"/>
  <c r="AK34" i="1"/>
  <c r="AK51" i="1"/>
  <c r="AC64" i="1"/>
  <c r="AK64" i="1"/>
  <c r="AK133" i="1"/>
  <c r="AD133" i="1"/>
  <c r="AM133" i="1" s="1"/>
  <c r="AN133" i="1" s="1"/>
  <c r="AC133" i="1"/>
  <c r="AK150" i="1"/>
  <c r="AD150" i="1"/>
  <c r="AM150" i="1" s="1"/>
  <c r="AC150" i="1"/>
  <c r="AD176" i="1"/>
  <c r="AM176" i="1" s="1"/>
  <c r="AN176" i="1" s="1"/>
  <c r="AK176" i="1"/>
  <c r="AC70" i="1"/>
  <c r="AD70" i="1"/>
  <c r="AM70" i="1" s="1"/>
  <c r="AN70" i="1" s="1"/>
  <c r="AK88" i="1"/>
  <c r="AD88" i="1"/>
  <c r="AM88" i="1" s="1"/>
  <c r="AD220" i="1"/>
  <c r="AM220" i="1" s="1"/>
  <c r="AC220" i="1"/>
  <c r="AK228" i="1"/>
  <c r="AD228" i="1"/>
  <c r="AM228" i="1" s="1"/>
  <c r="AC228" i="1"/>
  <c r="AK432" i="1"/>
  <c r="AD432" i="1"/>
  <c r="AM432" i="1" s="1"/>
  <c r="AC432" i="1"/>
  <c r="AD11" i="1"/>
  <c r="AM11" i="1" s="1"/>
  <c r="AN11" i="1" s="1"/>
  <c r="AK14" i="1"/>
  <c r="AD55" i="1"/>
  <c r="AM55" i="1" s="1"/>
  <c r="AN55" i="1" s="1"/>
  <c r="AD111" i="1"/>
  <c r="AM111" i="1" s="1"/>
  <c r="AD123" i="1"/>
  <c r="AM123" i="1" s="1"/>
  <c r="AC123" i="1"/>
  <c r="AC145" i="1"/>
  <c r="AK145" i="1"/>
  <c r="AK17" i="1"/>
  <c r="AD3" i="1"/>
  <c r="AM3" i="1" s="1"/>
  <c r="AC18" i="1"/>
  <c r="AD47" i="1"/>
  <c r="AM47" i="1" s="1"/>
  <c r="AD52" i="1"/>
  <c r="AM52" i="1" s="1"/>
  <c r="AK55" i="1"/>
  <c r="AC57" i="1"/>
  <c r="AC63" i="1"/>
  <c r="AK75" i="1"/>
  <c r="AC81" i="1"/>
  <c r="AD81" i="1"/>
  <c r="AM81" i="1" s="1"/>
  <c r="AN81" i="1" s="1"/>
  <c r="AD94" i="1"/>
  <c r="AM94" i="1" s="1"/>
  <c r="AK94" i="1"/>
  <c r="AK100" i="1"/>
  <c r="AD100" i="1"/>
  <c r="AM100" i="1" s="1"/>
  <c r="AN108" i="1"/>
  <c r="AK111" i="1"/>
  <c r="AK123" i="1"/>
  <c r="AK199" i="1"/>
  <c r="AD199" i="1"/>
  <c r="AM199" i="1" s="1"/>
  <c r="AC199" i="1"/>
  <c r="AN405" i="1"/>
  <c r="AD129" i="1"/>
  <c r="AM129" i="1" s="1"/>
  <c r="AD162" i="1"/>
  <c r="AM162" i="1" s="1"/>
  <c r="AN162" i="1" s="1"/>
  <c r="AD182" i="1"/>
  <c r="AM182" i="1" s="1"/>
  <c r="AD191" i="1"/>
  <c r="AM191" i="1" s="1"/>
  <c r="AN191" i="1" s="1"/>
  <c r="AK212" i="1"/>
  <c r="AD217" i="1"/>
  <c r="AM217" i="1" s="1"/>
  <c r="AN217" i="1" s="1"/>
  <c r="AK218" i="1"/>
  <c r="AD229" i="1"/>
  <c r="AM229" i="1" s="1"/>
  <c r="AK234" i="1"/>
  <c r="AD249" i="1"/>
  <c r="AM249" i="1" s="1"/>
  <c r="AD259" i="1"/>
  <c r="AM259" i="1" s="1"/>
  <c r="AN259" i="1" s="1"/>
  <c r="AK293" i="1"/>
  <c r="AD293" i="1"/>
  <c r="AM293" i="1" s="1"/>
  <c r="AC293" i="1"/>
  <c r="AK419" i="1"/>
  <c r="AD419" i="1"/>
  <c r="AM419" i="1" s="1"/>
  <c r="AK442" i="1"/>
  <c r="AD502" i="1"/>
  <c r="AM502" i="1" s="1"/>
  <c r="AK502" i="1"/>
  <c r="AC502" i="1"/>
  <c r="AK129" i="1"/>
  <c r="AK162" i="1"/>
  <c r="AK182" i="1"/>
  <c r="AK191" i="1"/>
  <c r="AK217" i="1"/>
  <c r="AK229" i="1"/>
  <c r="AN230" i="1"/>
  <c r="AK249" i="1"/>
  <c r="AK303" i="1"/>
  <c r="AD303" i="1"/>
  <c r="AM303" i="1" s="1"/>
  <c r="AC303" i="1"/>
  <c r="AK407" i="1"/>
  <c r="AD407" i="1"/>
  <c r="AM407" i="1" s="1"/>
  <c r="AC407" i="1"/>
  <c r="AK482" i="1"/>
  <c r="AD482" i="1"/>
  <c r="AM482" i="1" s="1"/>
  <c r="AN482" i="1" s="1"/>
  <c r="AC482" i="1"/>
  <c r="AN307" i="1"/>
  <c r="AK310" i="1"/>
  <c r="AD310" i="1"/>
  <c r="AM310" i="1" s="1"/>
  <c r="AC310" i="1"/>
  <c r="X402" i="1"/>
  <c r="AN456" i="1"/>
  <c r="AC143" i="1"/>
  <c r="AK148" i="1"/>
  <c r="AC154" i="1"/>
  <c r="AD168" i="1"/>
  <c r="AM168" i="1" s="1"/>
  <c r="AC181" i="1"/>
  <c r="AC190" i="1"/>
  <c r="AD213" i="1"/>
  <c r="AM213" i="1" s="1"/>
  <c r="AC216" i="1"/>
  <c r="AD224" i="1"/>
  <c r="AM224" i="1" s="1"/>
  <c r="AK226" i="1"/>
  <c r="AD232" i="1"/>
  <c r="AM232" i="1" s="1"/>
  <c r="AN232" i="1" s="1"/>
  <c r="AD235" i="1"/>
  <c r="AM235" i="1" s="1"/>
  <c r="AC242" i="1"/>
  <c r="AC247" i="1"/>
  <c r="AC248" i="1"/>
  <c r="AK254" i="1"/>
  <c r="AD257" i="1"/>
  <c r="AM257" i="1" s="1"/>
  <c r="AD262" i="1"/>
  <c r="AM262" i="1" s="1"/>
  <c r="AN262" i="1" s="1"/>
  <c r="AK276" i="1"/>
  <c r="AD276" i="1"/>
  <c r="AM276" i="1" s="1"/>
  <c r="AC276" i="1"/>
  <c r="AC395" i="1"/>
  <c r="AN409" i="1"/>
  <c r="AK410" i="1"/>
  <c r="AD410" i="1"/>
  <c r="AM410" i="1" s="1"/>
  <c r="AN410" i="1" s="1"/>
  <c r="AC410" i="1"/>
  <c r="AK105" i="1"/>
  <c r="AD128" i="1"/>
  <c r="AM128" i="1" s="1"/>
  <c r="AK140" i="1"/>
  <c r="AD143" i="1"/>
  <c r="AM143" i="1" s="1"/>
  <c r="AD154" i="1"/>
  <c r="AM154" i="1" s="1"/>
  <c r="AC161" i="1"/>
  <c r="AC167" i="1"/>
  <c r="AK168" i="1"/>
  <c r="AC187" i="1"/>
  <c r="AD188" i="1"/>
  <c r="AM188" i="1" s="1"/>
  <c r="AN188" i="1" s="1"/>
  <c r="AC198" i="1"/>
  <c r="AK202" i="1"/>
  <c r="AC205" i="1"/>
  <c r="AK213" i="1"/>
  <c r="AD216" i="1"/>
  <c r="AM216" i="1" s="1"/>
  <c r="AC219" i="1"/>
  <c r="AK224" i="1"/>
  <c r="AD242" i="1"/>
  <c r="AM242" i="1" s="1"/>
  <c r="AK247" i="1"/>
  <c r="AC256" i="1"/>
  <c r="AK257" i="1"/>
  <c r="AC274" i="1"/>
  <c r="AK337" i="1"/>
  <c r="AD337" i="1"/>
  <c r="AM337" i="1" s="1"/>
  <c r="AC357" i="1"/>
  <c r="AK412" i="1"/>
  <c r="AD412" i="1"/>
  <c r="AM412" i="1" s="1"/>
  <c r="AC412" i="1"/>
  <c r="AK447" i="1"/>
  <c r="AD447" i="1"/>
  <c r="AM447" i="1" s="1"/>
  <c r="AN447" i="1" s="1"/>
  <c r="AC447" i="1"/>
  <c r="AK143" i="1"/>
  <c r="AK154" i="1"/>
  <c r="AD167" i="1"/>
  <c r="AM167" i="1" s="1"/>
  <c r="AN167" i="1" s="1"/>
  <c r="AD187" i="1"/>
  <c r="AM187" i="1" s="1"/>
  <c r="AK188" i="1"/>
  <c r="AD205" i="1"/>
  <c r="AM205" i="1" s="1"/>
  <c r="AK219" i="1"/>
  <c r="AC332" i="1"/>
  <c r="AN413" i="1"/>
  <c r="AN551" i="1"/>
  <c r="AC291" i="1"/>
  <c r="AD291" i="1"/>
  <c r="AM291" i="1" s="1"/>
  <c r="AK404" i="1"/>
  <c r="AD404" i="1"/>
  <c r="AM404" i="1" s="1"/>
  <c r="AC404" i="1"/>
  <c r="AK457" i="1"/>
  <c r="AD471" i="1"/>
  <c r="AM471" i="1" s="1"/>
  <c r="AC487" i="1"/>
  <c r="AK487" i="1"/>
  <c r="AD487" i="1"/>
  <c r="AM487" i="1" s="1"/>
  <c r="AN487" i="1" s="1"/>
  <c r="AD524" i="1"/>
  <c r="AM524" i="1" s="1"/>
  <c r="AC524" i="1"/>
  <c r="AK615" i="1"/>
  <c r="AD615" i="1"/>
  <c r="AM615" i="1" s="1"/>
  <c r="AK638" i="1"/>
  <c r="AD638" i="1"/>
  <c r="AM638" i="1" s="1"/>
  <c r="AC638" i="1"/>
  <c r="AK641" i="1"/>
  <c r="AD641" i="1"/>
  <c r="AM641" i="1" s="1"/>
  <c r="AK271" i="1"/>
  <c r="AC316" i="1"/>
  <c r="AD345" i="1"/>
  <c r="AM345" i="1" s="1"/>
  <c r="AC370" i="1"/>
  <c r="AC389" i="1"/>
  <c r="X408" i="1"/>
  <c r="AC426" i="1"/>
  <c r="AC434" i="1"/>
  <c r="AD436" i="1"/>
  <c r="AM436" i="1" s="1"/>
  <c r="AC438" i="1"/>
  <c r="AC457" i="1"/>
  <c r="AC471" i="1"/>
  <c r="AD488" i="1"/>
  <c r="AM488" i="1" s="1"/>
  <c r="AN488" i="1" s="1"/>
  <c r="X522" i="1"/>
  <c r="AK524" i="1"/>
  <c r="AK532" i="1"/>
  <c r="AK580" i="1"/>
  <c r="AD580" i="1"/>
  <c r="AM580" i="1" s="1"/>
  <c r="AN580" i="1" s="1"/>
  <c r="AC580" i="1"/>
  <c r="X594" i="1"/>
  <c r="AN597" i="1"/>
  <c r="AC615" i="1"/>
  <c r="AC641" i="1"/>
  <c r="AC295" i="1"/>
  <c r="AK297" i="1"/>
  <c r="AD299" i="1"/>
  <c r="AM299" i="1" s="1"/>
  <c r="AD316" i="1"/>
  <c r="AM316" i="1" s="1"/>
  <c r="AC320" i="1"/>
  <c r="AD333" i="1"/>
  <c r="AM333" i="1" s="1"/>
  <c r="AC340" i="1"/>
  <c r="AC350" i="1"/>
  <c r="AD352" i="1"/>
  <c r="AM352" i="1" s="1"/>
  <c r="AC356" i="1"/>
  <c r="AD370" i="1"/>
  <c r="AM370" i="1" s="1"/>
  <c r="AD375" i="1"/>
  <c r="AM375" i="1" s="1"/>
  <c r="AC385" i="1"/>
  <c r="AD389" i="1"/>
  <c r="AM389" i="1" s="1"/>
  <c r="AN389" i="1" s="1"/>
  <c r="AC393" i="1"/>
  <c r="AC399" i="1"/>
  <c r="AC417" i="1"/>
  <c r="AD426" i="1"/>
  <c r="AM426" i="1" s="1"/>
  <c r="AC428" i="1"/>
  <c r="AC430" i="1"/>
  <c r="AK436" i="1"/>
  <c r="AD438" i="1"/>
  <c r="AM438" i="1" s="1"/>
  <c r="AD444" i="1"/>
  <c r="AM444" i="1" s="1"/>
  <c r="AN444" i="1" s="1"/>
  <c r="AD457" i="1"/>
  <c r="AM457" i="1" s="1"/>
  <c r="AK467" i="1"/>
  <c r="AC467" i="1"/>
  <c r="AK471" i="1"/>
  <c r="AK478" i="1"/>
  <c r="AD478" i="1"/>
  <c r="AM478" i="1" s="1"/>
  <c r="AC478" i="1"/>
  <c r="AK485" i="1"/>
  <c r="AD485" i="1"/>
  <c r="AM485" i="1" s="1"/>
  <c r="AN485" i="1" s="1"/>
  <c r="AC485" i="1"/>
  <c r="AK500" i="1"/>
  <c r="AC500" i="1"/>
  <c r="AD540" i="1"/>
  <c r="AM540" i="1" s="1"/>
  <c r="AN540" i="1" s="1"/>
  <c r="AK574" i="1"/>
  <c r="AD574" i="1"/>
  <c r="AM574" i="1" s="1"/>
  <c r="AN574" i="1" s="1"/>
  <c r="AC574" i="1"/>
  <c r="AD586" i="1"/>
  <c r="AM586" i="1" s="1"/>
  <c r="AC586" i="1"/>
  <c r="AD318" i="1"/>
  <c r="AM318" i="1" s="1"/>
  <c r="AK322" i="1"/>
  <c r="AC331" i="1"/>
  <c r="AK333" i="1"/>
  <c r="AC336" i="1"/>
  <c r="AD340" i="1"/>
  <c r="AM340" i="1" s="1"/>
  <c r="AC342" i="1"/>
  <c r="AC344" i="1"/>
  <c r="AD350" i="1"/>
  <c r="AM350" i="1" s="1"/>
  <c r="AN350" i="1" s="1"/>
  <c r="AK352" i="1"/>
  <c r="AK356" i="1"/>
  <c r="AD358" i="1"/>
  <c r="AM358" i="1" s="1"/>
  <c r="AC367" i="1"/>
  <c r="AK375" i="1"/>
  <c r="AC378" i="1"/>
  <c r="AC380" i="1"/>
  <c r="AD385" i="1"/>
  <c r="AM385" i="1" s="1"/>
  <c r="AK389" i="1"/>
  <c r="AC391" i="1"/>
  <c r="AD393" i="1"/>
  <c r="AM393" i="1" s="1"/>
  <c r="AC396" i="1"/>
  <c r="AD399" i="1"/>
  <c r="AM399" i="1" s="1"/>
  <c r="AC402" i="1"/>
  <c r="AK406" i="1"/>
  <c r="AC409" i="1"/>
  <c r="AC416" i="1"/>
  <c r="AD430" i="1"/>
  <c r="AM430" i="1" s="1"/>
  <c r="AN430" i="1" s="1"/>
  <c r="AC443" i="1"/>
  <c r="AK444" i="1"/>
  <c r="AC450" i="1"/>
  <c r="AD467" i="1"/>
  <c r="AM467" i="1" s="1"/>
  <c r="AN467" i="1" s="1"/>
  <c r="AK475" i="1"/>
  <c r="AC475" i="1"/>
  <c r="AD500" i="1"/>
  <c r="AM500" i="1" s="1"/>
  <c r="AD526" i="1"/>
  <c r="AM526" i="1" s="1"/>
  <c r="AK540" i="1"/>
  <c r="AK622" i="1"/>
  <c r="AD622" i="1"/>
  <c r="AM622" i="1" s="1"/>
  <c r="AC622" i="1"/>
  <c r="AD283" i="1"/>
  <c r="AM283" i="1" s="1"/>
  <c r="AD336" i="1"/>
  <c r="AM336" i="1" s="1"/>
  <c r="AN336" i="1" s="1"/>
  <c r="AK340" i="1"/>
  <c r="AD344" i="1"/>
  <c r="AM344" i="1" s="1"/>
  <c r="AN344" i="1" s="1"/>
  <c r="AC346" i="1"/>
  <c r="AK358" i="1"/>
  <c r="AC361" i="1"/>
  <c r="AD367" i="1"/>
  <c r="AM367" i="1" s="1"/>
  <c r="AC374" i="1"/>
  <c r="AD378" i="1"/>
  <c r="AM378" i="1" s="1"/>
  <c r="AC383" i="1"/>
  <c r="AC388" i="1"/>
  <c r="AK393" i="1"/>
  <c r="AD396" i="1"/>
  <c r="AM396" i="1" s="1"/>
  <c r="AC401" i="1"/>
  <c r="AK402" i="1"/>
  <c r="AC403" i="1"/>
  <c r="AC408" i="1"/>
  <c r="AK409" i="1"/>
  <c r="AC411" i="1"/>
  <c r="AD416" i="1"/>
  <c r="AM416" i="1" s="1"/>
  <c r="AK430" i="1"/>
  <c r="AD443" i="1"/>
  <c r="AM443" i="1" s="1"/>
  <c r="AD450" i="1"/>
  <c r="AM450" i="1" s="1"/>
  <c r="AN450" i="1" s="1"/>
  <c r="AC468" i="1"/>
  <c r="AC501" i="1"/>
  <c r="AK550" i="1"/>
  <c r="AD550" i="1"/>
  <c r="AM550" i="1" s="1"/>
  <c r="AC550" i="1"/>
  <c r="AC595" i="1"/>
  <c r="AK595" i="1"/>
  <c r="AK607" i="1"/>
  <c r="AD607" i="1"/>
  <c r="AM607" i="1" s="1"/>
  <c r="AC607" i="1"/>
  <c r="AK627" i="1"/>
  <c r="AD627" i="1"/>
  <c r="AM627" i="1" s="1"/>
  <c r="AC627" i="1"/>
  <c r="AD272" i="1"/>
  <c r="AM272" i="1" s="1"/>
  <c r="AN272" i="1" s="1"/>
  <c r="AC279" i="1"/>
  <c r="AK286" i="1"/>
  <c r="AD289" i="1"/>
  <c r="AM289" i="1" s="1"/>
  <c r="AC292" i="1"/>
  <c r="AC298" i="1"/>
  <c r="AK300" i="1"/>
  <c r="AD302" i="1"/>
  <c r="AM302" i="1" s="1"/>
  <c r="AD311" i="1"/>
  <c r="AM311" i="1" s="1"/>
  <c r="AK314" i="1"/>
  <c r="AC317" i="1"/>
  <c r="AC327" i="1"/>
  <c r="AK336" i="1"/>
  <c r="AK344" i="1"/>
  <c r="AD348" i="1"/>
  <c r="AM348" i="1" s="1"/>
  <c r="AC351" i="1"/>
  <c r="AD355" i="1"/>
  <c r="AM355" i="1" s="1"/>
  <c r="AD361" i="1"/>
  <c r="AM361" i="1" s="1"/>
  <c r="AD374" i="1"/>
  <c r="AM374" i="1" s="1"/>
  <c r="AN374" i="1" s="1"/>
  <c r="AK378" i="1"/>
  <c r="AD388" i="1"/>
  <c r="AM388" i="1" s="1"/>
  <c r="AK396" i="1"/>
  <c r="AD401" i="1"/>
  <c r="AM401" i="1" s="1"/>
  <c r="AN403" i="1"/>
  <c r="AK408" i="1"/>
  <c r="AD411" i="1"/>
  <c r="AM411" i="1" s="1"/>
  <c r="AN411" i="1" s="1"/>
  <c r="AC413" i="1"/>
  <c r="AK416" i="1"/>
  <c r="AC422" i="1"/>
  <c r="AD429" i="1"/>
  <c r="AM429" i="1" s="1"/>
  <c r="AC433" i="1"/>
  <c r="AD435" i="1"/>
  <c r="AM435" i="1" s="1"/>
  <c r="AK443" i="1"/>
  <c r="AD446" i="1"/>
  <c r="AM446" i="1" s="1"/>
  <c r="AN446" i="1" s="1"/>
  <c r="AK450" i="1"/>
  <c r="AC465" i="1"/>
  <c r="AD465" i="1"/>
  <c r="AM465" i="1" s="1"/>
  <c r="AN465" i="1" s="1"/>
  <c r="AD468" i="1"/>
  <c r="AM468" i="1" s="1"/>
  <c r="AC479" i="1"/>
  <c r="AD479" i="1"/>
  <c r="AM479" i="1" s="1"/>
  <c r="AD501" i="1"/>
  <c r="AM501" i="1" s="1"/>
  <c r="AD519" i="1"/>
  <c r="AM519" i="1" s="1"/>
  <c r="AK526" i="1"/>
  <c r="AK530" i="1"/>
  <c r="AC530" i="1"/>
  <c r="AD595" i="1"/>
  <c r="AM595" i="1" s="1"/>
  <c r="AD279" i="1"/>
  <c r="AM279" i="1" s="1"/>
  <c r="AC282" i="1"/>
  <c r="AC285" i="1"/>
  <c r="AK289" i="1"/>
  <c r="AC305" i="1"/>
  <c r="AK311" i="1"/>
  <c r="AC313" i="1"/>
  <c r="AD317" i="1"/>
  <c r="AM317" i="1" s="1"/>
  <c r="AN317" i="1" s="1"/>
  <c r="AC321" i="1"/>
  <c r="AC324" i="1"/>
  <c r="AD327" i="1"/>
  <c r="AM327" i="1" s="1"/>
  <c r="AD339" i="1"/>
  <c r="AM339" i="1" s="1"/>
  <c r="AN339" i="1" s="1"/>
  <c r="AD351" i="1"/>
  <c r="AM351" i="1" s="1"/>
  <c r="AK353" i="1"/>
  <c r="AK355" i="1"/>
  <c r="AK361" i="1"/>
  <c r="AK368" i="1"/>
  <c r="AK374" i="1"/>
  <c r="AC381" i="1"/>
  <c r="AD384" i="1"/>
  <c r="AM384" i="1" s="1"/>
  <c r="AD390" i="1"/>
  <c r="AM390" i="1" s="1"/>
  <c r="AC400" i="1"/>
  <c r="AC415" i="1"/>
  <c r="AD422" i="1"/>
  <c r="AM422" i="1" s="1"/>
  <c r="AK435" i="1"/>
  <c r="AK468" i="1"/>
  <c r="AK501" i="1"/>
  <c r="AD535" i="1"/>
  <c r="AM535" i="1" s="1"/>
  <c r="AD542" i="1"/>
  <c r="AM542" i="1" s="1"/>
  <c r="AK551" i="1"/>
  <c r="AC551" i="1"/>
  <c r="AD561" i="1"/>
  <c r="AM561" i="1" s="1"/>
  <c r="AK561" i="1"/>
  <c r="AC561" i="1"/>
  <c r="AK508" i="1"/>
  <c r="AK537" i="1"/>
  <c r="AD547" i="1"/>
  <c r="AM547" i="1" s="1"/>
  <c r="AN547" i="1" s="1"/>
  <c r="AD556" i="1"/>
  <c r="AM556" i="1" s="1"/>
  <c r="AN556" i="1" s="1"/>
  <c r="AD570" i="1"/>
  <c r="AM570" i="1" s="1"/>
  <c r="AN570" i="1" s="1"/>
  <c r="AC592" i="1"/>
  <c r="AD594" i="1"/>
  <c r="AM594" i="1" s="1"/>
  <c r="AK600" i="1"/>
  <c r="AK643" i="1"/>
  <c r="AK649" i="1"/>
  <c r="AK464" i="1"/>
  <c r="AC469" i="1"/>
  <c r="AC494" i="1"/>
  <c r="AC496" i="1"/>
  <c r="AD507" i="1"/>
  <c r="AM507" i="1" s="1"/>
  <c r="AN507" i="1" s="1"/>
  <c r="AK513" i="1"/>
  <c r="AK522" i="1"/>
  <c r="AC534" i="1"/>
  <c r="AC543" i="1"/>
  <c r="AC563" i="1"/>
  <c r="AC587" i="1"/>
  <c r="AD592" i="1"/>
  <c r="AM592" i="1" s="1"/>
  <c r="AN602" i="1"/>
  <c r="AC604" i="1"/>
  <c r="AC613" i="1"/>
  <c r="AC621" i="1"/>
  <c r="AC630" i="1"/>
  <c r="AC635" i="1"/>
  <c r="AC655" i="1"/>
  <c r="AN45" i="1"/>
  <c r="AN59" i="1"/>
  <c r="AN49" i="1"/>
  <c r="AN93" i="1"/>
  <c r="AN105" i="1"/>
  <c r="AN110" i="1"/>
  <c r="AN22" i="1"/>
  <c r="AN4" i="1"/>
  <c r="AK104" i="1"/>
  <c r="AC104" i="1"/>
  <c r="AD5" i="1"/>
  <c r="AM5" i="1" s="1"/>
  <c r="AC14" i="1"/>
  <c r="AC17" i="1"/>
  <c r="AC20" i="1"/>
  <c r="AD23" i="1"/>
  <c r="AM23" i="1" s="1"/>
  <c r="AC26" i="1"/>
  <c r="AC29" i="1"/>
  <c r="AC32" i="1"/>
  <c r="AK58" i="1"/>
  <c r="AD2" i="1"/>
  <c r="AM2" i="1" s="1"/>
  <c r="AK5" i="1"/>
  <c r="AD8" i="1"/>
  <c r="AM8" i="1" s="1"/>
  <c r="AC11" i="1"/>
  <c r="AD14" i="1"/>
  <c r="AM14" i="1" s="1"/>
  <c r="AD17" i="1"/>
  <c r="AM17" i="1" s="1"/>
  <c r="AD20" i="1"/>
  <c r="AM20" i="1" s="1"/>
  <c r="AK23" i="1"/>
  <c r="AC24" i="1"/>
  <c r="AD26" i="1"/>
  <c r="AM26" i="1" s="1"/>
  <c r="AD29" i="1"/>
  <c r="AM29" i="1" s="1"/>
  <c r="AD32" i="1"/>
  <c r="AM32" i="1" s="1"/>
  <c r="AD35" i="1"/>
  <c r="AM35" i="1" s="1"/>
  <c r="AC38" i="1"/>
  <c r="AD41" i="1"/>
  <c r="AM41" i="1" s="1"/>
  <c r="AC44" i="1"/>
  <c r="AD68" i="1"/>
  <c r="AM68" i="1" s="1"/>
  <c r="AD78" i="1"/>
  <c r="AM78" i="1" s="1"/>
  <c r="AC78" i="1"/>
  <c r="AD79" i="1"/>
  <c r="AM79" i="1" s="1"/>
  <c r="W87" i="1"/>
  <c r="X87" i="1" s="1"/>
  <c r="AC95" i="1"/>
  <c r="AK95" i="1"/>
  <c r="AC125" i="1"/>
  <c r="AK125" i="1"/>
  <c r="AN126" i="1"/>
  <c r="AN152" i="1"/>
  <c r="AN174" i="1"/>
  <c r="AN125" i="1"/>
  <c r="AC12" i="1"/>
  <c r="AK24" i="1"/>
  <c r="AC27" i="1"/>
  <c r="AC36" i="1"/>
  <c r="AC42" i="1"/>
  <c r="AC49" i="1"/>
  <c r="AC65" i="1"/>
  <c r="AN73" i="1"/>
  <c r="AC76" i="1"/>
  <c r="AK86" i="1"/>
  <c r="AD86" i="1"/>
  <c r="AM86" i="1" s="1"/>
  <c r="AC86" i="1"/>
  <c r="AK101" i="1"/>
  <c r="AC101" i="1"/>
  <c r="AD104" i="1"/>
  <c r="AM104" i="1" s="1"/>
  <c r="AC106" i="1"/>
  <c r="AK106" i="1"/>
  <c r="AC112" i="1"/>
  <c r="AK112" i="1"/>
  <c r="AK114" i="1"/>
  <c r="AD114" i="1"/>
  <c r="AM114" i="1" s="1"/>
  <c r="AC114" i="1"/>
  <c r="AN130" i="1"/>
  <c r="X144" i="1"/>
  <c r="AC9" i="1"/>
  <c r="AK38" i="1"/>
  <c r="AC39" i="1"/>
  <c r="AC4" i="1"/>
  <c r="AD9" i="1"/>
  <c r="AM9" i="1" s="1"/>
  <c r="AD12" i="1"/>
  <c r="AM12" i="1" s="1"/>
  <c r="AD15" i="1"/>
  <c r="AM15" i="1" s="1"/>
  <c r="AC22" i="1"/>
  <c r="AD27" i="1"/>
  <c r="AM27" i="1" s="1"/>
  <c r="AD36" i="1"/>
  <c r="AM36" i="1" s="1"/>
  <c r="AD39" i="1"/>
  <c r="AM39" i="1" s="1"/>
  <c r="AD42" i="1"/>
  <c r="AM42" i="1" s="1"/>
  <c r="AC45" i="1"/>
  <c r="AD48" i="1"/>
  <c r="AM48" i="1" s="1"/>
  <c r="AK49" i="1"/>
  <c r="AC50" i="1"/>
  <c r="AC62" i="1"/>
  <c r="AK65" i="1"/>
  <c r="AD75" i="1"/>
  <c r="AM75" i="1" s="1"/>
  <c r="AC75" i="1"/>
  <c r="AD76" i="1"/>
  <c r="AM76" i="1" s="1"/>
  <c r="AK83" i="1"/>
  <c r="AD83" i="1"/>
  <c r="AM83" i="1" s="1"/>
  <c r="AC83" i="1"/>
  <c r="AD101" i="1"/>
  <c r="AM101" i="1" s="1"/>
  <c r="AD106" i="1"/>
  <c r="AM106" i="1" s="1"/>
  <c r="AD112" i="1"/>
  <c r="AM112" i="1" s="1"/>
  <c r="AN149" i="1"/>
  <c r="X150" i="1"/>
  <c r="AC15" i="1"/>
  <c r="AN16" i="1"/>
  <c r="AK15" i="1"/>
  <c r="AK27" i="1"/>
  <c r="AK36" i="1"/>
  <c r="AK39" i="1"/>
  <c r="AK42" i="1"/>
  <c r="AK48" i="1"/>
  <c r="AD50" i="1"/>
  <c r="AM50" i="1" s="1"/>
  <c r="AD61" i="1"/>
  <c r="AM61" i="1" s="1"/>
  <c r="AC61" i="1"/>
  <c r="AD62" i="1"/>
  <c r="AM62" i="1" s="1"/>
  <c r="AD82" i="1"/>
  <c r="AM82" i="1" s="1"/>
  <c r="AK91" i="1"/>
  <c r="AD91" i="1"/>
  <c r="AM91" i="1" s="1"/>
  <c r="AC91" i="1"/>
  <c r="AN134" i="1"/>
  <c r="W164" i="1"/>
  <c r="X164" i="1" s="1"/>
  <c r="V164" i="1"/>
  <c r="AA164" i="1"/>
  <c r="AN210" i="1"/>
  <c r="AN102" i="1"/>
  <c r="AK72" i="1"/>
  <c r="AD72" i="1"/>
  <c r="AM72" i="1" s="1"/>
  <c r="AC74" i="1"/>
  <c r="AC87" i="1"/>
  <c r="AK87" i="1"/>
  <c r="AK120" i="1"/>
  <c r="AD120" i="1"/>
  <c r="AM120" i="1" s="1"/>
  <c r="AC120" i="1"/>
  <c r="AK137" i="1"/>
  <c r="AD137" i="1"/>
  <c r="AM137" i="1" s="1"/>
  <c r="AC137" i="1"/>
  <c r="AN154" i="1"/>
  <c r="AK110" i="1"/>
  <c r="AC110" i="1"/>
  <c r="AD58" i="1"/>
  <c r="AM58" i="1" s="1"/>
  <c r="AC60" i="1"/>
  <c r="AC71" i="1"/>
  <c r="AC72" i="1"/>
  <c r="AD74" i="1"/>
  <c r="AM74" i="1" s="1"/>
  <c r="AD87" i="1"/>
  <c r="AM87" i="1" s="1"/>
  <c r="AN94" i="1"/>
  <c r="AK107" i="1"/>
  <c r="AC107" i="1"/>
  <c r="AK113" i="1"/>
  <c r="AC113" i="1"/>
  <c r="AK116" i="1"/>
  <c r="AC116" i="1"/>
  <c r="AC118" i="1"/>
  <c r="AK118" i="1"/>
  <c r="AC128" i="1"/>
  <c r="AK128" i="1"/>
  <c r="AN171" i="1"/>
  <c r="AK206" i="1"/>
  <c r="AD206" i="1"/>
  <c r="AM206" i="1" s="1"/>
  <c r="AC206" i="1"/>
  <c r="AD60" i="1"/>
  <c r="AM60" i="1" s="1"/>
  <c r="AC68" i="1"/>
  <c r="AK71" i="1"/>
  <c r="AC79" i="1"/>
  <c r="AK93" i="1"/>
  <c r="AC93" i="1"/>
  <c r="AK99" i="1"/>
  <c r="AD99" i="1"/>
  <c r="AM99" i="1" s="1"/>
  <c r="AC99" i="1"/>
  <c r="AD107" i="1"/>
  <c r="AM107" i="1" s="1"/>
  <c r="AD113" i="1"/>
  <c r="AM113" i="1" s="1"/>
  <c r="AD116" i="1"/>
  <c r="AM116" i="1" s="1"/>
  <c r="AD118" i="1"/>
  <c r="AM118" i="1" s="1"/>
  <c r="AN122" i="1"/>
  <c r="AN146" i="1"/>
  <c r="AD85" i="1"/>
  <c r="AM85" i="1" s="1"/>
  <c r="AD90" i="1"/>
  <c r="AM90" i="1" s="1"/>
  <c r="AD98" i="1"/>
  <c r="AM98" i="1" s="1"/>
  <c r="AD131" i="1"/>
  <c r="AM131" i="1" s="1"/>
  <c r="AK139" i="1"/>
  <c r="AK142" i="1"/>
  <c r="AN155" i="1"/>
  <c r="AD160" i="1"/>
  <c r="AM160" i="1" s="1"/>
  <c r="AC160" i="1"/>
  <c r="AD161" i="1"/>
  <c r="AM161" i="1" s="1"/>
  <c r="AK170" i="1"/>
  <c r="AD170" i="1"/>
  <c r="AM170" i="1" s="1"/>
  <c r="AC172" i="1"/>
  <c r="AK200" i="1"/>
  <c r="AD200" i="1"/>
  <c r="AM200" i="1" s="1"/>
  <c r="AC200" i="1"/>
  <c r="AN256" i="1"/>
  <c r="AD175" i="1"/>
  <c r="AM175" i="1" s="1"/>
  <c r="AC175" i="1"/>
  <c r="AN193" i="1"/>
  <c r="AN222" i="1"/>
  <c r="AC132" i="1"/>
  <c r="AC135" i="1"/>
  <c r="AK157" i="1"/>
  <c r="AD157" i="1"/>
  <c r="AM157" i="1" s="1"/>
  <c r="AC159" i="1"/>
  <c r="AC166" i="1"/>
  <c r="AK175" i="1"/>
  <c r="AK177" i="1"/>
  <c r="AK227" i="1"/>
  <c r="AD227" i="1"/>
  <c r="AM227" i="1" s="1"/>
  <c r="AC227" i="1"/>
  <c r="AN231" i="1"/>
  <c r="AC253" i="1"/>
  <c r="AK253" i="1"/>
  <c r="AD253" i="1"/>
  <c r="AM253" i="1" s="1"/>
  <c r="AC94" i="1"/>
  <c r="AC102" i="1"/>
  <c r="AC105" i="1"/>
  <c r="AC111" i="1"/>
  <c r="AC117" i="1"/>
  <c r="AC127" i="1"/>
  <c r="AD132" i="1"/>
  <c r="AM132" i="1" s="1"/>
  <c r="AD135" i="1"/>
  <c r="AM135" i="1" s="1"/>
  <c r="AC138" i="1"/>
  <c r="AC141" i="1"/>
  <c r="AC146" i="1"/>
  <c r="AC149" i="1"/>
  <c r="AC152" i="1"/>
  <c r="AC156" i="1"/>
  <c r="AC157" i="1"/>
  <c r="AD159" i="1"/>
  <c r="AM159" i="1" s="1"/>
  <c r="AN163" i="1"/>
  <c r="AD165" i="1"/>
  <c r="AM165" i="1" s="1"/>
  <c r="AC165" i="1"/>
  <c r="AD166" i="1"/>
  <c r="AM166" i="1" s="1"/>
  <c r="AK174" i="1"/>
  <c r="AC177" i="1"/>
  <c r="AK203" i="1"/>
  <c r="AD203" i="1"/>
  <c r="AM203" i="1" s="1"/>
  <c r="AC203" i="1"/>
  <c r="AD223" i="1"/>
  <c r="AM223" i="1" s="1"/>
  <c r="AK223" i="1"/>
  <c r="AC223" i="1"/>
  <c r="AK360" i="1"/>
  <c r="AD360" i="1"/>
  <c r="AM360" i="1" s="1"/>
  <c r="AC360" i="1"/>
  <c r="AC362" i="1"/>
  <c r="AK362" i="1"/>
  <c r="AD362" i="1"/>
  <c r="AM362" i="1" s="1"/>
  <c r="AD117" i="1"/>
  <c r="AM117" i="1" s="1"/>
  <c r="AD127" i="1"/>
  <c r="AM127" i="1" s="1"/>
  <c r="AD138" i="1"/>
  <c r="AM138" i="1" s="1"/>
  <c r="AD141" i="1"/>
  <c r="AM141" i="1" s="1"/>
  <c r="AD145" i="1"/>
  <c r="AM145" i="1" s="1"/>
  <c r="AK146" i="1"/>
  <c r="AC147" i="1"/>
  <c r="AD148" i="1"/>
  <c r="AM148" i="1" s="1"/>
  <c r="AK149" i="1"/>
  <c r="AD151" i="1"/>
  <c r="AM151" i="1" s="1"/>
  <c r="AK152" i="1"/>
  <c r="AC153" i="1"/>
  <c r="AK156" i="1"/>
  <c r="AK159" i="1"/>
  <c r="AK165" i="1"/>
  <c r="AC174" i="1"/>
  <c r="AD177" i="1"/>
  <c r="AM177" i="1" s="1"/>
  <c r="AK180" i="1"/>
  <c r="AD180" i="1"/>
  <c r="AM180" i="1" s="1"/>
  <c r="AK192" i="1"/>
  <c r="AD192" i="1"/>
  <c r="AM192" i="1" s="1"/>
  <c r="AC192" i="1"/>
  <c r="AN225" i="1"/>
  <c r="AN201" i="1"/>
  <c r="AD338" i="1"/>
  <c r="AM338" i="1" s="1"/>
  <c r="AC338" i="1"/>
  <c r="AK338" i="1"/>
  <c r="AD173" i="1"/>
  <c r="AM173" i="1" s="1"/>
  <c r="AC173" i="1"/>
  <c r="AK183" i="1"/>
  <c r="AD183" i="1"/>
  <c r="AM183" i="1" s="1"/>
  <c r="AC183" i="1"/>
  <c r="AK221" i="1"/>
  <c r="AD221" i="1"/>
  <c r="AM221" i="1" s="1"/>
  <c r="AC221" i="1"/>
  <c r="AN228" i="1"/>
  <c r="AD186" i="1"/>
  <c r="AM186" i="1" s="1"/>
  <c r="AD189" i="1"/>
  <c r="AM189" i="1" s="1"/>
  <c r="AK194" i="1"/>
  <c r="AD197" i="1"/>
  <c r="AM197" i="1" s="1"/>
  <c r="AK208" i="1"/>
  <c r="AK211" i="1"/>
  <c r="AD214" i="1"/>
  <c r="AM214" i="1" s="1"/>
  <c r="AD215" i="1"/>
  <c r="AM215" i="1" s="1"/>
  <c r="AK220" i="1"/>
  <c r="AC222" i="1"/>
  <c r="AK232" i="1"/>
  <c r="AK270" i="1"/>
  <c r="AD270" i="1"/>
  <c r="AM270" i="1" s="1"/>
  <c r="AC270" i="1"/>
  <c r="AC304" i="1"/>
  <c r="AK304" i="1"/>
  <c r="AD304" i="1"/>
  <c r="AM304" i="1" s="1"/>
  <c r="AN309" i="1"/>
  <c r="AN322" i="1"/>
  <c r="AD325" i="1"/>
  <c r="AM325" i="1" s="1"/>
  <c r="AK325" i="1"/>
  <c r="AC325" i="1"/>
  <c r="AK186" i="1"/>
  <c r="AK189" i="1"/>
  <c r="AK197" i="1"/>
  <c r="AK214" i="1"/>
  <c r="AK215" i="1"/>
  <c r="AN219" i="1"/>
  <c r="AC225" i="1"/>
  <c r="AD251" i="1"/>
  <c r="AM251" i="1" s="1"/>
  <c r="AC251" i="1"/>
  <c r="AD260" i="1"/>
  <c r="AM260" i="1" s="1"/>
  <c r="AC260" i="1"/>
  <c r="AK266" i="1"/>
  <c r="AD266" i="1"/>
  <c r="AM266" i="1" s="1"/>
  <c r="AC266" i="1"/>
  <c r="AC268" i="1"/>
  <c r="AK306" i="1"/>
  <c r="AD306" i="1"/>
  <c r="AM306" i="1" s="1"/>
  <c r="AC306" i="1"/>
  <c r="AD376" i="1"/>
  <c r="AM376" i="1" s="1"/>
  <c r="AK376" i="1"/>
  <c r="AC376" i="1"/>
  <c r="AK425" i="1"/>
  <c r="AD425" i="1"/>
  <c r="AM425" i="1" s="1"/>
  <c r="AC425" i="1"/>
  <c r="AN261" i="1"/>
  <c r="AN268" i="1"/>
  <c r="AK278" i="1"/>
  <c r="AD278" i="1"/>
  <c r="AM278" i="1" s="1"/>
  <c r="AC278" i="1"/>
  <c r="AK326" i="1"/>
  <c r="AD326" i="1"/>
  <c r="AM326" i="1" s="1"/>
  <c r="AC326" i="1"/>
  <c r="AC328" i="1"/>
  <c r="AK328" i="1"/>
  <c r="AD328" i="1"/>
  <c r="AM328" i="1" s="1"/>
  <c r="AC176" i="1"/>
  <c r="AD181" i="1"/>
  <c r="AM181" i="1" s="1"/>
  <c r="AC184" i="1"/>
  <c r="AD190" i="1"/>
  <c r="AM190" i="1" s="1"/>
  <c r="AC193" i="1"/>
  <c r="AD198" i="1"/>
  <c r="AM198" i="1" s="1"/>
  <c r="AC201" i="1"/>
  <c r="AD204" i="1"/>
  <c r="AM204" i="1" s="1"/>
  <c r="AC207" i="1"/>
  <c r="AC210" i="1"/>
  <c r="AK225" i="1"/>
  <c r="AC241" i="1"/>
  <c r="AC244" i="1"/>
  <c r="AK248" i="1"/>
  <c r="AD248" i="1"/>
  <c r="AM248" i="1" s="1"/>
  <c r="AC250" i="1"/>
  <c r="AC258" i="1"/>
  <c r="AK268" i="1"/>
  <c r="AN398" i="1"/>
  <c r="AC230" i="1"/>
  <c r="AC238" i="1"/>
  <c r="AC239" i="1"/>
  <c r="AD240" i="1"/>
  <c r="AM240" i="1" s="1"/>
  <c r="AD241" i="1"/>
  <c r="AM241" i="1" s="1"/>
  <c r="AD244" i="1"/>
  <c r="AM244" i="1" s="1"/>
  <c r="AD258" i="1"/>
  <c r="AM258" i="1" s="1"/>
  <c r="W270" i="1"/>
  <c r="X270" i="1" s="1"/>
  <c r="V270" i="1"/>
  <c r="AK281" i="1"/>
  <c r="AD281" i="1"/>
  <c r="AM281" i="1" s="1"/>
  <c r="AC281" i="1"/>
  <c r="AN368" i="1"/>
  <c r="AD254" i="1"/>
  <c r="AM254" i="1" s="1"/>
  <c r="AC254" i="1"/>
  <c r="AN274" i="1"/>
  <c r="AN288" i="1"/>
  <c r="AN319" i="1"/>
  <c r="AD359" i="1"/>
  <c r="AM359" i="1" s="1"/>
  <c r="AK359" i="1"/>
  <c r="AC359" i="1"/>
  <c r="AC233" i="1"/>
  <c r="AN312" i="1"/>
  <c r="AK261" i="1"/>
  <c r="AK264" i="1"/>
  <c r="AK267" i="1"/>
  <c r="AC272" i="1"/>
  <c r="AK274" i="1"/>
  <c r="AC280" i="1"/>
  <c r="AC283" i="1"/>
  <c r="AC286" i="1"/>
  <c r="AC289" i="1"/>
  <c r="AK291" i="1"/>
  <c r="AK292" i="1"/>
  <c r="AD294" i="1"/>
  <c r="AM294" i="1" s="1"/>
  <c r="AK295" i="1"/>
  <c r="AC296" i="1"/>
  <c r="AD297" i="1"/>
  <c r="AM297" i="1" s="1"/>
  <c r="AK298" i="1"/>
  <c r="AC299" i="1"/>
  <c r="AD300" i="1"/>
  <c r="AM300" i="1" s="1"/>
  <c r="AK301" i="1"/>
  <c r="AC302" i="1"/>
  <c r="AK318" i="1"/>
  <c r="AD320" i="1"/>
  <c r="AM320" i="1" s="1"/>
  <c r="AK331" i="1"/>
  <c r="AC339" i="1"/>
  <c r="AK342" i="1"/>
  <c r="AC353" i="1"/>
  <c r="AK377" i="1"/>
  <c r="AD377" i="1"/>
  <c r="AM377" i="1" s="1"/>
  <c r="AD386" i="1"/>
  <c r="AM386" i="1" s="1"/>
  <c r="AC386" i="1"/>
  <c r="AK272" i="1"/>
  <c r="AK280" i="1"/>
  <c r="AK283" i="1"/>
  <c r="AD349" i="1"/>
  <c r="AM349" i="1" s="1"/>
  <c r="AC349" i="1"/>
  <c r="AD366" i="1"/>
  <c r="AM366" i="1" s="1"/>
  <c r="AC366" i="1"/>
  <c r="AC371" i="1"/>
  <c r="AC448" i="1"/>
  <c r="AD448" i="1"/>
  <c r="AM448" i="1" s="1"/>
  <c r="AK448" i="1"/>
  <c r="AC269" i="1"/>
  <c r="AC273" i="1"/>
  <c r="AC284" i="1"/>
  <c r="AC287" i="1"/>
  <c r="AC290" i="1"/>
  <c r="AC309" i="1"/>
  <c r="AC312" i="1"/>
  <c r="AK335" i="1"/>
  <c r="AD335" i="1"/>
  <c r="AM335" i="1" s="1"/>
  <c r="AC337" i="1"/>
  <c r="AK349" i="1"/>
  <c r="AK366" i="1"/>
  <c r="AD371" i="1"/>
  <c r="AM371" i="1" s="1"/>
  <c r="AK379" i="1"/>
  <c r="AD379" i="1"/>
  <c r="AM379" i="1" s="1"/>
  <c r="AK391" i="1"/>
  <c r="AD391" i="1"/>
  <c r="AM391" i="1" s="1"/>
  <c r="AK397" i="1"/>
  <c r="AD397" i="1"/>
  <c r="AM397" i="1" s="1"/>
  <c r="AD269" i="1"/>
  <c r="AM269" i="1" s="1"/>
  <c r="AD273" i="1"/>
  <c r="AM273" i="1" s="1"/>
  <c r="AD284" i="1"/>
  <c r="AM284" i="1" s="1"/>
  <c r="AD287" i="1"/>
  <c r="AM287" i="1" s="1"/>
  <c r="AD290" i="1"/>
  <c r="AM290" i="1" s="1"/>
  <c r="AK309" i="1"/>
  <c r="AK312" i="1"/>
  <c r="AK346" i="1"/>
  <c r="AD346" i="1"/>
  <c r="AM346" i="1" s="1"/>
  <c r="AC348" i="1"/>
  <c r="AK357" i="1"/>
  <c r="AD357" i="1"/>
  <c r="AM357" i="1" s="1"/>
  <c r="AC365" i="1"/>
  <c r="AK371" i="1"/>
  <c r="AK387" i="1"/>
  <c r="AD387" i="1"/>
  <c r="AM387" i="1" s="1"/>
  <c r="AC387" i="1"/>
  <c r="AD414" i="1"/>
  <c r="AM414" i="1" s="1"/>
  <c r="AK414" i="1"/>
  <c r="AC414" i="1"/>
  <c r="AK269" i="1"/>
  <c r="AK273" i="1"/>
  <c r="AK284" i="1"/>
  <c r="AK287" i="1"/>
  <c r="AK290" i="1"/>
  <c r="AD323" i="1"/>
  <c r="AM323" i="1" s="1"/>
  <c r="AC323" i="1"/>
  <c r="AD369" i="1"/>
  <c r="AM369" i="1" s="1"/>
  <c r="AC369" i="1"/>
  <c r="AD382" i="1"/>
  <c r="AM382" i="1" s="1"/>
  <c r="AC382" i="1"/>
  <c r="AD394" i="1"/>
  <c r="AM394" i="1" s="1"/>
  <c r="AC394" i="1"/>
  <c r="AN406" i="1"/>
  <c r="AD473" i="1"/>
  <c r="AM473" i="1" s="1"/>
  <c r="AC473" i="1"/>
  <c r="AK473" i="1"/>
  <c r="AD315" i="1"/>
  <c r="AM315" i="1" s="1"/>
  <c r="AC319" i="1"/>
  <c r="AK323" i="1"/>
  <c r="AK332" i="1"/>
  <c r="AD332" i="1"/>
  <c r="AM332" i="1" s="1"/>
  <c r="AK343" i="1"/>
  <c r="AD343" i="1"/>
  <c r="AM343" i="1" s="1"/>
  <c r="AC345" i="1"/>
  <c r="AC364" i="1"/>
  <c r="AK369" i="1"/>
  <c r="AK382" i="1"/>
  <c r="AK394" i="1"/>
  <c r="AC398" i="1"/>
  <c r="AK398" i="1"/>
  <c r="AN418" i="1"/>
  <c r="AK315" i="1"/>
  <c r="AK319" i="1"/>
  <c r="AC322" i="1"/>
  <c r="AK329" i="1"/>
  <c r="AD329" i="1"/>
  <c r="AM329" i="1" s="1"/>
  <c r="AK354" i="1"/>
  <c r="AD354" i="1"/>
  <c r="AM354" i="1" s="1"/>
  <c r="AD363" i="1"/>
  <c r="AM363" i="1" s="1"/>
  <c r="AC363" i="1"/>
  <c r="AD364" i="1"/>
  <c r="AM364" i="1" s="1"/>
  <c r="AN365" i="1"/>
  <c r="AC368" i="1"/>
  <c r="AK372" i="1"/>
  <c r="AD372" i="1"/>
  <c r="AM372" i="1" s="1"/>
  <c r="AC372" i="1"/>
  <c r="AN466" i="1"/>
  <c r="AD428" i="1"/>
  <c r="AM428" i="1" s="1"/>
  <c r="AD433" i="1"/>
  <c r="AM433" i="1" s="1"/>
  <c r="AD437" i="1"/>
  <c r="AM437" i="1" s="1"/>
  <c r="AC437" i="1"/>
  <c r="AD424" i="1"/>
  <c r="AM424" i="1" s="1"/>
  <c r="AC424" i="1"/>
  <c r="AD441" i="1"/>
  <c r="AM441" i="1" s="1"/>
  <c r="AK441" i="1"/>
  <c r="AC441" i="1"/>
  <c r="AC455" i="1"/>
  <c r="AK455" i="1"/>
  <c r="AD455" i="1"/>
  <c r="AM455" i="1" s="1"/>
  <c r="X539" i="1"/>
  <c r="AN445" i="1"/>
  <c r="AD380" i="1"/>
  <c r="AM380" i="1" s="1"/>
  <c r="AD383" i="1"/>
  <c r="AM383" i="1" s="1"/>
  <c r="AD392" i="1"/>
  <c r="AM392" i="1" s="1"/>
  <c r="AD395" i="1"/>
  <c r="AM395" i="1" s="1"/>
  <c r="AK403" i="1"/>
  <c r="AC405" i="1"/>
  <c r="AK417" i="1"/>
  <c r="AC418" i="1"/>
  <c r="AK421" i="1"/>
  <c r="AD421" i="1"/>
  <c r="AM421" i="1" s="1"/>
  <c r="AC423" i="1"/>
  <c r="AK380" i="1"/>
  <c r="AK383" i="1"/>
  <c r="AK392" i="1"/>
  <c r="AK395" i="1"/>
  <c r="AN401" i="1"/>
  <c r="AK405" i="1"/>
  <c r="AC406" i="1"/>
  <c r="AK418" i="1"/>
  <c r="AC419" i="1"/>
  <c r="AC420" i="1"/>
  <c r="AC421" i="1"/>
  <c r="AD423" i="1"/>
  <c r="AM423" i="1" s="1"/>
  <c r="AN475" i="1"/>
  <c r="AN521" i="1"/>
  <c r="AD431" i="1"/>
  <c r="AM431" i="1" s="1"/>
  <c r="AK434" i="1"/>
  <c r="AD434" i="1"/>
  <c r="AM434" i="1" s="1"/>
  <c r="AN452" i="1"/>
  <c r="AD451" i="1"/>
  <c r="AM451" i="1" s="1"/>
  <c r="AK452" i="1"/>
  <c r="AC453" i="1"/>
  <c r="AD462" i="1"/>
  <c r="AM462" i="1" s="1"/>
  <c r="AC462" i="1"/>
  <c r="AD463" i="1"/>
  <c r="AM463" i="1" s="1"/>
  <c r="AC474" i="1"/>
  <c r="AK477" i="1"/>
  <c r="AN494" i="1"/>
  <c r="AN514" i="1"/>
  <c r="AK518" i="1"/>
  <c r="AD518" i="1"/>
  <c r="AM518" i="1" s="1"/>
  <c r="AC518" i="1"/>
  <c r="AC461" i="1"/>
  <c r="AD484" i="1"/>
  <c r="AM484" i="1" s="1"/>
  <c r="AC484" i="1"/>
  <c r="AK492" i="1"/>
  <c r="AD492" i="1"/>
  <c r="AM492" i="1" s="1"/>
  <c r="AK503" i="1"/>
  <c r="AD503" i="1"/>
  <c r="AM503" i="1" s="1"/>
  <c r="AC503" i="1"/>
  <c r="AD440" i="1"/>
  <c r="AM440" i="1" s="1"/>
  <c r="AC442" i="1"/>
  <c r="AC456" i="1"/>
  <c r="AD461" i="1"/>
  <c r="AM461" i="1" s="1"/>
  <c r="AK470" i="1"/>
  <c r="AD470" i="1"/>
  <c r="AM470" i="1" s="1"/>
  <c r="AC472" i="1"/>
  <c r="AK484" i="1"/>
  <c r="AC492" i="1"/>
  <c r="X512" i="1"/>
  <c r="X526" i="1"/>
  <c r="AK440" i="1"/>
  <c r="AD442" i="1"/>
  <c r="AM442" i="1" s="1"/>
  <c r="AK456" i="1"/>
  <c r="AK461" i="1"/>
  <c r="AK481" i="1"/>
  <c r="AD481" i="1"/>
  <c r="AM481" i="1" s="1"/>
  <c r="AC483" i="1"/>
  <c r="AK505" i="1"/>
  <c r="AC505" i="1"/>
  <c r="AC491" i="1"/>
  <c r="AN505" i="1"/>
  <c r="AN510" i="1"/>
  <c r="AK489" i="1"/>
  <c r="AD489" i="1"/>
  <c r="AM489" i="1" s="1"/>
  <c r="AD491" i="1"/>
  <c r="AM491" i="1" s="1"/>
  <c r="AC497" i="1"/>
  <c r="AC452" i="1"/>
  <c r="AC463" i="1"/>
  <c r="AC477" i="1"/>
  <c r="AC489" i="1"/>
  <c r="AK491" i="1"/>
  <c r="AK495" i="1"/>
  <c r="AD495" i="1"/>
  <c r="AM495" i="1" s="1"/>
  <c r="AK499" i="1"/>
  <c r="AK507" i="1"/>
  <c r="AK517" i="1"/>
  <c r="AC536" i="1"/>
  <c r="AK536" i="1"/>
  <c r="AD564" i="1"/>
  <c r="AM564" i="1" s="1"/>
  <c r="AK564" i="1"/>
  <c r="AC564" i="1"/>
  <c r="AK529" i="1"/>
  <c r="AD529" i="1"/>
  <c r="AM529" i="1" s="1"/>
  <c r="AK531" i="1"/>
  <c r="AC531" i="1"/>
  <c r="AC533" i="1"/>
  <c r="AK533" i="1"/>
  <c r="AN536" i="1"/>
  <c r="AD552" i="1"/>
  <c r="AM552" i="1" s="1"/>
  <c r="AC552" i="1"/>
  <c r="AK554" i="1"/>
  <c r="AD554" i="1"/>
  <c r="AM554" i="1" s="1"/>
  <c r="AC554" i="1"/>
  <c r="AK558" i="1"/>
  <c r="AD558" i="1"/>
  <c r="AM558" i="1" s="1"/>
  <c r="AC558" i="1"/>
  <c r="AN600" i="1"/>
  <c r="AD619" i="1"/>
  <c r="AM619" i="1" s="1"/>
  <c r="AC619" i="1"/>
  <c r="AK619" i="1"/>
  <c r="AD509" i="1"/>
  <c r="AM509" i="1" s="1"/>
  <c r="AC511" i="1"/>
  <c r="AD520" i="1"/>
  <c r="AM520" i="1" s="1"/>
  <c r="AD523" i="1"/>
  <c r="AM523" i="1" s="1"/>
  <c r="AC525" i="1"/>
  <c r="AC528" i="1"/>
  <c r="AC529" i="1"/>
  <c r="AD531" i="1"/>
  <c r="AM531" i="1" s="1"/>
  <c r="AD533" i="1"/>
  <c r="AM533" i="1" s="1"/>
  <c r="AK552" i="1"/>
  <c r="AK596" i="1"/>
  <c r="AD596" i="1"/>
  <c r="AM596" i="1" s="1"/>
  <c r="AC596" i="1"/>
  <c r="AC498" i="1"/>
  <c r="AC506" i="1"/>
  <c r="AK509" i="1"/>
  <c r="AD511" i="1"/>
  <c r="AM511" i="1" s="1"/>
  <c r="AC514" i="1"/>
  <c r="AK520" i="1"/>
  <c r="AK523" i="1"/>
  <c r="AD525" i="1"/>
  <c r="AM525" i="1" s="1"/>
  <c r="AK528" i="1"/>
  <c r="AD555" i="1"/>
  <c r="AM555" i="1" s="1"/>
  <c r="AK555" i="1"/>
  <c r="AC555" i="1"/>
  <c r="AK565" i="1"/>
  <c r="AD565" i="1"/>
  <c r="AM565" i="1" s="1"/>
  <c r="AC565" i="1"/>
  <c r="AD582" i="1"/>
  <c r="AM582" i="1" s="1"/>
  <c r="AC582" i="1"/>
  <c r="AK582" i="1"/>
  <c r="AD498" i="1"/>
  <c r="AM498" i="1" s="1"/>
  <c r="AD506" i="1"/>
  <c r="AM506" i="1" s="1"/>
  <c r="AD513" i="1"/>
  <c r="AM513" i="1" s="1"/>
  <c r="AK514" i="1"/>
  <c r="AC515" i="1"/>
  <c r="AC567" i="1"/>
  <c r="AK567" i="1"/>
  <c r="AD567" i="1"/>
  <c r="AM567" i="1" s="1"/>
  <c r="AK583" i="1"/>
  <c r="AC583" i="1"/>
  <c r="AK498" i="1"/>
  <c r="AK506" i="1"/>
  <c r="AN541" i="1"/>
  <c r="AD568" i="1"/>
  <c r="AM568" i="1" s="1"/>
  <c r="AC568" i="1"/>
  <c r="AK568" i="1"/>
  <c r="AN583" i="1"/>
  <c r="AC589" i="1"/>
  <c r="AD589" i="1"/>
  <c r="AM589" i="1" s="1"/>
  <c r="AN530" i="1"/>
  <c r="AC544" i="1"/>
  <c r="AD544" i="1"/>
  <c r="AM544" i="1" s="1"/>
  <c r="AK589" i="1"/>
  <c r="AK553" i="1"/>
  <c r="AK562" i="1"/>
  <c r="AD562" i="1"/>
  <c r="AM562" i="1" s="1"/>
  <c r="AK586" i="1"/>
  <c r="AK579" i="1"/>
  <c r="AD579" i="1"/>
  <c r="AM579" i="1" s="1"/>
  <c r="AC581" i="1"/>
  <c r="AK590" i="1"/>
  <c r="AD590" i="1"/>
  <c r="AM590" i="1" s="1"/>
  <c r="AC590" i="1"/>
  <c r="AK603" i="1"/>
  <c r="AD603" i="1"/>
  <c r="AM603" i="1" s="1"/>
  <c r="AC603" i="1"/>
  <c r="AC532" i="1"/>
  <c r="AC535" i="1"/>
  <c r="AC539" i="1"/>
  <c r="AC549" i="1"/>
  <c r="AN553" i="1"/>
  <c r="AK576" i="1"/>
  <c r="AD576" i="1"/>
  <c r="AM576" i="1" s="1"/>
  <c r="AC578" i="1"/>
  <c r="AK581" i="1"/>
  <c r="AK606" i="1"/>
  <c r="AD606" i="1"/>
  <c r="AM606" i="1" s="1"/>
  <c r="AC606" i="1"/>
  <c r="AN621" i="1"/>
  <c r="AK650" i="1"/>
  <c r="AD650" i="1"/>
  <c r="AM650" i="1" s="1"/>
  <c r="AC650" i="1"/>
  <c r="AD532" i="1"/>
  <c r="AM532" i="1" s="1"/>
  <c r="AK539" i="1"/>
  <c r="AC540" i="1"/>
  <c r="AC541" i="1"/>
  <c r="AC542" i="1"/>
  <c r="AC546" i="1"/>
  <c r="AD548" i="1"/>
  <c r="AM548" i="1" s="1"/>
  <c r="AD549" i="1"/>
  <c r="AM549" i="1" s="1"/>
  <c r="AC569" i="1"/>
  <c r="AK573" i="1"/>
  <c r="AD573" i="1"/>
  <c r="AM573" i="1" s="1"/>
  <c r="AC575" i="1"/>
  <c r="AC576" i="1"/>
  <c r="AD578" i="1"/>
  <c r="AM578" i="1" s="1"/>
  <c r="AN581" i="1"/>
  <c r="AK593" i="1"/>
  <c r="AD593" i="1"/>
  <c r="AM593" i="1" s="1"/>
  <c r="AC593" i="1"/>
  <c r="AN646" i="1"/>
  <c r="AK587" i="1"/>
  <c r="AD587" i="1"/>
  <c r="AM587" i="1" s="1"/>
  <c r="AK599" i="1"/>
  <c r="AC600" i="1"/>
  <c r="AC601" i="1"/>
  <c r="AK602" i="1"/>
  <c r="AN616" i="1"/>
  <c r="AK626" i="1"/>
  <c r="AD626" i="1"/>
  <c r="AM626" i="1" s="1"/>
  <c r="AC626" i="1"/>
  <c r="AK653" i="1"/>
  <c r="AD653" i="1"/>
  <c r="AM653" i="1" s="1"/>
  <c r="AC653" i="1"/>
  <c r="AK609" i="1"/>
  <c r="AD609" i="1"/>
  <c r="AM609" i="1" s="1"/>
  <c r="AC609" i="1"/>
  <c r="AC611" i="1"/>
  <c r="AK623" i="1"/>
  <c r="AD623" i="1"/>
  <c r="AM623" i="1" s="1"/>
  <c r="AC623" i="1"/>
  <c r="AN643" i="1"/>
  <c r="V603" i="1"/>
  <c r="AD611" i="1"/>
  <c r="AM611" i="1" s="1"/>
  <c r="AN628" i="1"/>
  <c r="AK647" i="1"/>
  <c r="AD647" i="1"/>
  <c r="AM647" i="1" s="1"/>
  <c r="AC647" i="1"/>
  <c r="AC594" i="1"/>
  <c r="W603" i="1"/>
  <c r="X603" i="1" s="1"/>
  <c r="AK611" i="1"/>
  <c r="AK620" i="1"/>
  <c r="AD620" i="1"/>
  <c r="AM620" i="1" s="1"/>
  <c r="AC620" i="1"/>
  <c r="AK636" i="1"/>
  <c r="AD636" i="1"/>
  <c r="AM636" i="1" s="1"/>
  <c r="AC636" i="1"/>
  <c r="AK633" i="1"/>
  <c r="AD633" i="1"/>
  <c r="AM633" i="1" s="1"/>
  <c r="AC633" i="1"/>
  <c r="AK612" i="1"/>
  <c r="AD612" i="1"/>
  <c r="AM612" i="1" s="1"/>
  <c r="AC612" i="1"/>
  <c r="AN613" i="1"/>
  <c r="AK617" i="1"/>
  <c r="AD617" i="1"/>
  <c r="AM617" i="1" s="1"/>
  <c r="AN642" i="1"/>
  <c r="AN644" i="1"/>
  <c r="AN649" i="1"/>
  <c r="AD631" i="1"/>
  <c r="AM631" i="1" s="1"/>
  <c r="AC634" i="1"/>
  <c r="AC637" i="1"/>
  <c r="AD645" i="1"/>
  <c r="AM645" i="1" s="1"/>
  <c r="AC648" i="1"/>
  <c r="AC651" i="1"/>
  <c r="AC654" i="1"/>
  <c r="AK631" i="1"/>
  <c r="AD634" i="1"/>
  <c r="AM634" i="1" s="1"/>
  <c r="AD637" i="1"/>
  <c r="AM637" i="1" s="1"/>
  <c r="AK645" i="1"/>
  <c r="AD648" i="1"/>
  <c r="AM648" i="1" s="1"/>
  <c r="AD651" i="1"/>
  <c r="AM651" i="1" s="1"/>
  <c r="AD654" i="1"/>
  <c r="AM654" i="1" s="1"/>
  <c r="AK634" i="1"/>
  <c r="AK637" i="1"/>
  <c r="AC646" i="1"/>
  <c r="AK648" i="1"/>
  <c r="AC649" i="1"/>
  <c r="AK651" i="1"/>
  <c r="AK654" i="1"/>
  <c r="AN543" i="1" l="1"/>
  <c r="AN252" i="1"/>
  <c r="AN178" i="1"/>
  <c r="AN381" i="1"/>
  <c r="AN522" i="1"/>
  <c r="AN213" i="1"/>
  <c r="AN419" i="1"/>
  <c r="AN412" i="1"/>
  <c r="AN121" i="1"/>
  <c r="AN299" i="1"/>
  <c r="AN639" i="1"/>
  <c r="AN638" i="1"/>
  <c r="AN542" i="1"/>
  <c r="AN584" i="1"/>
  <c r="AN426" i="1"/>
  <c r="AN399" i="1"/>
  <c r="AN393" i="1"/>
  <c r="AN370" i="1"/>
  <c r="AN202" i="1"/>
  <c r="AN128" i="1"/>
  <c r="AN557" i="1"/>
  <c r="AN64" i="1"/>
  <c r="AN293" i="1"/>
  <c r="AN43" i="1"/>
  <c r="AN123" i="1"/>
  <c r="AN524" i="1"/>
  <c r="AN265" i="1"/>
  <c r="AN257" i="1"/>
  <c r="AN153" i="1"/>
  <c r="AN479" i="1"/>
  <c r="AN435" i="1"/>
  <c r="AN340" i="1"/>
  <c r="AN147" i="1"/>
  <c r="AN627" i="1"/>
  <c r="AN635" i="1"/>
  <c r="AN199" i="1"/>
  <c r="AN285" i="1"/>
  <c r="AN207" i="1"/>
  <c r="AN472" i="1"/>
  <c r="AN415" i="1"/>
  <c r="AN212" i="1"/>
  <c r="AN632" i="1"/>
  <c r="AN453" i="1"/>
  <c r="AN57" i="1"/>
  <c r="AN577" i="1"/>
  <c r="AN361" i="1"/>
  <c r="AN21" i="1"/>
  <c r="AN501" i="1"/>
  <c r="AN291" i="1"/>
  <c r="AN80" i="1"/>
  <c r="AN34" i="1"/>
  <c r="AN588" i="1"/>
  <c r="AN277" i="1"/>
  <c r="AN37" i="1"/>
  <c r="AN535" i="1"/>
  <c r="AN499" i="1"/>
  <c r="AN476" i="1"/>
  <c r="AN407" i="1"/>
  <c r="AN218" i="1"/>
  <c r="AN267" i="1"/>
  <c r="AN449" i="1"/>
  <c r="AN184" i="1"/>
  <c r="AN179" i="1"/>
  <c r="AN224" i="1"/>
  <c r="AN569" i="1"/>
  <c r="AN313" i="1"/>
  <c r="AN388" i="1"/>
  <c r="AN77" i="1"/>
  <c r="AN280" i="1"/>
  <c r="AN172" i="1"/>
  <c r="AN119" i="1"/>
  <c r="AN33" i="1"/>
  <c r="AN226" i="1"/>
  <c r="AN100" i="1"/>
  <c r="AN566" i="1"/>
  <c r="AN500" i="1"/>
  <c r="AN324" i="1"/>
  <c r="AN321" i="1"/>
  <c r="AN95" i="1"/>
  <c r="AN115" i="1"/>
  <c r="AN52" i="1"/>
  <c r="AN19" i="1"/>
  <c r="AN610" i="1"/>
  <c r="AN436" i="1"/>
  <c r="AN289" i="1"/>
  <c r="AN464" i="1"/>
  <c r="AN443" i="1"/>
  <c r="AN327" i="1"/>
  <c r="AN378" i="1"/>
  <c r="AN220" i="1"/>
  <c r="AN233" i="1"/>
  <c r="AN630" i="1"/>
  <c r="AN559" i="1"/>
  <c r="AN457" i="1"/>
  <c r="AN432" i="1"/>
  <c r="AN243" i="1"/>
  <c r="AN103" i="1"/>
  <c r="AN38" i="1"/>
  <c r="AN429" i="1"/>
  <c r="AN474" i="1"/>
  <c r="AN283" i="1"/>
  <c r="AN373" i="1"/>
  <c r="AN242" i="1"/>
  <c r="AN352" i="1"/>
  <c r="AN296" i="1"/>
  <c r="AN195" i="1"/>
  <c r="AN605" i="1"/>
  <c r="AN537" i="1"/>
  <c r="AN316" i="1"/>
  <c r="AN595" i="1"/>
  <c r="AN205" i="1"/>
  <c r="AN330" i="1"/>
  <c r="AN239" i="1"/>
  <c r="AN208" i="1"/>
  <c r="AN385" i="1"/>
  <c r="AN594" i="1"/>
  <c r="AN591" i="1"/>
  <c r="AN641" i="1"/>
  <c r="AN348" i="1"/>
  <c r="AN275" i="1"/>
  <c r="AN238" i="1"/>
  <c r="AN111" i="1"/>
  <c r="AN519" i="1"/>
  <c r="AN235" i="1"/>
  <c r="AN209" i="1"/>
  <c r="AN92" i="1"/>
  <c r="AN96" i="1"/>
  <c r="AN550" i="1"/>
  <c r="AN276" i="1"/>
  <c r="AN182" i="1"/>
  <c r="AN129" i="1"/>
  <c r="AN572" i="1"/>
  <c r="AN607" i="1"/>
  <c r="AN478" i="1"/>
  <c r="AN390" i="1"/>
  <c r="AN109" i="1"/>
  <c r="AN69" i="1"/>
  <c r="AN615" i="1"/>
  <c r="AN143" i="1"/>
  <c r="AN88" i="1"/>
  <c r="AN250" i="1"/>
  <c r="AN486" i="1"/>
  <c r="AN333" i="1"/>
  <c r="AN502" i="1"/>
  <c r="AN216" i="1"/>
  <c r="AN311" i="1"/>
  <c r="AN526" i="1"/>
  <c r="AN229" i="1"/>
  <c r="AN263" i="1"/>
  <c r="AN592" i="1"/>
  <c r="AN468" i="1"/>
  <c r="AN310" i="1"/>
  <c r="AN302" i="1"/>
  <c r="AN396" i="1"/>
  <c r="AN47" i="1"/>
  <c r="AN51" i="1"/>
  <c r="AN187" i="1"/>
  <c r="AN150" i="1"/>
  <c r="AN622" i="1"/>
  <c r="AN416" i="1"/>
  <c r="AN422" i="1"/>
  <c r="AN249" i="1"/>
  <c r="AN586" i="1"/>
  <c r="AN375" i="1"/>
  <c r="AN168" i="1"/>
  <c r="AN384" i="1"/>
  <c r="AN367" i="1"/>
  <c r="AN28" i="1"/>
  <c r="AN318" i="1"/>
  <c r="AN345" i="1"/>
  <c r="AN337" i="1"/>
  <c r="AN334" i="1"/>
  <c r="AN303" i="1"/>
  <c r="AN279" i="1"/>
  <c r="AN561" i="1"/>
  <c r="AN3" i="1"/>
  <c r="AN438" i="1"/>
  <c r="AN351" i="1"/>
  <c r="AN355" i="1"/>
  <c r="AN471" i="1"/>
  <c r="AN404" i="1"/>
  <c r="AN358" i="1"/>
  <c r="AN650" i="1"/>
  <c r="AN343" i="1"/>
  <c r="AN634" i="1"/>
  <c r="AN633" i="1"/>
  <c r="AN548" i="1"/>
  <c r="AN513" i="1"/>
  <c r="AN509" i="1"/>
  <c r="AN491" i="1"/>
  <c r="AN518" i="1"/>
  <c r="AN463" i="1"/>
  <c r="AN428" i="1"/>
  <c r="AN473" i="1"/>
  <c r="AN287" i="1"/>
  <c r="AN391" i="1"/>
  <c r="AN335" i="1"/>
  <c r="AN349" i="1"/>
  <c r="AN386" i="1"/>
  <c r="AN359" i="1"/>
  <c r="AN258" i="1"/>
  <c r="AN198" i="1"/>
  <c r="AN117" i="1"/>
  <c r="AN85" i="1"/>
  <c r="AN101" i="1"/>
  <c r="AN76" i="1"/>
  <c r="AN39" i="1"/>
  <c r="AN12" i="1"/>
  <c r="AN68" i="1"/>
  <c r="AN29" i="1"/>
  <c r="AN14" i="1"/>
  <c r="AN23" i="1"/>
  <c r="AN215" i="1"/>
  <c r="AN362" i="1"/>
  <c r="AN227" i="1"/>
  <c r="AN636" i="1"/>
  <c r="AN609" i="1"/>
  <c r="AN653" i="1"/>
  <c r="AN587" i="1"/>
  <c r="AN573" i="1"/>
  <c r="AN606" i="1"/>
  <c r="AN511" i="1"/>
  <c r="AN523" i="1"/>
  <c r="AN554" i="1"/>
  <c r="AN529" i="1"/>
  <c r="AN492" i="1"/>
  <c r="AN462" i="1"/>
  <c r="AN329" i="1"/>
  <c r="AN315" i="1"/>
  <c r="AN273" i="1"/>
  <c r="AN379" i="1"/>
  <c r="AN254" i="1"/>
  <c r="AN241" i="1"/>
  <c r="AN190" i="1"/>
  <c r="AN326" i="1"/>
  <c r="AN260" i="1"/>
  <c r="AN214" i="1"/>
  <c r="AN173" i="1"/>
  <c r="AN177" i="1"/>
  <c r="AN161" i="1"/>
  <c r="AN87" i="1"/>
  <c r="AN120" i="1"/>
  <c r="AN75" i="1"/>
  <c r="AN36" i="1"/>
  <c r="AN41" i="1"/>
  <c r="AN8" i="1"/>
  <c r="AN525" i="1"/>
  <c r="AN364" i="1"/>
  <c r="AN306" i="1"/>
  <c r="AN148" i="1"/>
  <c r="AN132" i="1"/>
  <c r="AN61" i="1"/>
  <c r="AN654" i="1"/>
  <c r="AN631" i="1"/>
  <c r="AN611" i="1"/>
  <c r="AN506" i="1"/>
  <c r="AN520" i="1"/>
  <c r="AN461" i="1"/>
  <c r="AN440" i="1"/>
  <c r="AN503" i="1"/>
  <c r="AN434" i="1"/>
  <c r="AN372" i="1"/>
  <c r="AN363" i="1"/>
  <c r="AN357" i="1"/>
  <c r="AN269" i="1"/>
  <c r="AN448" i="1"/>
  <c r="AN320" i="1"/>
  <c r="AN300" i="1"/>
  <c r="AN240" i="1"/>
  <c r="AN376" i="1"/>
  <c r="AN186" i="1"/>
  <c r="AN203" i="1"/>
  <c r="AN165" i="1"/>
  <c r="AN131" i="1"/>
  <c r="AN118" i="1"/>
  <c r="AN58" i="1"/>
  <c r="AN137" i="1"/>
  <c r="AN50" i="1"/>
  <c r="AN27" i="1"/>
  <c r="AN9" i="1"/>
  <c r="AN104" i="1"/>
  <c r="AN78" i="1"/>
  <c r="AN346" i="1"/>
  <c r="AN651" i="1"/>
  <c r="AN617" i="1"/>
  <c r="AN623" i="1"/>
  <c r="AN576" i="1"/>
  <c r="AN562" i="1"/>
  <c r="AN498" i="1"/>
  <c r="AN582" i="1"/>
  <c r="AN555" i="1"/>
  <c r="AN481" i="1"/>
  <c r="AN395" i="1"/>
  <c r="AN437" i="1"/>
  <c r="AN382" i="1"/>
  <c r="AN366" i="1"/>
  <c r="AN181" i="1"/>
  <c r="AN328" i="1"/>
  <c r="AN325" i="1"/>
  <c r="AN145" i="1"/>
  <c r="AN223" i="1"/>
  <c r="AN253" i="1"/>
  <c r="AN160" i="1"/>
  <c r="AN116" i="1"/>
  <c r="AN60" i="1"/>
  <c r="AN74" i="1"/>
  <c r="AN83" i="1"/>
  <c r="AN48" i="1"/>
  <c r="AN86" i="1"/>
  <c r="AN35" i="1"/>
  <c r="AN647" i="1"/>
  <c r="AN593" i="1"/>
  <c r="AN451" i="1"/>
  <c r="AN284" i="1"/>
  <c r="AN79" i="1"/>
  <c r="AN26" i="1"/>
  <c r="AN648" i="1"/>
  <c r="AN590" i="1"/>
  <c r="AN589" i="1"/>
  <c r="AN533" i="1"/>
  <c r="AN442" i="1"/>
  <c r="AN421" i="1"/>
  <c r="AN392" i="1"/>
  <c r="AN424" i="1"/>
  <c r="AN332" i="1"/>
  <c r="AN397" i="1"/>
  <c r="AN371" i="1"/>
  <c r="AN377" i="1"/>
  <c r="AN248" i="1"/>
  <c r="AN425" i="1"/>
  <c r="AN251" i="1"/>
  <c r="AN338" i="1"/>
  <c r="AN192" i="1"/>
  <c r="AN180" i="1"/>
  <c r="AN141" i="1"/>
  <c r="AN157" i="1"/>
  <c r="AN200" i="1"/>
  <c r="AN170" i="1"/>
  <c r="AN113" i="1"/>
  <c r="AN99" i="1"/>
  <c r="AN72" i="1"/>
  <c r="AN91" i="1"/>
  <c r="AN114" i="1"/>
  <c r="AN387" i="1"/>
  <c r="AN294" i="1"/>
  <c r="AN278" i="1"/>
  <c r="AN612" i="1"/>
  <c r="AN620" i="1"/>
  <c r="AN626" i="1"/>
  <c r="AN603" i="1"/>
  <c r="AN544" i="1"/>
  <c r="AN567" i="1"/>
  <c r="AN531" i="1"/>
  <c r="AN558" i="1"/>
  <c r="AN564" i="1"/>
  <c r="AN431" i="1"/>
  <c r="AN423" i="1"/>
  <c r="AN383" i="1"/>
  <c r="AN441" i="1"/>
  <c r="AN323" i="1"/>
  <c r="AN297" i="1"/>
  <c r="AN281" i="1"/>
  <c r="AN204" i="1"/>
  <c r="AN266" i="1"/>
  <c r="AN197" i="1"/>
  <c r="AN221" i="1"/>
  <c r="AN183" i="1"/>
  <c r="AN138" i="1"/>
  <c r="AN159" i="1"/>
  <c r="AN98" i="1"/>
  <c r="AN112" i="1"/>
  <c r="AN32" i="1"/>
  <c r="AN20" i="1"/>
  <c r="AN2" i="1"/>
  <c r="AN568" i="1"/>
  <c r="AN489" i="1"/>
  <c r="AN394" i="1"/>
  <c r="AN244" i="1"/>
  <c r="AN189" i="1"/>
  <c r="AN166" i="1"/>
  <c r="AN637" i="1"/>
  <c r="AN645" i="1"/>
  <c r="AN578" i="1"/>
  <c r="AN549" i="1"/>
  <c r="AN532" i="1"/>
  <c r="AN579" i="1"/>
  <c r="AN565" i="1"/>
  <c r="AN596" i="1"/>
  <c r="AN619" i="1"/>
  <c r="AN552" i="1"/>
  <c r="AN495" i="1"/>
  <c r="AN470" i="1"/>
  <c r="AN484" i="1"/>
  <c r="AN380" i="1"/>
  <c r="AN455" i="1"/>
  <c r="AN433" i="1"/>
  <c r="AN354" i="1"/>
  <c r="AN369" i="1"/>
  <c r="AN414" i="1"/>
  <c r="AN290" i="1"/>
  <c r="AN304" i="1"/>
  <c r="AN270" i="1"/>
  <c r="AN151" i="1"/>
  <c r="AN127" i="1"/>
  <c r="AN360" i="1"/>
  <c r="AN135" i="1"/>
  <c r="AN175" i="1"/>
  <c r="AN90" i="1"/>
  <c r="AN107" i="1"/>
  <c r="AN206" i="1"/>
  <c r="AC164" i="1"/>
  <c r="AD164" i="1"/>
  <c r="AM164" i="1" s="1"/>
  <c r="AK164" i="1"/>
  <c r="AN82" i="1"/>
  <c r="AN62" i="1"/>
  <c r="AN106" i="1"/>
  <c r="AN42" i="1"/>
  <c r="AN15" i="1"/>
  <c r="AN17" i="1"/>
  <c r="AN5" i="1"/>
  <c r="AN164" i="1" l="1"/>
</calcChain>
</file>

<file path=xl/sharedStrings.xml><?xml version="1.0" encoding="utf-8"?>
<sst xmlns="http://schemas.openxmlformats.org/spreadsheetml/2006/main" count="6036" uniqueCount="235">
  <si>
    <t>skup</t>
  </si>
  <si>
    <t>FA1</t>
  </si>
  <si>
    <t>FA2</t>
  </si>
  <si>
    <t>FA</t>
  </si>
  <si>
    <t>przyjecie</t>
  </si>
  <si>
    <t>przeklasowanie</t>
  </si>
  <si>
    <t>jajaprzyj</t>
  </si>
  <si>
    <t>jajasegr</t>
  </si>
  <si>
    <t>odpady</t>
  </si>
  <si>
    <t>jajanal</t>
  </si>
  <si>
    <t>nrnakladu</t>
  </si>
  <si>
    <t>naklad</t>
  </si>
  <si>
    <t>wyleg</t>
  </si>
  <si>
    <t>HA1</t>
  </si>
  <si>
    <t>HA</t>
  </si>
  <si>
    <t>EST</t>
  </si>
  <si>
    <t>ST0</t>
  </si>
  <si>
    <t>ST1</t>
  </si>
  <si>
    <t>ST</t>
  </si>
  <si>
    <t>ST2</t>
  </si>
  <si>
    <t>niezaplszt</t>
  </si>
  <si>
    <t>zaplodszt</t>
  </si>
  <si>
    <t>zaplodnienie</t>
  </si>
  <si>
    <t>zamarle1szt</t>
  </si>
  <si>
    <t>zamarle1</t>
  </si>
  <si>
    <t>jajawap</t>
  </si>
  <si>
    <t>zamarle2szt</t>
  </si>
  <si>
    <t>zamarle2</t>
  </si>
  <si>
    <t>przeldoklujszt</t>
  </si>
  <si>
    <t>HT0</t>
  </si>
  <si>
    <t>HT1</t>
  </si>
  <si>
    <t>klujnik</t>
  </si>
  <si>
    <t>HT2</t>
  </si>
  <si>
    <t>HT</t>
  </si>
  <si>
    <t>niewykl</t>
  </si>
  <si>
    <t>niewyklute</t>
  </si>
  <si>
    <t>kalislabe</t>
  </si>
  <si>
    <t>zdrowe</t>
  </si>
  <si>
    <t>wylegzaplklpr</t>
  </si>
  <si>
    <t>j</t>
  </si>
  <si>
    <t>IX</t>
  </si>
  <si>
    <t>24-35</t>
  </si>
  <si>
    <t>W</t>
  </si>
  <si>
    <t>Wabiński</t>
  </si>
  <si>
    <t>P</t>
  </si>
  <si>
    <t>II</t>
  </si>
  <si>
    <t>Petersime</t>
  </si>
  <si>
    <t>w</t>
  </si>
  <si>
    <t>IV</t>
  </si>
  <si>
    <t>32a</t>
  </si>
  <si>
    <t>x</t>
  </si>
  <si>
    <t>g</t>
  </si>
  <si>
    <t>VII</t>
  </si>
  <si>
    <t>PS</t>
  </si>
  <si>
    <t>I</t>
  </si>
  <si>
    <t>Pas_Reform</t>
  </si>
  <si>
    <t>46a</t>
  </si>
  <si>
    <t>33a</t>
  </si>
  <si>
    <t>m</t>
  </si>
  <si>
    <t>4a</t>
  </si>
  <si>
    <t>34a</t>
  </si>
  <si>
    <t>d</t>
  </si>
  <si>
    <t>VI</t>
  </si>
  <si>
    <t>3, 4</t>
  </si>
  <si>
    <t>i</t>
  </si>
  <si>
    <t>VIII</t>
  </si>
  <si>
    <t>16a</t>
  </si>
  <si>
    <t>n</t>
  </si>
  <si>
    <t>p</t>
  </si>
  <si>
    <t>1, 2</t>
  </si>
  <si>
    <t>8, 9</t>
  </si>
  <si>
    <t>h</t>
  </si>
  <si>
    <t>35a</t>
  </si>
  <si>
    <t>4, 5</t>
  </si>
  <si>
    <t>1, 4</t>
  </si>
  <si>
    <t>5, 6</t>
  </si>
  <si>
    <t>36a</t>
  </si>
  <si>
    <t>28a</t>
  </si>
  <si>
    <t>5, 3</t>
  </si>
  <si>
    <t>38a</t>
  </si>
  <si>
    <t>6, 3, 1</t>
  </si>
  <si>
    <t>2, 3</t>
  </si>
  <si>
    <t>18a</t>
  </si>
  <si>
    <t>6, 4</t>
  </si>
  <si>
    <t>q</t>
  </si>
  <si>
    <t>8, 7</t>
  </si>
  <si>
    <t>29a</t>
  </si>
  <si>
    <t>1, 2,5</t>
  </si>
  <si>
    <t>43a</t>
  </si>
  <si>
    <t>37a</t>
  </si>
  <si>
    <t>1, 12</t>
  </si>
  <si>
    <t>1, 4, 6, 10</t>
  </si>
  <si>
    <t>39a</t>
  </si>
  <si>
    <t>19a</t>
  </si>
  <si>
    <t>5, 4</t>
  </si>
  <si>
    <t>7, 8</t>
  </si>
  <si>
    <t>5, 10</t>
  </si>
  <si>
    <t>30a</t>
  </si>
  <si>
    <t>2, 1</t>
  </si>
  <si>
    <t>10, 3</t>
  </si>
  <si>
    <t>4, 1</t>
  </si>
  <si>
    <t>4, 6</t>
  </si>
  <si>
    <t>40a</t>
  </si>
  <si>
    <t>20a</t>
  </si>
  <si>
    <t>10, 5</t>
  </si>
  <si>
    <t>31a</t>
  </si>
  <si>
    <t>12, 11</t>
  </si>
  <si>
    <t>11, 10</t>
  </si>
  <si>
    <t>45a</t>
  </si>
  <si>
    <t>6, 5</t>
  </si>
  <si>
    <t>5, 6, 11</t>
  </si>
  <si>
    <t>3, 6</t>
  </si>
  <si>
    <t>41a</t>
  </si>
  <si>
    <t>21a</t>
  </si>
  <si>
    <t>1,3,4</t>
  </si>
  <si>
    <t>5, 12, 2</t>
  </si>
  <si>
    <t>r</t>
  </si>
  <si>
    <t>6a</t>
  </si>
  <si>
    <t>6, 10, 12</t>
  </si>
  <si>
    <t>23, 25</t>
  </si>
  <si>
    <t>3, 5</t>
  </si>
  <si>
    <t>42a</t>
  </si>
  <si>
    <t>22a</t>
  </si>
  <si>
    <t>12, 4</t>
  </si>
  <si>
    <t>a</t>
  </si>
  <si>
    <t>1, 10</t>
  </si>
  <si>
    <t>7a</t>
  </si>
  <si>
    <t>47a</t>
  </si>
  <si>
    <t>4, 12</t>
  </si>
  <si>
    <t>2,5,6</t>
  </si>
  <si>
    <t>4,5,6</t>
  </si>
  <si>
    <t>23a</t>
  </si>
  <si>
    <t>11, 4</t>
  </si>
  <si>
    <t>6, 4, 1</t>
  </si>
  <si>
    <t>8a</t>
  </si>
  <si>
    <t>5, 12</t>
  </si>
  <si>
    <t>24a</t>
  </si>
  <si>
    <t>12, 6</t>
  </si>
  <si>
    <t>1,2,4</t>
  </si>
  <si>
    <t>12, 2</t>
  </si>
  <si>
    <t>9a</t>
  </si>
  <si>
    <t>f</t>
  </si>
  <si>
    <t>25a</t>
  </si>
  <si>
    <t>6, 3</t>
  </si>
  <si>
    <t>12, 1</t>
  </si>
  <si>
    <t>36-55</t>
  </si>
  <si>
    <t>10a</t>
  </si>
  <si>
    <t>5, 2</t>
  </si>
  <si>
    <t>5a</t>
  </si>
  <si>
    <t>26a</t>
  </si>
  <si>
    <t>c</t>
  </si>
  <si>
    <t>11a</t>
  </si>
  <si>
    <t>6, 12</t>
  </si>
  <si>
    <t>6, 10</t>
  </si>
  <si>
    <t>7, 8, 9</t>
  </si>
  <si>
    <t>12a</t>
  </si>
  <si>
    <t>1, 3</t>
  </si>
  <si>
    <t>10, 11</t>
  </si>
  <si>
    <t>13a</t>
  </si>
  <si>
    <t>6, 1</t>
  </si>
  <si>
    <t>4, 11</t>
  </si>
  <si>
    <t>12, 5</t>
  </si>
  <si>
    <t>14a</t>
  </si>
  <si>
    <t>3, 10</t>
  </si>
  <si>
    <t>15a</t>
  </si>
  <si>
    <t>7, 9</t>
  </si>
  <si>
    <t>2, 4</t>
  </si>
  <si>
    <t>5,6,12</t>
  </si>
  <si>
    <t>17a</t>
  </si>
  <si>
    <t>11, 2</t>
  </si>
  <si>
    <t>44a</t>
  </si>
  <si>
    <t>11, 10, 6</t>
  </si>
  <si>
    <t>t</t>
  </si>
  <si>
    <t>4, 3</t>
  </si>
  <si>
    <t>11, 1</t>
  </si>
  <si>
    <t>l</t>
  </si>
  <si>
    <t>XI</t>
  </si>
  <si>
    <t xml:space="preserve">3, 2, 5, </t>
  </si>
  <si>
    <t>1, 2, 3</t>
  </si>
  <si>
    <t>5, 11</t>
  </si>
  <si>
    <t>25, 1</t>
  </si>
  <si>
    <t>2, 3, 6, 10</t>
  </si>
  <si>
    <t>o</t>
  </si>
  <si>
    <t>1, 5, 12, 11</t>
  </si>
  <si>
    <t>11, 10, 4</t>
  </si>
  <si>
    <t>19A</t>
  </si>
  <si>
    <t>b</t>
  </si>
  <si>
    <t>V</t>
  </si>
  <si>
    <t>2, 10</t>
  </si>
  <si>
    <t>2, 3, 4</t>
  </si>
  <si>
    <t>3, 4, 5, 10</t>
  </si>
  <si>
    <t>2, 12</t>
  </si>
  <si>
    <t>11, 10, 1</t>
  </si>
  <si>
    <t>12, 1, 5</t>
  </si>
  <si>
    <t>10, 6, 5</t>
  </si>
  <si>
    <t>6, 2</t>
  </si>
  <si>
    <t>56-74</t>
  </si>
  <si>
    <t>3, 11</t>
  </si>
  <si>
    <t>6, 11</t>
  </si>
  <si>
    <t>3, 2</t>
  </si>
  <si>
    <t>9, 8</t>
  </si>
  <si>
    <t>4, 10</t>
  </si>
  <si>
    <t>1, 2, 3, 4</t>
  </si>
  <si>
    <t>s</t>
  </si>
  <si>
    <t>III</t>
  </si>
  <si>
    <t>3, 10, 2</t>
  </si>
  <si>
    <t>1, 12, 3</t>
  </si>
  <si>
    <t>5, 6, 4</t>
  </si>
  <si>
    <t>2, 12, 11</t>
  </si>
  <si>
    <t>2, 3, 5</t>
  </si>
  <si>
    <t>10, 1, 6</t>
  </si>
  <si>
    <t>10, 12</t>
  </si>
  <si>
    <t>2, 11</t>
  </si>
  <si>
    <t>5, 11, 2</t>
  </si>
  <si>
    <t>27a</t>
  </si>
  <si>
    <t>przepierzone</t>
  </si>
  <si>
    <t>k</t>
  </si>
  <si>
    <t>X</t>
  </si>
  <si>
    <t>10, 4</t>
  </si>
  <si>
    <t>5, 10, 12</t>
  </si>
  <si>
    <t>10, 1</t>
  </si>
  <si>
    <t>1, 5</t>
  </si>
  <si>
    <t>2, 5</t>
  </si>
  <si>
    <t>2,3,4</t>
  </si>
  <si>
    <t>11, 12</t>
  </si>
  <si>
    <t>11, 5</t>
  </si>
  <si>
    <t>1, 11</t>
  </si>
  <si>
    <t>4, 5,11</t>
  </si>
  <si>
    <t>e</t>
  </si>
  <si>
    <t>11, 2, 12, 4</t>
  </si>
  <si>
    <t>1, 4, 11</t>
  </si>
  <si>
    <t>1, 25</t>
  </si>
  <si>
    <t xml:space="preserve">1, 2, </t>
  </si>
  <si>
    <t>5, 3, 6, 4</t>
  </si>
  <si>
    <t>2, 11, 6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</si>
</sst>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"/>
    <numFmt numFmtId="166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6" fontId="1" fillId="9" borderId="1" xfId="0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9B75-E452-4D8F-AFEF-73F8AE959832}">
  <dimension ref="A1:AN655"/>
  <sheetViews>
    <sheetView tabSelected="1" topLeftCell="M652" workbookViewId="0">
      <selection activeCell="M517" sqref="A517:XFD527"/>
    </sheetView>
  </sheetViews>
  <sheetFormatPr defaultRowHeight="14.4" x14ac:dyDescent="0.3"/>
  <cols>
    <col min="1" max="1" width="10.33203125" bestFit="1" customWidth="1"/>
    <col min="2" max="3" width="4" bestFit="1" customWidth="1"/>
    <col min="4" max="4" width="3.77734375" bestFit="1" customWidth="1"/>
    <col min="5" max="5" width="10.33203125" bestFit="1" customWidth="1"/>
    <col min="6" max="6" width="14" bestFit="1" customWidth="1"/>
    <col min="7" max="7" width="8.21875" bestFit="1" customWidth="1"/>
    <col min="8" max="8" width="7.5546875" bestFit="1" customWidth="1"/>
    <col min="9" max="9" width="7.44140625" bestFit="1" customWidth="1"/>
    <col min="10" max="10" width="6.6640625" bestFit="1" customWidth="1"/>
    <col min="11" max="11" width="9.5546875" bestFit="1" customWidth="1"/>
    <col min="12" max="13" width="10.33203125" bestFit="1" customWidth="1"/>
    <col min="14" max="14" width="6.21875" style="69" customWidth="1"/>
    <col min="15" max="15" width="11.77734375" style="70" bestFit="1" customWidth="1"/>
    <col min="16" max="16" width="6" customWidth="1"/>
    <col min="17" max="17" width="9.6640625" bestFit="1" customWidth="1"/>
    <col min="18" max="18" width="3.88671875" bestFit="1" customWidth="1"/>
    <col min="19" max="19" width="7.88671875" bestFit="1" customWidth="1"/>
    <col min="20" max="20" width="3.88671875" bestFit="1" customWidth="1"/>
    <col min="21" max="22" width="9.109375" bestFit="1" customWidth="1"/>
    <col min="23" max="23" width="8.77734375" bestFit="1" customWidth="1"/>
    <col min="24" max="24" width="11.6640625" bestFit="1" customWidth="1"/>
    <col min="25" max="25" width="10.77734375" bestFit="1" customWidth="1"/>
    <col min="26" max="26" width="8.5546875" bestFit="1" customWidth="1"/>
    <col min="27" max="27" width="7.6640625" bestFit="1" customWidth="1"/>
    <col min="28" max="28" width="10.77734375" bestFit="1" customWidth="1"/>
    <col min="29" max="29" width="8.5546875" bestFit="1" customWidth="1"/>
    <col min="30" max="30" width="12.5546875" bestFit="1" customWidth="1"/>
    <col min="31" max="31" width="5.88671875" bestFit="1" customWidth="1"/>
    <col min="32" max="32" width="4.21875" bestFit="1" customWidth="1"/>
    <col min="33" max="33" width="6.6640625" bestFit="1" customWidth="1"/>
    <col min="34" max="34" width="4.21875" bestFit="1" customWidth="1"/>
    <col min="35" max="35" width="7.88671875" bestFit="1" customWidth="1"/>
    <col min="36" max="36" width="7.44140625" bestFit="1" customWidth="1"/>
    <col min="37" max="37" width="12" bestFit="1" customWidth="1"/>
    <col min="38" max="38" width="8.21875" bestFit="1" customWidth="1"/>
    <col min="39" max="39" width="7.109375" bestFit="1" customWidth="1"/>
    <col min="40" max="40" width="12.44140625" bestFit="1" customWidth="1"/>
  </cols>
  <sheetData>
    <row r="1" spans="1:4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7" t="s">
        <v>18</v>
      </c>
      <c r="T1" s="2" t="s">
        <v>19</v>
      </c>
      <c r="U1" s="3" t="s">
        <v>20</v>
      </c>
      <c r="V1" s="3" t="s">
        <v>20</v>
      </c>
      <c r="W1" s="3" t="s">
        <v>21</v>
      </c>
      <c r="X1" s="8" t="s">
        <v>22</v>
      </c>
      <c r="Y1" s="3" t="s">
        <v>23</v>
      </c>
      <c r="Z1" s="9" t="s">
        <v>24</v>
      </c>
      <c r="AA1" s="3" t="s">
        <v>25</v>
      </c>
      <c r="AB1" s="3" t="s">
        <v>26</v>
      </c>
      <c r="AC1" s="10" t="s">
        <v>27</v>
      </c>
      <c r="AD1" s="11" t="s">
        <v>28</v>
      </c>
      <c r="AE1" s="2" t="s">
        <v>29</v>
      </c>
      <c r="AF1" s="2" t="s">
        <v>30</v>
      </c>
      <c r="AG1" s="11" t="s">
        <v>31</v>
      </c>
      <c r="AH1" s="11" t="s">
        <v>32</v>
      </c>
      <c r="AI1" s="12" t="s">
        <v>33</v>
      </c>
      <c r="AJ1" s="13" t="s">
        <v>34</v>
      </c>
      <c r="AK1" s="14" t="s">
        <v>35</v>
      </c>
      <c r="AL1" s="13" t="s">
        <v>36</v>
      </c>
      <c r="AM1" s="13" t="s">
        <v>37</v>
      </c>
      <c r="AN1" s="13" t="s">
        <v>38</v>
      </c>
    </row>
    <row r="2" spans="1:40" x14ac:dyDescent="0.3">
      <c r="A2" s="15">
        <v>43745</v>
      </c>
      <c r="B2" s="2" t="s">
        <v>39</v>
      </c>
      <c r="C2" s="2">
        <v>20</v>
      </c>
      <c r="D2" s="2" t="s">
        <v>40</v>
      </c>
      <c r="E2" s="15">
        <v>43581</v>
      </c>
      <c r="F2" s="15">
        <f>(E2+167)</f>
        <v>43748</v>
      </c>
      <c r="G2" s="16">
        <v>4080</v>
      </c>
      <c r="H2" s="16">
        <v>4076</v>
      </c>
      <c r="I2" s="16">
        <f>SUM(G2-H2)</f>
        <v>4</v>
      </c>
      <c r="J2" s="16">
        <v>2436</v>
      </c>
      <c r="K2" s="16">
        <v>45</v>
      </c>
      <c r="L2" s="15">
        <v>43746</v>
      </c>
      <c r="M2" s="15">
        <f t="shared" ref="M2:M26" si="0">SUM(L2+28)</f>
        <v>43774</v>
      </c>
      <c r="N2" s="4">
        <f t="shared" ref="N2:N59" si="1">_xlfn.DAYS(L2,E2)/7</f>
        <v>23.571428571428573</v>
      </c>
      <c r="O2" s="18" t="s">
        <v>41</v>
      </c>
      <c r="P2" s="19">
        <f t="shared" ref="P2:P59" si="2">L2-A2</f>
        <v>1</v>
      </c>
      <c r="Q2" s="2">
        <v>9</v>
      </c>
      <c r="R2" s="20" t="s">
        <v>42</v>
      </c>
      <c r="S2" s="21" t="s">
        <v>43</v>
      </c>
      <c r="T2" s="2">
        <v>2</v>
      </c>
      <c r="U2" s="16">
        <v>0</v>
      </c>
      <c r="V2" s="22">
        <f t="shared" ref="V2:V59" si="3">SUM(U2/J2*100)</f>
        <v>0</v>
      </c>
      <c r="W2" s="23">
        <f t="shared" ref="W2:W59" si="4">(J2-U2)</f>
        <v>2436</v>
      </c>
      <c r="X2" s="24">
        <f t="shared" ref="X2:X59" si="5">(W2/J2*100)</f>
        <v>100</v>
      </c>
      <c r="Y2" s="16">
        <v>455</v>
      </c>
      <c r="Z2" s="25">
        <f t="shared" ref="Z2:Z59" si="6">SUM(Y2/J2*100)</f>
        <v>18.678160919540229</v>
      </c>
      <c r="AA2" s="17">
        <f t="shared" ref="AA2:AA30" si="7">SUM(J2-U2-Y2)</f>
        <v>1981</v>
      </c>
      <c r="AB2" s="16">
        <v>290</v>
      </c>
      <c r="AC2" s="26">
        <f t="shared" ref="AC2:AC59" si="8">100*AB2/AA2</f>
        <v>14.639071176173649</v>
      </c>
      <c r="AD2" s="17">
        <f t="shared" ref="AD2:AD59" si="9">SUM(AA2-AB2)</f>
        <v>1691</v>
      </c>
      <c r="AE2" s="20">
        <v>3</v>
      </c>
      <c r="AF2" s="20" t="s">
        <v>44</v>
      </c>
      <c r="AG2" s="27" t="s">
        <v>45</v>
      </c>
      <c r="AH2" s="27">
        <v>1</v>
      </c>
      <c r="AI2" s="28" t="s">
        <v>46</v>
      </c>
      <c r="AJ2" s="16">
        <v>550</v>
      </c>
      <c r="AK2" s="29">
        <f t="shared" ref="AK2:AK59" si="10">100*AJ2/AA2</f>
        <v>27.763755678950027</v>
      </c>
      <c r="AL2" s="16">
        <v>43</v>
      </c>
      <c r="AM2" s="17">
        <f t="shared" ref="AM2:AM59" si="11">SUM(AD2-AJ2-AL2)</f>
        <v>1098</v>
      </c>
      <c r="AN2" s="22">
        <f t="shared" ref="AN2:AN59" si="12">SUM(AM2/AD2*100)</f>
        <v>64.931992903607338</v>
      </c>
    </row>
    <row r="3" spans="1:40" x14ac:dyDescent="0.3">
      <c r="A3" s="15">
        <v>43654</v>
      </c>
      <c r="B3" s="30" t="s">
        <v>47</v>
      </c>
      <c r="C3" s="30">
        <v>9</v>
      </c>
      <c r="D3" s="2" t="s">
        <v>48</v>
      </c>
      <c r="E3" s="31">
        <v>43488</v>
      </c>
      <c r="F3" s="15">
        <f>SUM(E3+167)</f>
        <v>43655</v>
      </c>
      <c r="G3" s="32">
        <v>687</v>
      </c>
      <c r="H3" s="32">
        <v>685</v>
      </c>
      <c r="I3" s="32">
        <v>2</v>
      </c>
      <c r="J3" s="16">
        <v>685</v>
      </c>
      <c r="K3" s="16" t="s">
        <v>49</v>
      </c>
      <c r="L3" s="33">
        <v>43657</v>
      </c>
      <c r="M3" s="33">
        <f t="shared" si="0"/>
        <v>43685</v>
      </c>
      <c r="N3" s="4">
        <f t="shared" si="1"/>
        <v>24.142857142857142</v>
      </c>
      <c r="O3" s="18" t="s">
        <v>41</v>
      </c>
      <c r="P3" s="19">
        <f t="shared" si="2"/>
        <v>3</v>
      </c>
      <c r="Q3" s="2">
        <v>3</v>
      </c>
      <c r="R3" s="2" t="s">
        <v>44</v>
      </c>
      <c r="S3" s="28" t="s">
        <v>46</v>
      </c>
      <c r="T3" s="2">
        <v>1</v>
      </c>
      <c r="U3" s="16">
        <v>280</v>
      </c>
      <c r="V3" s="34">
        <f t="shared" si="3"/>
        <v>40.875912408759127</v>
      </c>
      <c r="W3" s="23">
        <f t="shared" si="4"/>
        <v>405</v>
      </c>
      <c r="X3" s="35">
        <f t="shared" si="5"/>
        <v>59.12408759124088</v>
      </c>
      <c r="Y3" s="16">
        <v>43</v>
      </c>
      <c r="Z3" s="36">
        <f t="shared" si="6"/>
        <v>6.2773722627737225</v>
      </c>
      <c r="AA3" s="16">
        <f t="shared" si="7"/>
        <v>362</v>
      </c>
      <c r="AB3" s="32">
        <v>25</v>
      </c>
      <c r="AC3" s="26">
        <f t="shared" si="8"/>
        <v>6.9060773480662982</v>
      </c>
      <c r="AD3" s="32">
        <f t="shared" si="9"/>
        <v>337</v>
      </c>
      <c r="AE3" s="20">
        <v>1</v>
      </c>
      <c r="AF3" s="20" t="s">
        <v>44</v>
      </c>
      <c r="AG3" s="27" t="s">
        <v>45</v>
      </c>
      <c r="AH3" s="27">
        <v>1</v>
      </c>
      <c r="AI3" s="28" t="s">
        <v>46</v>
      </c>
      <c r="AJ3" s="16">
        <v>185</v>
      </c>
      <c r="AK3" s="29">
        <f t="shared" si="10"/>
        <v>51.104972375690608</v>
      </c>
      <c r="AL3" s="16">
        <v>42</v>
      </c>
      <c r="AM3" s="16">
        <f t="shared" si="11"/>
        <v>110</v>
      </c>
      <c r="AN3" s="34">
        <f t="shared" si="12"/>
        <v>32.640949554896146</v>
      </c>
    </row>
    <row r="4" spans="1:40" x14ac:dyDescent="0.3">
      <c r="A4" s="15">
        <v>43654</v>
      </c>
      <c r="B4" s="30" t="s">
        <v>50</v>
      </c>
      <c r="C4" s="2">
        <v>10</v>
      </c>
      <c r="D4" s="2" t="s">
        <v>48</v>
      </c>
      <c r="E4" s="31">
        <v>43488</v>
      </c>
      <c r="F4" s="15">
        <f>SUM(E4+167)</f>
        <v>43655</v>
      </c>
      <c r="G4" s="32">
        <v>903</v>
      </c>
      <c r="H4" s="32">
        <v>900</v>
      </c>
      <c r="I4" s="32">
        <v>3</v>
      </c>
      <c r="J4" s="16">
        <v>900</v>
      </c>
      <c r="K4" s="16" t="s">
        <v>49</v>
      </c>
      <c r="L4" s="33">
        <v>43657</v>
      </c>
      <c r="M4" s="33">
        <f t="shared" si="0"/>
        <v>43685</v>
      </c>
      <c r="N4" s="4">
        <f t="shared" si="1"/>
        <v>24.142857142857142</v>
      </c>
      <c r="O4" s="18" t="s">
        <v>41</v>
      </c>
      <c r="P4" s="19">
        <f t="shared" si="2"/>
        <v>3</v>
      </c>
      <c r="Q4" s="2">
        <v>3</v>
      </c>
      <c r="R4" s="2" t="s">
        <v>44</v>
      </c>
      <c r="S4" s="28" t="s">
        <v>46</v>
      </c>
      <c r="T4" s="2">
        <v>1</v>
      </c>
      <c r="U4" s="16">
        <v>439</v>
      </c>
      <c r="V4" s="34">
        <f t="shared" si="3"/>
        <v>48.777777777777779</v>
      </c>
      <c r="W4" s="23">
        <f t="shared" si="4"/>
        <v>461</v>
      </c>
      <c r="X4" s="35">
        <f t="shared" si="5"/>
        <v>51.222222222222221</v>
      </c>
      <c r="Y4" s="16">
        <v>53</v>
      </c>
      <c r="Z4" s="36">
        <f t="shared" si="6"/>
        <v>5.8888888888888884</v>
      </c>
      <c r="AA4" s="16">
        <f t="shared" si="7"/>
        <v>408</v>
      </c>
      <c r="AB4" s="32">
        <v>15</v>
      </c>
      <c r="AC4" s="26">
        <f t="shared" si="8"/>
        <v>3.6764705882352939</v>
      </c>
      <c r="AD4" s="32">
        <f t="shared" si="9"/>
        <v>393</v>
      </c>
      <c r="AE4" s="20">
        <v>1</v>
      </c>
      <c r="AF4" s="20" t="s">
        <v>44</v>
      </c>
      <c r="AG4" s="27" t="s">
        <v>45</v>
      </c>
      <c r="AH4" s="27">
        <v>1</v>
      </c>
      <c r="AI4" s="28" t="s">
        <v>46</v>
      </c>
      <c r="AJ4" s="16">
        <v>186</v>
      </c>
      <c r="AK4" s="29">
        <f t="shared" si="10"/>
        <v>45.588235294117645</v>
      </c>
      <c r="AL4" s="16">
        <v>58</v>
      </c>
      <c r="AM4" s="16">
        <f t="shared" si="11"/>
        <v>149</v>
      </c>
      <c r="AN4" s="34">
        <f t="shared" si="12"/>
        <v>37.913486005089055</v>
      </c>
    </row>
    <row r="5" spans="1:40" x14ac:dyDescent="0.3">
      <c r="A5" s="15">
        <v>43749</v>
      </c>
      <c r="B5" s="2" t="s">
        <v>39</v>
      </c>
      <c r="C5" s="2">
        <v>20</v>
      </c>
      <c r="D5" s="2" t="s">
        <v>40</v>
      </c>
      <c r="E5" s="15">
        <v>43581</v>
      </c>
      <c r="F5" s="15">
        <f>(E5+167)</f>
        <v>43748</v>
      </c>
      <c r="G5" s="32">
        <v>2349</v>
      </c>
      <c r="H5" s="32">
        <v>2335</v>
      </c>
      <c r="I5" s="32">
        <f t="shared" ref="I5:I11" si="13">SUM(G5-H5)</f>
        <v>14</v>
      </c>
      <c r="J5" s="16">
        <v>2335</v>
      </c>
      <c r="K5" s="16">
        <v>46</v>
      </c>
      <c r="L5" s="15">
        <v>43753</v>
      </c>
      <c r="M5" s="15">
        <f t="shared" si="0"/>
        <v>43781</v>
      </c>
      <c r="N5" s="4">
        <f t="shared" si="1"/>
        <v>24.571428571428573</v>
      </c>
      <c r="O5" s="18" t="s">
        <v>41</v>
      </c>
      <c r="P5" s="19">
        <f t="shared" si="2"/>
        <v>4</v>
      </c>
      <c r="Q5" s="2">
        <v>8</v>
      </c>
      <c r="R5" s="2" t="s">
        <v>42</v>
      </c>
      <c r="S5" s="21" t="s">
        <v>43</v>
      </c>
      <c r="T5" s="2">
        <v>2</v>
      </c>
      <c r="U5" s="16">
        <v>490</v>
      </c>
      <c r="V5" s="22">
        <f t="shared" si="3"/>
        <v>20.985010706638114</v>
      </c>
      <c r="W5" s="23">
        <f t="shared" si="4"/>
        <v>1845</v>
      </c>
      <c r="X5" s="24">
        <f t="shared" si="5"/>
        <v>79.014989293361879</v>
      </c>
      <c r="Y5" s="16">
        <v>269</v>
      </c>
      <c r="Z5" s="25">
        <f t="shared" si="6"/>
        <v>11.5203426124197</v>
      </c>
      <c r="AA5" s="17">
        <f t="shared" si="7"/>
        <v>1576</v>
      </c>
      <c r="AB5" s="16">
        <v>458</v>
      </c>
      <c r="AC5" s="26">
        <f t="shared" si="8"/>
        <v>29.060913705583758</v>
      </c>
      <c r="AD5" s="17">
        <f t="shared" si="9"/>
        <v>1118</v>
      </c>
      <c r="AE5" s="20">
        <v>3</v>
      </c>
      <c r="AF5" s="20" t="s">
        <v>44</v>
      </c>
      <c r="AG5" s="27" t="s">
        <v>45</v>
      </c>
      <c r="AH5" s="27">
        <v>1</v>
      </c>
      <c r="AI5" s="28" t="s">
        <v>46</v>
      </c>
      <c r="AJ5" s="16">
        <v>284</v>
      </c>
      <c r="AK5" s="29">
        <f t="shared" si="10"/>
        <v>18.020304568527919</v>
      </c>
      <c r="AL5" s="16">
        <v>26</v>
      </c>
      <c r="AM5" s="17">
        <f t="shared" si="11"/>
        <v>808</v>
      </c>
      <c r="AN5" s="22">
        <f t="shared" si="12"/>
        <v>72.271914132379251</v>
      </c>
    </row>
    <row r="6" spans="1:40" ht="24" x14ac:dyDescent="0.3">
      <c r="A6" s="15">
        <v>43602</v>
      </c>
      <c r="B6" s="30" t="s">
        <v>51</v>
      </c>
      <c r="C6" s="30">
        <v>17</v>
      </c>
      <c r="D6" s="30" t="s">
        <v>52</v>
      </c>
      <c r="E6" s="31">
        <v>43432</v>
      </c>
      <c r="F6" s="15">
        <f>SUM(E6+167)</f>
        <v>43599</v>
      </c>
      <c r="G6" s="32">
        <v>780</v>
      </c>
      <c r="H6" s="32">
        <v>780</v>
      </c>
      <c r="I6" s="32">
        <f t="shared" si="13"/>
        <v>0</v>
      </c>
      <c r="J6" s="16">
        <v>780</v>
      </c>
      <c r="K6" s="16">
        <v>25</v>
      </c>
      <c r="L6" s="33">
        <v>43606</v>
      </c>
      <c r="M6" s="33">
        <f t="shared" si="0"/>
        <v>43634</v>
      </c>
      <c r="N6" s="4">
        <f t="shared" si="1"/>
        <v>24.857142857142858</v>
      </c>
      <c r="O6" s="18" t="s">
        <v>41</v>
      </c>
      <c r="P6" s="19">
        <f t="shared" si="2"/>
        <v>4</v>
      </c>
      <c r="Q6" s="2">
        <v>2</v>
      </c>
      <c r="R6" s="2" t="s">
        <v>44</v>
      </c>
      <c r="S6" s="28" t="s">
        <v>46</v>
      </c>
      <c r="T6" s="2">
        <v>1</v>
      </c>
      <c r="U6" s="16">
        <v>41</v>
      </c>
      <c r="V6" s="34">
        <f t="shared" si="3"/>
        <v>5.2564102564102564</v>
      </c>
      <c r="W6" s="23">
        <f t="shared" si="4"/>
        <v>739</v>
      </c>
      <c r="X6" s="35">
        <f t="shared" si="5"/>
        <v>94.743589743589737</v>
      </c>
      <c r="Y6" s="16">
        <v>88</v>
      </c>
      <c r="Z6" s="36">
        <f t="shared" si="6"/>
        <v>11.282051282051283</v>
      </c>
      <c r="AA6" s="16">
        <f t="shared" si="7"/>
        <v>651</v>
      </c>
      <c r="AB6" s="32">
        <v>35</v>
      </c>
      <c r="AC6" s="26">
        <f t="shared" si="8"/>
        <v>5.376344086021505</v>
      </c>
      <c r="AD6" s="32">
        <f t="shared" si="9"/>
        <v>616</v>
      </c>
      <c r="AE6" s="20">
        <v>5</v>
      </c>
      <c r="AF6" s="20" t="s">
        <v>53</v>
      </c>
      <c r="AG6" s="27" t="s">
        <v>54</v>
      </c>
      <c r="AH6" s="27">
        <v>3</v>
      </c>
      <c r="AI6" s="21" t="s">
        <v>55</v>
      </c>
      <c r="AJ6" s="16">
        <v>162</v>
      </c>
      <c r="AK6" s="29">
        <f t="shared" si="10"/>
        <v>24.88479262672811</v>
      </c>
      <c r="AL6" s="16">
        <v>2</v>
      </c>
      <c r="AM6" s="16">
        <f t="shared" si="11"/>
        <v>452</v>
      </c>
      <c r="AN6" s="34">
        <f t="shared" si="12"/>
        <v>73.376623376623371</v>
      </c>
    </row>
    <row r="7" spans="1:40" ht="24" x14ac:dyDescent="0.3">
      <c r="A7" s="15">
        <v>43752</v>
      </c>
      <c r="B7" s="2" t="s">
        <v>39</v>
      </c>
      <c r="C7" s="2">
        <v>20</v>
      </c>
      <c r="D7" s="2" t="s">
        <v>40</v>
      </c>
      <c r="E7" s="15">
        <v>43581</v>
      </c>
      <c r="F7" s="15">
        <f>(E7+167)</f>
        <v>43748</v>
      </c>
      <c r="G7" s="32">
        <v>3520</v>
      </c>
      <c r="H7" s="32">
        <v>3514</v>
      </c>
      <c r="I7" s="32">
        <f t="shared" si="13"/>
        <v>6</v>
      </c>
      <c r="J7" s="16">
        <v>3514</v>
      </c>
      <c r="K7" s="16" t="s">
        <v>56</v>
      </c>
      <c r="L7" s="15">
        <v>43755</v>
      </c>
      <c r="M7" s="15">
        <f t="shared" si="0"/>
        <v>43783</v>
      </c>
      <c r="N7" s="4">
        <f t="shared" si="1"/>
        <v>24.857142857142858</v>
      </c>
      <c r="O7" s="18" t="s">
        <v>41</v>
      </c>
      <c r="P7" s="19">
        <f t="shared" si="2"/>
        <v>3</v>
      </c>
      <c r="Q7" s="2">
        <v>3.12</v>
      </c>
      <c r="R7" s="2" t="s">
        <v>44</v>
      </c>
      <c r="S7" s="28" t="s">
        <v>46</v>
      </c>
      <c r="T7" s="2">
        <v>1</v>
      </c>
      <c r="U7" s="16">
        <v>575</v>
      </c>
      <c r="V7" s="22">
        <f t="shared" si="3"/>
        <v>16.363118952760384</v>
      </c>
      <c r="W7" s="23">
        <f t="shared" si="4"/>
        <v>2939</v>
      </c>
      <c r="X7" s="24">
        <f t="shared" si="5"/>
        <v>83.636881047239612</v>
      </c>
      <c r="Y7" s="16">
        <v>312</v>
      </c>
      <c r="Z7" s="25">
        <f t="shared" si="6"/>
        <v>8.8787706317586803</v>
      </c>
      <c r="AA7" s="17">
        <f t="shared" si="7"/>
        <v>2627</v>
      </c>
      <c r="AB7" s="16">
        <v>288</v>
      </c>
      <c r="AC7" s="26">
        <f t="shared" si="8"/>
        <v>10.963075751808146</v>
      </c>
      <c r="AD7" s="17">
        <f t="shared" si="9"/>
        <v>2339</v>
      </c>
      <c r="AE7" s="20">
        <v>6</v>
      </c>
      <c r="AF7" s="20" t="s">
        <v>53</v>
      </c>
      <c r="AG7" s="17" t="s">
        <v>54</v>
      </c>
      <c r="AH7" s="27">
        <v>3</v>
      </c>
      <c r="AI7" s="21" t="s">
        <v>55</v>
      </c>
      <c r="AJ7" s="16">
        <v>479</v>
      </c>
      <c r="AK7" s="29">
        <f t="shared" si="10"/>
        <v>18.233726684430909</v>
      </c>
      <c r="AL7" s="16">
        <v>60</v>
      </c>
      <c r="AM7" s="17">
        <f t="shared" si="11"/>
        <v>1800</v>
      </c>
      <c r="AN7" s="22">
        <f t="shared" si="12"/>
        <v>76.955964087216756</v>
      </c>
    </row>
    <row r="8" spans="1:40" x14ac:dyDescent="0.3">
      <c r="A8" s="15">
        <v>43661</v>
      </c>
      <c r="B8" s="2" t="s">
        <v>47</v>
      </c>
      <c r="C8" s="2">
        <v>9</v>
      </c>
      <c r="D8" s="2" t="s">
        <v>48</v>
      </c>
      <c r="E8" s="31">
        <v>43488</v>
      </c>
      <c r="F8" s="15">
        <f t="shared" ref="F8:F65" si="14">SUM(E8+167)</f>
        <v>43655</v>
      </c>
      <c r="G8" s="32">
        <v>2058</v>
      </c>
      <c r="H8" s="32">
        <v>2048</v>
      </c>
      <c r="I8" s="32">
        <f t="shared" si="13"/>
        <v>10</v>
      </c>
      <c r="J8" s="16">
        <v>90</v>
      </c>
      <c r="K8" s="16" t="s">
        <v>57</v>
      </c>
      <c r="L8" s="33">
        <v>43665</v>
      </c>
      <c r="M8" s="33">
        <f t="shared" si="0"/>
        <v>43693</v>
      </c>
      <c r="N8" s="4">
        <f t="shared" si="1"/>
        <v>25.285714285714285</v>
      </c>
      <c r="O8" s="18" t="s">
        <v>41</v>
      </c>
      <c r="P8" s="19">
        <f t="shared" si="2"/>
        <v>4</v>
      </c>
      <c r="Q8" s="2">
        <v>3</v>
      </c>
      <c r="R8" s="2" t="s">
        <v>44</v>
      </c>
      <c r="S8" s="28" t="s">
        <v>46</v>
      </c>
      <c r="T8" s="2">
        <v>1</v>
      </c>
      <c r="U8" s="16">
        <v>18</v>
      </c>
      <c r="V8" s="34">
        <f t="shared" si="3"/>
        <v>20</v>
      </c>
      <c r="W8" s="23">
        <f t="shared" si="4"/>
        <v>72</v>
      </c>
      <c r="X8" s="35">
        <f t="shared" si="5"/>
        <v>80</v>
      </c>
      <c r="Y8" s="16">
        <v>7</v>
      </c>
      <c r="Z8" s="36">
        <f t="shared" si="6"/>
        <v>7.7777777777777777</v>
      </c>
      <c r="AA8" s="16">
        <f t="shared" si="7"/>
        <v>65</v>
      </c>
      <c r="AB8" s="32">
        <v>2</v>
      </c>
      <c r="AC8" s="26">
        <f t="shared" si="8"/>
        <v>3.0769230769230771</v>
      </c>
      <c r="AD8" s="32">
        <f t="shared" si="9"/>
        <v>63</v>
      </c>
      <c r="AE8" s="20">
        <v>5</v>
      </c>
      <c r="AF8" s="20" t="s">
        <v>44</v>
      </c>
      <c r="AG8" s="27" t="s">
        <v>45</v>
      </c>
      <c r="AH8" s="27">
        <v>1</v>
      </c>
      <c r="AI8" s="28" t="s">
        <v>46</v>
      </c>
      <c r="AJ8" s="16">
        <v>22</v>
      </c>
      <c r="AK8" s="29">
        <f t="shared" si="10"/>
        <v>33.846153846153847</v>
      </c>
      <c r="AL8" s="16">
        <v>12</v>
      </c>
      <c r="AM8" s="16">
        <f t="shared" si="11"/>
        <v>29</v>
      </c>
      <c r="AN8" s="34">
        <f t="shared" si="12"/>
        <v>46.031746031746032</v>
      </c>
    </row>
    <row r="9" spans="1:40" x14ac:dyDescent="0.3">
      <c r="A9" s="15">
        <v>43661</v>
      </c>
      <c r="B9" s="2" t="s">
        <v>50</v>
      </c>
      <c r="C9" s="2">
        <v>10</v>
      </c>
      <c r="D9" s="2" t="s">
        <v>48</v>
      </c>
      <c r="E9" s="31">
        <v>43488</v>
      </c>
      <c r="F9" s="15">
        <f t="shared" si="14"/>
        <v>43655</v>
      </c>
      <c r="G9" s="32">
        <v>2197</v>
      </c>
      <c r="H9" s="32">
        <v>2189</v>
      </c>
      <c r="I9" s="32">
        <f t="shared" si="13"/>
        <v>8</v>
      </c>
      <c r="J9" s="16">
        <v>90</v>
      </c>
      <c r="K9" s="16" t="s">
        <v>57</v>
      </c>
      <c r="L9" s="33">
        <v>43665</v>
      </c>
      <c r="M9" s="33">
        <f t="shared" si="0"/>
        <v>43693</v>
      </c>
      <c r="N9" s="4">
        <f t="shared" si="1"/>
        <v>25.285714285714285</v>
      </c>
      <c r="O9" s="18" t="s">
        <v>41</v>
      </c>
      <c r="P9" s="19">
        <f t="shared" si="2"/>
        <v>4</v>
      </c>
      <c r="Q9" s="2">
        <v>3</v>
      </c>
      <c r="R9" s="2" t="s">
        <v>44</v>
      </c>
      <c r="S9" s="28" t="s">
        <v>46</v>
      </c>
      <c r="T9" s="2">
        <v>1</v>
      </c>
      <c r="U9" s="16">
        <v>22</v>
      </c>
      <c r="V9" s="34">
        <f t="shared" si="3"/>
        <v>24.444444444444443</v>
      </c>
      <c r="W9" s="23">
        <f t="shared" si="4"/>
        <v>68</v>
      </c>
      <c r="X9" s="35">
        <f t="shared" si="5"/>
        <v>75.555555555555557</v>
      </c>
      <c r="Y9" s="16">
        <v>6</v>
      </c>
      <c r="Z9" s="36">
        <f t="shared" si="6"/>
        <v>6.666666666666667</v>
      </c>
      <c r="AA9" s="16">
        <f t="shared" si="7"/>
        <v>62</v>
      </c>
      <c r="AB9" s="32">
        <v>6</v>
      </c>
      <c r="AC9" s="26">
        <f t="shared" si="8"/>
        <v>9.67741935483871</v>
      </c>
      <c r="AD9" s="32">
        <f t="shared" si="9"/>
        <v>56</v>
      </c>
      <c r="AE9" s="20">
        <v>5</v>
      </c>
      <c r="AF9" s="20" t="s">
        <v>44</v>
      </c>
      <c r="AG9" s="27" t="s">
        <v>45</v>
      </c>
      <c r="AH9" s="27">
        <v>1</v>
      </c>
      <c r="AI9" s="28" t="s">
        <v>46</v>
      </c>
      <c r="AJ9" s="16">
        <v>20</v>
      </c>
      <c r="AK9" s="29">
        <f t="shared" si="10"/>
        <v>32.258064516129032</v>
      </c>
      <c r="AL9" s="16">
        <v>3</v>
      </c>
      <c r="AM9" s="16">
        <f t="shared" si="11"/>
        <v>33</v>
      </c>
      <c r="AN9" s="34">
        <f t="shared" si="12"/>
        <v>58.928571428571431</v>
      </c>
    </row>
    <row r="10" spans="1:40" x14ac:dyDescent="0.3">
      <c r="A10" s="15">
        <v>43752</v>
      </c>
      <c r="B10" s="2" t="s">
        <v>58</v>
      </c>
      <c r="C10" s="2">
        <v>1</v>
      </c>
      <c r="D10" s="2" t="s">
        <v>54</v>
      </c>
      <c r="E10" s="15">
        <v>43581</v>
      </c>
      <c r="F10" s="15">
        <f t="shared" si="14"/>
        <v>43748</v>
      </c>
      <c r="G10" s="32">
        <v>1000</v>
      </c>
      <c r="H10" s="32">
        <v>996</v>
      </c>
      <c r="I10" s="32">
        <f t="shared" si="13"/>
        <v>4</v>
      </c>
      <c r="J10" s="16">
        <v>996</v>
      </c>
      <c r="K10" s="16">
        <v>47</v>
      </c>
      <c r="L10" s="15">
        <v>43760</v>
      </c>
      <c r="M10" s="15">
        <f t="shared" si="0"/>
        <v>43788</v>
      </c>
      <c r="N10" s="4">
        <f t="shared" si="1"/>
        <v>25.571428571428573</v>
      </c>
      <c r="O10" s="18" t="s">
        <v>41</v>
      </c>
      <c r="P10" s="19">
        <f t="shared" si="2"/>
        <v>8</v>
      </c>
      <c r="Q10" s="2">
        <v>4</v>
      </c>
      <c r="R10" s="2" t="s">
        <v>44</v>
      </c>
      <c r="S10" s="28" t="s">
        <v>46</v>
      </c>
      <c r="T10" s="2">
        <v>1</v>
      </c>
      <c r="U10" s="16">
        <v>482</v>
      </c>
      <c r="V10" s="22">
        <f t="shared" si="3"/>
        <v>48.393574297188756</v>
      </c>
      <c r="W10" s="23">
        <f t="shared" si="4"/>
        <v>514</v>
      </c>
      <c r="X10" s="24">
        <f t="shared" si="5"/>
        <v>51.606425702811244</v>
      </c>
      <c r="Y10" s="16">
        <v>72</v>
      </c>
      <c r="Z10" s="25">
        <f t="shared" si="6"/>
        <v>7.2289156626506017</v>
      </c>
      <c r="AA10" s="17">
        <f t="shared" si="7"/>
        <v>442</v>
      </c>
      <c r="AB10" s="16">
        <v>11</v>
      </c>
      <c r="AC10" s="26">
        <f t="shared" si="8"/>
        <v>2.4886877828054299</v>
      </c>
      <c r="AD10" s="17">
        <f t="shared" si="9"/>
        <v>431</v>
      </c>
      <c r="AE10" s="20" t="s">
        <v>59</v>
      </c>
      <c r="AF10" s="20" t="s">
        <v>44</v>
      </c>
      <c r="AG10" s="27" t="s">
        <v>45</v>
      </c>
      <c r="AH10" s="27">
        <v>1</v>
      </c>
      <c r="AI10" s="28" t="s">
        <v>46</v>
      </c>
      <c r="AJ10" s="16">
        <v>73</v>
      </c>
      <c r="AK10" s="29">
        <f t="shared" si="10"/>
        <v>16.5158371040724</v>
      </c>
      <c r="AL10" s="16">
        <v>11</v>
      </c>
      <c r="AM10" s="17">
        <f t="shared" si="11"/>
        <v>347</v>
      </c>
      <c r="AN10" s="22">
        <f t="shared" si="12"/>
        <v>80.51044083526682</v>
      </c>
    </row>
    <row r="11" spans="1:40" x14ac:dyDescent="0.3">
      <c r="A11" s="15">
        <v>43759</v>
      </c>
      <c r="B11" s="2" t="s">
        <v>58</v>
      </c>
      <c r="C11" s="2">
        <v>1</v>
      </c>
      <c r="D11" s="2" t="s">
        <v>54</v>
      </c>
      <c r="E11" s="15">
        <v>43581</v>
      </c>
      <c r="F11" s="15">
        <f t="shared" si="14"/>
        <v>43748</v>
      </c>
      <c r="G11" s="32">
        <v>2800</v>
      </c>
      <c r="H11" s="32">
        <v>2798</v>
      </c>
      <c r="I11" s="32">
        <f t="shared" si="13"/>
        <v>2</v>
      </c>
      <c r="J11" s="16">
        <v>2798</v>
      </c>
      <c r="K11" s="16">
        <v>47</v>
      </c>
      <c r="L11" s="15">
        <v>43760</v>
      </c>
      <c r="M11" s="15">
        <f t="shared" si="0"/>
        <v>43788</v>
      </c>
      <c r="N11" s="4">
        <f t="shared" si="1"/>
        <v>25.571428571428573</v>
      </c>
      <c r="O11" s="18" t="s">
        <v>41</v>
      </c>
      <c r="P11" s="19">
        <f t="shared" si="2"/>
        <v>1</v>
      </c>
      <c r="Q11" s="2">
        <v>8</v>
      </c>
      <c r="R11" s="2" t="s">
        <v>42</v>
      </c>
      <c r="S11" s="21" t="s">
        <v>43</v>
      </c>
      <c r="T11" s="2">
        <v>2</v>
      </c>
      <c r="U11" s="16">
        <v>533</v>
      </c>
      <c r="V11" s="22">
        <f t="shared" si="3"/>
        <v>19.049320943531093</v>
      </c>
      <c r="W11" s="23">
        <f t="shared" si="4"/>
        <v>2265</v>
      </c>
      <c r="X11" s="24">
        <f t="shared" si="5"/>
        <v>80.950679056468914</v>
      </c>
      <c r="Y11" s="16">
        <v>166</v>
      </c>
      <c r="Z11" s="25">
        <f t="shared" si="6"/>
        <v>5.9328091493924235</v>
      </c>
      <c r="AA11" s="17">
        <f t="shared" si="7"/>
        <v>2099</v>
      </c>
      <c r="AB11" s="16">
        <v>53</v>
      </c>
      <c r="AC11" s="26">
        <f t="shared" si="8"/>
        <v>2.5250119104335398</v>
      </c>
      <c r="AD11" s="17">
        <f t="shared" si="9"/>
        <v>2046</v>
      </c>
      <c r="AE11" s="20">
        <v>1</v>
      </c>
      <c r="AF11" s="20" t="s">
        <v>44</v>
      </c>
      <c r="AG11" s="17" t="s">
        <v>45</v>
      </c>
      <c r="AH11" s="27">
        <v>1</v>
      </c>
      <c r="AI11" s="28" t="s">
        <v>46</v>
      </c>
      <c r="AJ11" s="16">
        <v>500</v>
      </c>
      <c r="AK11" s="29">
        <f t="shared" si="10"/>
        <v>23.820867079561697</v>
      </c>
      <c r="AL11" s="16">
        <v>34</v>
      </c>
      <c r="AM11" s="17">
        <f t="shared" si="11"/>
        <v>1512</v>
      </c>
      <c r="AN11" s="22">
        <f t="shared" si="12"/>
        <v>73.90029325513197</v>
      </c>
    </row>
    <row r="12" spans="1:40" ht="24" x14ac:dyDescent="0.3">
      <c r="A12" s="15">
        <v>43661</v>
      </c>
      <c r="B12" s="2" t="s">
        <v>47</v>
      </c>
      <c r="C12" s="2">
        <v>9</v>
      </c>
      <c r="D12" s="2" t="s">
        <v>48</v>
      </c>
      <c r="E12" s="31">
        <v>43488</v>
      </c>
      <c r="F12" s="15">
        <f t="shared" si="14"/>
        <v>43655</v>
      </c>
      <c r="G12" s="32"/>
      <c r="H12" s="32"/>
      <c r="I12" s="32"/>
      <c r="J12" s="16">
        <v>1958</v>
      </c>
      <c r="K12" s="16">
        <v>34</v>
      </c>
      <c r="L12" s="33">
        <v>43669</v>
      </c>
      <c r="M12" s="33">
        <f t="shared" si="0"/>
        <v>43697</v>
      </c>
      <c r="N12" s="4">
        <f t="shared" si="1"/>
        <v>25.857142857142858</v>
      </c>
      <c r="O12" s="18" t="s">
        <v>41</v>
      </c>
      <c r="P12" s="19">
        <f t="shared" si="2"/>
        <v>8</v>
      </c>
      <c r="Q12" s="2">
        <v>9</v>
      </c>
      <c r="R12" s="20" t="s">
        <v>42</v>
      </c>
      <c r="S12" s="21" t="s">
        <v>43</v>
      </c>
      <c r="T12" s="2">
        <v>2</v>
      </c>
      <c r="U12" s="16">
        <v>447</v>
      </c>
      <c r="V12" s="34">
        <f t="shared" si="3"/>
        <v>22.829417773237999</v>
      </c>
      <c r="W12" s="23">
        <f t="shared" si="4"/>
        <v>1511</v>
      </c>
      <c r="X12" s="35">
        <f t="shared" si="5"/>
        <v>77.170582226761994</v>
      </c>
      <c r="Y12" s="16">
        <v>222</v>
      </c>
      <c r="Z12" s="36">
        <f t="shared" si="6"/>
        <v>11.338100102145047</v>
      </c>
      <c r="AA12" s="16">
        <f t="shared" si="7"/>
        <v>1289</v>
      </c>
      <c r="AB12" s="32">
        <v>30</v>
      </c>
      <c r="AC12" s="26">
        <f t="shared" si="8"/>
        <v>2.3273855702094646</v>
      </c>
      <c r="AD12" s="32">
        <f t="shared" si="9"/>
        <v>1259</v>
      </c>
      <c r="AE12" s="20">
        <v>5.6</v>
      </c>
      <c r="AF12" s="20" t="s">
        <v>53</v>
      </c>
      <c r="AG12" s="27" t="s">
        <v>54</v>
      </c>
      <c r="AH12" s="27">
        <v>3</v>
      </c>
      <c r="AI12" s="21" t="s">
        <v>55</v>
      </c>
      <c r="AJ12" s="16">
        <v>398</v>
      </c>
      <c r="AK12" s="29">
        <f t="shared" si="10"/>
        <v>30.876648564778897</v>
      </c>
      <c r="AL12" s="16">
        <v>12</v>
      </c>
      <c r="AM12" s="16">
        <f t="shared" si="11"/>
        <v>849</v>
      </c>
      <c r="AN12" s="34">
        <f t="shared" si="12"/>
        <v>67.434471803018269</v>
      </c>
    </row>
    <row r="13" spans="1:40" ht="24" x14ac:dyDescent="0.3">
      <c r="A13" s="15">
        <v>43661</v>
      </c>
      <c r="B13" s="2" t="s">
        <v>50</v>
      </c>
      <c r="C13" s="2">
        <v>10</v>
      </c>
      <c r="D13" s="2" t="s">
        <v>48</v>
      </c>
      <c r="E13" s="31">
        <v>43488</v>
      </c>
      <c r="F13" s="15">
        <f t="shared" si="14"/>
        <v>43655</v>
      </c>
      <c r="G13" s="32"/>
      <c r="H13" s="32"/>
      <c r="I13" s="32"/>
      <c r="J13" s="16">
        <v>2099</v>
      </c>
      <c r="K13" s="16">
        <v>34</v>
      </c>
      <c r="L13" s="33">
        <v>43669</v>
      </c>
      <c r="M13" s="33">
        <f t="shared" si="0"/>
        <v>43697</v>
      </c>
      <c r="N13" s="4">
        <f t="shared" si="1"/>
        <v>25.857142857142858</v>
      </c>
      <c r="O13" s="18" t="s">
        <v>41</v>
      </c>
      <c r="P13" s="19">
        <f t="shared" si="2"/>
        <v>8</v>
      </c>
      <c r="Q13" s="2">
        <v>4</v>
      </c>
      <c r="R13" s="2" t="s">
        <v>44</v>
      </c>
      <c r="S13" s="28" t="s">
        <v>46</v>
      </c>
      <c r="T13" s="2">
        <v>1</v>
      </c>
      <c r="U13" s="16">
        <v>687</v>
      </c>
      <c r="V13" s="34">
        <f t="shared" si="3"/>
        <v>32.72987136731777</v>
      </c>
      <c r="W13" s="23">
        <f t="shared" si="4"/>
        <v>1412</v>
      </c>
      <c r="X13" s="35">
        <f t="shared" si="5"/>
        <v>67.27012863268223</v>
      </c>
      <c r="Y13" s="16">
        <v>197</v>
      </c>
      <c r="Z13" s="36">
        <f t="shared" si="6"/>
        <v>9.3854216293473076</v>
      </c>
      <c r="AA13" s="16">
        <f t="shared" si="7"/>
        <v>1215</v>
      </c>
      <c r="AB13" s="32">
        <v>55</v>
      </c>
      <c r="AC13" s="26">
        <f t="shared" si="8"/>
        <v>4.5267489711934159</v>
      </c>
      <c r="AD13" s="32">
        <f t="shared" si="9"/>
        <v>1160</v>
      </c>
      <c r="AE13" s="20">
        <v>6</v>
      </c>
      <c r="AF13" s="20" t="s">
        <v>53</v>
      </c>
      <c r="AG13" s="27" t="s">
        <v>54</v>
      </c>
      <c r="AH13" s="27">
        <v>3</v>
      </c>
      <c r="AI13" s="21" t="s">
        <v>55</v>
      </c>
      <c r="AJ13" s="16">
        <v>345</v>
      </c>
      <c r="AK13" s="29">
        <f t="shared" si="10"/>
        <v>28.395061728395063</v>
      </c>
      <c r="AL13" s="16">
        <v>29</v>
      </c>
      <c r="AM13" s="16">
        <f t="shared" si="11"/>
        <v>786</v>
      </c>
      <c r="AN13" s="34">
        <f t="shared" si="12"/>
        <v>67.758620689655174</v>
      </c>
    </row>
    <row r="14" spans="1:40" ht="24" x14ac:dyDescent="0.3">
      <c r="A14" s="15">
        <v>43609</v>
      </c>
      <c r="B14" s="30" t="s">
        <v>51</v>
      </c>
      <c r="C14" s="30">
        <v>17</v>
      </c>
      <c r="D14" s="2" t="s">
        <v>52</v>
      </c>
      <c r="E14" s="31">
        <v>43432</v>
      </c>
      <c r="F14" s="15">
        <f t="shared" si="14"/>
        <v>43599</v>
      </c>
      <c r="G14" s="32">
        <v>3500</v>
      </c>
      <c r="H14" s="32">
        <v>3492</v>
      </c>
      <c r="I14" s="32">
        <f>SUM(G14-H14)</f>
        <v>8</v>
      </c>
      <c r="J14" s="16">
        <v>3492</v>
      </c>
      <c r="K14" s="16">
        <v>26</v>
      </c>
      <c r="L14" s="33">
        <v>43613</v>
      </c>
      <c r="M14" s="33">
        <f t="shared" si="0"/>
        <v>43641</v>
      </c>
      <c r="N14" s="4">
        <f t="shared" si="1"/>
        <v>25.857142857142858</v>
      </c>
      <c r="O14" s="18" t="s">
        <v>41</v>
      </c>
      <c r="P14" s="19">
        <f t="shared" si="2"/>
        <v>4</v>
      </c>
      <c r="Q14" s="2">
        <v>10</v>
      </c>
      <c r="R14" s="2" t="s">
        <v>44</v>
      </c>
      <c r="S14" s="28" t="s">
        <v>46</v>
      </c>
      <c r="T14" s="2">
        <v>1</v>
      </c>
      <c r="U14" s="16">
        <v>188</v>
      </c>
      <c r="V14" s="34">
        <f t="shared" si="3"/>
        <v>5.3837342497136316</v>
      </c>
      <c r="W14" s="23">
        <f t="shared" si="4"/>
        <v>3304</v>
      </c>
      <c r="X14" s="35">
        <f t="shared" si="5"/>
        <v>94.61626575028636</v>
      </c>
      <c r="Y14" s="16">
        <v>364</v>
      </c>
      <c r="Z14" s="36">
        <f t="shared" si="6"/>
        <v>10.423825887743414</v>
      </c>
      <c r="AA14" s="16">
        <f t="shared" si="7"/>
        <v>2940</v>
      </c>
      <c r="AB14" s="32">
        <v>123</v>
      </c>
      <c r="AC14" s="26">
        <f t="shared" si="8"/>
        <v>4.1836734693877551</v>
      </c>
      <c r="AD14" s="32">
        <f t="shared" si="9"/>
        <v>2817</v>
      </c>
      <c r="AE14" s="20">
        <v>6</v>
      </c>
      <c r="AF14" s="20" t="s">
        <v>53</v>
      </c>
      <c r="AG14" s="27" t="s">
        <v>54</v>
      </c>
      <c r="AH14" s="27">
        <v>3</v>
      </c>
      <c r="AI14" s="21" t="s">
        <v>55</v>
      </c>
      <c r="AJ14" s="16">
        <v>771</v>
      </c>
      <c r="AK14" s="29">
        <f t="shared" si="10"/>
        <v>26.224489795918366</v>
      </c>
      <c r="AL14" s="16">
        <v>171</v>
      </c>
      <c r="AM14" s="16">
        <f t="shared" si="11"/>
        <v>1875</v>
      </c>
      <c r="AN14" s="34">
        <f t="shared" si="12"/>
        <v>66.560170394036206</v>
      </c>
    </row>
    <row r="15" spans="1:40" x14ac:dyDescent="0.3">
      <c r="A15" s="15">
        <v>43668</v>
      </c>
      <c r="B15" s="2" t="s">
        <v>47</v>
      </c>
      <c r="C15" s="2">
        <v>9</v>
      </c>
      <c r="D15" s="2" t="s">
        <v>48</v>
      </c>
      <c r="E15" s="31">
        <v>43488</v>
      </c>
      <c r="F15" s="15">
        <f t="shared" si="14"/>
        <v>43655</v>
      </c>
      <c r="G15" s="32">
        <v>3749</v>
      </c>
      <c r="H15" s="32">
        <v>3743</v>
      </c>
      <c r="I15" s="32">
        <f>SUM(G15-H15)</f>
        <v>6</v>
      </c>
      <c r="J15" s="16">
        <v>90</v>
      </c>
      <c r="K15" s="16" t="s">
        <v>60</v>
      </c>
      <c r="L15" s="33">
        <v>43671</v>
      </c>
      <c r="M15" s="33">
        <f t="shared" si="0"/>
        <v>43699</v>
      </c>
      <c r="N15" s="4">
        <f t="shared" si="1"/>
        <v>26.142857142857142</v>
      </c>
      <c r="O15" s="18" t="s">
        <v>41</v>
      </c>
      <c r="P15" s="19">
        <f t="shared" si="2"/>
        <v>3</v>
      </c>
      <c r="Q15" s="2">
        <v>2</v>
      </c>
      <c r="R15" s="2" t="s">
        <v>44</v>
      </c>
      <c r="S15" s="28" t="s">
        <v>46</v>
      </c>
      <c r="T15" s="2">
        <v>1</v>
      </c>
      <c r="U15" s="16">
        <v>19</v>
      </c>
      <c r="V15" s="34">
        <f t="shared" si="3"/>
        <v>21.111111111111111</v>
      </c>
      <c r="W15" s="23">
        <f t="shared" si="4"/>
        <v>71</v>
      </c>
      <c r="X15" s="35">
        <f t="shared" si="5"/>
        <v>78.888888888888886</v>
      </c>
      <c r="Y15" s="16">
        <v>6</v>
      </c>
      <c r="Z15" s="36">
        <f t="shared" si="6"/>
        <v>6.666666666666667</v>
      </c>
      <c r="AA15" s="16">
        <f t="shared" si="7"/>
        <v>65</v>
      </c>
      <c r="AB15" s="32">
        <v>2</v>
      </c>
      <c r="AC15" s="26">
        <f t="shared" si="8"/>
        <v>3.0769230769230771</v>
      </c>
      <c r="AD15" s="32">
        <f t="shared" si="9"/>
        <v>63</v>
      </c>
      <c r="AE15" s="20">
        <v>2</v>
      </c>
      <c r="AF15" s="20" t="s">
        <v>44</v>
      </c>
      <c r="AG15" s="27" t="s">
        <v>45</v>
      </c>
      <c r="AH15" s="27">
        <v>1</v>
      </c>
      <c r="AI15" s="28" t="s">
        <v>46</v>
      </c>
      <c r="AJ15" s="16">
        <v>34</v>
      </c>
      <c r="AK15" s="29">
        <f t="shared" si="10"/>
        <v>52.307692307692307</v>
      </c>
      <c r="AL15" s="16">
        <v>4</v>
      </c>
      <c r="AM15" s="16">
        <f t="shared" si="11"/>
        <v>25</v>
      </c>
      <c r="AN15" s="34">
        <f t="shared" si="12"/>
        <v>39.682539682539684</v>
      </c>
    </row>
    <row r="16" spans="1:40" x14ac:dyDescent="0.3">
      <c r="A16" s="15">
        <v>43668</v>
      </c>
      <c r="B16" s="2" t="s">
        <v>50</v>
      </c>
      <c r="C16" s="2">
        <v>10</v>
      </c>
      <c r="D16" s="2" t="s">
        <v>48</v>
      </c>
      <c r="E16" s="31">
        <v>43488</v>
      </c>
      <c r="F16" s="15">
        <f t="shared" si="14"/>
        <v>43655</v>
      </c>
      <c r="G16" s="32">
        <v>4270</v>
      </c>
      <c r="H16" s="32">
        <v>4262</v>
      </c>
      <c r="I16" s="32">
        <f>SUM(G16-H16)</f>
        <v>8</v>
      </c>
      <c r="J16" s="16">
        <v>90</v>
      </c>
      <c r="K16" s="16" t="s">
        <v>60</v>
      </c>
      <c r="L16" s="33">
        <v>43671</v>
      </c>
      <c r="M16" s="33">
        <f t="shared" si="0"/>
        <v>43699</v>
      </c>
      <c r="N16" s="4">
        <f t="shared" si="1"/>
        <v>26.142857142857142</v>
      </c>
      <c r="O16" s="18" t="s">
        <v>41</v>
      </c>
      <c r="P16" s="19">
        <f t="shared" si="2"/>
        <v>3</v>
      </c>
      <c r="Q16" s="2">
        <v>2</v>
      </c>
      <c r="R16" s="2" t="s">
        <v>44</v>
      </c>
      <c r="S16" s="28" t="s">
        <v>46</v>
      </c>
      <c r="T16" s="2">
        <v>1</v>
      </c>
      <c r="U16" s="16">
        <v>18</v>
      </c>
      <c r="V16" s="34">
        <f t="shared" si="3"/>
        <v>20</v>
      </c>
      <c r="W16" s="23">
        <f t="shared" si="4"/>
        <v>72</v>
      </c>
      <c r="X16" s="35">
        <f t="shared" si="5"/>
        <v>80</v>
      </c>
      <c r="Y16" s="16">
        <v>5</v>
      </c>
      <c r="Z16" s="36">
        <f t="shared" si="6"/>
        <v>5.5555555555555554</v>
      </c>
      <c r="AA16" s="16">
        <f t="shared" si="7"/>
        <v>67</v>
      </c>
      <c r="AB16" s="32">
        <v>1</v>
      </c>
      <c r="AC16" s="26">
        <f t="shared" si="8"/>
        <v>1.4925373134328359</v>
      </c>
      <c r="AD16" s="32">
        <f t="shared" si="9"/>
        <v>66</v>
      </c>
      <c r="AE16" s="20">
        <v>2</v>
      </c>
      <c r="AF16" s="20" t="s">
        <v>44</v>
      </c>
      <c r="AG16" s="27" t="s">
        <v>45</v>
      </c>
      <c r="AH16" s="27">
        <v>1</v>
      </c>
      <c r="AI16" s="28" t="s">
        <v>46</v>
      </c>
      <c r="AJ16" s="16">
        <v>25</v>
      </c>
      <c r="AK16" s="29">
        <f t="shared" si="10"/>
        <v>37.313432835820898</v>
      </c>
      <c r="AL16" s="16">
        <v>4</v>
      </c>
      <c r="AM16" s="16">
        <f t="shared" si="11"/>
        <v>37</v>
      </c>
      <c r="AN16" s="34">
        <f t="shared" si="12"/>
        <v>56.060606060606055</v>
      </c>
    </row>
    <row r="17" spans="1:40" x14ac:dyDescent="0.3">
      <c r="A17" s="15">
        <v>43668</v>
      </c>
      <c r="B17" s="2" t="s">
        <v>61</v>
      </c>
      <c r="C17" s="2">
        <v>14</v>
      </c>
      <c r="D17" s="2" t="s">
        <v>62</v>
      </c>
      <c r="E17" s="15">
        <v>43488</v>
      </c>
      <c r="F17" s="15">
        <f t="shared" si="14"/>
        <v>43655</v>
      </c>
      <c r="G17" s="32">
        <v>4900</v>
      </c>
      <c r="H17" s="32">
        <v>4893</v>
      </c>
      <c r="I17" s="32">
        <v>7</v>
      </c>
      <c r="J17" s="16">
        <v>4893</v>
      </c>
      <c r="K17" s="16" t="s">
        <v>60</v>
      </c>
      <c r="L17" s="33">
        <v>43671</v>
      </c>
      <c r="M17" s="33">
        <f t="shared" si="0"/>
        <v>43699</v>
      </c>
      <c r="N17" s="4">
        <f t="shared" si="1"/>
        <v>26.142857142857142</v>
      </c>
      <c r="O17" s="18" t="s">
        <v>41</v>
      </c>
      <c r="P17" s="19">
        <f t="shared" si="2"/>
        <v>3</v>
      </c>
      <c r="Q17" s="2">
        <v>1</v>
      </c>
      <c r="R17" s="2" t="s">
        <v>44</v>
      </c>
      <c r="S17" s="28" t="s">
        <v>46</v>
      </c>
      <c r="T17" s="2">
        <v>1</v>
      </c>
      <c r="U17" s="16">
        <v>472</v>
      </c>
      <c r="V17" s="34">
        <f t="shared" si="3"/>
        <v>9.6464336807684443</v>
      </c>
      <c r="W17" s="23">
        <f t="shared" si="4"/>
        <v>4421</v>
      </c>
      <c r="X17" s="35">
        <f t="shared" si="5"/>
        <v>90.353566319231561</v>
      </c>
      <c r="Y17" s="16">
        <v>750</v>
      </c>
      <c r="Z17" s="36">
        <f t="shared" si="6"/>
        <v>15.328019619865113</v>
      </c>
      <c r="AA17" s="16">
        <f t="shared" si="7"/>
        <v>3671</v>
      </c>
      <c r="AB17" s="32">
        <v>65</v>
      </c>
      <c r="AC17" s="26">
        <f t="shared" si="8"/>
        <v>1.7706347044402071</v>
      </c>
      <c r="AD17" s="32">
        <f t="shared" si="9"/>
        <v>3606</v>
      </c>
      <c r="AE17" s="20" t="s">
        <v>63</v>
      </c>
      <c r="AF17" s="20" t="s">
        <v>44</v>
      </c>
      <c r="AG17" s="27" t="s">
        <v>45</v>
      </c>
      <c r="AH17" s="27">
        <v>1</v>
      </c>
      <c r="AI17" s="28" t="s">
        <v>46</v>
      </c>
      <c r="AJ17" s="16">
        <v>1989</v>
      </c>
      <c r="AK17" s="29">
        <f t="shared" si="10"/>
        <v>54.181421955870334</v>
      </c>
      <c r="AL17" s="16">
        <v>114</v>
      </c>
      <c r="AM17" s="16">
        <f t="shared" si="11"/>
        <v>1503</v>
      </c>
      <c r="AN17" s="34">
        <f t="shared" si="12"/>
        <v>41.680532445923461</v>
      </c>
    </row>
    <row r="18" spans="1:40" x14ac:dyDescent="0.3">
      <c r="A18" s="15">
        <v>43544</v>
      </c>
      <c r="B18" s="30" t="s">
        <v>64</v>
      </c>
      <c r="C18" s="2">
        <v>19</v>
      </c>
      <c r="D18" s="2" t="s">
        <v>65</v>
      </c>
      <c r="E18" s="31">
        <v>43362</v>
      </c>
      <c r="F18" s="15">
        <f t="shared" si="14"/>
        <v>43529</v>
      </c>
      <c r="G18" s="32">
        <v>8400</v>
      </c>
      <c r="H18" s="32">
        <v>8382</v>
      </c>
      <c r="I18" s="32">
        <v>0</v>
      </c>
      <c r="J18" s="16">
        <v>2520</v>
      </c>
      <c r="K18" s="16" t="s">
        <v>66</v>
      </c>
      <c r="L18" s="33">
        <v>43545</v>
      </c>
      <c r="M18" s="33">
        <f t="shared" si="0"/>
        <v>43573</v>
      </c>
      <c r="N18" s="4">
        <f t="shared" si="1"/>
        <v>26.142857142857142</v>
      </c>
      <c r="O18" s="18" t="s">
        <v>41</v>
      </c>
      <c r="P18" s="19">
        <f t="shared" si="2"/>
        <v>1</v>
      </c>
      <c r="Q18" s="2">
        <v>6</v>
      </c>
      <c r="R18" s="2" t="s">
        <v>44</v>
      </c>
      <c r="S18" s="28" t="s">
        <v>46</v>
      </c>
      <c r="T18" s="2">
        <v>1</v>
      </c>
      <c r="U18" s="16">
        <v>157</v>
      </c>
      <c r="V18" s="34">
        <f t="shared" si="3"/>
        <v>6.2301587301587302</v>
      </c>
      <c r="W18" s="23">
        <f t="shared" si="4"/>
        <v>2363</v>
      </c>
      <c r="X18" s="35">
        <f t="shared" si="5"/>
        <v>93.769841269841265</v>
      </c>
      <c r="Y18" s="16">
        <v>285</v>
      </c>
      <c r="Z18" s="36">
        <f t="shared" si="6"/>
        <v>11.30952380952381</v>
      </c>
      <c r="AA18" s="16">
        <f t="shared" si="7"/>
        <v>2078</v>
      </c>
      <c r="AB18" s="32">
        <v>70</v>
      </c>
      <c r="AC18" s="26">
        <f t="shared" si="8"/>
        <v>3.3686236766121271</v>
      </c>
      <c r="AD18" s="32">
        <f t="shared" si="9"/>
        <v>2008</v>
      </c>
      <c r="AE18" s="20">
        <v>5</v>
      </c>
      <c r="AF18" s="20" t="s">
        <v>44</v>
      </c>
      <c r="AG18" s="27" t="s">
        <v>45</v>
      </c>
      <c r="AH18" s="27">
        <v>1</v>
      </c>
      <c r="AI18" s="28" t="s">
        <v>46</v>
      </c>
      <c r="AJ18" s="16">
        <v>755</v>
      </c>
      <c r="AK18" s="29">
        <f t="shared" si="10"/>
        <v>36.333012512030798</v>
      </c>
      <c r="AL18" s="16">
        <v>48</v>
      </c>
      <c r="AM18" s="16">
        <f t="shared" si="11"/>
        <v>1205</v>
      </c>
      <c r="AN18" s="34">
        <f t="shared" si="12"/>
        <v>60.009960159362549</v>
      </c>
    </row>
    <row r="19" spans="1:40" x14ac:dyDescent="0.3">
      <c r="A19" s="15">
        <v>43619</v>
      </c>
      <c r="B19" s="2" t="s">
        <v>67</v>
      </c>
      <c r="C19" s="2">
        <v>2</v>
      </c>
      <c r="D19" s="2" t="s">
        <v>54</v>
      </c>
      <c r="E19" s="15">
        <v>43432</v>
      </c>
      <c r="F19" s="15">
        <f t="shared" si="14"/>
        <v>43599</v>
      </c>
      <c r="G19" s="32">
        <v>1500</v>
      </c>
      <c r="H19" s="32">
        <v>1496</v>
      </c>
      <c r="I19" s="32">
        <f>SUM(G19-H19)</f>
        <v>4</v>
      </c>
      <c r="J19" s="16">
        <v>1496</v>
      </c>
      <c r="K19" s="16">
        <v>27</v>
      </c>
      <c r="L19" s="33">
        <v>43620</v>
      </c>
      <c r="M19" s="33">
        <f t="shared" si="0"/>
        <v>43648</v>
      </c>
      <c r="N19" s="4">
        <f t="shared" si="1"/>
        <v>26.857142857142858</v>
      </c>
      <c r="O19" s="18" t="s">
        <v>41</v>
      </c>
      <c r="P19" s="19">
        <f t="shared" si="2"/>
        <v>1</v>
      </c>
      <c r="Q19" s="2">
        <v>10</v>
      </c>
      <c r="R19" s="2" t="s">
        <v>44</v>
      </c>
      <c r="S19" s="28" t="s">
        <v>46</v>
      </c>
      <c r="T19" s="2">
        <v>1</v>
      </c>
      <c r="U19" s="16">
        <v>218</v>
      </c>
      <c r="V19" s="34">
        <f t="shared" si="3"/>
        <v>14.572192513368984</v>
      </c>
      <c r="W19" s="23">
        <f t="shared" si="4"/>
        <v>1278</v>
      </c>
      <c r="X19" s="35">
        <f t="shared" si="5"/>
        <v>85.427807486631011</v>
      </c>
      <c r="Y19" s="16">
        <v>142</v>
      </c>
      <c r="Z19" s="36">
        <f t="shared" si="6"/>
        <v>9.4919786096256686</v>
      </c>
      <c r="AA19" s="16">
        <f t="shared" si="7"/>
        <v>1136</v>
      </c>
      <c r="AB19" s="32">
        <v>69</v>
      </c>
      <c r="AC19" s="26">
        <f t="shared" si="8"/>
        <v>6.073943661971831</v>
      </c>
      <c r="AD19" s="32">
        <f t="shared" si="9"/>
        <v>1067</v>
      </c>
      <c r="AE19" s="20">
        <v>3</v>
      </c>
      <c r="AF19" s="20" t="s">
        <v>42</v>
      </c>
      <c r="AG19" s="27" t="s">
        <v>54</v>
      </c>
      <c r="AH19" s="27">
        <v>2</v>
      </c>
      <c r="AI19" s="21" t="s">
        <v>43</v>
      </c>
      <c r="AJ19" s="16">
        <v>430</v>
      </c>
      <c r="AK19" s="29">
        <f t="shared" si="10"/>
        <v>37.852112676056336</v>
      </c>
      <c r="AL19" s="16">
        <v>41</v>
      </c>
      <c r="AM19" s="16">
        <f t="shared" si="11"/>
        <v>596</v>
      </c>
      <c r="AN19" s="34">
        <f t="shared" si="12"/>
        <v>55.857544517338333</v>
      </c>
    </row>
    <row r="20" spans="1:40" x14ac:dyDescent="0.3">
      <c r="A20" s="37">
        <v>43616</v>
      </c>
      <c r="B20" s="38" t="s">
        <v>68</v>
      </c>
      <c r="C20" s="38">
        <v>4</v>
      </c>
      <c r="D20" s="2" t="s">
        <v>45</v>
      </c>
      <c r="E20" s="37">
        <v>43432</v>
      </c>
      <c r="F20" s="37">
        <f t="shared" si="14"/>
        <v>43599</v>
      </c>
      <c r="G20" s="38">
        <v>2500</v>
      </c>
      <c r="H20" s="38">
        <v>2499</v>
      </c>
      <c r="I20" s="38">
        <f>SUM(G20-H20)</f>
        <v>1</v>
      </c>
      <c r="J20" s="38">
        <v>2499</v>
      </c>
      <c r="K20" s="38">
        <v>27</v>
      </c>
      <c r="L20" s="37">
        <v>43620</v>
      </c>
      <c r="M20" s="37">
        <f t="shared" si="0"/>
        <v>43648</v>
      </c>
      <c r="N20" s="39">
        <f t="shared" si="1"/>
        <v>26.857142857142858</v>
      </c>
      <c r="O20" s="18" t="s">
        <v>41</v>
      </c>
      <c r="P20" s="40">
        <f t="shared" si="2"/>
        <v>4</v>
      </c>
      <c r="Q20" s="38">
        <v>8</v>
      </c>
      <c r="R20" s="38" t="s">
        <v>42</v>
      </c>
      <c r="S20" s="21" t="s">
        <v>43</v>
      </c>
      <c r="T20" s="38">
        <v>2</v>
      </c>
      <c r="U20" s="38">
        <v>1003</v>
      </c>
      <c r="V20" s="41">
        <f t="shared" si="3"/>
        <v>40.136054421768705</v>
      </c>
      <c r="W20" s="40">
        <f t="shared" si="4"/>
        <v>1496</v>
      </c>
      <c r="X20" s="35">
        <f t="shared" si="5"/>
        <v>59.863945578231295</v>
      </c>
      <c r="Y20" s="38">
        <v>163</v>
      </c>
      <c r="Z20" s="36">
        <f t="shared" si="6"/>
        <v>6.5226090436174475</v>
      </c>
      <c r="AA20" s="38">
        <f t="shared" si="7"/>
        <v>1333</v>
      </c>
      <c r="AB20" s="38">
        <v>17</v>
      </c>
      <c r="AC20" s="26">
        <f t="shared" si="8"/>
        <v>1.2753188297074269</v>
      </c>
      <c r="AD20" s="38">
        <f t="shared" si="9"/>
        <v>1316</v>
      </c>
      <c r="AE20" s="42" t="s">
        <v>69</v>
      </c>
      <c r="AF20" s="42" t="s">
        <v>42</v>
      </c>
      <c r="AG20" s="42" t="s">
        <v>54</v>
      </c>
      <c r="AH20" s="27">
        <v>2</v>
      </c>
      <c r="AI20" s="21" t="s">
        <v>43</v>
      </c>
      <c r="AJ20" s="38">
        <v>408</v>
      </c>
      <c r="AK20" s="29">
        <f t="shared" si="10"/>
        <v>30.607651912978245</v>
      </c>
      <c r="AL20" s="38">
        <v>72</v>
      </c>
      <c r="AM20" s="38">
        <f t="shared" si="11"/>
        <v>836</v>
      </c>
      <c r="AN20" s="41">
        <f t="shared" si="12"/>
        <v>63.525835866261396</v>
      </c>
    </row>
    <row r="21" spans="1:40" x14ac:dyDescent="0.3">
      <c r="A21" s="15">
        <v>43668</v>
      </c>
      <c r="B21" s="2" t="s">
        <v>47</v>
      </c>
      <c r="C21" s="30">
        <v>9</v>
      </c>
      <c r="D21" s="2" t="s">
        <v>48</v>
      </c>
      <c r="E21" s="31">
        <v>43488</v>
      </c>
      <c r="F21" s="15">
        <f t="shared" si="14"/>
        <v>43655</v>
      </c>
      <c r="G21" s="32"/>
      <c r="H21" s="32"/>
      <c r="I21" s="32"/>
      <c r="J21" s="16">
        <v>3653</v>
      </c>
      <c r="K21" s="16">
        <v>35</v>
      </c>
      <c r="L21" s="33">
        <v>43676</v>
      </c>
      <c r="M21" s="33">
        <f t="shared" si="0"/>
        <v>43704</v>
      </c>
      <c r="N21" s="4">
        <f t="shared" si="1"/>
        <v>26.857142857142858</v>
      </c>
      <c r="O21" s="18" t="s">
        <v>41</v>
      </c>
      <c r="P21" s="19">
        <f t="shared" si="2"/>
        <v>8</v>
      </c>
      <c r="Q21" s="2">
        <v>9</v>
      </c>
      <c r="R21" s="20" t="s">
        <v>42</v>
      </c>
      <c r="S21" s="21" t="s">
        <v>43</v>
      </c>
      <c r="T21" s="2">
        <v>2</v>
      </c>
      <c r="U21" s="16">
        <v>667</v>
      </c>
      <c r="V21" s="34">
        <f t="shared" si="3"/>
        <v>18.258965234054202</v>
      </c>
      <c r="W21" s="23">
        <f t="shared" si="4"/>
        <v>2986</v>
      </c>
      <c r="X21" s="35">
        <f t="shared" si="5"/>
        <v>81.741034765945798</v>
      </c>
      <c r="Y21" s="16">
        <v>438</v>
      </c>
      <c r="Z21" s="36">
        <f t="shared" si="6"/>
        <v>11.990145086230495</v>
      </c>
      <c r="AA21" s="16">
        <f t="shared" si="7"/>
        <v>2548</v>
      </c>
      <c r="AB21" s="32">
        <v>55</v>
      </c>
      <c r="AC21" s="26">
        <f t="shared" si="8"/>
        <v>2.1585557299843012</v>
      </c>
      <c r="AD21" s="32">
        <f t="shared" si="9"/>
        <v>2493</v>
      </c>
      <c r="AE21" s="20" t="s">
        <v>63</v>
      </c>
      <c r="AF21" s="20" t="s">
        <v>42</v>
      </c>
      <c r="AG21" s="27" t="s">
        <v>54</v>
      </c>
      <c r="AH21" s="27">
        <v>2</v>
      </c>
      <c r="AI21" s="21" t="s">
        <v>43</v>
      </c>
      <c r="AJ21" s="16">
        <v>763</v>
      </c>
      <c r="AK21" s="29">
        <f t="shared" si="10"/>
        <v>29.945054945054945</v>
      </c>
      <c r="AL21" s="16">
        <v>173</v>
      </c>
      <c r="AM21" s="16">
        <f t="shared" si="11"/>
        <v>1557</v>
      </c>
      <c r="AN21" s="34">
        <f t="shared" si="12"/>
        <v>62.454873646209386</v>
      </c>
    </row>
    <row r="22" spans="1:40" x14ac:dyDescent="0.3">
      <c r="A22" s="15">
        <v>43668</v>
      </c>
      <c r="B22" s="2" t="s">
        <v>50</v>
      </c>
      <c r="C22" s="2">
        <v>10</v>
      </c>
      <c r="D22" s="2" t="s">
        <v>48</v>
      </c>
      <c r="E22" s="31">
        <v>43488</v>
      </c>
      <c r="F22" s="15">
        <f t="shared" si="14"/>
        <v>43655</v>
      </c>
      <c r="G22" s="32"/>
      <c r="H22" s="32"/>
      <c r="I22" s="32"/>
      <c r="J22" s="16">
        <v>4172</v>
      </c>
      <c r="K22" s="16">
        <v>35</v>
      </c>
      <c r="L22" s="33">
        <v>43676</v>
      </c>
      <c r="M22" s="33">
        <f t="shared" si="0"/>
        <v>43704</v>
      </c>
      <c r="N22" s="4">
        <f t="shared" si="1"/>
        <v>26.857142857142858</v>
      </c>
      <c r="O22" s="18" t="s">
        <v>41</v>
      </c>
      <c r="P22" s="19">
        <f t="shared" si="2"/>
        <v>8</v>
      </c>
      <c r="Q22" s="2" t="s">
        <v>70</v>
      </c>
      <c r="R22" s="2" t="s">
        <v>42</v>
      </c>
      <c r="S22" s="21" t="s">
        <v>43</v>
      </c>
      <c r="T22" s="2">
        <v>2</v>
      </c>
      <c r="U22" s="16">
        <v>751</v>
      </c>
      <c r="V22" s="34">
        <f t="shared" si="3"/>
        <v>18.000958772770854</v>
      </c>
      <c r="W22" s="23">
        <f t="shared" si="4"/>
        <v>3421</v>
      </c>
      <c r="X22" s="35">
        <f t="shared" si="5"/>
        <v>81.999041227229142</v>
      </c>
      <c r="Y22" s="16">
        <v>537</v>
      </c>
      <c r="Z22" s="36">
        <f t="shared" si="6"/>
        <v>12.871524448705657</v>
      </c>
      <c r="AA22" s="16">
        <f t="shared" si="7"/>
        <v>2884</v>
      </c>
      <c r="AB22" s="32">
        <v>206</v>
      </c>
      <c r="AC22" s="26">
        <f t="shared" si="8"/>
        <v>7.1428571428571432</v>
      </c>
      <c r="AD22" s="32">
        <f t="shared" si="9"/>
        <v>2678</v>
      </c>
      <c r="AE22" s="20">
        <v>3</v>
      </c>
      <c r="AF22" s="20" t="s">
        <v>42</v>
      </c>
      <c r="AG22" s="27" t="s">
        <v>54</v>
      </c>
      <c r="AH22" s="27">
        <v>2</v>
      </c>
      <c r="AI22" s="21" t="s">
        <v>43</v>
      </c>
      <c r="AJ22" s="16">
        <v>915</v>
      </c>
      <c r="AK22" s="29">
        <f t="shared" si="10"/>
        <v>31.726768377253816</v>
      </c>
      <c r="AL22" s="16">
        <v>220</v>
      </c>
      <c r="AM22" s="16">
        <f t="shared" si="11"/>
        <v>1543</v>
      </c>
      <c r="AN22" s="34">
        <f t="shared" si="12"/>
        <v>57.617625093353254</v>
      </c>
    </row>
    <row r="23" spans="1:40" ht="24" x14ac:dyDescent="0.3">
      <c r="A23" s="15">
        <v>43684</v>
      </c>
      <c r="B23" s="2" t="s">
        <v>71</v>
      </c>
      <c r="C23" s="2">
        <v>18</v>
      </c>
      <c r="D23" s="2" t="s">
        <v>65</v>
      </c>
      <c r="E23" s="15">
        <v>43502</v>
      </c>
      <c r="F23" s="15">
        <f t="shared" si="14"/>
        <v>43669</v>
      </c>
      <c r="G23" s="32">
        <v>2396</v>
      </c>
      <c r="H23" s="32">
        <v>2395</v>
      </c>
      <c r="I23" s="32">
        <f>SUM(G23-H23)</f>
        <v>1</v>
      </c>
      <c r="J23" s="16">
        <v>2395</v>
      </c>
      <c r="K23" s="16">
        <v>37</v>
      </c>
      <c r="L23" s="33">
        <v>43690</v>
      </c>
      <c r="M23" s="33">
        <f t="shared" si="0"/>
        <v>43718</v>
      </c>
      <c r="N23" s="4">
        <f t="shared" si="1"/>
        <v>26.857142857142858</v>
      </c>
      <c r="O23" s="18" t="s">
        <v>41</v>
      </c>
      <c r="P23" s="19">
        <f t="shared" si="2"/>
        <v>6</v>
      </c>
      <c r="Q23" s="2">
        <v>8</v>
      </c>
      <c r="R23" s="2" t="s">
        <v>42</v>
      </c>
      <c r="S23" s="21" t="s">
        <v>43</v>
      </c>
      <c r="T23" s="2">
        <v>2</v>
      </c>
      <c r="U23" s="16">
        <v>562</v>
      </c>
      <c r="V23" s="34">
        <f t="shared" si="3"/>
        <v>23.465553235908143</v>
      </c>
      <c r="W23" s="23">
        <f t="shared" si="4"/>
        <v>1833</v>
      </c>
      <c r="X23" s="35">
        <f t="shared" si="5"/>
        <v>76.534446764091854</v>
      </c>
      <c r="Y23" s="16">
        <v>312</v>
      </c>
      <c r="Z23" s="36">
        <f t="shared" si="6"/>
        <v>13.02713987473904</v>
      </c>
      <c r="AA23" s="16">
        <f t="shared" si="7"/>
        <v>1521</v>
      </c>
      <c r="AB23" s="32">
        <v>82</v>
      </c>
      <c r="AC23" s="26">
        <f t="shared" si="8"/>
        <v>5.3911900065746217</v>
      </c>
      <c r="AD23" s="32">
        <f t="shared" si="9"/>
        <v>1439</v>
      </c>
      <c r="AE23" s="20">
        <v>6</v>
      </c>
      <c r="AF23" s="20" t="s">
        <v>53</v>
      </c>
      <c r="AG23" s="27" t="s">
        <v>54</v>
      </c>
      <c r="AH23" s="27">
        <v>3</v>
      </c>
      <c r="AI23" s="21" t="s">
        <v>55</v>
      </c>
      <c r="AJ23" s="16">
        <v>476</v>
      </c>
      <c r="AK23" s="29">
        <f t="shared" si="10"/>
        <v>31.295200525969758</v>
      </c>
      <c r="AL23" s="16">
        <v>37</v>
      </c>
      <c r="AM23" s="16">
        <f t="shared" si="11"/>
        <v>926</v>
      </c>
      <c r="AN23" s="34">
        <f t="shared" si="12"/>
        <v>64.350243224461437</v>
      </c>
    </row>
    <row r="24" spans="1:40" ht="24" x14ac:dyDescent="0.3">
      <c r="A24" s="15">
        <v>43544</v>
      </c>
      <c r="B24" s="30" t="s">
        <v>64</v>
      </c>
      <c r="C24" s="2">
        <v>19</v>
      </c>
      <c r="D24" s="2" t="s">
        <v>65</v>
      </c>
      <c r="E24" s="31">
        <v>43362</v>
      </c>
      <c r="F24" s="15">
        <f t="shared" si="14"/>
        <v>43529</v>
      </c>
      <c r="G24" s="32"/>
      <c r="H24" s="32"/>
      <c r="I24" s="32"/>
      <c r="J24" s="43">
        <v>5880</v>
      </c>
      <c r="K24" s="16">
        <v>17</v>
      </c>
      <c r="L24" s="33">
        <v>43550</v>
      </c>
      <c r="M24" s="33">
        <f t="shared" si="0"/>
        <v>43578</v>
      </c>
      <c r="N24" s="4">
        <f t="shared" si="1"/>
        <v>26.857142857142858</v>
      </c>
      <c r="O24" s="18" t="s">
        <v>41</v>
      </c>
      <c r="P24" s="19">
        <f t="shared" si="2"/>
        <v>6</v>
      </c>
      <c r="Q24" s="2">
        <v>7</v>
      </c>
      <c r="R24" s="2" t="s">
        <v>42</v>
      </c>
      <c r="S24" s="21" t="s">
        <v>43</v>
      </c>
      <c r="T24" s="2">
        <v>2</v>
      </c>
      <c r="U24" s="16">
        <v>357</v>
      </c>
      <c r="V24" s="34">
        <f t="shared" si="3"/>
        <v>6.0714285714285712</v>
      </c>
      <c r="W24" s="23">
        <f t="shared" si="4"/>
        <v>5523</v>
      </c>
      <c r="X24" s="35">
        <f t="shared" si="5"/>
        <v>93.928571428571431</v>
      </c>
      <c r="Y24" s="16">
        <v>1151</v>
      </c>
      <c r="Z24" s="36">
        <f t="shared" si="6"/>
        <v>19.57482993197279</v>
      </c>
      <c r="AA24" s="16">
        <f t="shared" si="7"/>
        <v>4372</v>
      </c>
      <c r="AB24" s="32">
        <v>299</v>
      </c>
      <c r="AC24" s="26">
        <f t="shared" si="8"/>
        <v>6.8389752973467521</v>
      </c>
      <c r="AD24" s="32">
        <f t="shared" si="9"/>
        <v>4073</v>
      </c>
      <c r="AE24" s="20">
        <v>5</v>
      </c>
      <c r="AF24" s="20" t="s">
        <v>53</v>
      </c>
      <c r="AG24" s="27" t="s">
        <v>54</v>
      </c>
      <c r="AH24" s="27">
        <v>3</v>
      </c>
      <c r="AI24" s="21" t="s">
        <v>55</v>
      </c>
      <c r="AJ24" s="16">
        <v>1506</v>
      </c>
      <c r="AK24" s="29">
        <f t="shared" si="10"/>
        <v>34.446477584629463</v>
      </c>
      <c r="AL24" s="16">
        <v>76</v>
      </c>
      <c r="AM24" s="16">
        <f t="shared" si="11"/>
        <v>2491</v>
      </c>
      <c r="AN24" s="34">
        <f t="shared" si="12"/>
        <v>61.158850969801129</v>
      </c>
    </row>
    <row r="25" spans="1:40" x14ac:dyDescent="0.3">
      <c r="A25" s="15">
        <v>43672</v>
      </c>
      <c r="B25" s="2" t="s">
        <v>61</v>
      </c>
      <c r="C25" s="2">
        <v>14</v>
      </c>
      <c r="D25" s="2" t="s">
        <v>62</v>
      </c>
      <c r="E25" s="15">
        <v>43488</v>
      </c>
      <c r="F25" s="15">
        <f t="shared" si="14"/>
        <v>43655</v>
      </c>
      <c r="G25" s="32">
        <v>5100</v>
      </c>
      <c r="H25" s="32">
        <v>5088</v>
      </c>
      <c r="I25" s="32">
        <f t="shared" ref="I25:I27" si="15">SUM(G25-H25)</f>
        <v>12</v>
      </c>
      <c r="J25" s="16">
        <v>5088</v>
      </c>
      <c r="K25" s="16" t="s">
        <v>72</v>
      </c>
      <c r="L25" s="33">
        <v>43678</v>
      </c>
      <c r="M25" s="33">
        <f t="shared" si="0"/>
        <v>43706</v>
      </c>
      <c r="N25" s="4">
        <f t="shared" si="1"/>
        <v>27.142857142857142</v>
      </c>
      <c r="O25" s="18" t="s">
        <v>41</v>
      </c>
      <c r="P25" s="19">
        <f t="shared" si="2"/>
        <v>6</v>
      </c>
      <c r="Q25" s="2">
        <v>5</v>
      </c>
      <c r="R25" s="2" t="s">
        <v>44</v>
      </c>
      <c r="S25" s="28" t="s">
        <v>46</v>
      </c>
      <c r="T25" s="2">
        <v>1</v>
      </c>
      <c r="U25" s="16">
        <v>347</v>
      </c>
      <c r="V25" s="34">
        <f t="shared" si="3"/>
        <v>6.8199685534591197</v>
      </c>
      <c r="W25" s="23">
        <f t="shared" si="4"/>
        <v>4741</v>
      </c>
      <c r="X25" s="35">
        <f t="shared" si="5"/>
        <v>93.18003144654088</v>
      </c>
      <c r="Y25" s="16">
        <v>865</v>
      </c>
      <c r="Z25" s="36">
        <f t="shared" si="6"/>
        <v>17.000786163522015</v>
      </c>
      <c r="AA25" s="16">
        <f t="shared" si="7"/>
        <v>3876</v>
      </c>
      <c r="AB25" s="32">
        <v>146</v>
      </c>
      <c r="AC25" s="26">
        <f t="shared" si="8"/>
        <v>3.7667698658410731</v>
      </c>
      <c r="AD25" s="32">
        <f t="shared" si="9"/>
        <v>3730</v>
      </c>
      <c r="AE25" s="20" t="s">
        <v>73</v>
      </c>
      <c r="AF25" s="20" t="s">
        <v>44</v>
      </c>
      <c r="AG25" s="27" t="s">
        <v>45</v>
      </c>
      <c r="AH25" s="27">
        <v>1</v>
      </c>
      <c r="AI25" s="28" t="s">
        <v>46</v>
      </c>
      <c r="AJ25" s="16">
        <v>1803</v>
      </c>
      <c r="AK25" s="29">
        <f t="shared" si="10"/>
        <v>46.517027863777088</v>
      </c>
      <c r="AL25" s="16">
        <v>206</v>
      </c>
      <c r="AM25" s="16">
        <f t="shared" si="11"/>
        <v>1721</v>
      </c>
      <c r="AN25" s="34">
        <f t="shared" si="12"/>
        <v>46.139410187667565</v>
      </c>
    </row>
    <row r="26" spans="1:40" x14ac:dyDescent="0.3">
      <c r="A26" s="15">
        <v>43675</v>
      </c>
      <c r="B26" s="2" t="s">
        <v>61</v>
      </c>
      <c r="C26" s="2">
        <v>14</v>
      </c>
      <c r="D26" s="2" t="s">
        <v>62</v>
      </c>
      <c r="E26" s="15">
        <v>43488</v>
      </c>
      <c r="F26" s="15">
        <f t="shared" si="14"/>
        <v>43655</v>
      </c>
      <c r="G26" s="32">
        <v>3000</v>
      </c>
      <c r="H26" s="32">
        <v>3000</v>
      </c>
      <c r="I26" s="32">
        <f t="shared" si="15"/>
        <v>0</v>
      </c>
      <c r="J26" s="16">
        <v>3000</v>
      </c>
      <c r="K26" s="16" t="s">
        <v>72</v>
      </c>
      <c r="L26" s="33">
        <v>43678</v>
      </c>
      <c r="M26" s="33">
        <f t="shared" si="0"/>
        <v>43706</v>
      </c>
      <c r="N26" s="4">
        <f t="shared" si="1"/>
        <v>27.142857142857142</v>
      </c>
      <c r="O26" s="18" t="s">
        <v>41</v>
      </c>
      <c r="P26" s="19">
        <f t="shared" si="2"/>
        <v>3</v>
      </c>
      <c r="Q26" s="2">
        <v>5</v>
      </c>
      <c r="R26" s="2" t="s">
        <v>44</v>
      </c>
      <c r="S26" s="28" t="s">
        <v>46</v>
      </c>
      <c r="T26" s="2">
        <v>1</v>
      </c>
      <c r="U26" s="16">
        <v>205</v>
      </c>
      <c r="V26" s="34">
        <f t="shared" si="3"/>
        <v>6.833333333333333</v>
      </c>
      <c r="W26" s="23">
        <f t="shared" si="4"/>
        <v>2795</v>
      </c>
      <c r="X26" s="35">
        <f t="shared" si="5"/>
        <v>93.166666666666657</v>
      </c>
      <c r="Y26" s="16">
        <v>375</v>
      </c>
      <c r="Z26" s="36">
        <f t="shared" si="6"/>
        <v>12.5</v>
      </c>
      <c r="AA26" s="16">
        <f t="shared" si="7"/>
        <v>2420</v>
      </c>
      <c r="AB26" s="32">
        <v>70</v>
      </c>
      <c r="AC26" s="26">
        <f t="shared" si="8"/>
        <v>2.8925619834710745</v>
      </c>
      <c r="AD26" s="32">
        <f t="shared" si="9"/>
        <v>2350</v>
      </c>
      <c r="AE26" s="20">
        <v>5</v>
      </c>
      <c r="AF26" s="20" t="s">
        <v>44</v>
      </c>
      <c r="AG26" s="27" t="s">
        <v>45</v>
      </c>
      <c r="AH26" s="27">
        <v>1</v>
      </c>
      <c r="AI26" s="28" t="s">
        <v>46</v>
      </c>
      <c r="AJ26" s="16">
        <v>1145</v>
      </c>
      <c r="AK26" s="29">
        <f t="shared" si="10"/>
        <v>47.314049586776861</v>
      </c>
      <c r="AL26" s="16">
        <v>72</v>
      </c>
      <c r="AM26" s="16">
        <f t="shared" si="11"/>
        <v>1133</v>
      </c>
      <c r="AN26" s="34">
        <f t="shared" si="12"/>
        <v>48.212765957446805</v>
      </c>
    </row>
    <row r="27" spans="1:40" x14ac:dyDescent="0.3">
      <c r="A27" s="15">
        <v>43682</v>
      </c>
      <c r="B27" s="2" t="s">
        <v>47</v>
      </c>
      <c r="C27" s="2">
        <v>9</v>
      </c>
      <c r="D27" s="2" t="s">
        <v>48</v>
      </c>
      <c r="E27" s="31">
        <v>43488</v>
      </c>
      <c r="F27" s="15">
        <f t="shared" si="14"/>
        <v>43655</v>
      </c>
      <c r="G27" s="32">
        <v>6475</v>
      </c>
      <c r="H27" s="32">
        <v>6466</v>
      </c>
      <c r="I27" s="32">
        <f t="shared" si="15"/>
        <v>9</v>
      </c>
      <c r="J27" s="16">
        <v>1825</v>
      </c>
      <c r="K27" s="16">
        <v>36</v>
      </c>
      <c r="L27" s="33">
        <v>43682</v>
      </c>
      <c r="M27" s="33">
        <f>SUM(L27+29)</f>
        <v>43711</v>
      </c>
      <c r="N27" s="4">
        <f t="shared" si="1"/>
        <v>27.714285714285715</v>
      </c>
      <c r="O27" s="18" t="s">
        <v>41</v>
      </c>
      <c r="P27" s="19">
        <f t="shared" si="2"/>
        <v>0</v>
      </c>
      <c r="Q27" s="2">
        <v>6</v>
      </c>
      <c r="R27" s="2" t="s">
        <v>44</v>
      </c>
      <c r="S27" s="28" t="s">
        <v>46</v>
      </c>
      <c r="T27" s="2">
        <v>1</v>
      </c>
      <c r="U27" s="16">
        <v>202</v>
      </c>
      <c r="V27" s="34">
        <f t="shared" si="3"/>
        <v>11.068493150684931</v>
      </c>
      <c r="W27" s="23">
        <f t="shared" si="4"/>
        <v>1623</v>
      </c>
      <c r="X27" s="35">
        <f t="shared" si="5"/>
        <v>88.93150684931507</v>
      </c>
      <c r="Y27" s="16">
        <v>44</v>
      </c>
      <c r="Z27" s="36">
        <f t="shared" si="6"/>
        <v>2.4109589041095889</v>
      </c>
      <c r="AA27" s="16">
        <f t="shared" si="7"/>
        <v>1579</v>
      </c>
      <c r="AB27" s="32">
        <v>127</v>
      </c>
      <c r="AC27" s="26">
        <f t="shared" si="8"/>
        <v>8.0430652311589608</v>
      </c>
      <c r="AD27" s="32">
        <f t="shared" si="9"/>
        <v>1452</v>
      </c>
      <c r="AE27" s="20">
        <v>1</v>
      </c>
      <c r="AF27" s="20" t="s">
        <v>42</v>
      </c>
      <c r="AG27" s="27" t="s">
        <v>54</v>
      </c>
      <c r="AH27" s="27">
        <v>2</v>
      </c>
      <c r="AI27" s="21" t="s">
        <v>43</v>
      </c>
      <c r="AJ27" s="16">
        <v>466</v>
      </c>
      <c r="AK27" s="29">
        <f t="shared" si="10"/>
        <v>29.512349588347057</v>
      </c>
      <c r="AL27" s="16">
        <v>73</v>
      </c>
      <c r="AM27" s="16">
        <f t="shared" si="11"/>
        <v>913</v>
      </c>
      <c r="AN27" s="34">
        <f t="shared" si="12"/>
        <v>62.878787878787875</v>
      </c>
    </row>
    <row r="28" spans="1:40" x14ac:dyDescent="0.3">
      <c r="A28" s="15">
        <v>43675</v>
      </c>
      <c r="B28" s="2" t="s">
        <v>47</v>
      </c>
      <c r="C28" s="2">
        <v>9</v>
      </c>
      <c r="D28" s="2" t="s">
        <v>48</v>
      </c>
      <c r="E28" s="31">
        <v>43488</v>
      </c>
      <c r="F28" s="15">
        <f t="shared" si="14"/>
        <v>43655</v>
      </c>
      <c r="G28" s="32"/>
      <c r="H28" s="32"/>
      <c r="I28" s="32"/>
      <c r="J28" s="16">
        <v>5740</v>
      </c>
      <c r="K28" s="16">
        <v>36</v>
      </c>
      <c r="L28" s="33">
        <v>43682</v>
      </c>
      <c r="M28" s="33">
        <f>SUM(L28+29)</f>
        <v>43711</v>
      </c>
      <c r="N28" s="4">
        <f t="shared" si="1"/>
        <v>27.714285714285715</v>
      </c>
      <c r="O28" s="18" t="s">
        <v>41</v>
      </c>
      <c r="P28" s="19">
        <f t="shared" si="2"/>
        <v>7</v>
      </c>
      <c r="Q28" s="2">
        <v>7</v>
      </c>
      <c r="R28" s="2" t="s">
        <v>42</v>
      </c>
      <c r="S28" s="21" t="s">
        <v>43</v>
      </c>
      <c r="T28" s="2">
        <v>2</v>
      </c>
      <c r="U28" s="16">
        <v>780</v>
      </c>
      <c r="V28" s="34">
        <f t="shared" si="3"/>
        <v>13.588850174216027</v>
      </c>
      <c r="W28" s="23">
        <f t="shared" si="4"/>
        <v>4960</v>
      </c>
      <c r="X28" s="35">
        <f t="shared" si="5"/>
        <v>86.41114982578398</v>
      </c>
      <c r="Y28" s="16">
        <v>728</v>
      </c>
      <c r="Z28" s="36">
        <f t="shared" si="6"/>
        <v>12.682926829268293</v>
      </c>
      <c r="AA28" s="16">
        <f t="shared" si="7"/>
        <v>4232</v>
      </c>
      <c r="AB28" s="32">
        <v>184</v>
      </c>
      <c r="AC28" s="26">
        <f t="shared" si="8"/>
        <v>4.3478260869565215</v>
      </c>
      <c r="AD28" s="32">
        <f t="shared" si="9"/>
        <v>4048</v>
      </c>
      <c r="AE28" s="20" t="s">
        <v>74</v>
      </c>
      <c r="AF28" s="20" t="s">
        <v>42</v>
      </c>
      <c r="AG28" s="27" t="s">
        <v>54</v>
      </c>
      <c r="AH28" s="27">
        <v>2</v>
      </c>
      <c r="AI28" s="21" t="s">
        <v>43</v>
      </c>
      <c r="AJ28" s="16">
        <v>1087</v>
      </c>
      <c r="AK28" s="29">
        <f t="shared" si="10"/>
        <v>25.685255198487713</v>
      </c>
      <c r="AL28" s="16">
        <v>226</v>
      </c>
      <c r="AM28" s="16">
        <f t="shared" si="11"/>
        <v>2735</v>
      </c>
      <c r="AN28" s="34">
        <f t="shared" si="12"/>
        <v>67.564229249011859</v>
      </c>
    </row>
    <row r="29" spans="1:40" x14ac:dyDescent="0.3">
      <c r="A29" s="15">
        <v>43682</v>
      </c>
      <c r="B29" s="2" t="s">
        <v>50</v>
      </c>
      <c r="C29" s="2">
        <v>10</v>
      </c>
      <c r="D29" s="2" t="s">
        <v>48</v>
      </c>
      <c r="E29" s="31">
        <v>43488</v>
      </c>
      <c r="F29" s="15">
        <f t="shared" si="14"/>
        <v>43655</v>
      </c>
      <c r="G29" s="32">
        <v>6862</v>
      </c>
      <c r="H29" s="32">
        <v>6850</v>
      </c>
      <c r="I29" s="32">
        <f>SUM(G29-H29)</f>
        <v>12</v>
      </c>
      <c r="J29" s="16">
        <v>2149</v>
      </c>
      <c r="K29" s="16">
        <v>36</v>
      </c>
      <c r="L29" s="33">
        <v>43682</v>
      </c>
      <c r="M29" s="33">
        <f>SUM(L29+28)</f>
        <v>43710</v>
      </c>
      <c r="N29" s="4">
        <f t="shared" si="1"/>
        <v>27.714285714285715</v>
      </c>
      <c r="O29" s="18" t="s">
        <v>41</v>
      </c>
      <c r="P29" s="19">
        <f t="shared" si="2"/>
        <v>0</v>
      </c>
      <c r="Q29" s="2">
        <v>5</v>
      </c>
      <c r="R29" s="2" t="s">
        <v>44</v>
      </c>
      <c r="S29" s="28" t="s">
        <v>46</v>
      </c>
      <c r="T29" s="2">
        <v>1</v>
      </c>
      <c r="U29" s="16">
        <v>180</v>
      </c>
      <c r="V29" s="34">
        <f t="shared" si="3"/>
        <v>8.3759888320148903</v>
      </c>
      <c r="W29" s="23">
        <f t="shared" si="4"/>
        <v>1969</v>
      </c>
      <c r="X29" s="35">
        <f t="shared" si="5"/>
        <v>91.624011167985103</v>
      </c>
      <c r="Y29" s="16">
        <v>67</v>
      </c>
      <c r="Z29" s="36">
        <f t="shared" si="6"/>
        <v>3.1177291763610984</v>
      </c>
      <c r="AA29" s="16">
        <f t="shared" si="7"/>
        <v>1902</v>
      </c>
      <c r="AB29" s="32">
        <v>43</v>
      </c>
      <c r="AC29" s="26">
        <f t="shared" si="8"/>
        <v>2.2607781282860149</v>
      </c>
      <c r="AD29" s="32">
        <f t="shared" si="9"/>
        <v>1859</v>
      </c>
      <c r="AE29" s="20">
        <v>1</v>
      </c>
      <c r="AF29" s="20" t="s">
        <v>42</v>
      </c>
      <c r="AG29" s="27" t="s">
        <v>54</v>
      </c>
      <c r="AH29" s="27">
        <v>2</v>
      </c>
      <c r="AI29" s="21" t="s">
        <v>43</v>
      </c>
      <c r="AJ29" s="16">
        <v>510</v>
      </c>
      <c r="AK29" s="29">
        <f t="shared" si="10"/>
        <v>26.813880126182966</v>
      </c>
      <c r="AL29" s="16">
        <v>130</v>
      </c>
      <c r="AM29" s="16">
        <f t="shared" si="11"/>
        <v>1219</v>
      </c>
      <c r="AN29" s="34">
        <f t="shared" si="12"/>
        <v>65.572888649811716</v>
      </c>
    </row>
    <row r="30" spans="1:40" ht="24" x14ac:dyDescent="0.3">
      <c r="A30" s="15">
        <v>43677</v>
      </c>
      <c r="B30" s="2" t="s">
        <v>61</v>
      </c>
      <c r="C30" s="2">
        <v>14</v>
      </c>
      <c r="D30" s="2" t="s">
        <v>62</v>
      </c>
      <c r="E30" s="15">
        <v>43488</v>
      </c>
      <c r="F30" s="15">
        <f t="shared" si="14"/>
        <v>43655</v>
      </c>
      <c r="G30" s="32"/>
      <c r="H30" s="32"/>
      <c r="I30" s="32"/>
      <c r="J30" s="16">
        <v>3510</v>
      </c>
      <c r="K30" s="16">
        <v>36</v>
      </c>
      <c r="L30" s="33">
        <v>43682</v>
      </c>
      <c r="M30" s="33">
        <f>SUM(L30+29)</f>
        <v>43711</v>
      </c>
      <c r="N30" s="4">
        <f t="shared" si="1"/>
        <v>27.714285714285715</v>
      </c>
      <c r="O30" s="18" t="s">
        <v>41</v>
      </c>
      <c r="P30" s="19">
        <f t="shared" si="2"/>
        <v>5</v>
      </c>
      <c r="Q30" s="2">
        <v>1</v>
      </c>
      <c r="R30" s="2" t="s">
        <v>44</v>
      </c>
      <c r="S30" s="28" t="s">
        <v>46</v>
      </c>
      <c r="T30" s="2">
        <v>1</v>
      </c>
      <c r="U30" s="16">
        <v>363</v>
      </c>
      <c r="V30" s="34">
        <f t="shared" si="3"/>
        <v>10.341880341880341</v>
      </c>
      <c r="W30" s="23">
        <f t="shared" si="4"/>
        <v>3147</v>
      </c>
      <c r="X30" s="35">
        <f t="shared" si="5"/>
        <v>89.658119658119659</v>
      </c>
      <c r="Y30" s="16">
        <v>305</v>
      </c>
      <c r="Z30" s="36">
        <f t="shared" si="6"/>
        <v>8.6894586894586894</v>
      </c>
      <c r="AA30" s="16">
        <f t="shared" si="7"/>
        <v>2842</v>
      </c>
      <c r="AB30" s="32">
        <v>185</v>
      </c>
      <c r="AC30" s="26">
        <f t="shared" si="8"/>
        <v>6.509500351864884</v>
      </c>
      <c r="AD30" s="32">
        <f t="shared" si="9"/>
        <v>2657</v>
      </c>
      <c r="AE30" s="20">
        <v>6</v>
      </c>
      <c r="AF30" s="20" t="s">
        <v>53</v>
      </c>
      <c r="AG30" s="27" t="s">
        <v>54</v>
      </c>
      <c r="AH30" s="27">
        <v>3</v>
      </c>
      <c r="AI30" s="21" t="s">
        <v>55</v>
      </c>
      <c r="AJ30" s="16">
        <v>1117</v>
      </c>
      <c r="AK30" s="29">
        <f t="shared" si="10"/>
        <v>39.303307529908516</v>
      </c>
      <c r="AL30" s="16">
        <v>104</v>
      </c>
      <c r="AM30" s="16">
        <f t="shared" si="11"/>
        <v>1436</v>
      </c>
      <c r="AN30" s="34">
        <f t="shared" si="12"/>
        <v>54.04591644712081</v>
      </c>
    </row>
    <row r="31" spans="1:40" x14ac:dyDescent="0.3">
      <c r="A31" s="15">
        <v>43682</v>
      </c>
      <c r="B31" s="2" t="s">
        <v>61</v>
      </c>
      <c r="C31" s="2">
        <v>14</v>
      </c>
      <c r="D31" s="2" t="s">
        <v>62</v>
      </c>
      <c r="E31" s="15">
        <v>43488</v>
      </c>
      <c r="F31" s="15">
        <f t="shared" si="14"/>
        <v>43655</v>
      </c>
      <c r="G31" s="32">
        <v>6817</v>
      </c>
      <c r="H31" s="32">
        <v>6816</v>
      </c>
      <c r="I31" s="32">
        <f>SUM(G31-H31)</f>
        <v>1</v>
      </c>
      <c r="J31" s="16">
        <v>3217</v>
      </c>
      <c r="K31" s="16">
        <v>36</v>
      </c>
      <c r="L31" s="33">
        <v>43682</v>
      </c>
      <c r="M31" s="33">
        <f>SUM(L31+29)</f>
        <v>43711</v>
      </c>
      <c r="N31" s="4">
        <f t="shared" si="1"/>
        <v>27.714285714285715</v>
      </c>
      <c r="O31" s="18" t="s">
        <v>41</v>
      </c>
      <c r="P31" s="19">
        <f t="shared" si="2"/>
        <v>0</v>
      </c>
      <c r="Q31" s="2" t="s">
        <v>75</v>
      </c>
      <c r="R31" s="2" t="s">
        <v>44</v>
      </c>
      <c r="S31" s="28" t="s">
        <v>46</v>
      </c>
      <c r="T31" s="2">
        <v>1</v>
      </c>
      <c r="U31" s="16">
        <v>311</v>
      </c>
      <c r="V31" s="34">
        <f t="shared" si="3"/>
        <v>9.6673919801056876</v>
      </c>
      <c r="W31" s="23">
        <f t="shared" si="4"/>
        <v>2906</v>
      </c>
      <c r="X31" s="35">
        <f t="shared" si="5"/>
        <v>90.332608019894309</v>
      </c>
      <c r="Y31" s="16">
        <v>227</v>
      </c>
      <c r="Z31" s="36">
        <f t="shared" si="6"/>
        <v>7.0562635996269814</v>
      </c>
      <c r="AA31" s="16">
        <f t="shared" ref="AA31:AA59" si="16">SUM(J31-U31-Y31)</f>
        <v>2679</v>
      </c>
      <c r="AB31" s="32">
        <v>57</v>
      </c>
      <c r="AC31" s="26">
        <f t="shared" si="8"/>
        <v>2.1276595744680851</v>
      </c>
      <c r="AD31" s="32">
        <f t="shared" si="9"/>
        <v>2622</v>
      </c>
      <c r="AE31" s="20">
        <v>1</v>
      </c>
      <c r="AF31" s="20" t="s">
        <v>42</v>
      </c>
      <c r="AG31" s="27" t="s">
        <v>54</v>
      </c>
      <c r="AH31" s="27">
        <v>2</v>
      </c>
      <c r="AI31" s="21" t="s">
        <v>43</v>
      </c>
      <c r="AJ31" s="16">
        <v>1234</v>
      </c>
      <c r="AK31" s="29">
        <f t="shared" si="10"/>
        <v>46.061963419186263</v>
      </c>
      <c r="AL31" s="16">
        <v>90</v>
      </c>
      <c r="AM31" s="16">
        <f t="shared" si="11"/>
        <v>1298</v>
      </c>
      <c r="AN31" s="34">
        <f t="shared" si="12"/>
        <v>49.504195270785658</v>
      </c>
    </row>
    <row r="32" spans="1:40" x14ac:dyDescent="0.3">
      <c r="A32" s="37">
        <v>43623</v>
      </c>
      <c r="B32" s="38" t="s">
        <v>68</v>
      </c>
      <c r="C32" s="38">
        <v>4</v>
      </c>
      <c r="D32" s="2" t="s">
        <v>45</v>
      </c>
      <c r="E32" s="37">
        <v>43432</v>
      </c>
      <c r="F32" s="37">
        <f t="shared" si="14"/>
        <v>43599</v>
      </c>
      <c r="G32" s="38">
        <v>7600</v>
      </c>
      <c r="H32" s="38">
        <v>7569</v>
      </c>
      <c r="I32" s="38">
        <f>SUM(G32-H32)</f>
        <v>31</v>
      </c>
      <c r="J32" s="38">
        <v>7569</v>
      </c>
      <c r="K32" s="38">
        <v>28</v>
      </c>
      <c r="L32" s="37">
        <v>43627</v>
      </c>
      <c r="M32" s="37">
        <f t="shared" ref="M32:M60" si="17">SUM(L32+28)</f>
        <v>43655</v>
      </c>
      <c r="N32" s="39">
        <f t="shared" si="1"/>
        <v>27.857142857142858</v>
      </c>
      <c r="O32" s="18" t="s">
        <v>41</v>
      </c>
      <c r="P32" s="40">
        <f t="shared" si="2"/>
        <v>4</v>
      </c>
      <c r="Q32" s="38">
        <v>9</v>
      </c>
      <c r="R32" s="42" t="s">
        <v>42</v>
      </c>
      <c r="S32" s="21" t="s">
        <v>43</v>
      </c>
      <c r="T32" s="38">
        <v>2</v>
      </c>
      <c r="U32" s="38">
        <v>1771</v>
      </c>
      <c r="V32" s="41">
        <f t="shared" si="3"/>
        <v>23.398071079402825</v>
      </c>
      <c r="W32" s="40">
        <f t="shared" si="4"/>
        <v>5798</v>
      </c>
      <c r="X32" s="35">
        <f t="shared" si="5"/>
        <v>76.601928920597175</v>
      </c>
      <c r="Y32" s="38">
        <v>536</v>
      </c>
      <c r="Z32" s="36">
        <f t="shared" si="6"/>
        <v>7.0815167129079137</v>
      </c>
      <c r="AA32" s="38">
        <f t="shared" si="16"/>
        <v>5262</v>
      </c>
      <c r="AB32" s="38">
        <v>0</v>
      </c>
      <c r="AC32" s="26">
        <f t="shared" si="8"/>
        <v>0</v>
      </c>
      <c r="AD32" s="38">
        <f t="shared" si="9"/>
        <v>5262</v>
      </c>
      <c r="AE32" s="42">
        <v>1</v>
      </c>
      <c r="AF32" s="42" t="s">
        <v>42</v>
      </c>
      <c r="AG32" s="42" t="s">
        <v>54</v>
      </c>
      <c r="AH32" s="27">
        <v>2</v>
      </c>
      <c r="AI32" s="21" t="s">
        <v>43</v>
      </c>
      <c r="AJ32" s="38">
        <v>1420</v>
      </c>
      <c r="AK32" s="29">
        <f t="shared" si="10"/>
        <v>26.985936906119345</v>
      </c>
      <c r="AL32" s="38">
        <v>452</v>
      </c>
      <c r="AM32" s="38">
        <f t="shared" si="11"/>
        <v>3390</v>
      </c>
      <c r="AN32" s="41">
        <f t="shared" si="12"/>
        <v>64.424173318129988</v>
      </c>
    </row>
    <row r="33" spans="1:40" x14ac:dyDescent="0.3">
      <c r="A33" s="15">
        <v>43682</v>
      </c>
      <c r="B33" s="2" t="s">
        <v>61</v>
      </c>
      <c r="C33" s="2">
        <v>14</v>
      </c>
      <c r="D33" s="2" t="s">
        <v>62</v>
      </c>
      <c r="E33" s="15">
        <v>43488</v>
      </c>
      <c r="F33" s="15">
        <f t="shared" si="14"/>
        <v>43655</v>
      </c>
      <c r="G33" s="32"/>
      <c r="H33" s="32"/>
      <c r="I33" s="32"/>
      <c r="J33" s="16">
        <v>3599</v>
      </c>
      <c r="K33" s="16" t="s">
        <v>76</v>
      </c>
      <c r="L33" s="33">
        <v>43685</v>
      </c>
      <c r="M33" s="33">
        <f t="shared" si="17"/>
        <v>43713</v>
      </c>
      <c r="N33" s="4">
        <f t="shared" si="1"/>
        <v>28.142857142857142</v>
      </c>
      <c r="O33" s="18" t="s">
        <v>41</v>
      </c>
      <c r="P33" s="19">
        <f t="shared" si="2"/>
        <v>3</v>
      </c>
      <c r="Q33" s="2">
        <v>4</v>
      </c>
      <c r="R33" s="2" t="s">
        <v>44</v>
      </c>
      <c r="S33" s="28" t="s">
        <v>46</v>
      </c>
      <c r="T33" s="2">
        <v>1</v>
      </c>
      <c r="U33" s="16">
        <v>322</v>
      </c>
      <c r="V33" s="34">
        <f t="shared" si="3"/>
        <v>8.9469297026951935</v>
      </c>
      <c r="W33" s="23">
        <f t="shared" si="4"/>
        <v>3277</v>
      </c>
      <c r="X33" s="35">
        <f t="shared" si="5"/>
        <v>91.053070297304799</v>
      </c>
      <c r="Y33" s="16">
        <v>365</v>
      </c>
      <c r="Z33" s="36">
        <f t="shared" si="6"/>
        <v>10.141706029452626</v>
      </c>
      <c r="AA33" s="16">
        <f t="shared" si="16"/>
        <v>2912</v>
      </c>
      <c r="AB33" s="32">
        <v>108</v>
      </c>
      <c r="AC33" s="26">
        <f t="shared" si="8"/>
        <v>3.7087912087912089</v>
      </c>
      <c r="AD33" s="32">
        <f t="shared" si="9"/>
        <v>2804</v>
      </c>
      <c r="AE33" s="20">
        <v>5</v>
      </c>
      <c r="AF33" s="20" t="s">
        <v>44</v>
      </c>
      <c r="AG33" s="27" t="s">
        <v>45</v>
      </c>
      <c r="AH33" s="27">
        <v>1</v>
      </c>
      <c r="AI33" s="28" t="s">
        <v>46</v>
      </c>
      <c r="AJ33" s="16">
        <v>1141</v>
      </c>
      <c r="AK33" s="29">
        <f t="shared" si="10"/>
        <v>39.182692307692307</v>
      </c>
      <c r="AL33" s="16">
        <v>84</v>
      </c>
      <c r="AM33" s="16">
        <f t="shared" si="11"/>
        <v>1579</v>
      </c>
      <c r="AN33" s="34">
        <f t="shared" si="12"/>
        <v>56.312410841654781</v>
      </c>
    </row>
    <row r="34" spans="1:40" x14ac:dyDescent="0.3">
      <c r="A34" s="15">
        <v>43623</v>
      </c>
      <c r="B34" s="30" t="s">
        <v>51</v>
      </c>
      <c r="C34" s="30">
        <v>17</v>
      </c>
      <c r="D34" s="2" t="s">
        <v>52</v>
      </c>
      <c r="E34" s="31">
        <v>43432</v>
      </c>
      <c r="F34" s="15">
        <f t="shared" si="14"/>
        <v>43599</v>
      </c>
      <c r="G34" s="32">
        <v>8780</v>
      </c>
      <c r="H34" s="32">
        <v>8769</v>
      </c>
      <c r="I34" s="32">
        <f>SUM(G34-H34)</f>
        <v>11</v>
      </c>
      <c r="J34" s="16">
        <v>8769</v>
      </c>
      <c r="K34" s="16" t="s">
        <v>77</v>
      </c>
      <c r="L34" s="33">
        <v>43629</v>
      </c>
      <c r="M34" s="33">
        <f t="shared" si="17"/>
        <v>43657</v>
      </c>
      <c r="N34" s="4">
        <f t="shared" si="1"/>
        <v>28.142857142857142</v>
      </c>
      <c r="O34" s="18" t="s">
        <v>41</v>
      </c>
      <c r="P34" s="19">
        <f t="shared" si="2"/>
        <v>6</v>
      </c>
      <c r="Q34" s="2" t="s">
        <v>78</v>
      </c>
      <c r="R34" s="2" t="s">
        <v>44</v>
      </c>
      <c r="S34" s="28" t="s">
        <v>46</v>
      </c>
      <c r="T34" s="2">
        <v>1</v>
      </c>
      <c r="U34" s="16">
        <v>388</v>
      </c>
      <c r="V34" s="34">
        <f t="shared" si="3"/>
        <v>4.4246778423993609</v>
      </c>
      <c r="W34" s="23">
        <f t="shared" si="4"/>
        <v>8381</v>
      </c>
      <c r="X34" s="35">
        <f t="shared" si="5"/>
        <v>95.575322157600638</v>
      </c>
      <c r="Y34" s="16">
        <v>1083</v>
      </c>
      <c r="Z34" s="36">
        <f t="shared" si="6"/>
        <v>12.350325008552856</v>
      </c>
      <c r="AA34" s="16">
        <f t="shared" si="16"/>
        <v>7298</v>
      </c>
      <c r="AB34" s="32">
        <v>317</v>
      </c>
      <c r="AC34" s="26">
        <f t="shared" si="8"/>
        <v>4.3436557961085231</v>
      </c>
      <c r="AD34" s="32">
        <f t="shared" si="9"/>
        <v>6981</v>
      </c>
      <c r="AE34" s="20">
        <v>5</v>
      </c>
      <c r="AF34" s="20" t="s">
        <v>44</v>
      </c>
      <c r="AG34" s="27" t="s">
        <v>45</v>
      </c>
      <c r="AH34" s="27">
        <v>1</v>
      </c>
      <c r="AI34" s="28" t="s">
        <v>46</v>
      </c>
      <c r="AJ34" s="16">
        <v>1806</v>
      </c>
      <c r="AK34" s="29">
        <f t="shared" si="10"/>
        <v>24.746505892025212</v>
      </c>
      <c r="AL34" s="16">
        <v>771</v>
      </c>
      <c r="AM34" s="16">
        <f t="shared" si="11"/>
        <v>4404</v>
      </c>
      <c r="AN34" s="34">
        <f t="shared" si="12"/>
        <v>63.085517834121184</v>
      </c>
    </row>
    <row r="35" spans="1:40" x14ac:dyDescent="0.3">
      <c r="A35" s="15">
        <v>43698</v>
      </c>
      <c r="B35" s="2" t="s">
        <v>71</v>
      </c>
      <c r="C35" s="2">
        <v>18</v>
      </c>
      <c r="D35" s="2" t="s">
        <v>65</v>
      </c>
      <c r="E35" s="15">
        <v>43502</v>
      </c>
      <c r="F35" s="15">
        <f t="shared" si="14"/>
        <v>43669</v>
      </c>
      <c r="G35" s="32">
        <v>12000</v>
      </c>
      <c r="H35" s="32">
        <v>11586</v>
      </c>
      <c r="I35" s="32">
        <f>SUM(G35-H35)</f>
        <v>414</v>
      </c>
      <c r="J35" s="16">
        <v>5600</v>
      </c>
      <c r="K35" s="16" t="s">
        <v>79</v>
      </c>
      <c r="L35" s="33">
        <v>43699</v>
      </c>
      <c r="M35" s="33">
        <f t="shared" si="17"/>
        <v>43727</v>
      </c>
      <c r="N35" s="4">
        <f t="shared" si="1"/>
        <v>28.142857142857142</v>
      </c>
      <c r="O35" s="18" t="s">
        <v>41</v>
      </c>
      <c r="P35" s="19">
        <f t="shared" si="2"/>
        <v>1</v>
      </c>
      <c r="Q35" s="2" t="s">
        <v>80</v>
      </c>
      <c r="R35" s="2" t="s">
        <v>44</v>
      </c>
      <c r="S35" s="28" t="s">
        <v>46</v>
      </c>
      <c r="T35" s="2">
        <v>1</v>
      </c>
      <c r="U35" s="16">
        <v>609</v>
      </c>
      <c r="V35" s="34">
        <f t="shared" si="3"/>
        <v>10.875</v>
      </c>
      <c r="W35" s="23">
        <f t="shared" si="4"/>
        <v>4991</v>
      </c>
      <c r="X35" s="35">
        <f t="shared" si="5"/>
        <v>89.125</v>
      </c>
      <c r="Y35" s="16">
        <v>948</v>
      </c>
      <c r="Z35" s="36">
        <f t="shared" si="6"/>
        <v>16.928571428571431</v>
      </c>
      <c r="AA35" s="16">
        <f t="shared" si="16"/>
        <v>4043</v>
      </c>
      <c r="AB35" s="32">
        <v>389</v>
      </c>
      <c r="AC35" s="26">
        <f t="shared" si="8"/>
        <v>9.6215681424684636</v>
      </c>
      <c r="AD35" s="32">
        <f t="shared" si="9"/>
        <v>3654</v>
      </c>
      <c r="AE35" s="20" t="s">
        <v>81</v>
      </c>
      <c r="AF35" s="20" t="s">
        <v>44</v>
      </c>
      <c r="AG35" s="27" t="s">
        <v>45</v>
      </c>
      <c r="AH35" s="27">
        <v>1</v>
      </c>
      <c r="AI35" s="28" t="s">
        <v>46</v>
      </c>
      <c r="AJ35" s="16">
        <v>1403</v>
      </c>
      <c r="AK35" s="29">
        <f t="shared" si="10"/>
        <v>34.701953994558494</v>
      </c>
      <c r="AL35" s="16">
        <v>76</v>
      </c>
      <c r="AM35" s="16">
        <f t="shared" si="11"/>
        <v>2175</v>
      </c>
      <c r="AN35" s="34">
        <f t="shared" si="12"/>
        <v>59.523809523809526</v>
      </c>
    </row>
    <row r="36" spans="1:40" x14ac:dyDescent="0.3">
      <c r="A36" s="15">
        <v>43557</v>
      </c>
      <c r="B36" s="30" t="s">
        <v>64</v>
      </c>
      <c r="C36" s="2">
        <v>19</v>
      </c>
      <c r="D36" s="2" t="s">
        <v>65</v>
      </c>
      <c r="E36" s="31">
        <v>43362</v>
      </c>
      <c r="F36" s="15">
        <f t="shared" si="14"/>
        <v>43529</v>
      </c>
      <c r="G36" s="32">
        <v>12000</v>
      </c>
      <c r="H36" s="32">
        <v>11999</v>
      </c>
      <c r="I36" s="32">
        <f>SUM(G36-H36)</f>
        <v>1</v>
      </c>
      <c r="J36" s="16">
        <v>11999</v>
      </c>
      <c r="K36" s="16" t="s">
        <v>82</v>
      </c>
      <c r="L36" s="33">
        <v>43559</v>
      </c>
      <c r="M36" s="33">
        <f t="shared" si="17"/>
        <v>43587</v>
      </c>
      <c r="N36" s="4">
        <f t="shared" si="1"/>
        <v>28.142857142857142</v>
      </c>
      <c r="O36" s="18" t="s">
        <v>41</v>
      </c>
      <c r="P36" s="19">
        <f t="shared" si="2"/>
        <v>2</v>
      </c>
      <c r="Q36" s="2" t="s">
        <v>83</v>
      </c>
      <c r="R36" s="2" t="s">
        <v>44</v>
      </c>
      <c r="S36" s="28" t="s">
        <v>46</v>
      </c>
      <c r="T36" s="2">
        <v>1</v>
      </c>
      <c r="U36" s="16">
        <v>316</v>
      </c>
      <c r="V36" s="34">
        <f t="shared" si="3"/>
        <v>2.633552796066339</v>
      </c>
      <c r="W36" s="23">
        <f t="shared" si="4"/>
        <v>11683</v>
      </c>
      <c r="X36" s="35">
        <f t="shared" si="5"/>
        <v>97.36644720393366</v>
      </c>
      <c r="Y36" s="16">
        <v>880</v>
      </c>
      <c r="Z36" s="36">
        <f t="shared" si="6"/>
        <v>7.333944495374614</v>
      </c>
      <c r="AA36" s="16">
        <f t="shared" si="16"/>
        <v>10803</v>
      </c>
      <c r="AB36" s="32">
        <v>342</v>
      </c>
      <c r="AC36" s="26">
        <f t="shared" si="8"/>
        <v>3.165787281310747</v>
      </c>
      <c r="AD36" s="32">
        <f t="shared" si="9"/>
        <v>10461</v>
      </c>
      <c r="AE36" s="20" t="s">
        <v>63</v>
      </c>
      <c r="AF36" s="20" t="s">
        <v>44</v>
      </c>
      <c r="AG36" s="27" t="s">
        <v>45</v>
      </c>
      <c r="AH36" s="27">
        <v>1</v>
      </c>
      <c r="AI36" s="28" t="s">
        <v>46</v>
      </c>
      <c r="AJ36" s="16">
        <v>2443</v>
      </c>
      <c r="AK36" s="29">
        <f t="shared" si="10"/>
        <v>22.61408867907063</v>
      </c>
      <c r="AL36" s="16">
        <v>196</v>
      </c>
      <c r="AM36" s="16">
        <f t="shared" si="11"/>
        <v>7822</v>
      </c>
      <c r="AN36" s="34">
        <f t="shared" si="12"/>
        <v>74.772966255616097</v>
      </c>
    </row>
    <row r="37" spans="1:40" x14ac:dyDescent="0.3">
      <c r="A37" s="15">
        <v>43626</v>
      </c>
      <c r="B37" s="2" t="s">
        <v>67</v>
      </c>
      <c r="C37" s="2">
        <v>2</v>
      </c>
      <c r="D37" s="2" t="s">
        <v>54</v>
      </c>
      <c r="E37" s="15">
        <v>43432</v>
      </c>
      <c r="F37" s="15">
        <f t="shared" si="14"/>
        <v>43599</v>
      </c>
      <c r="G37" s="32">
        <v>2600</v>
      </c>
      <c r="H37" s="32">
        <v>2596</v>
      </c>
      <c r="I37" s="32">
        <f>SUM(G37-H37)</f>
        <v>4</v>
      </c>
      <c r="J37" s="16">
        <v>2596</v>
      </c>
      <c r="K37" s="16">
        <v>29</v>
      </c>
      <c r="L37" s="33">
        <v>43634</v>
      </c>
      <c r="M37" s="33">
        <f t="shared" si="17"/>
        <v>43662</v>
      </c>
      <c r="N37" s="4">
        <f t="shared" si="1"/>
        <v>28.857142857142858</v>
      </c>
      <c r="O37" s="18" t="s">
        <v>41</v>
      </c>
      <c r="P37" s="19">
        <f t="shared" si="2"/>
        <v>8</v>
      </c>
      <c r="Q37" s="2">
        <v>12</v>
      </c>
      <c r="R37" s="2" t="s">
        <v>44</v>
      </c>
      <c r="S37" s="28" t="s">
        <v>46</v>
      </c>
      <c r="T37" s="2">
        <v>1</v>
      </c>
      <c r="U37" s="16">
        <v>369</v>
      </c>
      <c r="V37" s="34">
        <f t="shared" si="3"/>
        <v>14.214175654853619</v>
      </c>
      <c r="W37" s="23">
        <f t="shared" si="4"/>
        <v>2227</v>
      </c>
      <c r="X37" s="35">
        <f t="shared" si="5"/>
        <v>85.785824345146381</v>
      </c>
      <c r="Y37" s="16">
        <v>381</v>
      </c>
      <c r="Z37" s="36">
        <f t="shared" si="6"/>
        <v>14.676425269645609</v>
      </c>
      <c r="AA37" s="16">
        <f t="shared" si="16"/>
        <v>1846</v>
      </c>
      <c r="AB37" s="32">
        <v>237</v>
      </c>
      <c r="AC37" s="26">
        <f t="shared" si="8"/>
        <v>12.838569880823401</v>
      </c>
      <c r="AD37" s="32">
        <f t="shared" si="9"/>
        <v>1609</v>
      </c>
      <c r="AE37" s="20">
        <v>4</v>
      </c>
      <c r="AF37" s="20" t="s">
        <v>42</v>
      </c>
      <c r="AG37" s="27" t="s">
        <v>54</v>
      </c>
      <c r="AH37" s="27">
        <v>2</v>
      </c>
      <c r="AI37" s="21" t="s">
        <v>43</v>
      </c>
      <c r="AJ37" s="16">
        <v>851</v>
      </c>
      <c r="AK37" s="29">
        <f t="shared" si="10"/>
        <v>46.099674972914407</v>
      </c>
      <c r="AL37" s="16">
        <v>130</v>
      </c>
      <c r="AM37" s="16">
        <f t="shared" si="11"/>
        <v>628</v>
      </c>
      <c r="AN37" s="34">
        <f t="shared" si="12"/>
        <v>39.030453697949035</v>
      </c>
    </row>
    <row r="38" spans="1:40" x14ac:dyDescent="0.3">
      <c r="A38" s="37">
        <v>43728</v>
      </c>
      <c r="B38" s="38" t="s">
        <v>84</v>
      </c>
      <c r="C38" s="38">
        <v>6</v>
      </c>
      <c r="D38" s="2" t="s">
        <v>45</v>
      </c>
      <c r="E38" s="37">
        <v>43530</v>
      </c>
      <c r="F38" s="37">
        <f t="shared" si="14"/>
        <v>43697</v>
      </c>
      <c r="G38" s="38">
        <v>4200</v>
      </c>
      <c r="H38" s="38">
        <v>4189</v>
      </c>
      <c r="I38" s="38">
        <f>SUM(G38-H38)</f>
        <v>11</v>
      </c>
      <c r="J38" s="38">
        <v>3093</v>
      </c>
      <c r="K38" s="38">
        <v>43</v>
      </c>
      <c r="L38" s="37">
        <v>43732</v>
      </c>
      <c r="M38" s="37">
        <f t="shared" si="17"/>
        <v>43760</v>
      </c>
      <c r="N38" s="39">
        <f t="shared" si="1"/>
        <v>28.857142857142858</v>
      </c>
      <c r="O38" s="18" t="s">
        <v>41</v>
      </c>
      <c r="P38" s="40">
        <f t="shared" si="2"/>
        <v>4</v>
      </c>
      <c r="Q38" s="38">
        <v>7.8</v>
      </c>
      <c r="R38" s="38" t="s">
        <v>42</v>
      </c>
      <c r="S38" s="21" t="s">
        <v>43</v>
      </c>
      <c r="T38" s="38">
        <v>2</v>
      </c>
      <c r="U38" s="38">
        <v>0</v>
      </c>
      <c r="V38" s="44">
        <f t="shared" si="3"/>
        <v>0</v>
      </c>
      <c r="W38" s="40">
        <f t="shared" si="4"/>
        <v>3093</v>
      </c>
      <c r="X38" s="24">
        <f t="shared" si="5"/>
        <v>100</v>
      </c>
      <c r="Y38" s="38">
        <v>320</v>
      </c>
      <c r="Z38" s="25">
        <f t="shared" si="6"/>
        <v>10.345942450695118</v>
      </c>
      <c r="AA38" s="42">
        <f t="shared" si="16"/>
        <v>2773</v>
      </c>
      <c r="AB38" s="38">
        <v>222</v>
      </c>
      <c r="AC38" s="26">
        <f t="shared" si="8"/>
        <v>8.0057699242697442</v>
      </c>
      <c r="AD38" s="42">
        <f t="shared" si="9"/>
        <v>2551</v>
      </c>
      <c r="AE38" s="42">
        <v>1.2</v>
      </c>
      <c r="AF38" s="42" t="s">
        <v>42</v>
      </c>
      <c r="AG38" s="42" t="s">
        <v>54</v>
      </c>
      <c r="AH38" s="27">
        <v>2</v>
      </c>
      <c r="AI38" s="21" t="s">
        <v>43</v>
      </c>
      <c r="AJ38" s="38">
        <v>741</v>
      </c>
      <c r="AK38" s="29">
        <f t="shared" si="10"/>
        <v>26.721961774251714</v>
      </c>
      <c r="AL38" s="38">
        <v>70</v>
      </c>
      <c r="AM38" s="42">
        <f t="shared" si="11"/>
        <v>1740</v>
      </c>
      <c r="AN38" s="44">
        <f t="shared" si="12"/>
        <v>68.208545668365346</v>
      </c>
    </row>
    <row r="39" spans="1:40" x14ac:dyDescent="0.3">
      <c r="A39" s="15">
        <v>43682</v>
      </c>
      <c r="B39" s="2" t="s">
        <v>47</v>
      </c>
      <c r="C39" s="30">
        <v>9</v>
      </c>
      <c r="D39" s="2" t="s">
        <v>48</v>
      </c>
      <c r="E39" s="31">
        <v>43488</v>
      </c>
      <c r="F39" s="15">
        <f t="shared" si="14"/>
        <v>43655</v>
      </c>
      <c r="G39" s="32"/>
      <c r="H39" s="32"/>
      <c r="I39" s="32"/>
      <c r="J39" s="16">
        <v>4641</v>
      </c>
      <c r="K39" s="16">
        <v>37</v>
      </c>
      <c r="L39" s="33">
        <v>43690</v>
      </c>
      <c r="M39" s="33">
        <f t="shared" si="17"/>
        <v>43718</v>
      </c>
      <c r="N39" s="4">
        <f t="shared" si="1"/>
        <v>28.857142857142858</v>
      </c>
      <c r="O39" s="18" t="s">
        <v>41</v>
      </c>
      <c r="P39" s="19">
        <f t="shared" si="2"/>
        <v>8</v>
      </c>
      <c r="Q39" s="2">
        <v>11</v>
      </c>
      <c r="R39" s="2" t="s">
        <v>44</v>
      </c>
      <c r="S39" s="28" t="s">
        <v>46</v>
      </c>
      <c r="T39" s="2">
        <v>1</v>
      </c>
      <c r="U39" s="16">
        <v>582</v>
      </c>
      <c r="V39" s="34">
        <f t="shared" si="3"/>
        <v>12.540400775694893</v>
      </c>
      <c r="W39" s="23">
        <f t="shared" si="4"/>
        <v>4059</v>
      </c>
      <c r="X39" s="35">
        <f t="shared" si="5"/>
        <v>87.459599224305109</v>
      </c>
      <c r="Y39" s="16">
        <v>390</v>
      </c>
      <c r="Z39" s="36">
        <f t="shared" si="6"/>
        <v>8.4033613445378155</v>
      </c>
      <c r="AA39" s="16">
        <f t="shared" si="16"/>
        <v>3669</v>
      </c>
      <c r="AB39" s="32">
        <v>107</v>
      </c>
      <c r="AC39" s="26">
        <f t="shared" si="8"/>
        <v>2.9163259743799399</v>
      </c>
      <c r="AD39" s="32">
        <f t="shared" si="9"/>
        <v>3562</v>
      </c>
      <c r="AE39" s="20">
        <v>2</v>
      </c>
      <c r="AF39" s="20" t="s">
        <v>42</v>
      </c>
      <c r="AG39" s="27" t="s">
        <v>54</v>
      </c>
      <c r="AH39" s="27">
        <v>2</v>
      </c>
      <c r="AI39" s="21" t="s">
        <v>43</v>
      </c>
      <c r="AJ39" s="16">
        <v>943</v>
      </c>
      <c r="AK39" s="29">
        <f t="shared" si="10"/>
        <v>25.701826110656853</v>
      </c>
      <c r="AL39" s="16">
        <v>87</v>
      </c>
      <c r="AM39" s="16">
        <f t="shared" si="11"/>
        <v>2532</v>
      </c>
      <c r="AN39" s="34">
        <f t="shared" si="12"/>
        <v>71.08366086468277</v>
      </c>
    </row>
    <row r="40" spans="1:40" x14ac:dyDescent="0.3">
      <c r="A40" s="15">
        <v>43682</v>
      </c>
      <c r="B40" s="2" t="s">
        <v>50</v>
      </c>
      <c r="C40" s="2">
        <v>10</v>
      </c>
      <c r="D40" s="2" t="s">
        <v>48</v>
      </c>
      <c r="E40" s="31">
        <v>43488</v>
      </c>
      <c r="F40" s="15">
        <f t="shared" si="14"/>
        <v>43655</v>
      </c>
      <c r="G40" s="32"/>
      <c r="H40" s="32"/>
      <c r="I40" s="32"/>
      <c r="J40" s="16">
        <v>4701</v>
      </c>
      <c r="K40" s="16">
        <v>37</v>
      </c>
      <c r="L40" s="33">
        <v>43690</v>
      </c>
      <c r="M40" s="33">
        <f t="shared" si="17"/>
        <v>43718</v>
      </c>
      <c r="N40" s="4">
        <f t="shared" si="1"/>
        <v>28.857142857142858</v>
      </c>
      <c r="O40" s="18" t="s">
        <v>41</v>
      </c>
      <c r="P40" s="19">
        <f t="shared" si="2"/>
        <v>8</v>
      </c>
      <c r="Q40" s="2">
        <v>11</v>
      </c>
      <c r="R40" s="2" t="s">
        <v>44</v>
      </c>
      <c r="S40" s="28" t="s">
        <v>46</v>
      </c>
      <c r="T40" s="2">
        <v>1</v>
      </c>
      <c r="U40" s="16">
        <v>587</v>
      </c>
      <c r="V40" s="34">
        <f t="shared" si="3"/>
        <v>12.486704956392257</v>
      </c>
      <c r="W40" s="23">
        <f t="shared" si="4"/>
        <v>4114</v>
      </c>
      <c r="X40" s="35">
        <f t="shared" si="5"/>
        <v>87.513295043607741</v>
      </c>
      <c r="Y40" s="16">
        <v>480</v>
      </c>
      <c r="Z40" s="36">
        <f t="shared" si="6"/>
        <v>10.21059349074665</v>
      </c>
      <c r="AA40" s="16">
        <f t="shared" si="16"/>
        <v>3634</v>
      </c>
      <c r="AB40" s="32">
        <v>141</v>
      </c>
      <c r="AC40" s="26">
        <f t="shared" si="8"/>
        <v>3.8800220143093012</v>
      </c>
      <c r="AD40" s="32">
        <f t="shared" si="9"/>
        <v>3493</v>
      </c>
      <c r="AE40" s="20">
        <v>2</v>
      </c>
      <c r="AF40" s="20" t="s">
        <v>42</v>
      </c>
      <c r="AG40" s="27" t="s">
        <v>54</v>
      </c>
      <c r="AH40" s="27">
        <v>2</v>
      </c>
      <c r="AI40" s="21" t="s">
        <v>43</v>
      </c>
      <c r="AJ40" s="16">
        <v>1441</v>
      </c>
      <c r="AK40" s="29">
        <f t="shared" si="10"/>
        <v>39.653274628508534</v>
      </c>
      <c r="AL40" s="16">
        <v>87</v>
      </c>
      <c r="AM40" s="16">
        <f t="shared" si="11"/>
        <v>1965</v>
      </c>
      <c r="AN40" s="34">
        <f t="shared" si="12"/>
        <v>56.255367878614372</v>
      </c>
    </row>
    <row r="41" spans="1:40" ht="24" x14ac:dyDescent="0.3">
      <c r="A41" s="15">
        <v>43684</v>
      </c>
      <c r="B41" s="2" t="s">
        <v>61</v>
      </c>
      <c r="C41" s="2">
        <v>14</v>
      </c>
      <c r="D41" s="2" t="s">
        <v>62</v>
      </c>
      <c r="E41" s="15">
        <v>43488</v>
      </c>
      <c r="F41" s="15">
        <f t="shared" si="14"/>
        <v>43655</v>
      </c>
      <c r="G41" s="32">
        <v>5000</v>
      </c>
      <c r="H41" s="32">
        <v>4999</v>
      </c>
      <c r="I41" s="32">
        <f t="shared" ref="I41:I53" si="18">SUM(G41-H41)</f>
        <v>1</v>
      </c>
      <c r="J41" s="16">
        <v>4999</v>
      </c>
      <c r="K41" s="16">
        <v>37</v>
      </c>
      <c r="L41" s="33">
        <v>43690</v>
      </c>
      <c r="M41" s="33">
        <f t="shared" si="17"/>
        <v>43718</v>
      </c>
      <c r="N41" s="4">
        <f t="shared" si="1"/>
        <v>28.857142857142858</v>
      </c>
      <c r="O41" s="18" t="s">
        <v>41</v>
      </c>
      <c r="P41" s="19">
        <f t="shared" si="2"/>
        <v>6</v>
      </c>
      <c r="Q41" s="2">
        <v>8</v>
      </c>
      <c r="R41" s="2" t="s">
        <v>42</v>
      </c>
      <c r="S41" s="21" t="s">
        <v>43</v>
      </c>
      <c r="T41" s="2">
        <v>2</v>
      </c>
      <c r="U41" s="16">
        <v>369</v>
      </c>
      <c r="V41" s="34">
        <f t="shared" si="3"/>
        <v>7.3814762952590511</v>
      </c>
      <c r="W41" s="23">
        <f t="shared" si="4"/>
        <v>4630</v>
      </c>
      <c r="X41" s="35">
        <f t="shared" si="5"/>
        <v>92.618523704740952</v>
      </c>
      <c r="Y41" s="16">
        <v>544</v>
      </c>
      <c r="Z41" s="36">
        <f t="shared" si="6"/>
        <v>10.882176435287057</v>
      </c>
      <c r="AA41" s="16">
        <f t="shared" si="16"/>
        <v>4086</v>
      </c>
      <c r="AB41" s="32">
        <v>0</v>
      </c>
      <c r="AC41" s="26">
        <f t="shared" si="8"/>
        <v>0</v>
      </c>
      <c r="AD41" s="32">
        <f t="shared" si="9"/>
        <v>4086</v>
      </c>
      <c r="AE41" s="20">
        <v>5</v>
      </c>
      <c r="AF41" s="20" t="s">
        <v>53</v>
      </c>
      <c r="AG41" s="27" t="s">
        <v>54</v>
      </c>
      <c r="AH41" s="27">
        <v>3</v>
      </c>
      <c r="AI41" s="21" t="s">
        <v>55</v>
      </c>
      <c r="AJ41" s="16">
        <v>1590</v>
      </c>
      <c r="AK41" s="29">
        <f t="shared" si="10"/>
        <v>38.913362701908959</v>
      </c>
      <c r="AL41" s="16">
        <v>111</v>
      </c>
      <c r="AM41" s="16">
        <f t="shared" si="11"/>
        <v>2385</v>
      </c>
      <c r="AN41" s="34">
        <f t="shared" si="12"/>
        <v>58.370044052863435</v>
      </c>
    </row>
    <row r="42" spans="1:40" ht="24" x14ac:dyDescent="0.3">
      <c r="A42" s="15">
        <v>43686</v>
      </c>
      <c r="B42" s="2" t="s">
        <v>61</v>
      </c>
      <c r="C42" s="2">
        <v>14</v>
      </c>
      <c r="D42" s="2" t="s">
        <v>62</v>
      </c>
      <c r="E42" s="15">
        <v>43488</v>
      </c>
      <c r="F42" s="15">
        <f t="shared" si="14"/>
        <v>43655</v>
      </c>
      <c r="G42" s="16">
        <v>5100</v>
      </c>
      <c r="H42" s="16">
        <v>5085</v>
      </c>
      <c r="I42" s="16">
        <f t="shared" si="18"/>
        <v>15</v>
      </c>
      <c r="J42" s="16">
        <v>5085</v>
      </c>
      <c r="K42" s="16">
        <v>37</v>
      </c>
      <c r="L42" s="15">
        <v>43690</v>
      </c>
      <c r="M42" s="33">
        <f t="shared" si="17"/>
        <v>43718</v>
      </c>
      <c r="N42" s="4">
        <f t="shared" si="1"/>
        <v>28.857142857142858</v>
      </c>
      <c r="O42" s="18" t="s">
        <v>41</v>
      </c>
      <c r="P42" s="19">
        <f t="shared" si="2"/>
        <v>4</v>
      </c>
      <c r="Q42" s="2" t="s">
        <v>85</v>
      </c>
      <c r="R42" s="2" t="s">
        <v>42</v>
      </c>
      <c r="S42" s="21" t="s">
        <v>43</v>
      </c>
      <c r="T42" s="2">
        <v>2</v>
      </c>
      <c r="U42" s="16">
        <v>899</v>
      </c>
      <c r="V42" s="34">
        <f t="shared" si="3"/>
        <v>17.679449360865291</v>
      </c>
      <c r="W42" s="23">
        <f t="shared" si="4"/>
        <v>4186</v>
      </c>
      <c r="X42" s="35">
        <f t="shared" si="5"/>
        <v>82.320550639134709</v>
      </c>
      <c r="Y42" s="16">
        <v>277</v>
      </c>
      <c r="Z42" s="36">
        <f t="shared" si="6"/>
        <v>5.4473942969518196</v>
      </c>
      <c r="AA42" s="16">
        <f t="shared" si="16"/>
        <v>3909</v>
      </c>
      <c r="AB42" s="16">
        <v>9</v>
      </c>
      <c r="AC42" s="26">
        <f t="shared" si="8"/>
        <v>0.23023791250959325</v>
      </c>
      <c r="AD42" s="16">
        <f t="shared" si="9"/>
        <v>3900</v>
      </c>
      <c r="AE42" s="20" t="s">
        <v>75</v>
      </c>
      <c r="AF42" s="20" t="s">
        <v>53</v>
      </c>
      <c r="AG42" s="27" t="s">
        <v>54</v>
      </c>
      <c r="AH42" s="27">
        <v>3</v>
      </c>
      <c r="AI42" s="21" t="s">
        <v>55</v>
      </c>
      <c r="AJ42" s="16">
        <v>1162</v>
      </c>
      <c r="AK42" s="29">
        <f t="shared" si="10"/>
        <v>29.726272704016374</v>
      </c>
      <c r="AL42" s="16">
        <v>102</v>
      </c>
      <c r="AM42" s="16">
        <f t="shared" si="11"/>
        <v>2636</v>
      </c>
      <c r="AN42" s="34">
        <f t="shared" si="12"/>
        <v>67.589743589743591</v>
      </c>
    </row>
    <row r="43" spans="1:40" x14ac:dyDescent="0.3">
      <c r="A43" s="37">
        <v>43628</v>
      </c>
      <c r="B43" s="38" t="s">
        <v>68</v>
      </c>
      <c r="C43" s="38">
        <v>4</v>
      </c>
      <c r="D43" s="2" t="s">
        <v>45</v>
      </c>
      <c r="E43" s="37">
        <v>43432</v>
      </c>
      <c r="F43" s="37">
        <f t="shared" si="14"/>
        <v>43599</v>
      </c>
      <c r="G43" s="38">
        <v>8300</v>
      </c>
      <c r="H43" s="38">
        <v>8288</v>
      </c>
      <c r="I43" s="38">
        <f t="shared" si="18"/>
        <v>12</v>
      </c>
      <c r="J43" s="38">
        <v>8288</v>
      </c>
      <c r="K43" s="38" t="s">
        <v>86</v>
      </c>
      <c r="L43" s="37">
        <v>43636</v>
      </c>
      <c r="M43" s="37">
        <f t="shared" si="17"/>
        <v>43664</v>
      </c>
      <c r="N43" s="39">
        <f t="shared" si="1"/>
        <v>29.142857142857142</v>
      </c>
      <c r="O43" s="18" t="s">
        <v>41</v>
      </c>
      <c r="P43" s="40">
        <f t="shared" si="2"/>
        <v>8</v>
      </c>
      <c r="Q43" s="38" t="s">
        <v>87</v>
      </c>
      <c r="R43" s="38" t="s">
        <v>44</v>
      </c>
      <c r="S43" s="28" t="s">
        <v>46</v>
      </c>
      <c r="T43" s="38">
        <v>1</v>
      </c>
      <c r="U43" s="38">
        <v>1281</v>
      </c>
      <c r="V43" s="41">
        <f t="shared" si="3"/>
        <v>15.456081081081081</v>
      </c>
      <c r="W43" s="40">
        <f t="shared" si="4"/>
        <v>7007</v>
      </c>
      <c r="X43" s="35">
        <f t="shared" si="5"/>
        <v>84.543918918918919</v>
      </c>
      <c r="Y43" s="38">
        <v>584</v>
      </c>
      <c r="Z43" s="36">
        <f t="shared" si="6"/>
        <v>7.0463320463320462</v>
      </c>
      <c r="AA43" s="38">
        <f t="shared" si="16"/>
        <v>6423</v>
      </c>
      <c r="AB43" s="38">
        <v>191</v>
      </c>
      <c r="AC43" s="26">
        <f t="shared" si="8"/>
        <v>2.973688307644403</v>
      </c>
      <c r="AD43" s="38">
        <f t="shared" si="9"/>
        <v>6232</v>
      </c>
      <c r="AE43" s="42" t="s">
        <v>69</v>
      </c>
      <c r="AF43" s="42" t="s">
        <v>44</v>
      </c>
      <c r="AG43" s="42" t="s">
        <v>45</v>
      </c>
      <c r="AH43" s="27">
        <v>1</v>
      </c>
      <c r="AI43" s="28" t="s">
        <v>46</v>
      </c>
      <c r="AJ43" s="38">
        <v>1435</v>
      </c>
      <c r="AK43" s="29">
        <f t="shared" si="10"/>
        <v>22.341584929160827</v>
      </c>
      <c r="AL43" s="38">
        <v>494</v>
      </c>
      <c r="AM43" s="38">
        <f t="shared" si="11"/>
        <v>4303</v>
      </c>
      <c r="AN43" s="41">
        <f t="shared" si="12"/>
        <v>69.046854942233637</v>
      </c>
    </row>
    <row r="44" spans="1:40" x14ac:dyDescent="0.3">
      <c r="A44" s="37">
        <v>43731</v>
      </c>
      <c r="B44" s="38" t="s">
        <v>84</v>
      </c>
      <c r="C44" s="38">
        <v>6</v>
      </c>
      <c r="D44" s="2" t="s">
        <v>45</v>
      </c>
      <c r="E44" s="37">
        <v>43530</v>
      </c>
      <c r="F44" s="37">
        <f t="shared" si="14"/>
        <v>43697</v>
      </c>
      <c r="G44" s="38">
        <v>3900</v>
      </c>
      <c r="H44" s="38">
        <v>3895</v>
      </c>
      <c r="I44" s="38">
        <f t="shared" si="18"/>
        <v>5</v>
      </c>
      <c r="J44" s="38">
        <v>3109</v>
      </c>
      <c r="K44" s="38" t="s">
        <v>88</v>
      </c>
      <c r="L44" s="37">
        <v>43734</v>
      </c>
      <c r="M44" s="37">
        <f t="shared" si="17"/>
        <v>43762</v>
      </c>
      <c r="N44" s="39">
        <f t="shared" si="1"/>
        <v>29.142857142857142</v>
      </c>
      <c r="O44" s="18" t="s">
        <v>41</v>
      </c>
      <c r="P44" s="40">
        <f t="shared" si="2"/>
        <v>3</v>
      </c>
      <c r="Q44" s="38">
        <v>12</v>
      </c>
      <c r="R44" s="38" t="s">
        <v>44</v>
      </c>
      <c r="S44" s="28" t="s">
        <v>46</v>
      </c>
      <c r="T44" s="38">
        <v>1</v>
      </c>
      <c r="U44" s="38">
        <v>0</v>
      </c>
      <c r="V44" s="44">
        <f t="shared" si="3"/>
        <v>0</v>
      </c>
      <c r="W44" s="40">
        <f t="shared" si="4"/>
        <v>3109</v>
      </c>
      <c r="X44" s="24">
        <f t="shared" si="5"/>
        <v>100</v>
      </c>
      <c r="Y44" s="38">
        <v>157</v>
      </c>
      <c r="Z44" s="25">
        <f t="shared" si="6"/>
        <v>5.0498552589256995</v>
      </c>
      <c r="AA44" s="42">
        <f t="shared" si="16"/>
        <v>2952</v>
      </c>
      <c r="AB44" s="38">
        <v>63</v>
      </c>
      <c r="AC44" s="26">
        <f t="shared" si="8"/>
        <v>2.1341463414634148</v>
      </c>
      <c r="AD44" s="42">
        <f t="shared" si="9"/>
        <v>2889</v>
      </c>
      <c r="AE44" s="42">
        <v>6</v>
      </c>
      <c r="AF44" s="42" t="s">
        <v>44</v>
      </c>
      <c r="AG44" s="42" t="s">
        <v>45</v>
      </c>
      <c r="AH44" s="27">
        <v>1</v>
      </c>
      <c r="AI44" s="28" t="s">
        <v>46</v>
      </c>
      <c r="AJ44" s="38">
        <v>502</v>
      </c>
      <c r="AK44" s="29">
        <f t="shared" si="10"/>
        <v>17.005420054200542</v>
      </c>
      <c r="AL44" s="38">
        <v>141</v>
      </c>
      <c r="AM44" s="42">
        <f t="shared" si="11"/>
        <v>2246</v>
      </c>
      <c r="AN44" s="44">
        <f t="shared" si="12"/>
        <v>77.743163724472126</v>
      </c>
    </row>
    <row r="45" spans="1:40" x14ac:dyDescent="0.3">
      <c r="A45" s="15">
        <v>43690</v>
      </c>
      <c r="B45" s="2" t="s">
        <v>47</v>
      </c>
      <c r="C45" s="30">
        <v>9</v>
      </c>
      <c r="D45" s="2" t="s">
        <v>48</v>
      </c>
      <c r="E45" s="31">
        <v>43488</v>
      </c>
      <c r="F45" s="15">
        <f t="shared" si="14"/>
        <v>43655</v>
      </c>
      <c r="G45" s="32">
        <v>7495</v>
      </c>
      <c r="H45" s="32">
        <v>7480</v>
      </c>
      <c r="I45" s="32">
        <f t="shared" si="18"/>
        <v>15</v>
      </c>
      <c r="J45" s="16">
        <v>7480</v>
      </c>
      <c r="K45" s="16" t="s">
        <v>89</v>
      </c>
      <c r="L45" s="33">
        <v>43692</v>
      </c>
      <c r="M45" s="33">
        <f t="shared" si="17"/>
        <v>43720</v>
      </c>
      <c r="N45" s="4">
        <f t="shared" si="1"/>
        <v>29.142857142857142</v>
      </c>
      <c r="O45" s="18" t="s">
        <v>41</v>
      </c>
      <c r="P45" s="19">
        <f t="shared" si="2"/>
        <v>2</v>
      </c>
      <c r="Q45" s="2" t="s">
        <v>90</v>
      </c>
      <c r="R45" s="2" t="s">
        <v>44</v>
      </c>
      <c r="S45" s="28" t="s">
        <v>46</v>
      </c>
      <c r="T45" s="2">
        <v>1</v>
      </c>
      <c r="U45" s="16">
        <v>672</v>
      </c>
      <c r="V45" s="34">
        <f t="shared" si="3"/>
        <v>8.9839572192513373</v>
      </c>
      <c r="W45" s="23">
        <f t="shared" si="4"/>
        <v>6808</v>
      </c>
      <c r="X45" s="35">
        <f t="shared" si="5"/>
        <v>91.016042780748663</v>
      </c>
      <c r="Y45" s="16">
        <v>319</v>
      </c>
      <c r="Z45" s="36">
        <f t="shared" si="6"/>
        <v>4.2647058823529411</v>
      </c>
      <c r="AA45" s="16">
        <f t="shared" si="16"/>
        <v>6489</v>
      </c>
      <c r="AB45" s="32">
        <v>183</v>
      </c>
      <c r="AC45" s="26">
        <f t="shared" si="8"/>
        <v>2.8201571890892279</v>
      </c>
      <c r="AD45" s="32">
        <f t="shared" si="9"/>
        <v>6306</v>
      </c>
      <c r="AE45" s="20" t="s">
        <v>69</v>
      </c>
      <c r="AF45" s="20" t="s">
        <v>44</v>
      </c>
      <c r="AG45" s="27" t="s">
        <v>45</v>
      </c>
      <c r="AH45" s="27">
        <v>1</v>
      </c>
      <c r="AI45" s="28" t="s">
        <v>46</v>
      </c>
      <c r="AJ45" s="16">
        <v>1753</v>
      </c>
      <c r="AK45" s="29">
        <f t="shared" si="10"/>
        <v>27.014948374171674</v>
      </c>
      <c r="AL45" s="16">
        <v>77</v>
      </c>
      <c r="AM45" s="16">
        <f t="shared" si="11"/>
        <v>4476</v>
      </c>
      <c r="AN45" s="34">
        <f t="shared" si="12"/>
        <v>70.980019029495722</v>
      </c>
    </row>
    <row r="46" spans="1:40" x14ac:dyDescent="0.3">
      <c r="A46" s="15">
        <v>43691</v>
      </c>
      <c r="B46" s="2" t="s">
        <v>61</v>
      </c>
      <c r="C46" s="2">
        <v>14</v>
      </c>
      <c r="D46" s="2" t="s">
        <v>62</v>
      </c>
      <c r="E46" s="15">
        <v>43488</v>
      </c>
      <c r="F46" s="15">
        <f t="shared" si="14"/>
        <v>43655</v>
      </c>
      <c r="G46" s="32">
        <v>9500</v>
      </c>
      <c r="H46" s="32">
        <v>9496</v>
      </c>
      <c r="I46" s="32">
        <f t="shared" si="18"/>
        <v>4</v>
      </c>
      <c r="J46" s="16">
        <v>9496</v>
      </c>
      <c r="K46" s="16" t="s">
        <v>89</v>
      </c>
      <c r="L46" s="33">
        <v>43692</v>
      </c>
      <c r="M46" s="33">
        <f t="shared" si="17"/>
        <v>43720</v>
      </c>
      <c r="N46" s="4">
        <f t="shared" si="1"/>
        <v>29.142857142857142</v>
      </c>
      <c r="O46" s="18" t="s">
        <v>41</v>
      </c>
      <c r="P46" s="19">
        <f t="shared" si="2"/>
        <v>1</v>
      </c>
      <c r="Q46" s="2" t="s">
        <v>91</v>
      </c>
      <c r="R46" s="2" t="s">
        <v>44</v>
      </c>
      <c r="S46" s="28" t="s">
        <v>46</v>
      </c>
      <c r="T46" s="2">
        <v>1</v>
      </c>
      <c r="U46" s="16">
        <v>642</v>
      </c>
      <c r="V46" s="34">
        <f t="shared" si="3"/>
        <v>6.7607413647851722</v>
      </c>
      <c r="W46" s="23">
        <f t="shared" si="4"/>
        <v>8854</v>
      </c>
      <c r="X46" s="35">
        <f t="shared" si="5"/>
        <v>93.239258635214824</v>
      </c>
      <c r="Y46" s="16">
        <v>694</v>
      </c>
      <c r="Z46" s="36">
        <f t="shared" si="6"/>
        <v>7.3083403538331924</v>
      </c>
      <c r="AA46" s="16">
        <f t="shared" si="16"/>
        <v>8160</v>
      </c>
      <c r="AB46" s="32">
        <v>175</v>
      </c>
      <c r="AC46" s="26">
        <f t="shared" si="8"/>
        <v>2.1446078431372548</v>
      </c>
      <c r="AD46" s="32">
        <f t="shared" si="9"/>
        <v>7985</v>
      </c>
      <c r="AE46" s="20" t="s">
        <v>81</v>
      </c>
      <c r="AF46" s="20" t="s">
        <v>44</v>
      </c>
      <c r="AG46" s="27" t="s">
        <v>45</v>
      </c>
      <c r="AH46" s="27">
        <v>1</v>
      </c>
      <c r="AI46" s="28" t="s">
        <v>46</v>
      </c>
      <c r="AJ46" s="16">
        <v>2531</v>
      </c>
      <c r="AK46" s="29">
        <f t="shared" si="10"/>
        <v>31.017156862745097</v>
      </c>
      <c r="AL46" s="16">
        <v>115</v>
      </c>
      <c r="AM46" s="16">
        <f t="shared" si="11"/>
        <v>5339</v>
      </c>
      <c r="AN46" s="34">
        <f t="shared" si="12"/>
        <v>66.862867877269878</v>
      </c>
    </row>
    <row r="47" spans="1:40" x14ac:dyDescent="0.3">
      <c r="A47" s="15">
        <v>43630</v>
      </c>
      <c r="B47" s="30" t="s">
        <v>51</v>
      </c>
      <c r="C47" s="30">
        <v>17</v>
      </c>
      <c r="D47" s="30" t="s">
        <v>52</v>
      </c>
      <c r="E47" s="31">
        <v>43432</v>
      </c>
      <c r="F47" s="15">
        <f t="shared" si="14"/>
        <v>43599</v>
      </c>
      <c r="G47" s="32">
        <v>10020</v>
      </c>
      <c r="H47" s="32">
        <v>10003</v>
      </c>
      <c r="I47" s="32">
        <f t="shared" si="18"/>
        <v>17</v>
      </c>
      <c r="J47" s="16">
        <v>6000</v>
      </c>
      <c r="K47" s="16" t="s">
        <v>86</v>
      </c>
      <c r="L47" s="33">
        <v>43636</v>
      </c>
      <c r="M47" s="33">
        <f t="shared" si="17"/>
        <v>43664</v>
      </c>
      <c r="N47" s="4">
        <f t="shared" si="1"/>
        <v>29.142857142857142</v>
      </c>
      <c r="O47" s="18" t="s">
        <v>41</v>
      </c>
      <c r="P47" s="19">
        <f t="shared" si="2"/>
        <v>6</v>
      </c>
      <c r="Q47" s="2">
        <v>10</v>
      </c>
      <c r="R47" s="2" t="s">
        <v>44</v>
      </c>
      <c r="S47" s="28" t="s">
        <v>46</v>
      </c>
      <c r="T47" s="2">
        <v>1</v>
      </c>
      <c r="U47" s="16">
        <v>321</v>
      </c>
      <c r="V47" s="34">
        <f t="shared" si="3"/>
        <v>5.35</v>
      </c>
      <c r="W47" s="23">
        <f t="shared" si="4"/>
        <v>5679</v>
      </c>
      <c r="X47" s="35">
        <f t="shared" si="5"/>
        <v>94.65</v>
      </c>
      <c r="Y47" s="16">
        <v>483</v>
      </c>
      <c r="Z47" s="36">
        <f t="shared" si="6"/>
        <v>8.0500000000000007</v>
      </c>
      <c r="AA47" s="16">
        <f t="shared" si="16"/>
        <v>5196</v>
      </c>
      <c r="AB47" s="32">
        <v>205</v>
      </c>
      <c r="AC47" s="26">
        <f t="shared" si="8"/>
        <v>3.9453425712086219</v>
      </c>
      <c r="AD47" s="32">
        <f t="shared" si="9"/>
        <v>4991</v>
      </c>
      <c r="AE47" s="20">
        <v>5</v>
      </c>
      <c r="AF47" s="20" t="s">
        <v>44</v>
      </c>
      <c r="AG47" s="27" t="s">
        <v>45</v>
      </c>
      <c r="AH47" s="27">
        <v>1</v>
      </c>
      <c r="AI47" s="28" t="s">
        <v>46</v>
      </c>
      <c r="AJ47" s="16">
        <v>956</v>
      </c>
      <c r="AK47" s="29">
        <f t="shared" si="10"/>
        <v>18.398768283294842</v>
      </c>
      <c r="AL47" s="16">
        <v>228</v>
      </c>
      <c r="AM47" s="16">
        <f t="shared" si="11"/>
        <v>3807</v>
      </c>
      <c r="AN47" s="34">
        <f t="shared" si="12"/>
        <v>76.277299138449209</v>
      </c>
    </row>
    <row r="48" spans="1:40" x14ac:dyDescent="0.3">
      <c r="A48" s="15">
        <v>43705</v>
      </c>
      <c r="B48" s="2" t="s">
        <v>71</v>
      </c>
      <c r="C48" s="2">
        <v>18</v>
      </c>
      <c r="D48" s="2" t="s">
        <v>65</v>
      </c>
      <c r="E48" s="15">
        <v>43502</v>
      </c>
      <c r="F48" s="15">
        <f t="shared" si="14"/>
        <v>43669</v>
      </c>
      <c r="G48" s="32">
        <v>9300</v>
      </c>
      <c r="H48" s="32">
        <v>9264</v>
      </c>
      <c r="I48" s="32">
        <f t="shared" si="18"/>
        <v>36</v>
      </c>
      <c r="J48" s="16">
        <v>8000</v>
      </c>
      <c r="K48" s="16" t="s">
        <v>92</v>
      </c>
      <c r="L48" s="33">
        <v>43706</v>
      </c>
      <c r="M48" s="33">
        <f t="shared" si="17"/>
        <v>43734</v>
      </c>
      <c r="N48" s="4">
        <f t="shared" si="1"/>
        <v>29.142857142857142</v>
      </c>
      <c r="O48" s="18" t="s">
        <v>41</v>
      </c>
      <c r="P48" s="19">
        <f t="shared" si="2"/>
        <v>1</v>
      </c>
      <c r="Q48" s="2" t="s">
        <v>73</v>
      </c>
      <c r="R48" s="2" t="s">
        <v>44</v>
      </c>
      <c r="S48" s="28" t="s">
        <v>46</v>
      </c>
      <c r="T48" s="2">
        <v>1</v>
      </c>
      <c r="U48" s="16">
        <v>396</v>
      </c>
      <c r="V48" s="34">
        <f t="shared" si="3"/>
        <v>4.95</v>
      </c>
      <c r="W48" s="23">
        <f t="shared" si="4"/>
        <v>7604</v>
      </c>
      <c r="X48" s="35">
        <f t="shared" si="5"/>
        <v>95.05</v>
      </c>
      <c r="Y48" s="16">
        <v>750</v>
      </c>
      <c r="Z48" s="36">
        <f t="shared" si="6"/>
        <v>9.375</v>
      </c>
      <c r="AA48" s="16">
        <f t="shared" si="16"/>
        <v>6854</v>
      </c>
      <c r="AB48" s="32">
        <v>730</v>
      </c>
      <c r="AC48" s="26">
        <f t="shared" si="8"/>
        <v>10.650714911000875</v>
      </c>
      <c r="AD48" s="32">
        <f t="shared" si="9"/>
        <v>6124</v>
      </c>
      <c r="AE48" s="20">
        <v>1</v>
      </c>
      <c r="AF48" s="20" t="s">
        <v>44</v>
      </c>
      <c r="AG48" s="27" t="s">
        <v>45</v>
      </c>
      <c r="AH48" s="27">
        <v>1</v>
      </c>
      <c r="AI48" s="28" t="s">
        <v>46</v>
      </c>
      <c r="AJ48" s="16">
        <v>1436</v>
      </c>
      <c r="AK48" s="29">
        <f t="shared" si="10"/>
        <v>20.951269331777066</v>
      </c>
      <c r="AL48" s="16">
        <v>198</v>
      </c>
      <c r="AM48" s="16">
        <f t="shared" si="11"/>
        <v>4490</v>
      </c>
      <c r="AN48" s="34">
        <f t="shared" si="12"/>
        <v>73.318092749836708</v>
      </c>
    </row>
    <row r="49" spans="1:40" x14ac:dyDescent="0.3">
      <c r="A49" s="15">
        <v>43564</v>
      </c>
      <c r="B49" s="30" t="s">
        <v>64</v>
      </c>
      <c r="C49" s="2">
        <v>19</v>
      </c>
      <c r="D49" s="2" t="s">
        <v>65</v>
      </c>
      <c r="E49" s="31">
        <v>43362</v>
      </c>
      <c r="F49" s="15">
        <f t="shared" si="14"/>
        <v>43529</v>
      </c>
      <c r="G49" s="32">
        <v>12000</v>
      </c>
      <c r="H49" s="32">
        <v>11979</v>
      </c>
      <c r="I49" s="32">
        <f t="shared" si="18"/>
        <v>21</v>
      </c>
      <c r="J49" s="16">
        <v>11533</v>
      </c>
      <c r="K49" s="16" t="s">
        <v>93</v>
      </c>
      <c r="L49" s="33">
        <v>43566</v>
      </c>
      <c r="M49" s="33">
        <f t="shared" si="17"/>
        <v>43594</v>
      </c>
      <c r="N49" s="4">
        <f t="shared" si="1"/>
        <v>29.142857142857142</v>
      </c>
      <c r="O49" s="18" t="s">
        <v>41</v>
      </c>
      <c r="P49" s="19">
        <f t="shared" si="2"/>
        <v>2</v>
      </c>
      <c r="Q49" s="2" t="s">
        <v>94</v>
      </c>
      <c r="R49" s="2" t="s">
        <v>44</v>
      </c>
      <c r="S49" s="28" t="s">
        <v>46</v>
      </c>
      <c r="T49" s="2">
        <v>1</v>
      </c>
      <c r="U49" s="16">
        <v>306</v>
      </c>
      <c r="V49" s="34">
        <f t="shared" si="3"/>
        <v>2.6532558744472383</v>
      </c>
      <c r="W49" s="23">
        <f t="shared" si="4"/>
        <v>11227</v>
      </c>
      <c r="X49" s="35">
        <f t="shared" si="5"/>
        <v>97.34674412555276</v>
      </c>
      <c r="Y49" s="16">
        <v>676</v>
      </c>
      <c r="Z49" s="36">
        <f t="shared" si="6"/>
        <v>5.8614410821121998</v>
      </c>
      <c r="AA49" s="16">
        <f t="shared" si="16"/>
        <v>10551</v>
      </c>
      <c r="AB49" s="32">
        <v>253</v>
      </c>
      <c r="AC49" s="26">
        <f t="shared" si="8"/>
        <v>2.3978769784854514</v>
      </c>
      <c r="AD49" s="32">
        <f t="shared" si="9"/>
        <v>10298</v>
      </c>
      <c r="AE49" s="20" t="s">
        <v>81</v>
      </c>
      <c r="AF49" s="20" t="s">
        <v>44</v>
      </c>
      <c r="AG49" s="27" t="s">
        <v>45</v>
      </c>
      <c r="AH49" s="27">
        <v>1</v>
      </c>
      <c r="AI49" s="28" t="s">
        <v>46</v>
      </c>
      <c r="AJ49" s="16">
        <v>2853</v>
      </c>
      <c r="AK49" s="29">
        <f t="shared" si="10"/>
        <v>27.040090986636336</v>
      </c>
      <c r="AL49" s="16">
        <v>143</v>
      </c>
      <c r="AM49" s="16">
        <f t="shared" si="11"/>
        <v>7302</v>
      </c>
      <c r="AN49" s="34">
        <f t="shared" si="12"/>
        <v>70.906972227617018</v>
      </c>
    </row>
    <row r="50" spans="1:40" ht="24" x14ac:dyDescent="0.3">
      <c r="A50" s="15">
        <v>43633</v>
      </c>
      <c r="B50" s="2" t="s">
        <v>67</v>
      </c>
      <c r="C50" s="2">
        <v>2</v>
      </c>
      <c r="D50" s="2" t="s">
        <v>54</v>
      </c>
      <c r="E50" s="15">
        <v>43432</v>
      </c>
      <c r="F50" s="15">
        <f t="shared" si="14"/>
        <v>43599</v>
      </c>
      <c r="G50" s="32">
        <v>3900</v>
      </c>
      <c r="H50" s="32">
        <v>3897</v>
      </c>
      <c r="I50" s="32">
        <f t="shared" si="18"/>
        <v>3</v>
      </c>
      <c r="J50" s="16">
        <v>3897</v>
      </c>
      <c r="K50" s="16">
        <v>30</v>
      </c>
      <c r="L50" s="33">
        <v>43641</v>
      </c>
      <c r="M50" s="33">
        <f t="shared" si="17"/>
        <v>43669</v>
      </c>
      <c r="N50" s="4">
        <f t="shared" si="1"/>
        <v>29.857142857142858</v>
      </c>
      <c r="O50" s="18" t="s">
        <v>41</v>
      </c>
      <c r="P50" s="19">
        <f t="shared" si="2"/>
        <v>8</v>
      </c>
      <c r="Q50" s="2" t="s">
        <v>95</v>
      </c>
      <c r="R50" s="2" t="s">
        <v>42</v>
      </c>
      <c r="S50" s="21" t="s">
        <v>43</v>
      </c>
      <c r="T50" s="2">
        <v>2</v>
      </c>
      <c r="U50" s="16">
        <v>647</v>
      </c>
      <c r="V50" s="34">
        <f t="shared" si="3"/>
        <v>16.602514754939698</v>
      </c>
      <c r="W50" s="23">
        <f t="shared" si="4"/>
        <v>3250</v>
      </c>
      <c r="X50" s="35">
        <f t="shared" si="5"/>
        <v>83.397485245060295</v>
      </c>
      <c r="Y50" s="16">
        <v>671</v>
      </c>
      <c r="Z50" s="36">
        <f t="shared" si="6"/>
        <v>17.218373107518602</v>
      </c>
      <c r="AA50" s="16">
        <f t="shared" si="16"/>
        <v>2579</v>
      </c>
      <c r="AB50" s="32">
        <v>83</v>
      </c>
      <c r="AC50" s="26">
        <f t="shared" si="8"/>
        <v>3.2183016673129119</v>
      </c>
      <c r="AD50" s="32">
        <f t="shared" si="9"/>
        <v>2496</v>
      </c>
      <c r="AE50" s="20" t="s">
        <v>75</v>
      </c>
      <c r="AF50" s="20" t="s">
        <v>53</v>
      </c>
      <c r="AG50" s="27" t="s">
        <v>54</v>
      </c>
      <c r="AH50" s="27">
        <v>3</v>
      </c>
      <c r="AI50" s="21" t="s">
        <v>55</v>
      </c>
      <c r="AJ50" s="16">
        <v>977</v>
      </c>
      <c r="AK50" s="29">
        <f t="shared" si="10"/>
        <v>37.88290034897247</v>
      </c>
      <c r="AL50" s="16">
        <v>122</v>
      </c>
      <c r="AM50" s="16">
        <f t="shared" si="11"/>
        <v>1397</v>
      </c>
      <c r="AN50" s="34">
        <f t="shared" si="12"/>
        <v>55.969551282051277</v>
      </c>
    </row>
    <row r="51" spans="1:40" x14ac:dyDescent="0.3">
      <c r="A51" s="37">
        <v>43630</v>
      </c>
      <c r="B51" s="38" t="s">
        <v>68</v>
      </c>
      <c r="C51" s="38">
        <v>4</v>
      </c>
      <c r="D51" s="2" t="s">
        <v>45</v>
      </c>
      <c r="E51" s="37">
        <v>43432</v>
      </c>
      <c r="F51" s="37">
        <f t="shared" si="14"/>
        <v>43599</v>
      </c>
      <c r="G51" s="38">
        <v>4200</v>
      </c>
      <c r="H51" s="38">
        <v>4196</v>
      </c>
      <c r="I51" s="38">
        <f t="shared" si="18"/>
        <v>4</v>
      </c>
      <c r="J51" s="38">
        <v>4196</v>
      </c>
      <c r="K51" s="38">
        <v>30</v>
      </c>
      <c r="L51" s="37">
        <v>43641</v>
      </c>
      <c r="M51" s="37">
        <f t="shared" si="17"/>
        <v>43669</v>
      </c>
      <c r="N51" s="39">
        <f t="shared" si="1"/>
        <v>29.857142857142858</v>
      </c>
      <c r="O51" s="18" t="s">
        <v>41</v>
      </c>
      <c r="P51" s="40">
        <f t="shared" si="2"/>
        <v>11</v>
      </c>
      <c r="Q51" s="38">
        <v>3</v>
      </c>
      <c r="R51" s="38" t="s">
        <v>44</v>
      </c>
      <c r="S51" s="28" t="s">
        <v>46</v>
      </c>
      <c r="T51" s="38">
        <v>1</v>
      </c>
      <c r="U51" s="38">
        <v>664</v>
      </c>
      <c r="V51" s="41">
        <f t="shared" si="3"/>
        <v>15.824594852240228</v>
      </c>
      <c r="W51" s="40">
        <f t="shared" si="4"/>
        <v>3532</v>
      </c>
      <c r="X51" s="35">
        <f t="shared" si="5"/>
        <v>84.175405147759776</v>
      </c>
      <c r="Y51" s="38">
        <v>311</v>
      </c>
      <c r="Z51" s="36">
        <f t="shared" si="6"/>
        <v>7.4118207816968535</v>
      </c>
      <c r="AA51" s="38">
        <f t="shared" si="16"/>
        <v>3221</v>
      </c>
      <c r="AB51" s="38">
        <v>67</v>
      </c>
      <c r="AC51" s="26">
        <f t="shared" si="8"/>
        <v>2.0800993480285626</v>
      </c>
      <c r="AD51" s="38">
        <f t="shared" si="9"/>
        <v>3154</v>
      </c>
      <c r="AE51" s="42">
        <v>2</v>
      </c>
      <c r="AF51" s="42" t="s">
        <v>42</v>
      </c>
      <c r="AG51" s="42" t="s">
        <v>54</v>
      </c>
      <c r="AH51" s="27">
        <v>2</v>
      </c>
      <c r="AI51" s="21" t="s">
        <v>43</v>
      </c>
      <c r="AJ51" s="38">
        <v>662</v>
      </c>
      <c r="AK51" s="29">
        <f t="shared" si="10"/>
        <v>20.552623408879231</v>
      </c>
      <c r="AL51" s="38">
        <v>132</v>
      </c>
      <c r="AM51" s="38">
        <f t="shared" si="11"/>
        <v>2360</v>
      </c>
      <c r="AN51" s="41">
        <f t="shared" si="12"/>
        <v>74.825618262523776</v>
      </c>
    </row>
    <row r="52" spans="1:40" x14ac:dyDescent="0.3">
      <c r="A52" s="37">
        <v>43735</v>
      </c>
      <c r="B52" s="38" t="s">
        <v>84</v>
      </c>
      <c r="C52" s="38">
        <v>6</v>
      </c>
      <c r="D52" s="2" t="s">
        <v>45</v>
      </c>
      <c r="E52" s="37">
        <v>43530</v>
      </c>
      <c r="F52" s="37">
        <f t="shared" si="14"/>
        <v>43697</v>
      </c>
      <c r="G52" s="38">
        <v>6600</v>
      </c>
      <c r="H52" s="38">
        <v>6588</v>
      </c>
      <c r="I52" s="38">
        <f t="shared" si="18"/>
        <v>12</v>
      </c>
      <c r="J52" s="38">
        <v>6588</v>
      </c>
      <c r="K52" s="38">
        <v>44</v>
      </c>
      <c r="L52" s="37">
        <v>43739</v>
      </c>
      <c r="M52" s="37">
        <f t="shared" si="17"/>
        <v>43767</v>
      </c>
      <c r="N52" s="39">
        <f t="shared" si="1"/>
        <v>29.857142857142858</v>
      </c>
      <c r="O52" s="18" t="s">
        <v>41</v>
      </c>
      <c r="P52" s="40">
        <f t="shared" si="2"/>
        <v>4</v>
      </c>
      <c r="Q52" s="38">
        <v>7.8</v>
      </c>
      <c r="R52" s="38" t="s">
        <v>42</v>
      </c>
      <c r="S52" s="21" t="s">
        <v>43</v>
      </c>
      <c r="T52" s="38">
        <v>2</v>
      </c>
      <c r="U52" s="38">
        <v>899</v>
      </c>
      <c r="V52" s="44">
        <f t="shared" si="3"/>
        <v>13.64602307225258</v>
      </c>
      <c r="W52" s="40">
        <f t="shared" si="4"/>
        <v>5689</v>
      </c>
      <c r="X52" s="24">
        <f t="shared" si="5"/>
        <v>86.353976927747425</v>
      </c>
      <c r="Y52" s="38">
        <v>400</v>
      </c>
      <c r="Z52" s="25">
        <f t="shared" si="6"/>
        <v>6.0716454159077111</v>
      </c>
      <c r="AA52" s="42">
        <f t="shared" si="16"/>
        <v>5289</v>
      </c>
      <c r="AB52" s="38">
        <v>142</v>
      </c>
      <c r="AC52" s="26">
        <f t="shared" si="8"/>
        <v>2.6848175458498771</v>
      </c>
      <c r="AD52" s="42">
        <f t="shared" si="9"/>
        <v>5147</v>
      </c>
      <c r="AE52" s="42">
        <v>3</v>
      </c>
      <c r="AF52" s="42" t="s">
        <v>44</v>
      </c>
      <c r="AG52" s="42" t="s">
        <v>45</v>
      </c>
      <c r="AH52" s="27">
        <v>1</v>
      </c>
      <c r="AI52" s="28" t="s">
        <v>46</v>
      </c>
      <c r="AJ52" s="38">
        <v>1166</v>
      </c>
      <c r="AK52" s="29">
        <f t="shared" si="10"/>
        <v>22.045755341274344</v>
      </c>
      <c r="AL52" s="38">
        <v>124</v>
      </c>
      <c r="AM52" s="42">
        <f t="shared" si="11"/>
        <v>3857</v>
      </c>
      <c r="AN52" s="44">
        <f t="shared" si="12"/>
        <v>74.936856421216248</v>
      </c>
    </row>
    <row r="53" spans="1:40" x14ac:dyDescent="0.3">
      <c r="A53" s="37">
        <v>43738</v>
      </c>
      <c r="B53" s="38" t="s">
        <v>84</v>
      </c>
      <c r="C53" s="38">
        <v>6</v>
      </c>
      <c r="D53" s="2" t="s">
        <v>45</v>
      </c>
      <c r="E53" s="37">
        <v>43530</v>
      </c>
      <c r="F53" s="37">
        <f t="shared" si="14"/>
        <v>43697</v>
      </c>
      <c r="G53" s="38">
        <v>5800</v>
      </c>
      <c r="H53" s="38">
        <v>5794</v>
      </c>
      <c r="I53" s="38">
        <f t="shared" si="18"/>
        <v>6</v>
      </c>
      <c r="J53" s="38">
        <v>5794</v>
      </c>
      <c r="K53" s="38">
        <v>44</v>
      </c>
      <c r="L53" s="37">
        <v>43739</v>
      </c>
      <c r="M53" s="37">
        <f t="shared" si="17"/>
        <v>43767</v>
      </c>
      <c r="N53" s="39">
        <f t="shared" si="1"/>
        <v>29.857142857142858</v>
      </c>
      <c r="O53" s="18" t="s">
        <v>41</v>
      </c>
      <c r="P53" s="40">
        <f t="shared" si="2"/>
        <v>1</v>
      </c>
      <c r="Q53" s="38">
        <v>7.8</v>
      </c>
      <c r="R53" s="38" t="s">
        <v>42</v>
      </c>
      <c r="S53" s="21" t="s">
        <v>43</v>
      </c>
      <c r="T53" s="38">
        <v>2</v>
      </c>
      <c r="U53" s="38">
        <v>899</v>
      </c>
      <c r="V53" s="44">
        <f t="shared" si="3"/>
        <v>15.516051087331723</v>
      </c>
      <c r="W53" s="40">
        <f t="shared" si="4"/>
        <v>4895</v>
      </c>
      <c r="X53" s="24">
        <f t="shared" si="5"/>
        <v>84.483948912668282</v>
      </c>
      <c r="Y53" s="38">
        <v>400</v>
      </c>
      <c r="Z53" s="25">
        <f t="shared" si="6"/>
        <v>6.9036934760096642</v>
      </c>
      <c r="AA53" s="42">
        <f t="shared" si="16"/>
        <v>4495</v>
      </c>
      <c r="AB53" s="38">
        <v>142</v>
      </c>
      <c r="AC53" s="26">
        <f t="shared" si="8"/>
        <v>3.1590656284760845</v>
      </c>
      <c r="AD53" s="42">
        <f t="shared" si="9"/>
        <v>4353</v>
      </c>
      <c r="AE53" s="42">
        <v>2.2999999999999998</v>
      </c>
      <c r="AF53" s="42" t="s">
        <v>44</v>
      </c>
      <c r="AG53" s="42" t="s">
        <v>45</v>
      </c>
      <c r="AH53" s="27">
        <v>1</v>
      </c>
      <c r="AI53" s="28" t="s">
        <v>46</v>
      </c>
      <c r="AJ53" s="38">
        <v>967</v>
      </c>
      <c r="AK53" s="29">
        <f t="shared" si="10"/>
        <v>21.512791991101224</v>
      </c>
      <c r="AL53" s="38">
        <v>153</v>
      </c>
      <c r="AM53" s="42">
        <f t="shared" si="11"/>
        <v>3233</v>
      </c>
      <c r="AN53" s="44">
        <f t="shared" si="12"/>
        <v>74.270617964622105</v>
      </c>
    </row>
    <row r="54" spans="1:40" x14ac:dyDescent="0.3">
      <c r="A54" s="15">
        <v>43630</v>
      </c>
      <c r="B54" s="30" t="s">
        <v>51</v>
      </c>
      <c r="C54" s="30">
        <v>17</v>
      </c>
      <c r="D54" s="30" t="s">
        <v>52</v>
      </c>
      <c r="E54" s="31">
        <v>43432</v>
      </c>
      <c r="F54" s="15">
        <f t="shared" si="14"/>
        <v>43599</v>
      </c>
      <c r="G54" s="32"/>
      <c r="H54" s="32"/>
      <c r="I54" s="32"/>
      <c r="J54" s="16">
        <v>4003</v>
      </c>
      <c r="K54" s="16">
        <v>30</v>
      </c>
      <c r="L54" s="33">
        <v>43641</v>
      </c>
      <c r="M54" s="33">
        <f t="shared" si="17"/>
        <v>43669</v>
      </c>
      <c r="N54" s="4">
        <f t="shared" si="1"/>
        <v>29.857142857142858</v>
      </c>
      <c r="O54" s="18" t="s">
        <v>41</v>
      </c>
      <c r="P54" s="19">
        <f t="shared" si="2"/>
        <v>11</v>
      </c>
      <c r="Q54" s="2" t="s">
        <v>96</v>
      </c>
      <c r="R54" s="2" t="s">
        <v>44</v>
      </c>
      <c r="S54" s="28" t="s">
        <v>46</v>
      </c>
      <c r="T54" s="2">
        <v>1</v>
      </c>
      <c r="U54" s="16">
        <v>425</v>
      </c>
      <c r="V54" s="34">
        <f t="shared" si="3"/>
        <v>10.617037222083438</v>
      </c>
      <c r="W54" s="23">
        <f t="shared" si="4"/>
        <v>3578</v>
      </c>
      <c r="X54" s="35">
        <f t="shared" si="5"/>
        <v>89.382962777916561</v>
      </c>
      <c r="Y54" s="16">
        <v>1065</v>
      </c>
      <c r="Z54" s="36">
        <f t="shared" si="6"/>
        <v>26.605046215338497</v>
      </c>
      <c r="AA54" s="16">
        <f t="shared" si="16"/>
        <v>2513</v>
      </c>
      <c r="AB54" s="32">
        <v>169</v>
      </c>
      <c r="AC54" s="26">
        <f t="shared" si="8"/>
        <v>6.7250298448070032</v>
      </c>
      <c r="AD54" s="32">
        <f t="shared" si="9"/>
        <v>2344</v>
      </c>
      <c r="AE54" s="20">
        <v>1</v>
      </c>
      <c r="AF54" s="20" t="s">
        <v>42</v>
      </c>
      <c r="AG54" s="27" t="s">
        <v>54</v>
      </c>
      <c r="AH54" s="27">
        <v>2</v>
      </c>
      <c r="AI54" s="21" t="s">
        <v>43</v>
      </c>
      <c r="AJ54" s="16">
        <v>487</v>
      </c>
      <c r="AK54" s="29">
        <f t="shared" si="10"/>
        <v>19.379228014325509</v>
      </c>
      <c r="AL54" s="16">
        <v>492</v>
      </c>
      <c r="AM54" s="16">
        <f t="shared" si="11"/>
        <v>1365</v>
      </c>
      <c r="AN54" s="34">
        <f t="shared" si="12"/>
        <v>58.23378839590444</v>
      </c>
    </row>
    <row r="55" spans="1:40" x14ac:dyDescent="0.3">
      <c r="A55" s="15">
        <v>43709</v>
      </c>
      <c r="B55" s="2" t="s">
        <v>71</v>
      </c>
      <c r="C55" s="2">
        <v>18</v>
      </c>
      <c r="D55" s="2" t="s">
        <v>65</v>
      </c>
      <c r="E55" s="15">
        <v>43502</v>
      </c>
      <c r="F55" s="15">
        <f t="shared" si="14"/>
        <v>43669</v>
      </c>
      <c r="G55" s="16">
        <v>5000</v>
      </c>
      <c r="H55" s="16">
        <v>4987</v>
      </c>
      <c r="I55" s="16">
        <f>SUM(G55-H55)</f>
        <v>13</v>
      </c>
      <c r="J55" s="16">
        <v>4987</v>
      </c>
      <c r="K55" s="16">
        <v>40</v>
      </c>
      <c r="L55" s="15">
        <v>43711</v>
      </c>
      <c r="M55" s="15">
        <f t="shared" si="17"/>
        <v>43739</v>
      </c>
      <c r="N55" s="4">
        <f t="shared" si="1"/>
        <v>29.857142857142858</v>
      </c>
      <c r="O55" s="18" t="s">
        <v>41</v>
      </c>
      <c r="P55" s="19">
        <f t="shared" si="2"/>
        <v>2</v>
      </c>
      <c r="Q55" s="2">
        <v>10</v>
      </c>
      <c r="R55" s="2" t="s">
        <v>44</v>
      </c>
      <c r="S55" s="28" t="s">
        <v>46</v>
      </c>
      <c r="T55" s="2">
        <v>1</v>
      </c>
      <c r="U55" s="16">
        <v>224</v>
      </c>
      <c r="V55" s="34">
        <f t="shared" si="3"/>
        <v>4.4916783637457387</v>
      </c>
      <c r="W55" s="23">
        <f t="shared" si="4"/>
        <v>4763</v>
      </c>
      <c r="X55" s="35">
        <f t="shared" si="5"/>
        <v>95.508321636254252</v>
      </c>
      <c r="Y55" s="16">
        <v>590</v>
      </c>
      <c r="Z55" s="36">
        <f t="shared" si="6"/>
        <v>11.830759975937436</v>
      </c>
      <c r="AA55" s="16">
        <f t="shared" si="16"/>
        <v>4173</v>
      </c>
      <c r="AB55" s="17">
        <v>557</v>
      </c>
      <c r="AC55" s="26">
        <f t="shared" si="8"/>
        <v>13.347711478552601</v>
      </c>
      <c r="AD55" s="16">
        <f t="shared" si="9"/>
        <v>3616</v>
      </c>
      <c r="AE55" s="20">
        <v>3</v>
      </c>
      <c r="AF55" s="20" t="s">
        <v>42</v>
      </c>
      <c r="AG55" s="27" t="s">
        <v>54</v>
      </c>
      <c r="AH55" s="27">
        <v>2</v>
      </c>
      <c r="AI55" s="21" t="s">
        <v>43</v>
      </c>
      <c r="AJ55" s="16">
        <v>1207</v>
      </c>
      <c r="AK55" s="29">
        <f t="shared" si="10"/>
        <v>28.924035466091542</v>
      </c>
      <c r="AL55" s="16">
        <v>138</v>
      </c>
      <c r="AM55" s="16">
        <f t="shared" si="11"/>
        <v>2271</v>
      </c>
      <c r="AN55" s="34">
        <f t="shared" si="12"/>
        <v>62.804203539823014</v>
      </c>
    </row>
    <row r="56" spans="1:40" x14ac:dyDescent="0.3">
      <c r="A56" s="15">
        <v>43705</v>
      </c>
      <c r="B56" s="2" t="s">
        <v>71</v>
      </c>
      <c r="C56" s="2">
        <v>18</v>
      </c>
      <c r="D56" s="2" t="s">
        <v>65</v>
      </c>
      <c r="E56" s="15">
        <v>43502</v>
      </c>
      <c r="F56" s="15">
        <f t="shared" si="14"/>
        <v>43669</v>
      </c>
      <c r="G56" s="32"/>
      <c r="H56" s="32"/>
      <c r="I56" s="32"/>
      <c r="J56" s="16">
        <v>1264</v>
      </c>
      <c r="K56" s="16">
        <v>40</v>
      </c>
      <c r="L56" s="33">
        <v>43711</v>
      </c>
      <c r="M56" s="33">
        <f t="shared" si="17"/>
        <v>43739</v>
      </c>
      <c r="N56" s="4">
        <f t="shared" si="1"/>
        <v>29.857142857142858</v>
      </c>
      <c r="O56" s="18" t="s">
        <v>41</v>
      </c>
      <c r="P56" s="19">
        <f t="shared" si="2"/>
        <v>6</v>
      </c>
      <c r="Q56" s="2">
        <v>11</v>
      </c>
      <c r="R56" s="2" t="s">
        <v>44</v>
      </c>
      <c r="S56" s="28" t="s">
        <v>46</v>
      </c>
      <c r="T56" s="2">
        <v>1</v>
      </c>
      <c r="U56" s="16">
        <v>98</v>
      </c>
      <c r="V56" s="34">
        <f t="shared" si="3"/>
        <v>7.7531645569620249</v>
      </c>
      <c r="W56" s="23">
        <f t="shared" si="4"/>
        <v>1166</v>
      </c>
      <c r="X56" s="35">
        <f t="shared" si="5"/>
        <v>92.24683544303798</v>
      </c>
      <c r="Y56" s="16">
        <v>208</v>
      </c>
      <c r="Z56" s="36">
        <f t="shared" si="6"/>
        <v>16.455696202531644</v>
      </c>
      <c r="AA56" s="16">
        <f t="shared" si="16"/>
        <v>958</v>
      </c>
      <c r="AB56" s="32">
        <v>53</v>
      </c>
      <c r="AC56" s="26">
        <f t="shared" si="8"/>
        <v>5.5323590814196244</v>
      </c>
      <c r="AD56" s="32">
        <f t="shared" si="9"/>
        <v>905</v>
      </c>
      <c r="AE56" s="20">
        <v>3</v>
      </c>
      <c r="AF56" s="20" t="s">
        <v>42</v>
      </c>
      <c r="AG56" s="27" t="s">
        <v>54</v>
      </c>
      <c r="AH56" s="27">
        <v>2</v>
      </c>
      <c r="AI56" s="21" t="s">
        <v>43</v>
      </c>
      <c r="AJ56" s="16">
        <v>238</v>
      </c>
      <c r="AK56" s="29">
        <f t="shared" si="10"/>
        <v>24.843423799582464</v>
      </c>
      <c r="AL56" s="16">
        <v>14</v>
      </c>
      <c r="AM56" s="16">
        <f t="shared" si="11"/>
        <v>653</v>
      </c>
      <c r="AN56" s="34">
        <f t="shared" si="12"/>
        <v>72.154696132596683</v>
      </c>
    </row>
    <row r="57" spans="1:40" x14ac:dyDescent="0.3">
      <c r="A57" s="37">
        <v>43637</v>
      </c>
      <c r="B57" s="38" t="s">
        <v>68</v>
      </c>
      <c r="C57" s="38">
        <v>4</v>
      </c>
      <c r="D57" s="2" t="s">
        <v>45</v>
      </c>
      <c r="E57" s="37">
        <v>43432</v>
      </c>
      <c r="F57" s="37">
        <f t="shared" si="14"/>
        <v>43599</v>
      </c>
      <c r="G57" s="38">
        <v>9700</v>
      </c>
      <c r="H57" s="38">
        <v>9682</v>
      </c>
      <c r="I57" s="38">
        <f t="shared" ref="I57:I65" si="19">SUM(G57-H57)</f>
        <v>18</v>
      </c>
      <c r="J57" s="38">
        <v>9682</v>
      </c>
      <c r="K57" s="38" t="s">
        <v>97</v>
      </c>
      <c r="L57" s="37">
        <v>43643</v>
      </c>
      <c r="M57" s="37">
        <f t="shared" si="17"/>
        <v>43671</v>
      </c>
      <c r="N57" s="39">
        <f t="shared" si="1"/>
        <v>30.142857142857142</v>
      </c>
      <c r="O57" s="18" t="s">
        <v>41</v>
      </c>
      <c r="P57" s="40">
        <f t="shared" si="2"/>
        <v>6</v>
      </c>
      <c r="Q57" s="38" t="s">
        <v>98</v>
      </c>
      <c r="R57" s="38" t="s">
        <v>44</v>
      </c>
      <c r="S57" s="28" t="s">
        <v>46</v>
      </c>
      <c r="T57" s="38">
        <v>1</v>
      </c>
      <c r="U57" s="38">
        <v>909</v>
      </c>
      <c r="V57" s="41">
        <f t="shared" si="3"/>
        <v>9.3885560834538317</v>
      </c>
      <c r="W57" s="40">
        <f t="shared" si="4"/>
        <v>8773</v>
      </c>
      <c r="X57" s="35">
        <f t="shared" si="5"/>
        <v>90.611443916546165</v>
      </c>
      <c r="Y57" s="38">
        <v>487</v>
      </c>
      <c r="Z57" s="36">
        <f t="shared" si="6"/>
        <v>5.029952489155133</v>
      </c>
      <c r="AA57" s="38">
        <f t="shared" si="16"/>
        <v>8286</v>
      </c>
      <c r="AB57" s="38">
        <v>96</v>
      </c>
      <c r="AC57" s="26">
        <f t="shared" si="8"/>
        <v>1.1585807385952209</v>
      </c>
      <c r="AD57" s="38">
        <f t="shared" si="9"/>
        <v>8190</v>
      </c>
      <c r="AE57" s="42">
        <v>3</v>
      </c>
      <c r="AF57" s="42" t="s">
        <v>44</v>
      </c>
      <c r="AG57" s="42" t="s">
        <v>45</v>
      </c>
      <c r="AH57" s="27">
        <v>1</v>
      </c>
      <c r="AI57" s="28" t="s">
        <v>46</v>
      </c>
      <c r="AJ57" s="38">
        <v>1694</v>
      </c>
      <c r="AK57" s="29">
        <f t="shared" si="10"/>
        <v>20.444122616461502</v>
      </c>
      <c r="AL57" s="38">
        <v>329</v>
      </c>
      <c r="AM57" s="38">
        <f t="shared" si="11"/>
        <v>6167</v>
      </c>
      <c r="AN57" s="41">
        <f t="shared" si="12"/>
        <v>75.299145299145295</v>
      </c>
    </row>
    <row r="58" spans="1:40" x14ac:dyDescent="0.3">
      <c r="A58" s="37">
        <v>43633</v>
      </c>
      <c r="B58" s="38" t="s">
        <v>68</v>
      </c>
      <c r="C58" s="38">
        <v>4</v>
      </c>
      <c r="D58" s="2" t="s">
        <v>45</v>
      </c>
      <c r="E58" s="37">
        <v>43432</v>
      </c>
      <c r="F58" s="37">
        <f t="shared" si="14"/>
        <v>43599</v>
      </c>
      <c r="G58" s="38">
        <v>6800</v>
      </c>
      <c r="H58" s="38">
        <v>6794</v>
      </c>
      <c r="I58" s="38">
        <f t="shared" si="19"/>
        <v>6</v>
      </c>
      <c r="J58" s="38">
        <v>6794</v>
      </c>
      <c r="K58" s="38" t="s">
        <v>97</v>
      </c>
      <c r="L58" s="37">
        <v>43643</v>
      </c>
      <c r="M58" s="37">
        <f t="shared" si="17"/>
        <v>43671</v>
      </c>
      <c r="N58" s="39">
        <f t="shared" si="1"/>
        <v>30.142857142857142</v>
      </c>
      <c r="O58" s="18" t="s">
        <v>41</v>
      </c>
      <c r="P58" s="40">
        <f t="shared" si="2"/>
        <v>10</v>
      </c>
      <c r="Q58" s="38">
        <v>9</v>
      </c>
      <c r="R58" s="42" t="s">
        <v>42</v>
      </c>
      <c r="S58" s="21" t="s">
        <v>43</v>
      </c>
      <c r="T58" s="38">
        <v>2</v>
      </c>
      <c r="U58" s="38">
        <v>805</v>
      </c>
      <c r="V58" s="41">
        <f t="shared" si="3"/>
        <v>11.848690020606417</v>
      </c>
      <c r="W58" s="40">
        <f t="shared" si="4"/>
        <v>5989</v>
      </c>
      <c r="X58" s="35">
        <f t="shared" si="5"/>
        <v>88.151309979393574</v>
      </c>
      <c r="Y58" s="38">
        <v>564</v>
      </c>
      <c r="Z58" s="36">
        <f t="shared" si="6"/>
        <v>8.3014424492199002</v>
      </c>
      <c r="AA58" s="38">
        <f t="shared" si="16"/>
        <v>5425</v>
      </c>
      <c r="AB58" s="38">
        <v>98</v>
      </c>
      <c r="AC58" s="26">
        <f t="shared" si="8"/>
        <v>1.8064516129032258</v>
      </c>
      <c r="AD58" s="38">
        <f t="shared" si="9"/>
        <v>5327</v>
      </c>
      <c r="AE58" s="42">
        <v>1</v>
      </c>
      <c r="AF58" s="42" t="s">
        <v>44</v>
      </c>
      <c r="AG58" s="42" t="s">
        <v>45</v>
      </c>
      <c r="AH58" s="27">
        <v>1</v>
      </c>
      <c r="AI58" s="28" t="s">
        <v>46</v>
      </c>
      <c r="AJ58" s="38">
        <v>1098</v>
      </c>
      <c r="AK58" s="29">
        <f t="shared" si="10"/>
        <v>20.23963133640553</v>
      </c>
      <c r="AL58" s="38">
        <v>138</v>
      </c>
      <c r="AM58" s="38">
        <f t="shared" si="11"/>
        <v>4091</v>
      </c>
      <c r="AN58" s="41">
        <f t="shared" si="12"/>
        <v>76.797446968274826</v>
      </c>
    </row>
    <row r="59" spans="1:40" x14ac:dyDescent="0.3">
      <c r="A59" s="15">
        <v>43696</v>
      </c>
      <c r="B59" s="2" t="s">
        <v>47</v>
      </c>
      <c r="C59" s="2">
        <v>9</v>
      </c>
      <c r="D59" s="2" t="s">
        <v>48</v>
      </c>
      <c r="E59" s="31">
        <v>43488</v>
      </c>
      <c r="F59" s="15">
        <f t="shared" si="14"/>
        <v>43655</v>
      </c>
      <c r="G59" s="32">
        <v>7014</v>
      </c>
      <c r="H59" s="32">
        <v>7000</v>
      </c>
      <c r="I59" s="32">
        <f t="shared" si="19"/>
        <v>14</v>
      </c>
      <c r="J59" s="16">
        <v>7000</v>
      </c>
      <c r="K59" s="16" t="s">
        <v>79</v>
      </c>
      <c r="L59" s="33">
        <v>43699</v>
      </c>
      <c r="M59" s="33">
        <f t="shared" si="17"/>
        <v>43727</v>
      </c>
      <c r="N59" s="4">
        <f t="shared" si="1"/>
        <v>30.142857142857142</v>
      </c>
      <c r="O59" s="18" t="s">
        <v>41</v>
      </c>
      <c r="P59" s="19">
        <f t="shared" si="2"/>
        <v>3</v>
      </c>
      <c r="Q59" s="2" t="s">
        <v>99</v>
      </c>
      <c r="R59" s="2" t="s">
        <v>44</v>
      </c>
      <c r="S59" s="28" t="s">
        <v>46</v>
      </c>
      <c r="T59" s="2">
        <v>1</v>
      </c>
      <c r="U59" s="16">
        <v>526</v>
      </c>
      <c r="V59" s="34">
        <f t="shared" si="3"/>
        <v>7.5142857142857133</v>
      </c>
      <c r="W59" s="23">
        <f t="shared" si="4"/>
        <v>6474</v>
      </c>
      <c r="X59" s="35">
        <f t="shared" si="5"/>
        <v>92.48571428571428</v>
      </c>
      <c r="Y59" s="16">
        <v>269</v>
      </c>
      <c r="Z59" s="36">
        <f t="shared" si="6"/>
        <v>3.842857142857143</v>
      </c>
      <c r="AA59" s="16">
        <f t="shared" si="16"/>
        <v>6205</v>
      </c>
      <c r="AB59" s="32">
        <v>188</v>
      </c>
      <c r="AC59" s="26">
        <f t="shared" si="8"/>
        <v>3.0298146655922644</v>
      </c>
      <c r="AD59" s="32">
        <f t="shared" si="9"/>
        <v>6017</v>
      </c>
      <c r="AE59" s="20" t="s">
        <v>69</v>
      </c>
      <c r="AF59" s="20" t="s">
        <v>44</v>
      </c>
      <c r="AG59" s="27" t="s">
        <v>45</v>
      </c>
      <c r="AH59" s="27">
        <v>1</v>
      </c>
      <c r="AI59" s="28" t="s">
        <v>46</v>
      </c>
      <c r="AJ59" s="16">
        <v>1312</v>
      </c>
      <c r="AK59" s="29">
        <f t="shared" si="10"/>
        <v>21.144238517324737</v>
      </c>
      <c r="AL59" s="16">
        <v>52</v>
      </c>
      <c r="AM59" s="16">
        <f t="shared" si="11"/>
        <v>4653</v>
      </c>
      <c r="AN59" s="34">
        <f t="shared" si="12"/>
        <v>77.330895795246803</v>
      </c>
    </row>
    <row r="60" spans="1:40" x14ac:dyDescent="0.3">
      <c r="A60" s="15">
        <v>43637</v>
      </c>
      <c r="B60" s="30" t="s">
        <v>51</v>
      </c>
      <c r="C60" s="30">
        <v>17</v>
      </c>
      <c r="D60" s="30" t="s">
        <v>52</v>
      </c>
      <c r="E60" s="31">
        <v>43432</v>
      </c>
      <c r="F60" s="15">
        <f t="shared" si="14"/>
        <v>43599</v>
      </c>
      <c r="G60" s="32">
        <v>10400</v>
      </c>
      <c r="H60" s="32">
        <v>10399</v>
      </c>
      <c r="I60" s="32">
        <f t="shared" si="19"/>
        <v>1</v>
      </c>
      <c r="J60" s="16">
        <v>3399</v>
      </c>
      <c r="K60" s="16" t="s">
        <v>97</v>
      </c>
      <c r="L60" s="33">
        <v>43643</v>
      </c>
      <c r="M60" s="33">
        <f t="shared" si="17"/>
        <v>43671</v>
      </c>
      <c r="N60" s="4">
        <f t="shared" ref="N60:N121" si="20">_xlfn.DAYS(L60,E60)/7</f>
        <v>30.142857142857142</v>
      </c>
      <c r="O60" s="18" t="s">
        <v>41</v>
      </c>
      <c r="P60" s="19">
        <f t="shared" ref="P60:P121" si="21">L60-A60</f>
        <v>6</v>
      </c>
      <c r="Q60" s="2" t="s">
        <v>100</v>
      </c>
      <c r="R60" s="2" t="s">
        <v>44</v>
      </c>
      <c r="S60" s="28" t="s">
        <v>46</v>
      </c>
      <c r="T60" s="2">
        <v>1</v>
      </c>
      <c r="U60" s="16">
        <v>163</v>
      </c>
      <c r="V60" s="34">
        <f t="shared" ref="V60:V121" si="22">SUM(U60/J60*100)</f>
        <v>4.7955280964989706</v>
      </c>
      <c r="W60" s="23">
        <f t="shared" ref="W60:W121" si="23">(J60-U60)</f>
        <v>3236</v>
      </c>
      <c r="X60" s="35">
        <f t="shared" ref="X60:X121" si="24">(W60/J60*100)</f>
        <v>95.20447190350103</v>
      </c>
      <c r="Y60" s="16">
        <v>185</v>
      </c>
      <c r="Z60" s="36">
        <f t="shared" ref="Z60:Z121" si="25">SUM(Y60/J60*100)</f>
        <v>5.4427772874374813</v>
      </c>
      <c r="AA60" s="16">
        <f t="shared" ref="AA60:AA91" si="26">SUM(J60-U60-Y60)</f>
        <v>3051</v>
      </c>
      <c r="AB60" s="32">
        <v>37</v>
      </c>
      <c r="AC60" s="26">
        <f t="shared" ref="AC60:AC121" si="27">100*AB60/AA60</f>
        <v>1.2127171419206817</v>
      </c>
      <c r="AD60" s="32">
        <f t="shared" ref="AD60:AD121" si="28">SUM(AA60-AB60)</f>
        <v>3014</v>
      </c>
      <c r="AE60" s="20" t="s">
        <v>101</v>
      </c>
      <c r="AF60" s="20" t="s">
        <v>44</v>
      </c>
      <c r="AG60" s="27" t="s">
        <v>45</v>
      </c>
      <c r="AH60" s="27">
        <v>1</v>
      </c>
      <c r="AI60" s="28" t="s">
        <v>46</v>
      </c>
      <c r="AJ60" s="16">
        <v>693</v>
      </c>
      <c r="AK60" s="29">
        <f t="shared" ref="AK60:AK121" si="29">100*AJ60/AA60</f>
        <v>22.713864306784661</v>
      </c>
      <c r="AL60" s="16">
        <v>159</v>
      </c>
      <c r="AM60" s="16">
        <f t="shared" ref="AM60:AM121" si="30">SUM(AD60-AJ60-AL60)</f>
        <v>2162</v>
      </c>
      <c r="AN60" s="34">
        <f t="shared" ref="AN60:AN121" si="31">SUM(AM60/AD60*100)</f>
        <v>71.731917717319178</v>
      </c>
    </row>
    <row r="61" spans="1:40" x14ac:dyDescent="0.3">
      <c r="A61" s="15">
        <v>43712</v>
      </c>
      <c r="B61" s="2" t="s">
        <v>71</v>
      </c>
      <c r="C61" s="2">
        <v>18</v>
      </c>
      <c r="D61" s="2" t="s">
        <v>65</v>
      </c>
      <c r="E61" s="15">
        <v>43502</v>
      </c>
      <c r="F61" s="15">
        <f t="shared" si="14"/>
        <v>43669</v>
      </c>
      <c r="G61" s="16">
        <v>6000</v>
      </c>
      <c r="H61" s="16">
        <v>5992</v>
      </c>
      <c r="I61" s="16">
        <f t="shared" si="19"/>
        <v>8</v>
      </c>
      <c r="J61" s="16">
        <v>5992</v>
      </c>
      <c r="K61" s="16" t="s">
        <v>102</v>
      </c>
      <c r="L61" s="15">
        <v>43713</v>
      </c>
      <c r="M61" s="15">
        <f t="shared" ref="M61:M92" si="32">SUM(L61+28)</f>
        <v>43741</v>
      </c>
      <c r="N61" s="4">
        <f t="shared" si="20"/>
        <v>30.142857142857142</v>
      </c>
      <c r="O61" s="18" t="s">
        <v>41</v>
      </c>
      <c r="P61" s="19">
        <f t="shared" si="21"/>
        <v>1</v>
      </c>
      <c r="Q61" s="2">
        <v>4</v>
      </c>
      <c r="R61" s="2" t="s">
        <v>44</v>
      </c>
      <c r="S61" s="28" t="s">
        <v>46</v>
      </c>
      <c r="T61" s="2">
        <v>1</v>
      </c>
      <c r="U61" s="16">
        <v>306</v>
      </c>
      <c r="V61" s="34">
        <f t="shared" si="22"/>
        <v>5.106809078771696</v>
      </c>
      <c r="W61" s="23">
        <f t="shared" si="23"/>
        <v>5686</v>
      </c>
      <c r="X61" s="35">
        <f t="shared" si="24"/>
        <v>94.89319092122831</v>
      </c>
      <c r="Y61" s="16">
        <v>336</v>
      </c>
      <c r="Z61" s="36">
        <f t="shared" si="25"/>
        <v>5.6074766355140184</v>
      </c>
      <c r="AA61" s="16">
        <f t="shared" si="26"/>
        <v>5350</v>
      </c>
      <c r="AB61" s="45">
        <v>382</v>
      </c>
      <c r="AC61" s="26">
        <f t="shared" si="27"/>
        <v>7.1401869158878508</v>
      </c>
      <c r="AD61" s="16">
        <f t="shared" si="28"/>
        <v>4968</v>
      </c>
      <c r="AE61" s="20">
        <v>3</v>
      </c>
      <c r="AF61" s="20" t="s">
        <v>44</v>
      </c>
      <c r="AG61" s="27" t="s">
        <v>45</v>
      </c>
      <c r="AH61" s="27">
        <v>1</v>
      </c>
      <c r="AI61" s="28" t="s">
        <v>46</v>
      </c>
      <c r="AJ61" s="16">
        <v>1071</v>
      </c>
      <c r="AK61" s="29">
        <f t="shared" si="29"/>
        <v>20.018691588785046</v>
      </c>
      <c r="AL61" s="16">
        <v>136</v>
      </c>
      <c r="AM61" s="16">
        <f t="shared" si="30"/>
        <v>3761</v>
      </c>
      <c r="AN61" s="34">
        <f t="shared" si="31"/>
        <v>75.704508856682779</v>
      </c>
    </row>
    <row r="62" spans="1:40" x14ac:dyDescent="0.3">
      <c r="A62" s="15">
        <v>43572</v>
      </c>
      <c r="B62" s="30" t="s">
        <v>64</v>
      </c>
      <c r="C62" s="2">
        <v>19</v>
      </c>
      <c r="D62" s="2" t="s">
        <v>65</v>
      </c>
      <c r="E62" s="31">
        <v>43362</v>
      </c>
      <c r="F62" s="15">
        <f t="shared" si="14"/>
        <v>43529</v>
      </c>
      <c r="G62" s="32">
        <v>12000</v>
      </c>
      <c r="H62" s="32">
        <v>11968</v>
      </c>
      <c r="I62" s="32">
        <f t="shared" si="19"/>
        <v>32</v>
      </c>
      <c r="J62" s="16">
        <v>11968</v>
      </c>
      <c r="K62" s="16" t="s">
        <v>103</v>
      </c>
      <c r="L62" s="33">
        <v>43573</v>
      </c>
      <c r="M62" s="33">
        <f t="shared" si="32"/>
        <v>43601</v>
      </c>
      <c r="N62" s="4">
        <f t="shared" si="20"/>
        <v>30.142857142857142</v>
      </c>
      <c r="O62" s="18" t="s">
        <v>41</v>
      </c>
      <c r="P62" s="19">
        <f t="shared" si="21"/>
        <v>1</v>
      </c>
      <c r="Q62" s="2" t="s">
        <v>104</v>
      </c>
      <c r="R62" s="2" t="s">
        <v>44</v>
      </c>
      <c r="S62" s="28" t="s">
        <v>46</v>
      </c>
      <c r="T62" s="2">
        <v>1</v>
      </c>
      <c r="U62" s="16">
        <v>252</v>
      </c>
      <c r="V62" s="34">
        <f t="shared" si="22"/>
        <v>2.105614973262032</v>
      </c>
      <c r="W62" s="23">
        <f t="shared" si="23"/>
        <v>11716</v>
      </c>
      <c r="X62" s="35">
        <f t="shared" si="24"/>
        <v>97.894385026737979</v>
      </c>
      <c r="Y62" s="16">
        <v>585</v>
      </c>
      <c r="Z62" s="36">
        <f t="shared" si="25"/>
        <v>4.8880347593582885</v>
      </c>
      <c r="AA62" s="16">
        <f t="shared" si="26"/>
        <v>11131</v>
      </c>
      <c r="AB62" s="32">
        <v>333</v>
      </c>
      <c r="AC62" s="26">
        <f t="shared" si="27"/>
        <v>2.9916449555296021</v>
      </c>
      <c r="AD62" s="32">
        <f t="shared" si="28"/>
        <v>10798</v>
      </c>
      <c r="AE62" s="20" t="s">
        <v>73</v>
      </c>
      <c r="AF62" s="20" t="s">
        <v>44</v>
      </c>
      <c r="AG62" s="27" t="s">
        <v>45</v>
      </c>
      <c r="AH62" s="27">
        <v>1</v>
      </c>
      <c r="AI62" s="28" t="s">
        <v>46</v>
      </c>
      <c r="AJ62" s="16">
        <v>2387</v>
      </c>
      <c r="AK62" s="29">
        <f t="shared" si="29"/>
        <v>21.444614140688167</v>
      </c>
      <c r="AL62" s="16">
        <v>153</v>
      </c>
      <c r="AM62" s="16">
        <f t="shared" si="30"/>
        <v>8258</v>
      </c>
      <c r="AN62" s="34">
        <f t="shared" si="31"/>
        <v>76.477125393591407</v>
      </c>
    </row>
    <row r="63" spans="1:40" x14ac:dyDescent="0.3">
      <c r="A63" s="15">
        <v>43640</v>
      </c>
      <c r="B63" s="2" t="s">
        <v>67</v>
      </c>
      <c r="C63" s="2">
        <v>2</v>
      </c>
      <c r="D63" s="2" t="s">
        <v>54</v>
      </c>
      <c r="E63" s="15">
        <v>43432</v>
      </c>
      <c r="F63" s="15">
        <f t="shared" si="14"/>
        <v>43599</v>
      </c>
      <c r="G63" s="32">
        <v>5100</v>
      </c>
      <c r="H63" s="32">
        <v>5095</v>
      </c>
      <c r="I63" s="32">
        <f t="shared" si="19"/>
        <v>5</v>
      </c>
      <c r="J63" s="16">
        <v>1511</v>
      </c>
      <c r="K63" s="16">
        <v>31</v>
      </c>
      <c r="L63" s="33">
        <v>43648</v>
      </c>
      <c r="M63" s="33">
        <f t="shared" si="32"/>
        <v>43676</v>
      </c>
      <c r="N63" s="4">
        <f t="shared" si="20"/>
        <v>30.857142857142858</v>
      </c>
      <c r="O63" s="18" t="s">
        <v>41</v>
      </c>
      <c r="P63" s="19">
        <f t="shared" si="21"/>
        <v>8</v>
      </c>
      <c r="Q63" s="2">
        <v>12</v>
      </c>
      <c r="R63" s="2" t="s">
        <v>44</v>
      </c>
      <c r="S63" s="28" t="s">
        <v>46</v>
      </c>
      <c r="T63" s="2">
        <v>1</v>
      </c>
      <c r="U63" s="16">
        <v>203</v>
      </c>
      <c r="V63" s="34">
        <f t="shared" si="22"/>
        <v>13.43481138318994</v>
      </c>
      <c r="W63" s="23">
        <f t="shared" si="23"/>
        <v>1308</v>
      </c>
      <c r="X63" s="35">
        <f t="shared" si="24"/>
        <v>86.565188616810062</v>
      </c>
      <c r="Y63" s="16">
        <v>184</v>
      </c>
      <c r="Z63" s="36">
        <f t="shared" si="25"/>
        <v>12.177365982792852</v>
      </c>
      <c r="AA63" s="16">
        <f t="shared" si="26"/>
        <v>1124</v>
      </c>
      <c r="AB63" s="32">
        <v>41</v>
      </c>
      <c r="AC63" s="26">
        <f t="shared" si="27"/>
        <v>3.6476868327402134</v>
      </c>
      <c r="AD63" s="32">
        <f t="shared" si="28"/>
        <v>1083</v>
      </c>
      <c r="AE63" s="20">
        <v>4</v>
      </c>
      <c r="AF63" s="20" t="s">
        <v>42</v>
      </c>
      <c r="AG63" s="27" t="s">
        <v>54</v>
      </c>
      <c r="AH63" s="27">
        <v>2</v>
      </c>
      <c r="AI63" s="21" t="s">
        <v>43</v>
      </c>
      <c r="AJ63" s="16">
        <v>546</v>
      </c>
      <c r="AK63" s="29">
        <f t="shared" si="29"/>
        <v>48.576512455516017</v>
      </c>
      <c r="AL63" s="16">
        <v>22</v>
      </c>
      <c r="AM63" s="16">
        <f t="shared" si="30"/>
        <v>515</v>
      </c>
      <c r="AN63" s="34">
        <f t="shared" si="31"/>
        <v>47.553093259464454</v>
      </c>
    </row>
    <row r="64" spans="1:40" x14ac:dyDescent="0.3">
      <c r="A64" s="37">
        <v>43742</v>
      </c>
      <c r="B64" s="38" t="s">
        <v>84</v>
      </c>
      <c r="C64" s="38">
        <v>6</v>
      </c>
      <c r="D64" s="2" t="s">
        <v>45</v>
      </c>
      <c r="E64" s="37">
        <v>43530</v>
      </c>
      <c r="F64" s="37">
        <f t="shared" si="14"/>
        <v>43697</v>
      </c>
      <c r="G64" s="38">
        <v>8500</v>
      </c>
      <c r="H64" s="38">
        <v>8486</v>
      </c>
      <c r="I64" s="38">
        <f t="shared" si="19"/>
        <v>14</v>
      </c>
      <c r="J64" s="38">
        <v>8486</v>
      </c>
      <c r="K64" s="38">
        <v>45</v>
      </c>
      <c r="L64" s="37">
        <v>43746</v>
      </c>
      <c r="M64" s="37">
        <f t="shared" si="32"/>
        <v>43774</v>
      </c>
      <c r="N64" s="39">
        <f t="shared" si="20"/>
        <v>30.857142857142858</v>
      </c>
      <c r="O64" s="18" t="s">
        <v>41</v>
      </c>
      <c r="P64" s="40">
        <f t="shared" si="21"/>
        <v>4</v>
      </c>
      <c r="Q64" s="38">
        <v>7.8</v>
      </c>
      <c r="R64" s="38" t="s">
        <v>42</v>
      </c>
      <c r="S64" s="21" t="s">
        <v>43</v>
      </c>
      <c r="T64" s="38">
        <v>2</v>
      </c>
      <c r="U64" s="38">
        <v>572</v>
      </c>
      <c r="V64" s="44">
        <f t="shared" si="22"/>
        <v>6.7405137874145646</v>
      </c>
      <c r="W64" s="40">
        <f t="shared" si="23"/>
        <v>7914</v>
      </c>
      <c r="X64" s="24">
        <f t="shared" si="24"/>
        <v>93.259486212585429</v>
      </c>
      <c r="Y64" s="38">
        <v>360</v>
      </c>
      <c r="Z64" s="25">
        <f t="shared" si="25"/>
        <v>4.2422814046665103</v>
      </c>
      <c r="AA64" s="42">
        <f t="shared" si="26"/>
        <v>7554</v>
      </c>
      <c r="AB64" s="38">
        <v>99</v>
      </c>
      <c r="AC64" s="26">
        <f t="shared" si="27"/>
        <v>1.3105639396346307</v>
      </c>
      <c r="AD64" s="42">
        <f t="shared" si="28"/>
        <v>7455</v>
      </c>
      <c r="AE64" s="42">
        <v>1.2</v>
      </c>
      <c r="AF64" s="42" t="s">
        <v>44</v>
      </c>
      <c r="AG64" s="42" t="s">
        <v>45</v>
      </c>
      <c r="AH64" s="27">
        <v>1</v>
      </c>
      <c r="AI64" s="28" t="s">
        <v>46</v>
      </c>
      <c r="AJ64" s="38">
        <v>989</v>
      </c>
      <c r="AK64" s="29">
        <f t="shared" si="29"/>
        <v>13.092401376754038</v>
      </c>
      <c r="AL64" s="38">
        <v>95</v>
      </c>
      <c r="AM64" s="42">
        <f t="shared" si="30"/>
        <v>6371</v>
      </c>
      <c r="AN64" s="44">
        <f t="shared" si="31"/>
        <v>85.45942320590207</v>
      </c>
    </row>
    <row r="65" spans="1:40" x14ac:dyDescent="0.3">
      <c r="A65" s="15">
        <v>43703</v>
      </c>
      <c r="B65" s="2" t="s">
        <v>61</v>
      </c>
      <c r="C65" s="2">
        <v>14</v>
      </c>
      <c r="D65" s="2" t="s">
        <v>62</v>
      </c>
      <c r="E65" s="15">
        <v>43488</v>
      </c>
      <c r="F65" s="15">
        <f t="shared" si="14"/>
        <v>43655</v>
      </c>
      <c r="G65" s="32">
        <v>11700</v>
      </c>
      <c r="H65" s="32">
        <v>11697</v>
      </c>
      <c r="I65" s="32">
        <f t="shared" si="19"/>
        <v>3</v>
      </c>
      <c r="J65" s="16">
        <v>11697</v>
      </c>
      <c r="K65" s="16">
        <v>39</v>
      </c>
      <c r="L65" s="33">
        <v>43704</v>
      </c>
      <c r="M65" s="33">
        <f t="shared" si="32"/>
        <v>43732</v>
      </c>
      <c r="N65" s="4">
        <f t="shared" si="20"/>
        <v>30.857142857142858</v>
      </c>
      <c r="O65" s="18" t="s">
        <v>41</v>
      </c>
      <c r="P65" s="19">
        <f t="shared" si="21"/>
        <v>1</v>
      </c>
      <c r="Q65" s="2" t="s">
        <v>95</v>
      </c>
      <c r="R65" s="2" t="s">
        <v>42</v>
      </c>
      <c r="S65" s="21" t="s">
        <v>43</v>
      </c>
      <c r="T65" s="2">
        <v>2</v>
      </c>
      <c r="U65" s="16">
        <v>547</v>
      </c>
      <c r="V65" s="34">
        <f t="shared" si="22"/>
        <v>4.6764127554073696</v>
      </c>
      <c r="W65" s="23">
        <f t="shared" si="23"/>
        <v>11150</v>
      </c>
      <c r="X65" s="35">
        <f t="shared" si="24"/>
        <v>95.32358724459263</v>
      </c>
      <c r="Y65" s="16">
        <v>745</v>
      </c>
      <c r="Z65" s="36">
        <f t="shared" si="25"/>
        <v>6.3691544840557404</v>
      </c>
      <c r="AA65" s="16">
        <f t="shared" si="26"/>
        <v>10405</v>
      </c>
      <c r="AB65" s="32">
        <v>228</v>
      </c>
      <c r="AC65" s="26">
        <f t="shared" si="27"/>
        <v>2.1912542047092742</v>
      </c>
      <c r="AD65" s="32">
        <f t="shared" si="28"/>
        <v>10177</v>
      </c>
      <c r="AE65" s="20" t="s">
        <v>81</v>
      </c>
      <c r="AF65" s="20" t="s">
        <v>42</v>
      </c>
      <c r="AG65" s="27" t="s">
        <v>54</v>
      </c>
      <c r="AH65" s="27">
        <v>2</v>
      </c>
      <c r="AI65" s="21" t="s">
        <v>43</v>
      </c>
      <c r="AJ65" s="16">
        <v>3908</v>
      </c>
      <c r="AK65" s="29">
        <f t="shared" si="29"/>
        <v>37.558865929841424</v>
      </c>
      <c r="AL65" s="16">
        <v>234</v>
      </c>
      <c r="AM65" s="16">
        <f t="shared" si="30"/>
        <v>6035</v>
      </c>
      <c r="AN65" s="34">
        <f t="shared" si="31"/>
        <v>59.300383217058069</v>
      </c>
    </row>
    <row r="66" spans="1:40" x14ac:dyDescent="0.3">
      <c r="A66" s="15">
        <v>43637</v>
      </c>
      <c r="B66" s="30" t="s">
        <v>51</v>
      </c>
      <c r="C66" s="30">
        <v>17</v>
      </c>
      <c r="D66" s="2" t="s">
        <v>52</v>
      </c>
      <c r="E66" s="31">
        <v>43432</v>
      </c>
      <c r="F66" s="15">
        <f t="shared" ref="F66:F127" si="33">SUM(E66+167)</f>
        <v>43599</v>
      </c>
      <c r="G66" s="32"/>
      <c r="H66" s="32"/>
      <c r="I66" s="32"/>
      <c r="J66" s="16">
        <v>7000</v>
      </c>
      <c r="K66" s="16">
        <v>31</v>
      </c>
      <c r="L66" s="33">
        <v>43648</v>
      </c>
      <c r="M66" s="33">
        <f t="shared" si="32"/>
        <v>43676</v>
      </c>
      <c r="N66" s="4">
        <f t="shared" si="20"/>
        <v>30.857142857142858</v>
      </c>
      <c r="O66" s="18" t="s">
        <v>41</v>
      </c>
      <c r="P66" s="19">
        <f t="shared" si="21"/>
        <v>11</v>
      </c>
      <c r="Q66" s="2">
        <v>1</v>
      </c>
      <c r="R66" s="2" t="s">
        <v>44</v>
      </c>
      <c r="S66" s="28" t="s">
        <v>46</v>
      </c>
      <c r="T66" s="2">
        <v>1</v>
      </c>
      <c r="U66" s="16">
        <v>673</v>
      </c>
      <c r="V66" s="34">
        <f t="shared" si="22"/>
        <v>9.6142857142857139</v>
      </c>
      <c r="W66" s="23">
        <f t="shared" si="23"/>
        <v>6327</v>
      </c>
      <c r="X66" s="35">
        <f t="shared" si="24"/>
        <v>90.385714285714286</v>
      </c>
      <c r="Y66" s="16">
        <v>1506</v>
      </c>
      <c r="Z66" s="36">
        <f t="shared" si="25"/>
        <v>21.514285714285712</v>
      </c>
      <c r="AA66" s="16">
        <f t="shared" si="26"/>
        <v>4821</v>
      </c>
      <c r="AB66" s="32">
        <v>220</v>
      </c>
      <c r="AC66" s="26">
        <f t="shared" si="27"/>
        <v>4.5633685957270274</v>
      </c>
      <c r="AD66" s="32">
        <f t="shared" si="28"/>
        <v>4601</v>
      </c>
      <c r="AE66" s="20">
        <v>4</v>
      </c>
      <c r="AF66" s="20" t="s">
        <v>42</v>
      </c>
      <c r="AG66" s="27" t="s">
        <v>54</v>
      </c>
      <c r="AH66" s="27">
        <v>2</v>
      </c>
      <c r="AI66" s="21" t="s">
        <v>43</v>
      </c>
      <c r="AJ66" s="16">
        <v>1223</v>
      </c>
      <c r="AK66" s="29">
        <f t="shared" si="29"/>
        <v>25.368180875337067</v>
      </c>
      <c r="AL66" s="16">
        <v>192</v>
      </c>
      <c r="AM66" s="16">
        <f t="shared" si="30"/>
        <v>3186</v>
      </c>
      <c r="AN66" s="34">
        <f t="shared" si="31"/>
        <v>69.245816126928929</v>
      </c>
    </row>
    <row r="67" spans="1:40" x14ac:dyDescent="0.3">
      <c r="A67" s="15">
        <v>43575</v>
      </c>
      <c r="B67" s="2" t="s">
        <v>64</v>
      </c>
      <c r="C67" s="2">
        <v>19</v>
      </c>
      <c r="D67" s="2" t="s">
        <v>65</v>
      </c>
      <c r="E67" s="31">
        <v>43362</v>
      </c>
      <c r="F67" s="15">
        <f t="shared" si="33"/>
        <v>43529</v>
      </c>
      <c r="G67" s="32">
        <v>10300</v>
      </c>
      <c r="H67" s="32">
        <v>10261</v>
      </c>
      <c r="I67" s="32">
        <f>SUM(G67-H67)</f>
        <v>39</v>
      </c>
      <c r="J67" s="16">
        <v>4368</v>
      </c>
      <c r="K67" s="16">
        <v>21</v>
      </c>
      <c r="L67" s="33">
        <v>43578</v>
      </c>
      <c r="M67" s="33">
        <f t="shared" si="32"/>
        <v>43606</v>
      </c>
      <c r="N67" s="4">
        <f t="shared" si="20"/>
        <v>30.857142857142858</v>
      </c>
      <c r="O67" s="18" t="s">
        <v>41</v>
      </c>
      <c r="P67" s="19">
        <f t="shared" si="21"/>
        <v>3</v>
      </c>
      <c r="Q67" s="2">
        <v>12</v>
      </c>
      <c r="R67" s="2" t="s">
        <v>44</v>
      </c>
      <c r="S67" s="28" t="s">
        <v>46</v>
      </c>
      <c r="T67" s="2">
        <v>1</v>
      </c>
      <c r="U67" s="16">
        <v>94</v>
      </c>
      <c r="V67" s="34">
        <f t="shared" si="22"/>
        <v>2.1520146520146519</v>
      </c>
      <c r="W67" s="23">
        <f t="shared" si="23"/>
        <v>4274</v>
      </c>
      <c r="X67" s="35">
        <f t="shared" si="24"/>
        <v>97.847985347985343</v>
      </c>
      <c r="Y67" s="16">
        <v>172</v>
      </c>
      <c r="Z67" s="36">
        <f t="shared" si="25"/>
        <v>3.9377289377289375</v>
      </c>
      <c r="AA67" s="16">
        <f t="shared" si="26"/>
        <v>4102</v>
      </c>
      <c r="AB67" s="32">
        <v>106</v>
      </c>
      <c r="AC67" s="26">
        <f t="shared" si="27"/>
        <v>2.5841053144807411</v>
      </c>
      <c r="AD67" s="32">
        <f t="shared" si="28"/>
        <v>3996</v>
      </c>
      <c r="AE67" s="20">
        <v>2</v>
      </c>
      <c r="AF67" s="20" t="s">
        <v>42</v>
      </c>
      <c r="AG67" s="27" t="s">
        <v>54</v>
      </c>
      <c r="AH67" s="27">
        <v>2</v>
      </c>
      <c r="AI67" s="21" t="s">
        <v>43</v>
      </c>
      <c r="AJ67" s="16">
        <v>885</v>
      </c>
      <c r="AK67" s="29">
        <f t="shared" si="29"/>
        <v>21.574841540711848</v>
      </c>
      <c r="AL67" s="16">
        <v>59</v>
      </c>
      <c r="AM67" s="16">
        <f t="shared" si="30"/>
        <v>3052</v>
      </c>
      <c r="AN67" s="34">
        <f t="shared" si="31"/>
        <v>76.376376376376371</v>
      </c>
    </row>
    <row r="68" spans="1:40" x14ac:dyDescent="0.3">
      <c r="A68" s="15">
        <v>43640</v>
      </c>
      <c r="B68" s="2" t="s">
        <v>67</v>
      </c>
      <c r="C68" s="2">
        <v>2</v>
      </c>
      <c r="D68" s="2" t="s">
        <v>54</v>
      </c>
      <c r="E68" s="15">
        <v>43432</v>
      </c>
      <c r="F68" s="15">
        <f t="shared" si="33"/>
        <v>43599</v>
      </c>
      <c r="G68" s="32"/>
      <c r="H68" s="32"/>
      <c r="I68" s="32"/>
      <c r="J68" s="16">
        <v>3584</v>
      </c>
      <c r="K68" s="16" t="s">
        <v>105</v>
      </c>
      <c r="L68" s="33">
        <v>43650</v>
      </c>
      <c r="M68" s="33">
        <f t="shared" si="32"/>
        <v>43678</v>
      </c>
      <c r="N68" s="4">
        <f t="shared" si="20"/>
        <v>31.142857142857142</v>
      </c>
      <c r="O68" s="18" t="s">
        <v>41</v>
      </c>
      <c r="P68" s="19">
        <f t="shared" si="21"/>
        <v>10</v>
      </c>
      <c r="Q68" s="2" t="s">
        <v>106</v>
      </c>
      <c r="R68" s="2" t="s">
        <v>44</v>
      </c>
      <c r="S68" s="28" t="s">
        <v>46</v>
      </c>
      <c r="T68" s="2">
        <v>1</v>
      </c>
      <c r="U68" s="16">
        <v>577</v>
      </c>
      <c r="V68" s="34">
        <f t="shared" si="22"/>
        <v>16.099330357142858</v>
      </c>
      <c r="W68" s="23">
        <f t="shared" si="23"/>
        <v>3007</v>
      </c>
      <c r="X68" s="35">
        <f t="shared" si="24"/>
        <v>83.900669642857139</v>
      </c>
      <c r="Y68" s="16">
        <v>476</v>
      </c>
      <c r="Z68" s="36">
        <f t="shared" si="25"/>
        <v>13.28125</v>
      </c>
      <c r="AA68" s="16">
        <f t="shared" si="26"/>
        <v>2531</v>
      </c>
      <c r="AB68" s="32">
        <v>60</v>
      </c>
      <c r="AC68" s="26">
        <f t="shared" si="27"/>
        <v>2.3706045041485577</v>
      </c>
      <c r="AD68" s="32">
        <f t="shared" si="28"/>
        <v>2471</v>
      </c>
      <c r="AE68" s="20">
        <v>1</v>
      </c>
      <c r="AF68" s="20" t="s">
        <v>44</v>
      </c>
      <c r="AG68" s="27" t="s">
        <v>45</v>
      </c>
      <c r="AH68" s="27">
        <v>1</v>
      </c>
      <c r="AI68" s="28" t="s">
        <v>46</v>
      </c>
      <c r="AJ68" s="16">
        <v>1028</v>
      </c>
      <c r="AK68" s="29">
        <f t="shared" si="29"/>
        <v>40.616357171078626</v>
      </c>
      <c r="AL68" s="16">
        <v>34</v>
      </c>
      <c r="AM68" s="16">
        <f t="shared" si="30"/>
        <v>1409</v>
      </c>
      <c r="AN68" s="34">
        <f t="shared" si="31"/>
        <v>57.021448806151355</v>
      </c>
    </row>
    <row r="69" spans="1:40" x14ac:dyDescent="0.3">
      <c r="A69" s="37">
        <v>43644</v>
      </c>
      <c r="B69" s="38" t="s">
        <v>68</v>
      </c>
      <c r="C69" s="38">
        <v>4</v>
      </c>
      <c r="D69" s="2" t="s">
        <v>45</v>
      </c>
      <c r="E69" s="37">
        <v>43432</v>
      </c>
      <c r="F69" s="37">
        <f t="shared" si="33"/>
        <v>43599</v>
      </c>
      <c r="G69" s="38">
        <v>10500</v>
      </c>
      <c r="H69" s="38">
        <v>10490</v>
      </c>
      <c r="I69" s="38">
        <f t="shared" ref="I69:I77" si="34">SUM(G69-H69)</f>
        <v>10</v>
      </c>
      <c r="J69" s="38">
        <v>3560</v>
      </c>
      <c r="K69" s="38" t="s">
        <v>105</v>
      </c>
      <c r="L69" s="37">
        <v>43650</v>
      </c>
      <c r="M69" s="37">
        <f t="shared" si="32"/>
        <v>43678</v>
      </c>
      <c r="N69" s="39">
        <f t="shared" si="20"/>
        <v>31.142857142857142</v>
      </c>
      <c r="O69" s="18" t="s">
        <v>41</v>
      </c>
      <c r="P69" s="40">
        <f t="shared" si="21"/>
        <v>6</v>
      </c>
      <c r="Q69" s="38" t="s">
        <v>107</v>
      </c>
      <c r="R69" s="38" t="s">
        <v>44</v>
      </c>
      <c r="S69" s="28" t="s">
        <v>46</v>
      </c>
      <c r="T69" s="38">
        <v>1</v>
      </c>
      <c r="U69" s="38">
        <v>243</v>
      </c>
      <c r="V69" s="41">
        <f t="shared" si="22"/>
        <v>6.8258426966292145</v>
      </c>
      <c r="W69" s="40">
        <f t="shared" si="23"/>
        <v>3317</v>
      </c>
      <c r="X69" s="35">
        <f t="shared" si="24"/>
        <v>93.174157303370791</v>
      </c>
      <c r="Y69" s="38">
        <v>140</v>
      </c>
      <c r="Z69" s="36">
        <f t="shared" si="25"/>
        <v>3.9325842696629212</v>
      </c>
      <c r="AA69" s="38">
        <f t="shared" si="26"/>
        <v>3177</v>
      </c>
      <c r="AB69" s="38">
        <v>48</v>
      </c>
      <c r="AC69" s="26">
        <f t="shared" si="27"/>
        <v>1.5108593012275733</v>
      </c>
      <c r="AD69" s="38">
        <f t="shared" si="28"/>
        <v>3129</v>
      </c>
      <c r="AE69" s="42" t="s">
        <v>69</v>
      </c>
      <c r="AF69" s="42" t="s">
        <v>44</v>
      </c>
      <c r="AG69" s="42" t="s">
        <v>45</v>
      </c>
      <c r="AH69" s="27">
        <v>1</v>
      </c>
      <c r="AI69" s="28" t="s">
        <v>46</v>
      </c>
      <c r="AJ69" s="38">
        <v>785</v>
      </c>
      <c r="AK69" s="29">
        <f t="shared" si="29"/>
        <v>24.708844822159271</v>
      </c>
      <c r="AL69" s="38">
        <v>122</v>
      </c>
      <c r="AM69" s="38">
        <f t="shared" si="30"/>
        <v>2222</v>
      </c>
      <c r="AN69" s="41">
        <f t="shared" si="31"/>
        <v>71.013103227868328</v>
      </c>
    </row>
    <row r="70" spans="1:40" ht="24" x14ac:dyDescent="0.3">
      <c r="A70" s="37">
        <v>43745</v>
      </c>
      <c r="B70" s="38" t="s">
        <v>84</v>
      </c>
      <c r="C70" s="38">
        <v>6</v>
      </c>
      <c r="D70" s="2" t="s">
        <v>45</v>
      </c>
      <c r="E70" s="37">
        <v>43530</v>
      </c>
      <c r="F70" s="37">
        <f t="shared" si="33"/>
        <v>43697</v>
      </c>
      <c r="G70" s="38">
        <v>7100</v>
      </c>
      <c r="H70" s="38">
        <v>7082</v>
      </c>
      <c r="I70" s="38">
        <f t="shared" si="34"/>
        <v>18</v>
      </c>
      <c r="J70" s="38">
        <v>7082</v>
      </c>
      <c r="K70" s="38" t="s">
        <v>108</v>
      </c>
      <c r="L70" s="37">
        <v>43748</v>
      </c>
      <c r="M70" s="37">
        <f t="shared" si="32"/>
        <v>43776</v>
      </c>
      <c r="N70" s="39">
        <f t="shared" si="20"/>
        <v>31.142857142857142</v>
      </c>
      <c r="O70" s="18" t="s">
        <v>41</v>
      </c>
      <c r="P70" s="40">
        <f t="shared" si="21"/>
        <v>3</v>
      </c>
      <c r="Q70" s="38">
        <v>6.12</v>
      </c>
      <c r="R70" s="38" t="s">
        <v>44</v>
      </c>
      <c r="S70" s="28" t="s">
        <v>46</v>
      </c>
      <c r="T70" s="38">
        <v>1</v>
      </c>
      <c r="U70" s="38">
        <v>374</v>
      </c>
      <c r="V70" s="44">
        <f t="shared" si="22"/>
        <v>5.2809940694719</v>
      </c>
      <c r="W70" s="40">
        <f t="shared" si="23"/>
        <v>6708</v>
      </c>
      <c r="X70" s="24">
        <f t="shared" si="24"/>
        <v>94.719005930528098</v>
      </c>
      <c r="Y70" s="38">
        <v>250</v>
      </c>
      <c r="Z70" s="25">
        <f t="shared" si="25"/>
        <v>3.5300762496469926</v>
      </c>
      <c r="AA70" s="42">
        <f t="shared" si="26"/>
        <v>6458</v>
      </c>
      <c r="AB70" s="38">
        <v>84</v>
      </c>
      <c r="AC70" s="26">
        <f t="shared" si="27"/>
        <v>1.3007122948281202</v>
      </c>
      <c r="AD70" s="42">
        <f t="shared" si="28"/>
        <v>6374</v>
      </c>
      <c r="AE70" s="42">
        <v>5.6</v>
      </c>
      <c r="AF70" s="42" t="s">
        <v>53</v>
      </c>
      <c r="AG70" s="42" t="s">
        <v>54</v>
      </c>
      <c r="AH70" s="27">
        <v>3</v>
      </c>
      <c r="AI70" s="21" t="s">
        <v>55</v>
      </c>
      <c r="AJ70" s="38">
        <v>948</v>
      </c>
      <c r="AK70" s="29">
        <f t="shared" si="29"/>
        <v>14.679467327345927</v>
      </c>
      <c r="AL70" s="38">
        <v>109</v>
      </c>
      <c r="AM70" s="42">
        <f t="shared" si="30"/>
        <v>5317</v>
      </c>
      <c r="AN70" s="44">
        <f t="shared" si="31"/>
        <v>83.417006589268908</v>
      </c>
    </row>
    <row r="71" spans="1:40" x14ac:dyDescent="0.3">
      <c r="A71" s="15">
        <v>43703</v>
      </c>
      <c r="B71" s="2" t="s">
        <v>47</v>
      </c>
      <c r="C71" s="30">
        <v>9</v>
      </c>
      <c r="D71" s="2" t="s">
        <v>48</v>
      </c>
      <c r="E71" s="31">
        <v>43488</v>
      </c>
      <c r="F71" s="15">
        <f t="shared" si="33"/>
        <v>43655</v>
      </c>
      <c r="G71" s="32">
        <v>7835</v>
      </c>
      <c r="H71" s="32">
        <v>7725</v>
      </c>
      <c r="I71" s="32">
        <f t="shared" si="34"/>
        <v>110</v>
      </c>
      <c r="J71" s="16">
        <v>7725</v>
      </c>
      <c r="K71" s="16" t="s">
        <v>92</v>
      </c>
      <c r="L71" s="33">
        <v>43706</v>
      </c>
      <c r="M71" s="33">
        <f t="shared" si="32"/>
        <v>43734</v>
      </c>
      <c r="N71" s="4">
        <f t="shared" si="20"/>
        <v>31.142857142857142</v>
      </c>
      <c r="O71" s="18" t="s">
        <v>41</v>
      </c>
      <c r="P71" s="19">
        <f t="shared" si="21"/>
        <v>3</v>
      </c>
      <c r="Q71" s="2" t="s">
        <v>109</v>
      </c>
      <c r="R71" s="2" t="s">
        <v>44</v>
      </c>
      <c r="S71" s="28" t="s">
        <v>46</v>
      </c>
      <c r="T71" s="2">
        <v>1</v>
      </c>
      <c r="U71" s="16">
        <v>497</v>
      </c>
      <c r="V71" s="34">
        <f t="shared" si="22"/>
        <v>6.433656957928803</v>
      </c>
      <c r="W71" s="23">
        <f t="shared" si="23"/>
        <v>7228</v>
      </c>
      <c r="X71" s="35">
        <f t="shared" si="24"/>
        <v>93.566343042071196</v>
      </c>
      <c r="Y71" s="16">
        <v>341</v>
      </c>
      <c r="Z71" s="36">
        <f t="shared" si="25"/>
        <v>4.4142394822006468</v>
      </c>
      <c r="AA71" s="16">
        <f t="shared" si="26"/>
        <v>6887</v>
      </c>
      <c r="AB71" s="32">
        <v>227</v>
      </c>
      <c r="AC71" s="26">
        <f t="shared" si="27"/>
        <v>3.2960650500943807</v>
      </c>
      <c r="AD71" s="32">
        <f t="shared" si="28"/>
        <v>6660</v>
      </c>
      <c r="AE71" s="20">
        <v>2</v>
      </c>
      <c r="AF71" s="20" t="s">
        <v>44</v>
      </c>
      <c r="AG71" s="27" t="s">
        <v>45</v>
      </c>
      <c r="AH71" s="27">
        <v>1</v>
      </c>
      <c r="AI71" s="28" t="s">
        <v>46</v>
      </c>
      <c r="AJ71" s="16">
        <v>1254</v>
      </c>
      <c r="AK71" s="29">
        <f t="shared" si="29"/>
        <v>18.208218382459705</v>
      </c>
      <c r="AL71" s="16">
        <v>60</v>
      </c>
      <c r="AM71" s="16">
        <f t="shared" si="30"/>
        <v>5346</v>
      </c>
      <c r="AN71" s="34">
        <f t="shared" si="31"/>
        <v>80.270270270270274</v>
      </c>
    </row>
    <row r="72" spans="1:40" x14ac:dyDescent="0.3">
      <c r="A72" s="15">
        <v>43703</v>
      </c>
      <c r="B72" s="2" t="s">
        <v>50</v>
      </c>
      <c r="C72" s="2">
        <v>10</v>
      </c>
      <c r="D72" s="2" t="s">
        <v>48</v>
      </c>
      <c r="E72" s="31">
        <v>43488</v>
      </c>
      <c r="F72" s="15">
        <f t="shared" si="33"/>
        <v>43655</v>
      </c>
      <c r="G72" s="32">
        <v>7234</v>
      </c>
      <c r="H72" s="32">
        <v>7148</v>
      </c>
      <c r="I72" s="32">
        <f t="shared" si="34"/>
        <v>86</v>
      </c>
      <c r="J72" s="16">
        <v>7148</v>
      </c>
      <c r="K72" s="16" t="s">
        <v>92</v>
      </c>
      <c r="L72" s="33">
        <v>43706</v>
      </c>
      <c r="M72" s="33">
        <f t="shared" si="32"/>
        <v>43734</v>
      </c>
      <c r="N72" s="4">
        <f t="shared" si="20"/>
        <v>31.142857142857142</v>
      </c>
      <c r="O72" s="18" t="s">
        <v>41</v>
      </c>
      <c r="P72" s="19">
        <f t="shared" si="21"/>
        <v>3</v>
      </c>
      <c r="Q72" s="2" t="s">
        <v>110</v>
      </c>
      <c r="R72" s="2" t="s">
        <v>44</v>
      </c>
      <c r="S72" s="28" t="s">
        <v>46</v>
      </c>
      <c r="T72" s="2">
        <v>1</v>
      </c>
      <c r="U72" s="16">
        <v>356</v>
      </c>
      <c r="V72" s="34">
        <f t="shared" si="22"/>
        <v>4.9804141018466703</v>
      </c>
      <c r="W72" s="23">
        <f t="shared" si="23"/>
        <v>6792</v>
      </c>
      <c r="X72" s="35">
        <f t="shared" si="24"/>
        <v>95.019585898153323</v>
      </c>
      <c r="Y72" s="16">
        <v>378</v>
      </c>
      <c r="Z72" s="36">
        <f t="shared" si="25"/>
        <v>5.288192501398993</v>
      </c>
      <c r="AA72" s="16">
        <f t="shared" si="26"/>
        <v>6414</v>
      </c>
      <c r="AB72" s="32">
        <v>593</v>
      </c>
      <c r="AC72" s="26">
        <f t="shared" si="27"/>
        <v>9.2454006859993765</v>
      </c>
      <c r="AD72" s="32">
        <f t="shared" si="28"/>
        <v>5821</v>
      </c>
      <c r="AE72" s="20" t="s">
        <v>69</v>
      </c>
      <c r="AF72" s="20" t="s">
        <v>44</v>
      </c>
      <c r="AG72" s="27" t="s">
        <v>45</v>
      </c>
      <c r="AH72" s="27">
        <v>1</v>
      </c>
      <c r="AI72" s="28" t="s">
        <v>46</v>
      </c>
      <c r="AJ72" s="16">
        <v>1605</v>
      </c>
      <c r="AK72" s="29">
        <f t="shared" si="29"/>
        <v>25.023386342376053</v>
      </c>
      <c r="AL72" s="16">
        <v>100</v>
      </c>
      <c r="AM72" s="16">
        <f t="shared" si="30"/>
        <v>4116</v>
      </c>
      <c r="AN72" s="34">
        <f t="shared" si="31"/>
        <v>70.709500085895897</v>
      </c>
    </row>
    <row r="73" spans="1:40" x14ac:dyDescent="0.3">
      <c r="A73" s="15">
        <v>43705</v>
      </c>
      <c r="B73" s="2" t="s">
        <v>61</v>
      </c>
      <c r="C73" s="2">
        <v>14</v>
      </c>
      <c r="D73" s="2" t="s">
        <v>62</v>
      </c>
      <c r="E73" s="15">
        <v>43488</v>
      </c>
      <c r="F73" s="15">
        <f t="shared" si="33"/>
        <v>43655</v>
      </c>
      <c r="G73" s="32">
        <v>4800</v>
      </c>
      <c r="H73" s="32">
        <v>4799</v>
      </c>
      <c r="I73" s="32">
        <f t="shared" si="34"/>
        <v>1</v>
      </c>
      <c r="J73" s="16">
        <v>4799</v>
      </c>
      <c r="K73" s="16" t="s">
        <v>92</v>
      </c>
      <c r="L73" s="33">
        <v>43706</v>
      </c>
      <c r="M73" s="33">
        <f t="shared" si="32"/>
        <v>43734</v>
      </c>
      <c r="N73" s="4">
        <f t="shared" si="20"/>
        <v>31.142857142857142</v>
      </c>
      <c r="O73" s="18" t="s">
        <v>41</v>
      </c>
      <c r="P73" s="19">
        <f t="shared" si="21"/>
        <v>1</v>
      </c>
      <c r="Q73" s="2" t="s">
        <v>63</v>
      </c>
      <c r="R73" s="2" t="s">
        <v>44</v>
      </c>
      <c r="S73" s="28" t="s">
        <v>46</v>
      </c>
      <c r="T73" s="2">
        <v>1</v>
      </c>
      <c r="U73" s="16">
        <v>252</v>
      </c>
      <c r="V73" s="34">
        <f t="shared" si="22"/>
        <v>5.2510939779120651</v>
      </c>
      <c r="W73" s="23">
        <f t="shared" si="23"/>
        <v>4547</v>
      </c>
      <c r="X73" s="35">
        <f t="shared" si="24"/>
        <v>94.748906022087937</v>
      </c>
      <c r="Y73" s="16">
        <v>455</v>
      </c>
      <c r="Z73" s="36">
        <f t="shared" si="25"/>
        <v>9.4811419045634509</v>
      </c>
      <c r="AA73" s="16">
        <f t="shared" si="26"/>
        <v>4092</v>
      </c>
      <c r="AB73" s="32">
        <v>77</v>
      </c>
      <c r="AC73" s="26">
        <f t="shared" si="27"/>
        <v>1.881720430107527</v>
      </c>
      <c r="AD73" s="32">
        <f t="shared" si="28"/>
        <v>4015</v>
      </c>
      <c r="AE73" s="20" t="s">
        <v>111</v>
      </c>
      <c r="AF73" s="20" t="s">
        <v>44</v>
      </c>
      <c r="AG73" s="27" t="s">
        <v>45</v>
      </c>
      <c r="AH73" s="27">
        <v>1</v>
      </c>
      <c r="AI73" s="28" t="s">
        <v>46</v>
      </c>
      <c r="AJ73" s="16">
        <v>1194</v>
      </c>
      <c r="AK73" s="29">
        <f t="shared" si="29"/>
        <v>29.178885630498534</v>
      </c>
      <c r="AL73" s="16">
        <v>55</v>
      </c>
      <c r="AM73" s="16">
        <f t="shared" si="30"/>
        <v>2766</v>
      </c>
      <c r="AN73" s="34">
        <f t="shared" si="31"/>
        <v>68.891656288916565</v>
      </c>
    </row>
    <row r="74" spans="1:40" x14ac:dyDescent="0.3">
      <c r="A74" s="15">
        <v>43644</v>
      </c>
      <c r="B74" s="30" t="s">
        <v>51</v>
      </c>
      <c r="C74" s="30">
        <v>17</v>
      </c>
      <c r="D74" s="2" t="s">
        <v>52</v>
      </c>
      <c r="E74" s="31">
        <v>43432</v>
      </c>
      <c r="F74" s="15">
        <f t="shared" si="33"/>
        <v>43599</v>
      </c>
      <c r="G74" s="32">
        <v>10720</v>
      </c>
      <c r="H74" s="32">
        <v>10707</v>
      </c>
      <c r="I74" s="32">
        <f t="shared" si="34"/>
        <v>13</v>
      </c>
      <c r="J74" s="16">
        <v>5714</v>
      </c>
      <c r="K74" s="16" t="s">
        <v>105</v>
      </c>
      <c r="L74" s="33">
        <v>43650</v>
      </c>
      <c r="M74" s="33">
        <f t="shared" si="32"/>
        <v>43678</v>
      </c>
      <c r="N74" s="4">
        <f t="shared" si="20"/>
        <v>31.142857142857142</v>
      </c>
      <c r="O74" s="18" t="s">
        <v>41</v>
      </c>
      <c r="P74" s="19">
        <f t="shared" si="21"/>
        <v>6</v>
      </c>
      <c r="Q74" s="2">
        <v>2</v>
      </c>
      <c r="R74" s="2" t="s">
        <v>44</v>
      </c>
      <c r="S74" s="28" t="s">
        <v>46</v>
      </c>
      <c r="T74" s="2">
        <v>1</v>
      </c>
      <c r="U74" s="16">
        <v>261</v>
      </c>
      <c r="V74" s="34">
        <f t="shared" si="22"/>
        <v>4.5677283864193212</v>
      </c>
      <c r="W74" s="23">
        <f t="shared" si="23"/>
        <v>5453</v>
      </c>
      <c r="X74" s="35">
        <f t="shared" si="24"/>
        <v>95.432271613580681</v>
      </c>
      <c r="Y74" s="16">
        <v>243</v>
      </c>
      <c r="Z74" s="36">
        <f t="shared" si="25"/>
        <v>4.2527126356317817</v>
      </c>
      <c r="AA74" s="16">
        <f t="shared" si="26"/>
        <v>5210</v>
      </c>
      <c r="AB74" s="32">
        <v>79</v>
      </c>
      <c r="AC74" s="26">
        <f t="shared" si="27"/>
        <v>1.5163147792706333</v>
      </c>
      <c r="AD74" s="32">
        <f t="shared" si="28"/>
        <v>5131</v>
      </c>
      <c r="AE74" s="20" t="s">
        <v>81</v>
      </c>
      <c r="AF74" s="20" t="s">
        <v>44</v>
      </c>
      <c r="AG74" s="27" t="s">
        <v>45</v>
      </c>
      <c r="AH74" s="27">
        <v>1</v>
      </c>
      <c r="AI74" s="28" t="s">
        <v>46</v>
      </c>
      <c r="AJ74" s="16">
        <v>1217</v>
      </c>
      <c r="AK74" s="29">
        <f t="shared" si="29"/>
        <v>23.358925143953936</v>
      </c>
      <c r="AL74" s="16">
        <v>145</v>
      </c>
      <c r="AM74" s="16">
        <f t="shared" si="30"/>
        <v>3769</v>
      </c>
      <c r="AN74" s="34">
        <f t="shared" si="31"/>
        <v>73.455466770610016</v>
      </c>
    </row>
    <row r="75" spans="1:40" x14ac:dyDescent="0.3">
      <c r="A75" s="46">
        <v>43717</v>
      </c>
      <c r="B75" s="2" t="s">
        <v>71</v>
      </c>
      <c r="C75" s="2">
        <v>18</v>
      </c>
      <c r="D75" s="2" t="s">
        <v>65</v>
      </c>
      <c r="E75" s="15">
        <v>43502</v>
      </c>
      <c r="F75" s="15">
        <f t="shared" si="33"/>
        <v>43669</v>
      </c>
      <c r="G75" s="32">
        <v>6200</v>
      </c>
      <c r="H75" s="32">
        <v>6188</v>
      </c>
      <c r="I75" s="32">
        <f t="shared" si="34"/>
        <v>12</v>
      </c>
      <c r="J75" s="16">
        <v>6188</v>
      </c>
      <c r="K75" s="17" t="s">
        <v>112</v>
      </c>
      <c r="L75" s="15">
        <v>43720</v>
      </c>
      <c r="M75" s="15">
        <f t="shared" si="32"/>
        <v>43748</v>
      </c>
      <c r="N75" s="4">
        <f t="shared" si="20"/>
        <v>31.142857142857142</v>
      </c>
      <c r="O75" s="18" t="s">
        <v>41</v>
      </c>
      <c r="P75" s="19">
        <f t="shared" si="21"/>
        <v>3</v>
      </c>
      <c r="Q75" s="2">
        <v>6</v>
      </c>
      <c r="R75" s="2" t="s">
        <v>44</v>
      </c>
      <c r="S75" s="28" t="s">
        <v>46</v>
      </c>
      <c r="T75" s="2">
        <v>1</v>
      </c>
      <c r="U75" s="16">
        <v>264</v>
      </c>
      <c r="V75" s="22">
        <f t="shared" si="22"/>
        <v>4.2663219133807369</v>
      </c>
      <c r="W75" s="23">
        <f t="shared" si="23"/>
        <v>5924</v>
      </c>
      <c r="X75" s="24">
        <f t="shared" si="24"/>
        <v>95.733678086619264</v>
      </c>
      <c r="Y75" s="16">
        <v>305</v>
      </c>
      <c r="Z75" s="25">
        <f t="shared" si="25"/>
        <v>4.928894634776988</v>
      </c>
      <c r="AA75" s="17">
        <f t="shared" si="26"/>
        <v>5619</v>
      </c>
      <c r="AB75" s="16">
        <v>196</v>
      </c>
      <c r="AC75" s="26">
        <f t="shared" si="27"/>
        <v>3.4881651539419827</v>
      </c>
      <c r="AD75" s="17">
        <f t="shared" si="28"/>
        <v>5423</v>
      </c>
      <c r="AE75" s="20">
        <v>4</v>
      </c>
      <c r="AF75" s="20" t="s">
        <v>44</v>
      </c>
      <c r="AG75" s="27" t="s">
        <v>45</v>
      </c>
      <c r="AH75" s="27">
        <v>1</v>
      </c>
      <c r="AI75" s="28" t="s">
        <v>46</v>
      </c>
      <c r="AJ75" s="16">
        <v>777</v>
      </c>
      <c r="AK75" s="29">
        <f t="shared" si="29"/>
        <v>13.82808328884143</v>
      </c>
      <c r="AL75" s="16">
        <v>48</v>
      </c>
      <c r="AM75" s="17">
        <f t="shared" si="30"/>
        <v>4598</v>
      </c>
      <c r="AN75" s="22">
        <f t="shared" si="31"/>
        <v>84.78701825557809</v>
      </c>
    </row>
    <row r="76" spans="1:40" x14ac:dyDescent="0.3">
      <c r="A76" s="15">
        <v>43717</v>
      </c>
      <c r="B76" s="2" t="s">
        <v>71</v>
      </c>
      <c r="C76" s="2">
        <v>18</v>
      </c>
      <c r="D76" s="2" t="s">
        <v>65</v>
      </c>
      <c r="E76" s="15">
        <v>43502</v>
      </c>
      <c r="F76" s="15">
        <f t="shared" si="33"/>
        <v>43669</v>
      </c>
      <c r="G76" s="32">
        <v>7200</v>
      </c>
      <c r="H76" s="32">
        <v>7190</v>
      </c>
      <c r="I76" s="32">
        <f t="shared" si="34"/>
        <v>10</v>
      </c>
      <c r="J76" s="16">
        <v>7190</v>
      </c>
      <c r="K76" s="17" t="s">
        <v>112</v>
      </c>
      <c r="L76" s="15">
        <v>43720</v>
      </c>
      <c r="M76" s="15">
        <f t="shared" si="32"/>
        <v>43748</v>
      </c>
      <c r="N76" s="4">
        <f t="shared" si="20"/>
        <v>31.142857142857142</v>
      </c>
      <c r="O76" s="18" t="s">
        <v>41</v>
      </c>
      <c r="P76" s="19">
        <f t="shared" si="21"/>
        <v>3</v>
      </c>
      <c r="Q76" s="2">
        <v>11</v>
      </c>
      <c r="R76" s="2" t="s">
        <v>44</v>
      </c>
      <c r="S76" s="28" t="s">
        <v>46</v>
      </c>
      <c r="T76" s="2">
        <v>1</v>
      </c>
      <c r="U76" s="16">
        <v>243</v>
      </c>
      <c r="V76" s="22">
        <f t="shared" si="22"/>
        <v>3.3796940194714882</v>
      </c>
      <c r="W76" s="23">
        <f t="shared" si="23"/>
        <v>6947</v>
      </c>
      <c r="X76" s="24">
        <f t="shared" si="24"/>
        <v>96.620305980528514</v>
      </c>
      <c r="Y76" s="16">
        <v>377</v>
      </c>
      <c r="Z76" s="25">
        <f t="shared" si="25"/>
        <v>5.2433936022253134</v>
      </c>
      <c r="AA76" s="17">
        <f t="shared" si="26"/>
        <v>6570</v>
      </c>
      <c r="AB76" s="16">
        <v>396</v>
      </c>
      <c r="AC76" s="26">
        <f t="shared" si="27"/>
        <v>6.0273972602739727</v>
      </c>
      <c r="AD76" s="17">
        <f t="shared" si="28"/>
        <v>6174</v>
      </c>
      <c r="AE76" s="20">
        <v>2</v>
      </c>
      <c r="AF76" s="20" t="s">
        <v>44</v>
      </c>
      <c r="AG76" s="27" t="s">
        <v>45</v>
      </c>
      <c r="AH76" s="27">
        <v>1</v>
      </c>
      <c r="AI76" s="28" t="s">
        <v>46</v>
      </c>
      <c r="AJ76" s="16">
        <v>1436</v>
      </c>
      <c r="AK76" s="29">
        <f t="shared" si="29"/>
        <v>21.856925418569254</v>
      </c>
      <c r="AL76" s="16">
        <v>118</v>
      </c>
      <c r="AM76" s="17">
        <f t="shared" si="30"/>
        <v>4620</v>
      </c>
      <c r="AN76" s="22">
        <f t="shared" si="31"/>
        <v>74.829931972789126</v>
      </c>
    </row>
    <row r="77" spans="1:40" x14ac:dyDescent="0.3">
      <c r="A77" s="15">
        <v>43579</v>
      </c>
      <c r="B77" s="2" t="s">
        <v>64</v>
      </c>
      <c r="C77" s="2">
        <v>19</v>
      </c>
      <c r="D77" s="2" t="s">
        <v>65</v>
      </c>
      <c r="E77" s="31">
        <v>43362</v>
      </c>
      <c r="F77" s="15">
        <f t="shared" si="33"/>
        <v>43529</v>
      </c>
      <c r="G77" s="32">
        <v>11400</v>
      </c>
      <c r="H77" s="32">
        <v>11372</v>
      </c>
      <c r="I77" s="32">
        <f t="shared" si="34"/>
        <v>28</v>
      </c>
      <c r="J77" s="16">
        <v>2296</v>
      </c>
      <c r="K77" s="16" t="s">
        <v>113</v>
      </c>
      <c r="L77" s="33">
        <v>43580</v>
      </c>
      <c r="M77" s="33">
        <f t="shared" si="32"/>
        <v>43608</v>
      </c>
      <c r="N77" s="4">
        <f t="shared" si="20"/>
        <v>31.142857142857142</v>
      </c>
      <c r="O77" s="18" t="s">
        <v>41</v>
      </c>
      <c r="P77" s="19">
        <f t="shared" si="21"/>
        <v>1</v>
      </c>
      <c r="Q77" s="2">
        <v>1</v>
      </c>
      <c r="R77" s="2" t="s">
        <v>44</v>
      </c>
      <c r="S77" s="28" t="s">
        <v>46</v>
      </c>
      <c r="T77" s="2">
        <v>1</v>
      </c>
      <c r="U77" s="16">
        <v>59</v>
      </c>
      <c r="V77" s="34">
        <f t="shared" si="22"/>
        <v>2.5696864111498257</v>
      </c>
      <c r="W77" s="23">
        <f t="shared" si="23"/>
        <v>2237</v>
      </c>
      <c r="X77" s="35">
        <f t="shared" si="24"/>
        <v>97.430313588850169</v>
      </c>
      <c r="Y77" s="16">
        <v>97</v>
      </c>
      <c r="Z77" s="36">
        <f t="shared" si="25"/>
        <v>4.2247386759581884</v>
      </c>
      <c r="AA77" s="16">
        <f t="shared" si="26"/>
        <v>2140</v>
      </c>
      <c r="AB77" s="32">
        <v>42</v>
      </c>
      <c r="AC77" s="26">
        <f t="shared" si="27"/>
        <v>1.9626168224299065</v>
      </c>
      <c r="AD77" s="32">
        <f t="shared" si="28"/>
        <v>2098</v>
      </c>
      <c r="AE77" s="20">
        <v>1</v>
      </c>
      <c r="AF77" s="20" t="s">
        <v>44</v>
      </c>
      <c r="AG77" s="27" t="s">
        <v>45</v>
      </c>
      <c r="AH77" s="27">
        <v>1</v>
      </c>
      <c r="AI77" s="28" t="s">
        <v>46</v>
      </c>
      <c r="AJ77" s="16">
        <v>342</v>
      </c>
      <c r="AK77" s="29">
        <f t="shared" si="29"/>
        <v>15.981308411214954</v>
      </c>
      <c r="AL77" s="16">
        <v>28</v>
      </c>
      <c r="AM77" s="16">
        <f t="shared" si="30"/>
        <v>1728</v>
      </c>
      <c r="AN77" s="34">
        <f t="shared" si="31"/>
        <v>82.364156339370837</v>
      </c>
    </row>
    <row r="78" spans="1:40" x14ac:dyDescent="0.3">
      <c r="A78" s="15">
        <v>43575</v>
      </c>
      <c r="B78" s="2" t="s">
        <v>64</v>
      </c>
      <c r="C78" s="2">
        <v>19</v>
      </c>
      <c r="D78" s="2" t="s">
        <v>65</v>
      </c>
      <c r="E78" s="31">
        <v>43362</v>
      </c>
      <c r="F78" s="15">
        <f t="shared" si="33"/>
        <v>43529</v>
      </c>
      <c r="G78" s="32"/>
      <c r="H78" s="32"/>
      <c r="I78" s="32"/>
      <c r="J78" s="16">
        <v>5893</v>
      </c>
      <c r="K78" s="16" t="s">
        <v>113</v>
      </c>
      <c r="L78" s="33">
        <v>43580</v>
      </c>
      <c r="M78" s="33">
        <f t="shared" si="32"/>
        <v>43608</v>
      </c>
      <c r="N78" s="4">
        <f t="shared" si="20"/>
        <v>31.142857142857142</v>
      </c>
      <c r="O78" s="18" t="s">
        <v>41</v>
      </c>
      <c r="P78" s="19">
        <f t="shared" si="21"/>
        <v>5</v>
      </c>
      <c r="Q78" s="2" t="s">
        <v>96</v>
      </c>
      <c r="R78" s="2" t="s">
        <v>44</v>
      </c>
      <c r="S78" s="28" t="s">
        <v>46</v>
      </c>
      <c r="T78" s="2">
        <v>1</v>
      </c>
      <c r="U78" s="16">
        <v>119</v>
      </c>
      <c r="V78" s="34">
        <f t="shared" si="22"/>
        <v>2.0193449855761072</v>
      </c>
      <c r="W78" s="23">
        <f t="shared" si="23"/>
        <v>5774</v>
      </c>
      <c r="X78" s="35">
        <f t="shared" si="24"/>
        <v>97.980655014423888</v>
      </c>
      <c r="Y78" s="16">
        <v>316</v>
      </c>
      <c r="Z78" s="36">
        <f t="shared" si="25"/>
        <v>5.3622942474121835</v>
      </c>
      <c r="AA78" s="16">
        <f t="shared" si="26"/>
        <v>5458</v>
      </c>
      <c r="AB78" s="32">
        <v>126</v>
      </c>
      <c r="AC78" s="26">
        <f t="shared" si="27"/>
        <v>2.3085379259802123</v>
      </c>
      <c r="AD78" s="32">
        <f t="shared" si="28"/>
        <v>5332</v>
      </c>
      <c r="AE78" s="20" t="s">
        <v>73</v>
      </c>
      <c r="AF78" s="20" t="s">
        <v>44</v>
      </c>
      <c r="AG78" s="27" t="s">
        <v>45</v>
      </c>
      <c r="AH78" s="27">
        <v>1</v>
      </c>
      <c r="AI78" s="28" t="s">
        <v>46</v>
      </c>
      <c r="AJ78" s="16">
        <v>1417</v>
      </c>
      <c r="AK78" s="29">
        <f t="shared" si="29"/>
        <v>25.961890802491755</v>
      </c>
      <c r="AL78" s="16">
        <v>154</v>
      </c>
      <c r="AM78" s="16">
        <f t="shared" si="30"/>
        <v>3761</v>
      </c>
      <c r="AN78" s="34">
        <f t="shared" si="31"/>
        <v>70.536384096024008</v>
      </c>
    </row>
    <row r="79" spans="1:40" ht="24" x14ac:dyDescent="0.3">
      <c r="A79" s="15">
        <v>43647</v>
      </c>
      <c r="B79" s="2" t="s">
        <v>67</v>
      </c>
      <c r="C79" s="2">
        <v>2</v>
      </c>
      <c r="D79" s="2" t="s">
        <v>54</v>
      </c>
      <c r="E79" s="15">
        <v>43432</v>
      </c>
      <c r="F79" s="15">
        <f t="shared" si="33"/>
        <v>43599</v>
      </c>
      <c r="G79" s="32">
        <v>6300</v>
      </c>
      <c r="H79" s="32">
        <v>6294</v>
      </c>
      <c r="I79" s="32">
        <f>SUM(G79-H79)</f>
        <v>6</v>
      </c>
      <c r="J79" s="16">
        <v>6294</v>
      </c>
      <c r="K79" s="16">
        <v>32</v>
      </c>
      <c r="L79" s="33">
        <v>43655</v>
      </c>
      <c r="M79" s="33">
        <f t="shared" si="32"/>
        <v>43683</v>
      </c>
      <c r="N79" s="4">
        <f t="shared" si="20"/>
        <v>31.857142857142858</v>
      </c>
      <c r="O79" s="18" t="s">
        <v>41</v>
      </c>
      <c r="P79" s="19">
        <f t="shared" si="21"/>
        <v>8</v>
      </c>
      <c r="Q79" s="2">
        <v>1</v>
      </c>
      <c r="R79" s="2" t="s">
        <v>44</v>
      </c>
      <c r="S79" s="28" t="s">
        <v>46</v>
      </c>
      <c r="T79" s="2">
        <v>1</v>
      </c>
      <c r="U79" s="16">
        <v>946</v>
      </c>
      <c r="V79" s="34">
        <f t="shared" si="22"/>
        <v>15.030187480139814</v>
      </c>
      <c r="W79" s="23">
        <f t="shared" si="23"/>
        <v>5348</v>
      </c>
      <c r="X79" s="35">
        <f t="shared" si="24"/>
        <v>84.969812519860184</v>
      </c>
      <c r="Y79" s="16">
        <v>731</v>
      </c>
      <c r="Z79" s="36">
        <f t="shared" si="25"/>
        <v>11.614235780108039</v>
      </c>
      <c r="AA79" s="16">
        <f t="shared" si="26"/>
        <v>4617</v>
      </c>
      <c r="AB79" s="32">
        <v>121</v>
      </c>
      <c r="AC79" s="26">
        <f t="shared" si="27"/>
        <v>2.6207494043751351</v>
      </c>
      <c r="AD79" s="32">
        <f t="shared" si="28"/>
        <v>4496</v>
      </c>
      <c r="AE79" s="20">
        <v>6</v>
      </c>
      <c r="AF79" s="20" t="s">
        <v>53</v>
      </c>
      <c r="AG79" s="27" t="s">
        <v>54</v>
      </c>
      <c r="AH79" s="27">
        <v>3</v>
      </c>
      <c r="AI79" s="21" t="s">
        <v>55</v>
      </c>
      <c r="AJ79" s="16">
        <v>1558</v>
      </c>
      <c r="AK79" s="29">
        <f t="shared" si="29"/>
        <v>33.744855967078188</v>
      </c>
      <c r="AL79" s="16">
        <v>166</v>
      </c>
      <c r="AM79" s="16">
        <f t="shared" si="30"/>
        <v>2772</v>
      </c>
      <c r="AN79" s="34">
        <f t="shared" si="31"/>
        <v>61.654804270462634</v>
      </c>
    </row>
    <row r="80" spans="1:40" x14ac:dyDescent="0.3">
      <c r="A80" s="37">
        <v>43647</v>
      </c>
      <c r="B80" s="38" t="s">
        <v>68</v>
      </c>
      <c r="C80" s="38">
        <v>4</v>
      </c>
      <c r="D80" s="2" t="s">
        <v>45</v>
      </c>
      <c r="E80" s="37">
        <v>43432</v>
      </c>
      <c r="F80" s="37">
        <f t="shared" si="33"/>
        <v>43599</v>
      </c>
      <c r="G80" s="38">
        <v>8100</v>
      </c>
      <c r="H80" s="38">
        <v>8087</v>
      </c>
      <c r="I80" s="38">
        <f>SUM(G80-H80)</f>
        <v>13</v>
      </c>
      <c r="J80" s="38">
        <v>8087</v>
      </c>
      <c r="K80" s="38">
        <v>32</v>
      </c>
      <c r="L80" s="37">
        <v>43655</v>
      </c>
      <c r="M80" s="37">
        <f t="shared" si="32"/>
        <v>43683</v>
      </c>
      <c r="N80" s="39">
        <f t="shared" si="20"/>
        <v>31.857142857142858</v>
      </c>
      <c r="O80" s="18" t="s">
        <v>41</v>
      </c>
      <c r="P80" s="40">
        <f t="shared" si="21"/>
        <v>8</v>
      </c>
      <c r="Q80" s="38">
        <v>9</v>
      </c>
      <c r="R80" s="42" t="s">
        <v>42</v>
      </c>
      <c r="S80" s="21" t="s">
        <v>43</v>
      </c>
      <c r="T80" s="38">
        <v>2</v>
      </c>
      <c r="U80" s="38">
        <v>495</v>
      </c>
      <c r="V80" s="41">
        <f t="shared" si="22"/>
        <v>6.1209348336836893</v>
      </c>
      <c r="W80" s="40">
        <f t="shared" si="23"/>
        <v>7592</v>
      </c>
      <c r="X80" s="35">
        <f t="shared" si="24"/>
        <v>93.879065166316309</v>
      </c>
      <c r="Y80" s="38">
        <v>294</v>
      </c>
      <c r="Z80" s="36">
        <f t="shared" si="25"/>
        <v>3.6354643254606156</v>
      </c>
      <c r="AA80" s="38">
        <f t="shared" si="26"/>
        <v>7298</v>
      </c>
      <c r="AB80" s="38">
        <v>194</v>
      </c>
      <c r="AC80" s="26">
        <f t="shared" si="27"/>
        <v>2.6582625376815567</v>
      </c>
      <c r="AD80" s="38">
        <f t="shared" si="28"/>
        <v>7104</v>
      </c>
      <c r="AE80" s="42" t="s">
        <v>63</v>
      </c>
      <c r="AF80" s="42" t="s">
        <v>42</v>
      </c>
      <c r="AG80" s="42" t="s">
        <v>54</v>
      </c>
      <c r="AH80" s="27">
        <v>2</v>
      </c>
      <c r="AI80" s="21" t="s">
        <v>43</v>
      </c>
      <c r="AJ80" s="38">
        <v>913</v>
      </c>
      <c r="AK80" s="29">
        <f t="shared" si="29"/>
        <v>12.510276788161139</v>
      </c>
      <c r="AL80" s="38">
        <v>177</v>
      </c>
      <c r="AM80" s="38">
        <f t="shared" si="30"/>
        <v>6014</v>
      </c>
      <c r="AN80" s="41">
        <f t="shared" si="31"/>
        <v>84.656531531531527</v>
      </c>
    </row>
    <row r="81" spans="1:40" x14ac:dyDescent="0.3">
      <c r="A81" s="37">
        <v>43749</v>
      </c>
      <c r="B81" s="38" t="s">
        <v>84</v>
      </c>
      <c r="C81" s="38">
        <v>6</v>
      </c>
      <c r="D81" s="2" t="s">
        <v>45</v>
      </c>
      <c r="E81" s="37">
        <v>43530</v>
      </c>
      <c r="F81" s="37">
        <f t="shared" si="33"/>
        <v>43697</v>
      </c>
      <c r="G81" s="38">
        <v>9800</v>
      </c>
      <c r="H81" s="38">
        <v>9788</v>
      </c>
      <c r="I81" s="38">
        <f>SUM(G81-H81)</f>
        <v>12</v>
      </c>
      <c r="J81" s="38">
        <v>9788</v>
      </c>
      <c r="K81" s="38">
        <v>46</v>
      </c>
      <c r="L81" s="37">
        <v>43753</v>
      </c>
      <c r="M81" s="37">
        <f t="shared" si="32"/>
        <v>43781</v>
      </c>
      <c r="N81" s="39">
        <f t="shared" si="20"/>
        <v>31.857142857142858</v>
      </c>
      <c r="O81" s="18" t="s">
        <v>41</v>
      </c>
      <c r="P81" s="40">
        <f t="shared" si="21"/>
        <v>4</v>
      </c>
      <c r="Q81" s="38">
        <v>8</v>
      </c>
      <c r="R81" s="38" t="s">
        <v>42</v>
      </c>
      <c r="S81" s="21" t="s">
        <v>43</v>
      </c>
      <c r="T81" s="38">
        <v>2</v>
      </c>
      <c r="U81" s="38">
        <v>459</v>
      </c>
      <c r="V81" s="44">
        <f t="shared" si="22"/>
        <v>4.6894156109521861</v>
      </c>
      <c r="W81" s="40">
        <f t="shared" si="23"/>
        <v>9329</v>
      </c>
      <c r="X81" s="24">
        <f t="shared" si="24"/>
        <v>95.310584389047818</v>
      </c>
      <c r="Y81" s="38">
        <v>368</v>
      </c>
      <c r="Z81" s="25">
        <f t="shared" si="25"/>
        <v>3.7597057621577439</v>
      </c>
      <c r="AA81" s="42">
        <f t="shared" si="26"/>
        <v>8961</v>
      </c>
      <c r="AB81" s="38">
        <v>68</v>
      </c>
      <c r="AC81" s="26">
        <f t="shared" si="27"/>
        <v>0.75884387903135808</v>
      </c>
      <c r="AD81" s="42">
        <f t="shared" si="28"/>
        <v>8893</v>
      </c>
      <c r="AE81" s="42" t="s">
        <v>114</v>
      </c>
      <c r="AF81" s="42" t="s">
        <v>44</v>
      </c>
      <c r="AG81" s="42" t="s">
        <v>45</v>
      </c>
      <c r="AH81" s="27">
        <v>1</v>
      </c>
      <c r="AI81" s="28" t="s">
        <v>46</v>
      </c>
      <c r="AJ81" s="38">
        <v>1016</v>
      </c>
      <c r="AK81" s="29">
        <f t="shared" si="29"/>
        <v>11.338020310233233</v>
      </c>
      <c r="AL81" s="38">
        <v>143</v>
      </c>
      <c r="AM81" s="42">
        <f t="shared" si="30"/>
        <v>7734</v>
      </c>
      <c r="AN81" s="44">
        <f t="shared" si="31"/>
        <v>86.967277634094231</v>
      </c>
    </row>
    <row r="82" spans="1:40" x14ac:dyDescent="0.3">
      <c r="A82" s="15">
        <v>43710</v>
      </c>
      <c r="B82" s="2" t="s">
        <v>61</v>
      </c>
      <c r="C82" s="2">
        <v>14</v>
      </c>
      <c r="D82" s="2" t="s">
        <v>62</v>
      </c>
      <c r="E82" s="15">
        <v>43488</v>
      </c>
      <c r="F82" s="15">
        <f t="shared" si="33"/>
        <v>43655</v>
      </c>
      <c r="G82" s="32">
        <v>10400</v>
      </c>
      <c r="H82" s="32">
        <v>10398</v>
      </c>
      <c r="I82" s="32">
        <f>SUM(G82-H82)</f>
        <v>2</v>
      </c>
      <c r="J82" s="16">
        <v>10398</v>
      </c>
      <c r="K82" s="16">
        <v>40</v>
      </c>
      <c r="L82" s="33">
        <v>43711</v>
      </c>
      <c r="M82" s="33">
        <f t="shared" si="32"/>
        <v>43739</v>
      </c>
      <c r="N82" s="4">
        <f t="shared" si="20"/>
        <v>31.857142857142858</v>
      </c>
      <c r="O82" s="18" t="s">
        <v>41</v>
      </c>
      <c r="P82" s="19">
        <f t="shared" si="21"/>
        <v>1</v>
      </c>
      <c r="Q82" s="2">
        <v>9</v>
      </c>
      <c r="R82" s="20" t="s">
        <v>42</v>
      </c>
      <c r="S82" s="21" t="s">
        <v>43</v>
      </c>
      <c r="T82" s="2">
        <v>2</v>
      </c>
      <c r="U82" s="16">
        <v>606</v>
      </c>
      <c r="V82" s="34">
        <f t="shared" si="22"/>
        <v>5.8280438545874205</v>
      </c>
      <c r="W82" s="23">
        <f t="shared" si="23"/>
        <v>9792</v>
      </c>
      <c r="X82" s="35">
        <f t="shared" si="24"/>
        <v>94.17195614541258</v>
      </c>
      <c r="Y82" s="16">
        <v>732</v>
      </c>
      <c r="Z82" s="36">
        <f t="shared" si="25"/>
        <v>7.0398153491055977</v>
      </c>
      <c r="AA82" s="16">
        <f t="shared" si="26"/>
        <v>9060</v>
      </c>
      <c r="AB82" s="16">
        <v>119</v>
      </c>
      <c r="AC82" s="26">
        <f t="shared" si="27"/>
        <v>1.3134657836644592</v>
      </c>
      <c r="AD82" s="16">
        <f t="shared" si="28"/>
        <v>8941</v>
      </c>
      <c r="AE82" s="20">
        <v>4</v>
      </c>
      <c r="AF82" s="20" t="s">
        <v>42</v>
      </c>
      <c r="AG82" s="27" t="s">
        <v>54</v>
      </c>
      <c r="AH82" s="27">
        <v>2</v>
      </c>
      <c r="AI82" s="21" t="s">
        <v>43</v>
      </c>
      <c r="AJ82" s="16">
        <v>2072</v>
      </c>
      <c r="AK82" s="29">
        <f t="shared" si="29"/>
        <v>22.869757174392937</v>
      </c>
      <c r="AL82" s="16">
        <v>124</v>
      </c>
      <c r="AM82" s="16">
        <f t="shared" si="30"/>
        <v>6745</v>
      </c>
      <c r="AN82" s="34">
        <f t="shared" si="31"/>
        <v>75.438988927413035</v>
      </c>
    </row>
    <row r="83" spans="1:40" ht="24" x14ac:dyDescent="0.3">
      <c r="A83" s="15">
        <v>43721</v>
      </c>
      <c r="B83" s="2" t="s">
        <v>71</v>
      </c>
      <c r="C83" s="2">
        <v>18</v>
      </c>
      <c r="D83" s="2" t="s">
        <v>65</v>
      </c>
      <c r="E83" s="15">
        <v>43502</v>
      </c>
      <c r="F83" s="15">
        <f t="shared" si="33"/>
        <v>43669</v>
      </c>
      <c r="G83" s="32">
        <v>6100</v>
      </c>
      <c r="H83" s="32">
        <v>6089</v>
      </c>
      <c r="I83" s="32">
        <f>SUM(G83-H83)</f>
        <v>11</v>
      </c>
      <c r="J83" s="16">
        <v>6088</v>
      </c>
      <c r="K83" s="16">
        <v>42</v>
      </c>
      <c r="L83" s="15">
        <v>43725</v>
      </c>
      <c r="M83" s="15">
        <f t="shared" si="32"/>
        <v>43753</v>
      </c>
      <c r="N83" s="4">
        <f t="shared" si="20"/>
        <v>31.857142857142858</v>
      </c>
      <c r="O83" s="18" t="s">
        <v>41</v>
      </c>
      <c r="P83" s="19">
        <f t="shared" si="21"/>
        <v>4</v>
      </c>
      <c r="Q83" s="2">
        <v>7.8</v>
      </c>
      <c r="R83" s="2" t="s">
        <v>42</v>
      </c>
      <c r="S83" s="21" t="s">
        <v>43</v>
      </c>
      <c r="T83" s="2">
        <v>2</v>
      </c>
      <c r="U83" s="16">
        <v>207</v>
      </c>
      <c r="V83" s="22">
        <f t="shared" si="22"/>
        <v>3.4001314060446779</v>
      </c>
      <c r="W83" s="23">
        <f t="shared" si="23"/>
        <v>5881</v>
      </c>
      <c r="X83" s="24">
        <f t="shared" si="24"/>
        <v>96.599868593955321</v>
      </c>
      <c r="Y83" s="16">
        <v>302</v>
      </c>
      <c r="Z83" s="25">
        <f t="shared" si="25"/>
        <v>4.9605781865965834</v>
      </c>
      <c r="AA83" s="17">
        <f t="shared" si="26"/>
        <v>5579</v>
      </c>
      <c r="AB83" s="16">
        <v>407</v>
      </c>
      <c r="AC83" s="26">
        <f t="shared" si="27"/>
        <v>7.2952141960924894</v>
      </c>
      <c r="AD83" s="17">
        <f t="shared" si="28"/>
        <v>5172</v>
      </c>
      <c r="AE83" s="20">
        <v>5.6</v>
      </c>
      <c r="AF83" s="20" t="s">
        <v>53</v>
      </c>
      <c r="AG83" s="27" t="s">
        <v>54</v>
      </c>
      <c r="AH83" s="27">
        <v>3</v>
      </c>
      <c r="AI83" s="21" t="s">
        <v>55</v>
      </c>
      <c r="AJ83" s="16">
        <v>715</v>
      </c>
      <c r="AK83" s="29">
        <f t="shared" si="29"/>
        <v>12.815916830973293</v>
      </c>
      <c r="AL83" s="16">
        <v>117</v>
      </c>
      <c r="AM83" s="17">
        <f t="shared" si="30"/>
        <v>4340</v>
      </c>
      <c r="AN83" s="22">
        <f t="shared" si="31"/>
        <v>83.913379737045631</v>
      </c>
    </row>
    <row r="84" spans="1:40" x14ac:dyDescent="0.3">
      <c r="A84" s="15">
        <v>43579</v>
      </c>
      <c r="B84" s="2" t="s">
        <v>64</v>
      </c>
      <c r="C84" s="2">
        <v>19</v>
      </c>
      <c r="D84" s="2" t="s">
        <v>65</v>
      </c>
      <c r="E84" s="31">
        <v>43362</v>
      </c>
      <c r="F84" s="15">
        <f t="shared" si="33"/>
        <v>43529</v>
      </c>
      <c r="G84" s="32"/>
      <c r="H84" s="32"/>
      <c r="I84" s="32"/>
      <c r="J84" s="16">
        <v>9076</v>
      </c>
      <c r="K84" s="16">
        <v>22</v>
      </c>
      <c r="L84" s="33">
        <v>43585</v>
      </c>
      <c r="M84" s="33">
        <f t="shared" si="32"/>
        <v>43613</v>
      </c>
      <c r="N84" s="4">
        <f t="shared" si="20"/>
        <v>31.857142857142858</v>
      </c>
      <c r="O84" s="18" t="s">
        <v>41</v>
      </c>
      <c r="P84" s="19">
        <f t="shared" si="21"/>
        <v>6</v>
      </c>
      <c r="Q84" s="2">
        <v>12</v>
      </c>
      <c r="R84" s="2" t="s">
        <v>44</v>
      </c>
      <c r="S84" s="28" t="s">
        <v>46</v>
      </c>
      <c r="T84" s="2">
        <v>1</v>
      </c>
      <c r="U84" s="16">
        <v>178</v>
      </c>
      <c r="V84" s="34">
        <f t="shared" si="22"/>
        <v>1.9612163948876156</v>
      </c>
      <c r="W84" s="23">
        <f t="shared" si="23"/>
        <v>8898</v>
      </c>
      <c r="X84" s="35">
        <f t="shared" si="24"/>
        <v>98.038783605112386</v>
      </c>
      <c r="Y84" s="16">
        <v>455</v>
      </c>
      <c r="Z84" s="36">
        <f t="shared" si="25"/>
        <v>5.0132216835610404</v>
      </c>
      <c r="AA84" s="16">
        <f t="shared" si="26"/>
        <v>8443</v>
      </c>
      <c r="AB84" s="32">
        <v>147</v>
      </c>
      <c r="AC84" s="26">
        <f t="shared" si="27"/>
        <v>1.7410872912471871</v>
      </c>
      <c r="AD84" s="32">
        <f t="shared" si="28"/>
        <v>8296</v>
      </c>
      <c r="AE84" s="20" t="s">
        <v>69</v>
      </c>
      <c r="AF84" s="20" t="s">
        <v>42</v>
      </c>
      <c r="AG84" s="27" t="s">
        <v>54</v>
      </c>
      <c r="AH84" s="27">
        <v>2</v>
      </c>
      <c r="AI84" s="21" t="s">
        <v>43</v>
      </c>
      <c r="AJ84" s="16">
        <v>1716</v>
      </c>
      <c r="AK84" s="29">
        <f t="shared" si="29"/>
        <v>20.324529195783491</v>
      </c>
      <c r="AL84" s="16">
        <v>123</v>
      </c>
      <c r="AM84" s="16">
        <f t="shared" si="30"/>
        <v>6457</v>
      </c>
      <c r="AN84" s="34">
        <f t="shared" si="31"/>
        <v>77.83269045323047</v>
      </c>
    </row>
    <row r="85" spans="1:40" x14ac:dyDescent="0.3">
      <c r="A85" s="15">
        <v>43654</v>
      </c>
      <c r="B85" s="2" t="s">
        <v>67</v>
      </c>
      <c r="C85" s="2">
        <v>2</v>
      </c>
      <c r="D85" s="2" t="s">
        <v>54</v>
      </c>
      <c r="E85" s="15">
        <v>43432</v>
      </c>
      <c r="F85" s="15">
        <f t="shared" si="33"/>
        <v>43599</v>
      </c>
      <c r="G85" s="32">
        <v>6800</v>
      </c>
      <c r="H85" s="32">
        <v>6792</v>
      </c>
      <c r="I85" s="32">
        <f t="shared" ref="I85:I102" si="35">SUM(G85-H85)</f>
        <v>8</v>
      </c>
      <c r="J85" s="16">
        <v>6792</v>
      </c>
      <c r="K85" s="16" t="s">
        <v>49</v>
      </c>
      <c r="L85" s="33">
        <v>43657</v>
      </c>
      <c r="M85" s="33">
        <f t="shared" si="32"/>
        <v>43685</v>
      </c>
      <c r="N85" s="4">
        <f t="shared" si="20"/>
        <v>32.142857142857146</v>
      </c>
      <c r="O85" s="18" t="s">
        <v>41</v>
      </c>
      <c r="P85" s="19">
        <f t="shared" si="21"/>
        <v>3</v>
      </c>
      <c r="Q85" s="2">
        <v>10</v>
      </c>
      <c r="R85" s="2" t="s">
        <v>44</v>
      </c>
      <c r="S85" s="28" t="s">
        <v>46</v>
      </c>
      <c r="T85" s="2">
        <v>1</v>
      </c>
      <c r="U85" s="16">
        <v>1140</v>
      </c>
      <c r="V85" s="34">
        <f t="shared" si="22"/>
        <v>16.784452296819786</v>
      </c>
      <c r="W85" s="23">
        <f t="shared" si="23"/>
        <v>5652</v>
      </c>
      <c r="X85" s="35">
        <f t="shared" si="24"/>
        <v>83.215547703180221</v>
      </c>
      <c r="Y85" s="16">
        <v>292</v>
      </c>
      <c r="Z85" s="36">
        <f t="shared" si="25"/>
        <v>4.2991755005889285</v>
      </c>
      <c r="AA85" s="16">
        <f t="shared" si="26"/>
        <v>5360</v>
      </c>
      <c r="AB85" s="32">
        <v>170</v>
      </c>
      <c r="AC85" s="26">
        <f t="shared" si="27"/>
        <v>3.1716417910447761</v>
      </c>
      <c r="AD85" s="32">
        <f t="shared" si="28"/>
        <v>5190</v>
      </c>
      <c r="AE85" s="20">
        <v>3</v>
      </c>
      <c r="AF85" s="20" t="s">
        <v>44</v>
      </c>
      <c r="AG85" s="27" t="s">
        <v>45</v>
      </c>
      <c r="AH85" s="27">
        <v>1</v>
      </c>
      <c r="AI85" s="28" t="s">
        <v>46</v>
      </c>
      <c r="AJ85" s="16">
        <v>1935</v>
      </c>
      <c r="AK85" s="29">
        <f t="shared" si="29"/>
        <v>36.100746268656714</v>
      </c>
      <c r="AL85" s="16">
        <v>149</v>
      </c>
      <c r="AM85" s="16">
        <f t="shared" si="30"/>
        <v>3106</v>
      </c>
      <c r="AN85" s="34">
        <f t="shared" si="31"/>
        <v>59.845857418111756</v>
      </c>
    </row>
    <row r="86" spans="1:40" x14ac:dyDescent="0.3">
      <c r="A86" s="37">
        <v>43651</v>
      </c>
      <c r="B86" s="38" t="s">
        <v>68</v>
      </c>
      <c r="C86" s="38">
        <v>4</v>
      </c>
      <c r="D86" s="2" t="s">
        <v>45</v>
      </c>
      <c r="E86" s="37">
        <v>43432</v>
      </c>
      <c r="F86" s="37">
        <f t="shared" si="33"/>
        <v>43599</v>
      </c>
      <c r="G86" s="38">
        <v>10900</v>
      </c>
      <c r="H86" s="38">
        <v>10897</v>
      </c>
      <c r="I86" s="38">
        <f t="shared" si="35"/>
        <v>3</v>
      </c>
      <c r="J86" s="38">
        <v>12292</v>
      </c>
      <c r="K86" s="38" t="s">
        <v>49</v>
      </c>
      <c r="L86" s="37">
        <v>43657</v>
      </c>
      <c r="M86" s="37">
        <f t="shared" si="32"/>
        <v>43685</v>
      </c>
      <c r="N86" s="39">
        <f t="shared" si="20"/>
        <v>32.142857142857146</v>
      </c>
      <c r="O86" s="18" t="s">
        <v>41</v>
      </c>
      <c r="P86" s="40">
        <f t="shared" si="21"/>
        <v>6</v>
      </c>
      <c r="Q86" s="38" t="s">
        <v>115</v>
      </c>
      <c r="R86" s="38" t="s">
        <v>44</v>
      </c>
      <c r="S86" s="28" t="s">
        <v>46</v>
      </c>
      <c r="T86" s="38">
        <v>1</v>
      </c>
      <c r="U86" s="38">
        <v>454</v>
      </c>
      <c r="V86" s="41">
        <f t="shared" si="22"/>
        <v>3.6934591604295477</v>
      </c>
      <c r="W86" s="40">
        <f t="shared" si="23"/>
        <v>11838</v>
      </c>
      <c r="X86" s="35">
        <f t="shared" si="24"/>
        <v>96.306540839570459</v>
      </c>
      <c r="Y86" s="38">
        <v>252</v>
      </c>
      <c r="Z86" s="36">
        <f t="shared" si="25"/>
        <v>2.0501138952164011</v>
      </c>
      <c r="AA86" s="38">
        <f t="shared" si="26"/>
        <v>11586</v>
      </c>
      <c r="AB86" s="38">
        <v>633</v>
      </c>
      <c r="AC86" s="26">
        <f t="shared" si="27"/>
        <v>5.4634904194717766</v>
      </c>
      <c r="AD86" s="38">
        <f t="shared" si="28"/>
        <v>10953</v>
      </c>
      <c r="AE86" s="42" t="s">
        <v>63</v>
      </c>
      <c r="AF86" s="42" t="s">
        <v>44</v>
      </c>
      <c r="AG86" s="42" t="s">
        <v>45</v>
      </c>
      <c r="AH86" s="27">
        <v>1</v>
      </c>
      <c r="AI86" s="28" t="s">
        <v>46</v>
      </c>
      <c r="AJ86" s="38">
        <v>2409</v>
      </c>
      <c r="AK86" s="29">
        <f t="shared" si="29"/>
        <v>20.792335577421024</v>
      </c>
      <c r="AL86" s="38">
        <v>572</v>
      </c>
      <c r="AM86" s="38">
        <f t="shared" si="30"/>
        <v>7972</v>
      </c>
      <c r="AN86" s="41">
        <f t="shared" si="31"/>
        <v>72.783712224961192</v>
      </c>
    </row>
    <row r="87" spans="1:40" x14ac:dyDescent="0.3">
      <c r="A87" s="47">
        <v>43472</v>
      </c>
      <c r="B87" s="48" t="s">
        <v>116</v>
      </c>
      <c r="C87" s="48">
        <v>5</v>
      </c>
      <c r="D87" s="2" t="s">
        <v>45</v>
      </c>
      <c r="E87" s="47">
        <v>43250</v>
      </c>
      <c r="F87" s="47">
        <f t="shared" si="33"/>
        <v>43417</v>
      </c>
      <c r="G87" s="48">
        <v>11900</v>
      </c>
      <c r="H87" s="48">
        <v>11888</v>
      </c>
      <c r="I87" s="48">
        <f t="shared" si="35"/>
        <v>12</v>
      </c>
      <c r="J87" s="48">
        <f>SUM(H87+0)</f>
        <v>11888</v>
      </c>
      <c r="K87" s="48" t="s">
        <v>117</v>
      </c>
      <c r="L87" s="47">
        <v>43475</v>
      </c>
      <c r="M87" s="47">
        <f t="shared" si="32"/>
        <v>43503</v>
      </c>
      <c r="N87" s="49">
        <f t="shared" si="20"/>
        <v>32.142857142857146</v>
      </c>
      <c r="O87" s="18" t="s">
        <v>41</v>
      </c>
      <c r="P87" s="50">
        <f t="shared" si="21"/>
        <v>3</v>
      </c>
      <c r="Q87" s="48" t="s">
        <v>118</v>
      </c>
      <c r="R87" s="48" t="s">
        <v>44</v>
      </c>
      <c r="S87" s="28" t="s">
        <v>46</v>
      </c>
      <c r="T87" s="48">
        <v>1</v>
      </c>
      <c r="U87" s="48">
        <v>235</v>
      </c>
      <c r="V87" s="51">
        <f t="shared" si="22"/>
        <v>1.9767833109017494</v>
      </c>
      <c r="W87" s="50">
        <f t="shared" si="23"/>
        <v>11653</v>
      </c>
      <c r="X87" s="35">
        <f t="shared" si="24"/>
        <v>98.023216689098248</v>
      </c>
      <c r="Y87" s="48">
        <v>369</v>
      </c>
      <c r="Z87" s="36">
        <f t="shared" si="25"/>
        <v>3.1039703903095557</v>
      </c>
      <c r="AA87" s="48">
        <f t="shared" si="26"/>
        <v>11284</v>
      </c>
      <c r="AB87" s="48">
        <v>119</v>
      </c>
      <c r="AC87" s="26">
        <f t="shared" si="27"/>
        <v>1.054590570719603</v>
      </c>
      <c r="AD87" s="48">
        <f t="shared" si="28"/>
        <v>11165</v>
      </c>
      <c r="AE87" s="52" t="s">
        <v>119</v>
      </c>
      <c r="AF87" s="52" t="s">
        <v>44</v>
      </c>
      <c r="AG87" s="52" t="s">
        <v>45</v>
      </c>
      <c r="AH87" s="27">
        <v>1</v>
      </c>
      <c r="AI87" s="28" t="s">
        <v>46</v>
      </c>
      <c r="AJ87" s="48">
        <v>1914</v>
      </c>
      <c r="AK87" s="29">
        <f t="shared" si="29"/>
        <v>16.962070187876641</v>
      </c>
      <c r="AL87" s="48">
        <v>186</v>
      </c>
      <c r="AM87" s="48">
        <f t="shared" si="30"/>
        <v>9065</v>
      </c>
      <c r="AN87" s="51">
        <f t="shared" si="31"/>
        <v>81.191222570532915</v>
      </c>
    </row>
    <row r="88" spans="1:40" x14ac:dyDescent="0.3">
      <c r="A88" s="37">
        <v>43754</v>
      </c>
      <c r="B88" s="38" t="s">
        <v>84</v>
      </c>
      <c r="C88" s="38">
        <v>6</v>
      </c>
      <c r="D88" s="2" t="s">
        <v>45</v>
      </c>
      <c r="E88" s="37">
        <v>43530</v>
      </c>
      <c r="F88" s="37">
        <f t="shared" si="33"/>
        <v>43697</v>
      </c>
      <c r="G88" s="38">
        <v>7500</v>
      </c>
      <c r="H88" s="38">
        <v>7493</v>
      </c>
      <c r="I88" s="38">
        <f t="shared" si="35"/>
        <v>7</v>
      </c>
      <c r="J88" s="38">
        <v>4536</v>
      </c>
      <c r="K88" s="38" t="s">
        <v>56</v>
      </c>
      <c r="L88" s="37">
        <v>43755</v>
      </c>
      <c r="M88" s="37">
        <f t="shared" si="32"/>
        <v>43783</v>
      </c>
      <c r="N88" s="39">
        <f t="shared" si="20"/>
        <v>32.142857142857146</v>
      </c>
      <c r="O88" s="18" t="s">
        <v>41</v>
      </c>
      <c r="P88" s="40">
        <f t="shared" si="21"/>
        <v>1</v>
      </c>
      <c r="Q88" s="38">
        <v>4</v>
      </c>
      <c r="R88" s="38" t="s">
        <v>44</v>
      </c>
      <c r="S88" s="28" t="s">
        <v>46</v>
      </c>
      <c r="T88" s="38">
        <v>1</v>
      </c>
      <c r="U88" s="38">
        <v>173</v>
      </c>
      <c r="V88" s="44">
        <f t="shared" si="22"/>
        <v>3.8139329805996471</v>
      </c>
      <c r="W88" s="40">
        <f t="shared" si="23"/>
        <v>4363</v>
      </c>
      <c r="X88" s="24">
        <f t="shared" si="24"/>
        <v>96.186067019400355</v>
      </c>
      <c r="Y88" s="38">
        <v>125</v>
      </c>
      <c r="Z88" s="25">
        <f t="shared" si="25"/>
        <v>2.755731922398589</v>
      </c>
      <c r="AA88" s="42">
        <f t="shared" si="26"/>
        <v>4238</v>
      </c>
      <c r="AB88" s="38">
        <v>61</v>
      </c>
      <c r="AC88" s="26">
        <f t="shared" si="27"/>
        <v>1.4393581878244455</v>
      </c>
      <c r="AD88" s="42">
        <f t="shared" si="28"/>
        <v>4177</v>
      </c>
      <c r="AE88" s="42">
        <v>4</v>
      </c>
      <c r="AF88" s="42" t="s">
        <v>42</v>
      </c>
      <c r="AG88" s="42" t="s">
        <v>54</v>
      </c>
      <c r="AH88" s="27">
        <v>2</v>
      </c>
      <c r="AI88" s="21" t="s">
        <v>43</v>
      </c>
      <c r="AJ88" s="38">
        <v>479</v>
      </c>
      <c r="AK88" s="29">
        <f t="shared" si="29"/>
        <v>11.302501179801792</v>
      </c>
      <c r="AL88" s="38">
        <v>57</v>
      </c>
      <c r="AM88" s="42">
        <f t="shared" si="30"/>
        <v>3641</v>
      </c>
      <c r="AN88" s="44">
        <f t="shared" si="31"/>
        <v>87.167823796983484</v>
      </c>
    </row>
    <row r="89" spans="1:40" x14ac:dyDescent="0.3">
      <c r="A89" s="15">
        <v>43710</v>
      </c>
      <c r="B89" s="2" t="s">
        <v>47</v>
      </c>
      <c r="C89" s="2">
        <v>9</v>
      </c>
      <c r="D89" s="2" t="s">
        <v>48</v>
      </c>
      <c r="E89" s="31">
        <v>43488</v>
      </c>
      <c r="F89" s="15">
        <f t="shared" si="33"/>
        <v>43655</v>
      </c>
      <c r="G89" s="16">
        <v>6280</v>
      </c>
      <c r="H89" s="16">
        <v>6229</v>
      </c>
      <c r="I89" s="16">
        <f t="shared" si="35"/>
        <v>51</v>
      </c>
      <c r="J89" s="16">
        <v>6229</v>
      </c>
      <c r="K89" s="16" t="s">
        <v>102</v>
      </c>
      <c r="L89" s="15">
        <v>43713</v>
      </c>
      <c r="M89" s="15">
        <f t="shared" si="32"/>
        <v>43741</v>
      </c>
      <c r="N89" s="4">
        <f t="shared" si="20"/>
        <v>32.142857142857146</v>
      </c>
      <c r="O89" s="18" t="s">
        <v>41</v>
      </c>
      <c r="P89" s="19">
        <f t="shared" si="21"/>
        <v>3</v>
      </c>
      <c r="Q89" s="2">
        <v>6</v>
      </c>
      <c r="R89" s="2" t="s">
        <v>44</v>
      </c>
      <c r="S89" s="28" t="s">
        <v>46</v>
      </c>
      <c r="T89" s="2">
        <v>1</v>
      </c>
      <c r="U89" s="16">
        <v>479</v>
      </c>
      <c r="V89" s="34">
        <f t="shared" si="22"/>
        <v>7.6898378551934501</v>
      </c>
      <c r="W89" s="23">
        <f t="shared" si="23"/>
        <v>5750</v>
      </c>
      <c r="X89" s="35">
        <f t="shared" si="24"/>
        <v>92.310162144806554</v>
      </c>
      <c r="Y89" s="16">
        <v>207</v>
      </c>
      <c r="Z89" s="36">
        <f t="shared" si="25"/>
        <v>3.3231658372130357</v>
      </c>
      <c r="AA89" s="16">
        <f t="shared" si="26"/>
        <v>5543</v>
      </c>
      <c r="AB89" s="45">
        <v>117</v>
      </c>
      <c r="AC89" s="26">
        <f t="shared" si="27"/>
        <v>2.1107703409705936</v>
      </c>
      <c r="AD89" s="16">
        <f t="shared" si="28"/>
        <v>5426</v>
      </c>
      <c r="AE89" s="20">
        <v>5</v>
      </c>
      <c r="AF89" s="20" t="s">
        <v>44</v>
      </c>
      <c r="AG89" s="27" t="s">
        <v>45</v>
      </c>
      <c r="AH89" s="27">
        <v>1</v>
      </c>
      <c r="AI89" s="28" t="s">
        <v>46</v>
      </c>
      <c r="AJ89" s="16">
        <v>1195</v>
      </c>
      <c r="AK89" s="29">
        <f t="shared" si="29"/>
        <v>21.558722713332131</v>
      </c>
      <c r="AL89" s="16">
        <v>51</v>
      </c>
      <c r="AM89" s="16">
        <f t="shared" si="30"/>
        <v>4180</v>
      </c>
      <c r="AN89" s="34">
        <f t="shared" si="31"/>
        <v>77.036490969406557</v>
      </c>
    </row>
    <row r="90" spans="1:40" x14ac:dyDescent="0.3">
      <c r="A90" s="15">
        <v>43710</v>
      </c>
      <c r="B90" s="2" t="s">
        <v>50</v>
      </c>
      <c r="C90" s="2">
        <v>10</v>
      </c>
      <c r="D90" s="2" t="s">
        <v>48</v>
      </c>
      <c r="E90" s="31">
        <v>43488</v>
      </c>
      <c r="F90" s="15">
        <f t="shared" si="33"/>
        <v>43655</v>
      </c>
      <c r="G90" s="16">
        <v>7234</v>
      </c>
      <c r="H90" s="16">
        <v>7137</v>
      </c>
      <c r="I90" s="16">
        <f t="shared" si="35"/>
        <v>97</v>
      </c>
      <c r="J90" s="16">
        <v>7137</v>
      </c>
      <c r="K90" s="16" t="s">
        <v>102</v>
      </c>
      <c r="L90" s="15">
        <v>43713</v>
      </c>
      <c r="M90" s="15">
        <f t="shared" si="32"/>
        <v>43741</v>
      </c>
      <c r="N90" s="4">
        <f t="shared" si="20"/>
        <v>32.142857142857146</v>
      </c>
      <c r="O90" s="18" t="s">
        <v>41</v>
      </c>
      <c r="P90" s="19">
        <f t="shared" si="21"/>
        <v>3</v>
      </c>
      <c r="Q90" s="2" t="s">
        <v>75</v>
      </c>
      <c r="R90" s="2" t="s">
        <v>44</v>
      </c>
      <c r="S90" s="28" t="s">
        <v>46</v>
      </c>
      <c r="T90" s="2">
        <v>1</v>
      </c>
      <c r="U90" s="16">
        <v>325</v>
      </c>
      <c r="V90" s="34">
        <f t="shared" si="22"/>
        <v>4.5537340619307827</v>
      </c>
      <c r="W90" s="23">
        <f t="shared" si="23"/>
        <v>6812</v>
      </c>
      <c r="X90" s="35">
        <f t="shared" si="24"/>
        <v>95.446265938069217</v>
      </c>
      <c r="Y90" s="16">
        <v>322</v>
      </c>
      <c r="Z90" s="36">
        <f t="shared" si="25"/>
        <v>4.5116995936668065</v>
      </c>
      <c r="AA90" s="16">
        <f t="shared" si="26"/>
        <v>6490</v>
      </c>
      <c r="AB90" s="45">
        <v>351</v>
      </c>
      <c r="AC90" s="26">
        <f t="shared" si="27"/>
        <v>5.4083204930662561</v>
      </c>
      <c r="AD90" s="16">
        <f t="shared" si="28"/>
        <v>6139</v>
      </c>
      <c r="AE90" s="20" t="s">
        <v>120</v>
      </c>
      <c r="AF90" s="20" t="s">
        <v>44</v>
      </c>
      <c r="AG90" s="27" t="s">
        <v>45</v>
      </c>
      <c r="AH90" s="27">
        <v>1</v>
      </c>
      <c r="AI90" s="28" t="s">
        <v>46</v>
      </c>
      <c r="AJ90" s="16">
        <v>2258</v>
      </c>
      <c r="AK90" s="29">
        <f t="shared" si="29"/>
        <v>34.791987673343606</v>
      </c>
      <c r="AL90" s="16">
        <v>96</v>
      </c>
      <c r="AM90" s="16">
        <f t="shared" si="30"/>
        <v>3785</v>
      </c>
      <c r="AN90" s="34">
        <f t="shared" si="31"/>
        <v>61.654992669815933</v>
      </c>
    </row>
    <row r="91" spans="1:40" x14ac:dyDescent="0.3">
      <c r="A91" s="15">
        <v>43712</v>
      </c>
      <c r="B91" s="2" t="s">
        <v>61</v>
      </c>
      <c r="C91" s="2">
        <v>14</v>
      </c>
      <c r="D91" s="2" t="s">
        <v>62</v>
      </c>
      <c r="E91" s="15">
        <v>43488</v>
      </c>
      <c r="F91" s="15">
        <f t="shared" si="33"/>
        <v>43655</v>
      </c>
      <c r="G91" s="16">
        <v>4500</v>
      </c>
      <c r="H91" s="16">
        <v>4500</v>
      </c>
      <c r="I91" s="16">
        <f t="shared" si="35"/>
        <v>0</v>
      </c>
      <c r="J91" s="16">
        <v>4500</v>
      </c>
      <c r="K91" s="16" t="s">
        <v>102</v>
      </c>
      <c r="L91" s="15">
        <v>43713</v>
      </c>
      <c r="M91" s="15">
        <f t="shared" si="32"/>
        <v>43741</v>
      </c>
      <c r="N91" s="4">
        <f t="shared" si="20"/>
        <v>32.142857142857146</v>
      </c>
      <c r="O91" s="18" t="s">
        <v>41</v>
      </c>
      <c r="P91" s="19">
        <f t="shared" si="21"/>
        <v>1</v>
      </c>
      <c r="Q91" s="2">
        <v>5</v>
      </c>
      <c r="R91" s="2" t="s">
        <v>44</v>
      </c>
      <c r="S91" s="28" t="s">
        <v>46</v>
      </c>
      <c r="T91" s="2">
        <v>1</v>
      </c>
      <c r="U91" s="16">
        <v>242</v>
      </c>
      <c r="V91" s="34">
        <f t="shared" si="22"/>
        <v>5.3777777777777782</v>
      </c>
      <c r="W91" s="23">
        <f t="shared" si="23"/>
        <v>4258</v>
      </c>
      <c r="X91" s="35">
        <f t="shared" si="24"/>
        <v>94.62222222222222</v>
      </c>
      <c r="Y91" s="16">
        <v>270</v>
      </c>
      <c r="Z91" s="36">
        <f t="shared" si="25"/>
        <v>6</v>
      </c>
      <c r="AA91" s="16">
        <f t="shared" si="26"/>
        <v>3988</v>
      </c>
      <c r="AB91" s="45">
        <v>70</v>
      </c>
      <c r="AC91" s="26">
        <f t="shared" si="27"/>
        <v>1.7552657973921766</v>
      </c>
      <c r="AD91" s="16">
        <f t="shared" si="28"/>
        <v>3918</v>
      </c>
      <c r="AE91" s="20">
        <v>3</v>
      </c>
      <c r="AF91" s="20" t="s">
        <v>44</v>
      </c>
      <c r="AG91" s="27" t="s">
        <v>45</v>
      </c>
      <c r="AH91" s="27">
        <v>1</v>
      </c>
      <c r="AI91" s="28" t="s">
        <v>46</v>
      </c>
      <c r="AJ91" s="16">
        <v>1052</v>
      </c>
      <c r="AK91" s="29">
        <f t="shared" si="29"/>
        <v>26.379137412236709</v>
      </c>
      <c r="AL91" s="16">
        <v>51</v>
      </c>
      <c r="AM91" s="16">
        <f t="shared" si="30"/>
        <v>2815</v>
      </c>
      <c r="AN91" s="34">
        <f t="shared" si="31"/>
        <v>71.847881572230733</v>
      </c>
    </row>
    <row r="92" spans="1:40" x14ac:dyDescent="0.3">
      <c r="A92" s="15">
        <v>43724</v>
      </c>
      <c r="B92" s="2" t="s">
        <v>71</v>
      </c>
      <c r="C92" s="2">
        <v>18</v>
      </c>
      <c r="D92" s="2" t="s">
        <v>65</v>
      </c>
      <c r="E92" s="15">
        <v>43502</v>
      </c>
      <c r="F92" s="15">
        <f t="shared" si="33"/>
        <v>43669</v>
      </c>
      <c r="G92" s="32">
        <v>6580</v>
      </c>
      <c r="H92" s="32">
        <v>6570</v>
      </c>
      <c r="I92" s="32">
        <f t="shared" si="35"/>
        <v>10</v>
      </c>
      <c r="J92" s="16">
        <v>6570</v>
      </c>
      <c r="K92" s="16" t="s">
        <v>121</v>
      </c>
      <c r="L92" s="15">
        <v>43727</v>
      </c>
      <c r="M92" s="15">
        <f t="shared" si="32"/>
        <v>43755</v>
      </c>
      <c r="N92" s="4">
        <f t="shared" si="20"/>
        <v>32.142857142857146</v>
      </c>
      <c r="O92" s="18" t="s">
        <v>41</v>
      </c>
      <c r="P92" s="19">
        <f t="shared" si="21"/>
        <v>3</v>
      </c>
      <c r="Q92" s="2">
        <v>1.5</v>
      </c>
      <c r="R92" s="2" t="s">
        <v>44</v>
      </c>
      <c r="S92" s="28" t="s">
        <v>46</v>
      </c>
      <c r="T92" s="2">
        <v>1</v>
      </c>
      <c r="U92" s="16">
        <v>207</v>
      </c>
      <c r="V92" s="22">
        <f t="shared" si="22"/>
        <v>3.1506849315068495</v>
      </c>
      <c r="W92" s="23">
        <f t="shared" si="23"/>
        <v>6363</v>
      </c>
      <c r="X92" s="24">
        <f t="shared" si="24"/>
        <v>96.849315068493141</v>
      </c>
      <c r="Y92" s="16">
        <v>271</v>
      </c>
      <c r="Z92" s="25">
        <f t="shared" si="25"/>
        <v>4.1248097412480975</v>
      </c>
      <c r="AA92" s="17">
        <f t="shared" ref="AA92:AA107" si="36">SUM(J92-U92-Y92)</f>
        <v>6092</v>
      </c>
      <c r="AB92" s="16">
        <v>321</v>
      </c>
      <c r="AC92" s="26">
        <f t="shared" si="27"/>
        <v>5.2692055154300723</v>
      </c>
      <c r="AD92" s="17">
        <f t="shared" si="28"/>
        <v>5771</v>
      </c>
      <c r="AE92" s="20">
        <v>1.2</v>
      </c>
      <c r="AF92" s="20" t="s">
        <v>44</v>
      </c>
      <c r="AG92" s="27" t="s">
        <v>45</v>
      </c>
      <c r="AH92" s="27">
        <v>1</v>
      </c>
      <c r="AI92" s="28" t="s">
        <v>46</v>
      </c>
      <c r="AJ92" s="16">
        <v>821</v>
      </c>
      <c r="AK92" s="29">
        <f t="shared" si="29"/>
        <v>13.476690741956665</v>
      </c>
      <c r="AL92" s="16">
        <v>104</v>
      </c>
      <c r="AM92" s="17">
        <f t="shared" si="30"/>
        <v>4846</v>
      </c>
      <c r="AN92" s="22">
        <f t="shared" si="31"/>
        <v>83.971582048171882</v>
      </c>
    </row>
    <row r="93" spans="1:40" x14ac:dyDescent="0.3">
      <c r="A93" s="15">
        <v>43584</v>
      </c>
      <c r="B93" s="2" t="s">
        <v>64</v>
      </c>
      <c r="C93" s="2">
        <v>19</v>
      </c>
      <c r="D93" s="2" t="s">
        <v>65</v>
      </c>
      <c r="E93" s="31">
        <v>43362</v>
      </c>
      <c r="F93" s="15">
        <f t="shared" si="33"/>
        <v>43529</v>
      </c>
      <c r="G93" s="32">
        <v>12000</v>
      </c>
      <c r="H93" s="32">
        <v>11970</v>
      </c>
      <c r="I93" s="32">
        <f t="shared" si="35"/>
        <v>30</v>
      </c>
      <c r="J93" s="16">
        <v>11970</v>
      </c>
      <c r="K93" s="16" t="s">
        <v>122</v>
      </c>
      <c r="L93" s="33">
        <v>43587</v>
      </c>
      <c r="M93" s="33">
        <f t="shared" ref="M93:M98" si="37">SUM(L93+28)</f>
        <v>43615</v>
      </c>
      <c r="N93" s="4">
        <f t="shared" si="20"/>
        <v>32.142857142857146</v>
      </c>
      <c r="O93" s="18" t="s">
        <v>41</v>
      </c>
      <c r="P93" s="19">
        <f t="shared" si="21"/>
        <v>3</v>
      </c>
      <c r="Q93" s="2" t="s">
        <v>123</v>
      </c>
      <c r="R93" s="2" t="s">
        <v>44</v>
      </c>
      <c r="S93" s="28" t="s">
        <v>46</v>
      </c>
      <c r="T93" s="2">
        <v>1</v>
      </c>
      <c r="U93" s="16">
        <v>246</v>
      </c>
      <c r="V93" s="34">
        <f t="shared" si="22"/>
        <v>2.0551378446115289</v>
      </c>
      <c r="W93" s="23">
        <f t="shared" si="23"/>
        <v>11724</v>
      </c>
      <c r="X93" s="35">
        <f t="shared" si="24"/>
        <v>97.944862155388464</v>
      </c>
      <c r="Y93" s="16">
        <v>609</v>
      </c>
      <c r="Z93" s="36">
        <f t="shared" si="25"/>
        <v>5.0877192982456139</v>
      </c>
      <c r="AA93" s="16">
        <f t="shared" si="36"/>
        <v>11115</v>
      </c>
      <c r="AB93" s="32">
        <v>257</v>
      </c>
      <c r="AC93" s="26">
        <f t="shared" si="27"/>
        <v>2.3121907332433649</v>
      </c>
      <c r="AD93" s="32">
        <f t="shared" si="28"/>
        <v>10858</v>
      </c>
      <c r="AE93" s="20" t="s">
        <v>69</v>
      </c>
      <c r="AF93" s="20" t="s">
        <v>44</v>
      </c>
      <c r="AG93" s="27" t="s">
        <v>45</v>
      </c>
      <c r="AH93" s="27">
        <v>1</v>
      </c>
      <c r="AI93" s="28" t="s">
        <v>46</v>
      </c>
      <c r="AJ93" s="16">
        <v>1756</v>
      </c>
      <c r="AK93" s="29">
        <f t="shared" si="29"/>
        <v>15.79847053531264</v>
      </c>
      <c r="AL93" s="16">
        <v>190</v>
      </c>
      <c r="AM93" s="16">
        <f t="shared" si="30"/>
        <v>8912</v>
      </c>
      <c r="AN93" s="34">
        <f t="shared" si="31"/>
        <v>82.077730705470614</v>
      </c>
    </row>
    <row r="94" spans="1:40" x14ac:dyDescent="0.3">
      <c r="A94" s="15">
        <v>43479</v>
      </c>
      <c r="B94" s="2" t="s">
        <v>124</v>
      </c>
      <c r="C94" s="30">
        <v>11</v>
      </c>
      <c r="D94" s="2" t="s">
        <v>48</v>
      </c>
      <c r="E94" s="15">
        <v>43250</v>
      </c>
      <c r="F94" s="15">
        <f t="shared" si="33"/>
        <v>43417</v>
      </c>
      <c r="G94" s="32">
        <v>7252</v>
      </c>
      <c r="H94" s="32">
        <v>7249</v>
      </c>
      <c r="I94" s="32">
        <f t="shared" si="35"/>
        <v>3</v>
      </c>
      <c r="J94" s="16">
        <v>2352</v>
      </c>
      <c r="K94" s="16">
        <v>7</v>
      </c>
      <c r="L94" s="33">
        <v>43480</v>
      </c>
      <c r="M94" s="33">
        <f t="shared" si="37"/>
        <v>43508</v>
      </c>
      <c r="N94" s="4">
        <f t="shared" si="20"/>
        <v>32.857142857142854</v>
      </c>
      <c r="O94" s="18" t="s">
        <v>41</v>
      </c>
      <c r="P94" s="19">
        <f t="shared" si="21"/>
        <v>1</v>
      </c>
      <c r="Q94" s="2">
        <v>4</v>
      </c>
      <c r="R94" s="2" t="s">
        <v>44</v>
      </c>
      <c r="S94" s="28" t="s">
        <v>46</v>
      </c>
      <c r="T94" s="2">
        <v>1</v>
      </c>
      <c r="U94" s="16">
        <v>117</v>
      </c>
      <c r="V94" s="34">
        <f t="shared" si="22"/>
        <v>4.9744897959183669</v>
      </c>
      <c r="W94" s="23">
        <f t="shared" si="23"/>
        <v>2235</v>
      </c>
      <c r="X94" s="35">
        <f t="shared" si="24"/>
        <v>95.025510204081627</v>
      </c>
      <c r="Y94" s="16">
        <v>59</v>
      </c>
      <c r="Z94" s="36">
        <f t="shared" si="25"/>
        <v>2.5085034013605441</v>
      </c>
      <c r="AA94" s="16">
        <f t="shared" si="36"/>
        <v>2176</v>
      </c>
      <c r="AB94" s="32">
        <v>44</v>
      </c>
      <c r="AC94" s="26">
        <f t="shared" si="27"/>
        <v>2.0220588235294117</v>
      </c>
      <c r="AD94" s="32">
        <f t="shared" si="28"/>
        <v>2132</v>
      </c>
      <c r="AE94" s="20">
        <v>3</v>
      </c>
      <c r="AF94" s="20" t="s">
        <v>42</v>
      </c>
      <c r="AG94" s="27" t="s">
        <v>54</v>
      </c>
      <c r="AH94" s="27">
        <v>2</v>
      </c>
      <c r="AI94" s="21" t="s">
        <v>43</v>
      </c>
      <c r="AJ94" s="16">
        <v>360</v>
      </c>
      <c r="AK94" s="29">
        <f t="shared" si="29"/>
        <v>16.544117647058822</v>
      </c>
      <c r="AL94" s="16">
        <v>36</v>
      </c>
      <c r="AM94" s="16">
        <f t="shared" si="30"/>
        <v>1736</v>
      </c>
      <c r="AN94" s="34">
        <f t="shared" si="31"/>
        <v>81.425891181988746</v>
      </c>
    </row>
    <row r="95" spans="1:40" x14ac:dyDescent="0.3">
      <c r="A95" s="46">
        <v>43714</v>
      </c>
      <c r="B95" s="2" t="s">
        <v>61</v>
      </c>
      <c r="C95" s="2">
        <v>14</v>
      </c>
      <c r="D95" s="2" t="s">
        <v>62</v>
      </c>
      <c r="E95" s="15">
        <v>43488</v>
      </c>
      <c r="F95" s="15">
        <f t="shared" si="33"/>
        <v>43655</v>
      </c>
      <c r="G95" s="27">
        <v>4300</v>
      </c>
      <c r="H95" s="27">
        <v>4300</v>
      </c>
      <c r="I95" s="27">
        <f t="shared" si="35"/>
        <v>0</v>
      </c>
      <c r="J95" s="53">
        <v>4300</v>
      </c>
      <c r="K95" s="17">
        <v>41</v>
      </c>
      <c r="L95" s="54">
        <v>43718</v>
      </c>
      <c r="M95" s="15">
        <f t="shared" si="37"/>
        <v>43746</v>
      </c>
      <c r="N95" s="4">
        <f t="shared" si="20"/>
        <v>32.857142857142854</v>
      </c>
      <c r="O95" s="18" t="s">
        <v>41</v>
      </c>
      <c r="P95" s="19">
        <f t="shared" si="21"/>
        <v>4</v>
      </c>
      <c r="Q95" s="20">
        <v>8.6999999999999993</v>
      </c>
      <c r="R95" s="20" t="s">
        <v>42</v>
      </c>
      <c r="S95" s="21" t="s">
        <v>43</v>
      </c>
      <c r="T95" s="2">
        <v>2</v>
      </c>
      <c r="U95" s="45">
        <v>152</v>
      </c>
      <c r="V95" s="22">
        <f t="shared" si="22"/>
        <v>3.5348837209302326</v>
      </c>
      <c r="W95" s="23">
        <f t="shared" si="23"/>
        <v>4148</v>
      </c>
      <c r="X95" s="24">
        <f t="shared" si="24"/>
        <v>96.465116279069761</v>
      </c>
      <c r="Y95" s="45">
        <v>209</v>
      </c>
      <c r="Z95" s="25">
        <f t="shared" si="25"/>
        <v>4.8604651162790695</v>
      </c>
      <c r="AA95" s="17">
        <f t="shared" si="36"/>
        <v>3939</v>
      </c>
      <c r="AB95" s="45">
        <v>41</v>
      </c>
      <c r="AC95" s="26">
        <f t="shared" si="27"/>
        <v>1.0408733181010408</v>
      </c>
      <c r="AD95" s="17">
        <f t="shared" si="28"/>
        <v>3898</v>
      </c>
      <c r="AE95" s="20">
        <v>1</v>
      </c>
      <c r="AF95" s="20" t="s">
        <v>42</v>
      </c>
      <c r="AG95" s="27" t="s">
        <v>54</v>
      </c>
      <c r="AH95" s="27">
        <v>2</v>
      </c>
      <c r="AI95" s="21" t="s">
        <v>43</v>
      </c>
      <c r="AJ95" s="45">
        <v>66</v>
      </c>
      <c r="AK95" s="29">
        <f t="shared" si="29"/>
        <v>1.6755521706016756</v>
      </c>
      <c r="AL95" s="45">
        <v>1068</v>
      </c>
      <c r="AM95" s="17">
        <f t="shared" si="30"/>
        <v>2764</v>
      </c>
      <c r="AN95" s="22">
        <f t="shared" si="31"/>
        <v>70.908158029758852</v>
      </c>
    </row>
    <row r="96" spans="1:40" x14ac:dyDescent="0.3">
      <c r="A96" s="46">
        <v>43717</v>
      </c>
      <c r="B96" s="2" t="s">
        <v>61</v>
      </c>
      <c r="C96" s="2">
        <v>14</v>
      </c>
      <c r="D96" s="2" t="s">
        <v>62</v>
      </c>
      <c r="E96" s="15">
        <v>43488</v>
      </c>
      <c r="F96" s="15">
        <f t="shared" si="33"/>
        <v>43655</v>
      </c>
      <c r="G96" s="27">
        <v>5100</v>
      </c>
      <c r="H96" s="27">
        <v>5099</v>
      </c>
      <c r="I96" s="27">
        <f t="shared" si="35"/>
        <v>1</v>
      </c>
      <c r="J96" s="53">
        <v>5099</v>
      </c>
      <c r="K96" s="17">
        <v>41</v>
      </c>
      <c r="L96" s="54">
        <v>43718</v>
      </c>
      <c r="M96" s="15">
        <f t="shared" si="37"/>
        <v>43746</v>
      </c>
      <c r="N96" s="4">
        <f t="shared" si="20"/>
        <v>32.857142857142854</v>
      </c>
      <c r="O96" s="18" t="s">
        <v>41</v>
      </c>
      <c r="P96" s="19">
        <f t="shared" si="21"/>
        <v>1</v>
      </c>
      <c r="Q96" s="20">
        <v>8.6999999999999993</v>
      </c>
      <c r="R96" s="20" t="s">
        <v>42</v>
      </c>
      <c r="S96" s="21" t="s">
        <v>43</v>
      </c>
      <c r="T96" s="2">
        <v>2</v>
      </c>
      <c r="U96" s="45">
        <v>212</v>
      </c>
      <c r="V96" s="22">
        <f t="shared" si="22"/>
        <v>4.1576779760737397</v>
      </c>
      <c r="W96" s="23">
        <f t="shared" si="23"/>
        <v>4887</v>
      </c>
      <c r="X96" s="24">
        <f t="shared" si="24"/>
        <v>95.842322023926258</v>
      </c>
      <c r="Y96" s="45">
        <v>322</v>
      </c>
      <c r="Z96" s="25">
        <f t="shared" si="25"/>
        <v>6.3149637183761529</v>
      </c>
      <c r="AA96" s="17">
        <f t="shared" si="36"/>
        <v>4565</v>
      </c>
      <c r="AB96" s="45">
        <v>60</v>
      </c>
      <c r="AC96" s="26">
        <f t="shared" si="27"/>
        <v>1.3143483023001095</v>
      </c>
      <c r="AD96" s="17">
        <f t="shared" si="28"/>
        <v>4505</v>
      </c>
      <c r="AE96" s="20">
        <v>1</v>
      </c>
      <c r="AF96" s="20" t="s">
        <v>42</v>
      </c>
      <c r="AG96" s="27" t="s">
        <v>54</v>
      </c>
      <c r="AH96" s="27">
        <v>2</v>
      </c>
      <c r="AI96" s="21" t="s">
        <v>43</v>
      </c>
      <c r="AJ96" s="45">
        <v>75</v>
      </c>
      <c r="AK96" s="29">
        <f t="shared" si="29"/>
        <v>1.642935377875137</v>
      </c>
      <c r="AL96" s="45">
        <v>1249</v>
      </c>
      <c r="AM96" s="17">
        <f t="shared" si="30"/>
        <v>3181</v>
      </c>
      <c r="AN96" s="22">
        <f t="shared" si="31"/>
        <v>70.610432852386239</v>
      </c>
    </row>
    <row r="97" spans="1:40" ht="24" x14ac:dyDescent="0.3">
      <c r="A97" s="15">
        <v>43658</v>
      </c>
      <c r="B97" s="30" t="s">
        <v>51</v>
      </c>
      <c r="C97" s="30">
        <v>17</v>
      </c>
      <c r="D97" s="30" t="s">
        <v>52</v>
      </c>
      <c r="E97" s="31">
        <v>43432</v>
      </c>
      <c r="F97" s="15">
        <f t="shared" si="33"/>
        <v>43599</v>
      </c>
      <c r="G97" s="32">
        <v>10880</v>
      </c>
      <c r="H97" s="32">
        <v>10854</v>
      </c>
      <c r="I97" s="32">
        <f t="shared" si="35"/>
        <v>26</v>
      </c>
      <c r="J97" s="16">
        <v>10854</v>
      </c>
      <c r="K97" s="16">
        <v>33</v>
      </c>
      <c r="L97" s="33">
        <v>43662</v>
      </c>
      <c r="M97" s="33">
        <f t="shared" si="37"/>
        <v>43690</v>
      </c>
      <c r="N97" s="4">
        <f t="shared" si="20"/>
        <v>32.857142857142854</v>
      </c>
      <c r="O97" s="18" t="s">
        <v>41</v>
      </c>
      <c r="P97" s="19">
        <f t="shared" si="21"/>
        <v>4</v>
      </c>
      <c r="Q97" s="2" t="s">
        <v>125</v>
      </c>
      <c r="R97" s="2" t="s">
        <v>44</v>
      </c>
      <c r="S97" s="28" t="s">
        <v>46</v>
      </c>
      <c r="T97" s="2">
        <v>1</v>
      </c>
      <c r="U97" s="16">
        <v>383</v>
      </c>
      <c r="V97" s="34">
        <f t="shared" si="22"/>
        <v>3.528653031140593</v>
      </c>
      <c r="W97" s="23">
        <f t="shared" si="23"/>
        <v>10471</v>
      </c>
      <c r="X97" s="35">
        <f t="shared" si="24"/>
        <v>96.471346968859407</v>
      </c>
      <c r="Y97" s="16">
        <v>457</v>
      </c>
      <c r="Z97" s="36">
        <f t="shared" si="25"/>
        <v>4.2104293348074444</v>
      </c>
      <c r="AA97" s="43">
        <f t="shared" si="36"/>
        <v>10014</v>
      </c>
      <c r="AB97" s="32">
        <v>307</v>
      </c>
      <c r="AC97" s="26">
        <f t="shared" si="27"/>
        <v>3.0657080087876971</v>
      </c>
      <c r="AD97" s="32">
        <f t="shared" si="28"/>
        <v>9707</v>
      </c>
      <c r="AE97" s="20">
        <v>6</v>
      </c>
      <c r="AF97" s="20" t="s">
        <v>53</v>
      </c>
      <c r="AG97" s="27" t="s">
        <v>54</v>
      </c>
      <c r="AH97" s="27">
        <v>3</v>
      </c>
      <c r="AI97" s="21" t="s">
        <v>55</v>
      </c>
      <c r="AJ97" s="16">
        <v>3683</v>
      </c>
      <c r="AK97" s="29">
        <f t="shared" si="29"/>
        <v>36.778510085879766</v>
      </c>
      <c r="AL97" s="16">
        <v>24</v>
      </c>
      <c r="AM97" s="16">
        <f t="shared" si="30"/>
        <v>6000</v>
      </c>
      <c r="AN97" s="34">
        <f t="shared" si="31"/>
        <v>61.811064180488309</v>
      </c>
    </row>
    <row r="98" spans="1:40" x14ac:dyDescent="0.3">
      <c r="A98" s="15">
        <v>43591</v>
      </c>
      <c r="B98" s="2" t="s">
        <v>64</v>
      </c>
      <c r="C98" s="2">
        <v>19</v>
      </c>
      <c r="D98" s="2" t="s">
        <v>65</v>
      </c>
      <c r="E98" s="31">
        <v>43362</v>
      </c>
      <c r="F98" s="15">
        <f t="shared" si="33"/>
        <v>43529</v>
      </c>
      <c r="G98" s="32">
        <v>12000</v>
      </c>
      <c r="H98" s="32">
        <v>11986</v>
      </c>
      <c r="I98" s="32">
        <f t="shared" si="35"/>
        <v>14</v>
      </c>
      <c r="J98" s="16">
        <v>2184</v>
      </c>
      <c r="K98" s="16">
        <v>23</v>
      </c>
      <c r="L98" s="33">
        <v>43592</v>
      </c>
      <c r="M98" s="33">
        <f t="shared" si="37"/>
        <v>43620</v>
      </c>
      <c r="N98" s="4">
        <f t="shared" si="20"/>
        <v>32.857142857142854</v>
      </c>
      <c r="O98" s="18" t="s">
        <v>41</v>
      </c>
      <c r="P98" s="19">
        <f t="shared" si="21"/>
        <v>1</v>
      </c>
      <c r="Q98" s="2">
        <v>12</v>
      </c>
      <c r="R98" s="2" t="s">
        <v>44</v>
      </c>
      <c r="S98" s="28" t="s">
        <v>46</v>
      </c>
      <c r="T98" s="2">
        <v>1</v>
      </c>
      <c r="U98" s="16">
        <v>27</v>
      </c>
      <c r="V98" s="34">
        <f t="shared" si="22"/>
        <v>1.2362637362637363</v>
      </c>
      <c r="W98" s="23">
        <f t="shared" si="23"/>
        <v>2157</v>
      </c>
      <c r="X98" s="35">
        <f t="shared" si="24"/>
        <v>98.763736263736263</v>
      </c>
      <c r="Y98" s="16">
        <v>107</v>
      </c>
      <c r="Z98" s="36">
        <f t="shared" si="25"/>
        <v>4.8992673992673996</v>
      </c>
      <c r="AA98" s="16">
        <f t="shared" si="36"/>
        <v>2050</v>
      </c>
      <c r="AB98" s="32">
        <v>45</v>
      </c>
      <c r="AC98" s="26">
        <f t="shared" si="27"/>
        <v>2.1951219512195124</v>
      </c>
      <c r="AD98" s="32">
        <f t="shared" si="28"/>
        <v>2005</v>
      </c>
      <c r="AE98" s="20">
        <v>4</v>
      </c>
      <c r="AF98" s="20" t="s">
        <v>42</v>
      </c>
      <c r="AG98" s="27" t="s">
        <v>54</v>
      </c>
      <c r="AH98" s="27">
        <v>2</v>
      </c>
      <c r="AI98" s="21" t="s">
        <v>43</v>
      </c>
      <c r="AJ98" s="16">
        <v>274</v>
      </c>
      <c r="AK98" s="29">
        <f t="shared" si="29"/>
        <v>13.365853658536585</v>
      </c>
      <c r="AL98" s="16">
        <v>54</v>
      </c>
      <c r="AM98" s="16">
        <f t="shared" si="30"/>
        <v>1677</v>
      </c>
      <c r="AN98" s="34">
        <f t="shared" si="31"/>
        <v>83.640897755610979</v>
      </c>
    </row>
    <row r="99" spans="1:40" x14ac:dyDescent="0.3">
      <c r="A99" s="55">
        <v>43479</v>
      </c>
      <c r="B99" s="48" t="s">
        <v>116</v>
      </c>
      <c r="C99" s="48">
        <v>5</v>
      </c>
      <c r="D99" s="2" t="s">
        <v>45</v>
      </c>
      <c r="E99" s="47">
        <v>43250</v>
      </c>
      <c r="F99" s="47">
        <f t="shared" si="33"/>
        <v>43417</v>
      </c>
      <c r="G99" s="48">
        <v>9420</v>
      </c>
      <c r="H99" s="48">
        <v>9416</v>
      </c>
      <c r="I99" s="48">
        <f t="shared" si="35"/>
        <v>4</v>
      </c>
      <c r="J99" s="48">
        <v>9416</v>
      </c>
      <c r="K99" s="48" t="s">
        <v>126</v>
      </c>
      <c r="L99" s="47">
        <v>43482</v>
      </c>
      <c r="M99" s="47">
        <f>SUM(L99+29)</f>
        <v>43511</v>
      </c>
      <c r="N99" s="49">
        <f t="shared" si="20"/>
        <v>33.142857142857146</v>
      </c>
      <c r="O99" s="18" t="s">
        <v>41</v>
      </c>
      <c r="P99" s="50">
        <f t="shared" si="21"/>
        <v>3</v>
      </c>
      <c r="Q99" s="48">
        <v>2</v>
      </c>
      <c r="R99" s="48" t="s">
        <v>44</v>
      </c>
      <c r="S99" s="28" t="s">
        <v>46</v>
      </c>
      <c r="T99" s="48">
        <v>1</v>
      </c>
      <c r="U99" s="48">
        <v>179</v>
      </c>
      <c r="V99" s="51">
        <f t="shared" si="22"/>
        <v>1.901019541206457</v>
      </c>
      <c r="W99" s="50">
        <f t="shared" si="23"/>
        <v>9237</v>
      </c>
      <c r="X99" s="35">
        <f t="shared" si="24"/>
        <v>98.098980458793534</v>
      </c>
      <c r="Y99" s="48">
        <v>242</v>
      </c>
      <c r="Z99" s="36">
        <f t="shared" si="25"/>
        <v>2.570093457943925</v>
      </c>
      <c r="AA99" s="48">
        <f t="shared" si="36"/>
        <v>8995</v>
      </c>
      <c r="AB99" s="48">
        <v>111</v>
      </c>
      <c r="AC99" s="26">
        <f t="shared" si="27"/>
        <v>1.2340188993885493</v>
      </c>
      <c r="AD99" s="48">
        <f t="shared" si="28"/>
        <v>8884</v>
      </c>
      <c r="AE99" s="52">
        <v>1</v>
      </c>
      <c r="AF99" s="52" t="s">
        <v>44</v>
      </c>
      <c r="AG99" s="52" t="s">
        <v>45</v>
      </c>
      <c r="AH99" s="27">
        <v>1</v>
      </c>
      <c r="AI99" s="28" t="s">
        <v>46</v>
      </c>
      <c r="AJ99" s="48">
        <v>1454</v>
      </c>
      <c r="AK99" s="29">
        <f t="shared" si="29"/>
        <v>16.164535853251806</v>
      </c>
      <c r="AL99" s="48">
        <v>103</v>
      </c>
      <c r="AM99" s="48">
        <f t="shared" si="30"/>
        <v>7327</v>
      </c>
      <c r="AN99" s="51">
        <f t="shared" si="31"/>
        <v>82.474110760918506</v>
      </c>
    </row>
    <row r="100" spans="1:40" ht="24" x14ac:dyDescent="0.3">
      <c r="A100" s="37">
        <v>43759</v>
      </c>
      <c r="B100" s="38" t="s">
        <v>84</v>
      </c>
      <c r="C100" s="38">
        <v>6</v>
      </c>
      <c r="D100" s="2" t="s">
        <v>45</v>
      </c>
      <c r="E100" s="37">
        <v>43530</v>
      </c>
      <c r="F100" s="37">
        <f t="shared" si="33"/>
        <v>43697</v>
      </c>
      <c r="G100" s="38">
        <v>7800</v>
      </c>
      <c r="H100" s="38">
        <v>7784</v>
      </c>
      <c r="I100" s="38">
        <f t="shared" si="35"/>
        <v>16</v>
      </c>
      <c r="J100" s="38">
        <v>504</v>
      </c>
      <c r="K100" s="38" t="s">
        <v>127</v>
      </c>
      <c r="L100" s="37">
        <v>43762</v>
      </c>
      <c r="M100" s="37">
        <f>SUM(L100+28)</f>
        <v>43790</v>
      </c>
      <c r="N100" s="39">
        <f t="shared" si="20"/>
        <v>33.142857142857146</v>
      </c>
      <c r="O100" s="18" t="s">
        <v>41</v>
      </c>
      <c r="P100" s="40">
        <f t="shared" si="21"/>
        <v>3</v>
      </c>
      <c r="Q100" s="38">
        <v>2</v>
      </c>
      <c r="R100" s="38" t="s">
        <v>44</v>
      </c>
      <c r="S100" s="28" t="s">
        <v>46</v>
      </c>
      <c r="T100" s="38">
        <v>1</v>
      </c>
      <c r="U100" s="38">
        <v>28</v>
      </c>
      <c r="V100" s="44">
        <f t="shared" si="22"/>
        <v>5.5555555555555554</v>
      </c>
      <c r="W100" s="40">
        <f t="shared" si="23"/>
        <v>476</v>
      </c>
      <c r="X100" s="24">
        <f t="shared" si="24"/>
        <v>94.444444444444443</v>
      </c>
      <c r="Y100" s="38">
        <v>13</v>
      </c>
      <c r="Z100" s="25">
        <f t="shared" si="25"/>
        <v>2.5793650793650791</v>
      </c>
      <c r="AA100" s="42">
        <f t="shared" si="36"/>
        <v>463</v>
      </c>
      <c r="AB100" s="38">
        <v>32</v>
      </c>
      <c r="AC100" s="26">
        <f t="shared" si="27"/>
        <v>6.9114470842332612</v>
      </c>
      <c r="AD100" s="42">
        <f t="shared" si="28"/>
        <v>431</v>
      </c>
      <c r="AE100" s="42">
        <v>5</v>
      </c>
      <c r="AF100" s="42" t="s">
        <v>53</v>
      </c>
      <c r="AG100" s="42" t="s">
        <v>54</v>
      </c>
      <c r="AH100" s="27">
        <v>3</v>
      </c>
      <c r="AI100" s="21" t="s">
        <v>55</v>
      </c>
      <c r="AJ100" s="38">
        <v>46</v>
      </c>
      <c r="AK100" s="29">
        <f t="shared" si="29"/>
        <v>9.9352051835853139</v>
      </c>
      <c r="AL100" s="38">
        <v>10</v>
      </c>
      <c r="AM100" s="42">
        <f t="shared" si="30"/>
        <v>375</v>
      </c>
      <c r="AN100" s="44">
        <f t="shared" si="31"/>
        <v>87.006960556844547</v>
      </c>
    </row>
    <row r="101" spans="1:40" x14ac:dyDescent="0.3">
      <c r="A101" s="46">
        <v>43717</v>
      </c>
      <c r="B101" s="2" t="s">
        <v>47</v>
      </c>
      <c r="C101" s="2">
        <v>9</v>
      </c>
      <c r="D101" s="2" t="s">
        <v>48</v>
      </c>
      <c r="E101" s="31">
        <v>43488</v>
      </c>
      <c r="F101" s="15">
        <f t="shared" si="33"/>
        <v>43655</v>
      </c>
      <c r="G101" s="27">
        <v>7200</v>
      </c>
      <c r="H101" s="27">
        <v>7194</v>
      </c>
      <c r="I101" s="27">
        <f t="shared" si="35"/>
        <v>6</v>
      </c>
      <c r="J101" s="17">
        <v>7194</v>
      </c>
      <c r="K101" s="17" t="s">
        <v>112</v>
      </c>
      <c r="L101" s="15">
        <v>43720</v>
      </c>
      <c r="M101" s="15">
        <f>SUM(L101+28)</f>
        <v>43748</v>
      </c>
      <c r="N101" s="4">
        <f t="shared" si="20"/>
        <v>33.142857142857146</v>
      </c>
      <c r="O101" s="18" t="s">
        <v>41</v>
      </c>
      <c r="P101" s="19">
        <f t="shared" si="21"/>
        <v>3</v>
      </c>
      <c r="Q101" s="20">
        <v>12</v>
      </c>
      <c r="R101" s="2" t="s">
        <v>44</v>
      </c>
      <c r="S101" s="28" t="s">
        <v>46</v>
      </c>
      <c r="T101" s="2">
        <v>1</v>
      </c>
      <c r="U101" s="17">
        <v>463</v>
      </c>
      <c r="V101" s="22">
        <f t="shared" si="22"/>
        <v>6.4359188212399223</v>
      </c>
      <c r="W101" s="23">
        <f t="shared" si="23"/>
        <v>6731</v>
      </c>
      <c r="X101" s="24">
        <f t="shared" si="24"/>
        <v>93.564081178760077</v>
      </c>
      <c r="Y101" s="17">
        <v>246</v>
      </c>
      <c r="Z101" s="25">
        <f t="shared" si="25"/>
        <v>3.419516263552961</v>
      </c>
      <c r="AA101" s="17">
        <f t="shared" si="36"/>
        <v>6485</v>
      </c>
      <c r="AB101" s="17">
        <v>148</v>
      </c>
      <c r="AC101" s="26">
        <f t="shared" si="27"/>
        <v>2.2821896684656902</v>
      </c>
      <c r="AD101" s="17">
        <f t="shared" si="28"/>
        <v>6337</v>
      </c>
      <c r="AE101" s="20">
        <v>1.2</v>
      </c>
      <c r="AF101" s="20" t="s">
        <v>44</v>
      </c>
      <c r="AG101" s="27" t="s">
        <v>45</v>
      </c>
      <c r="AH101" s="27">
        <v>1</v>
      </c>
      <c r="AI101" s="28" t="s">
        <v>46</v>
      </c>
      <c r="AJ101" s="17">
        <v>1244</v>
      </c>
      <c r="AK101" s="29">
        <f t="shared" si="29"/>
        <v>19.18272937548188</v>
      </c>
      <c r="AL101" s="17">
        <v>60</v>
      </c>
      <c r="AM101" s="17">
        <f t="shared" si="30"/>
        <v>5033</v>
      </c>
      <c r="AN101" s="22">
        <f t="shared" si="31"/>
        <v>79.422439640208296</v>
      </c>
    </row>
    <row r="102" spans="1:40" x14ac:dyDescent="0.3">
      <c r="A102" s="46">
        <v>43717</v>
      </c>
      <c r="B102" s="2" t="s">
        <v>50</v>
      </c>
      <c r="C102" s="2">
        <v>10</v>
      </c>
      <c r="D102" s="2" t="s">
        <v>48</v>
      </c>
      <c r="E102" s="31">
        <v>43488</v>
      </c>
      <c r="F102" s="15">
        <f t="shared" si="33"/>
        <v>43655</v>
      </c>
      <c r="G102" s="27">
        <v>7160</v>
      </c>
      <c r="H102" s="27">
        <v>7147</v>
      </c>
      <c r="I102" s="27">
        <f t="shared" si="35"/>
        <v>13</v>
      </c>
      <c r="J102" s="17">
        <v>7147</v>
      </c>
      <c r="K102" s="17" t="s">
        <v>112</v>
      </c>
      <c r="L102" s="15">
        <v>43720</v>
      </c>
      <c r="M102" s="15">
        <f>SUM(L102+28)</f>
        <v>43748</v>
      </c>
      <c r="N102" s="4">
        <f t="shared" si="20"/>
        <v>33.142857142857146</v>
      </c>
      <c r="O102" s="18" t="s">
        <v>41</v>
      </c>
      <c r="P102" s="19">
        <f t="shared" si="21"/>
        <v>3</v>
      </c>
      <c r="Q102" s="20">
        <v>2.12</v>
      </c>
      <c r="R102" s="2" t="s">
        <v>44</v>
      </c>
      <c r="S102" s="28" t="s">
        <v>46</v>
      </c>
      <c r="T102" s="2">
        <v>1</v>
      </c>
      <c r="U102" s="17">
        <v>300</v>
      </c>
      <c r="V102" s="22">
        <f t="shared" si="22"/>
        <v>4.197565412061004</v>
      </c>
      <c r="W102" s="23">
        <f t="shared" si="23"/>
        <v>6847</v>
      </c>
      <c r="X102" s="24">
        <f t="shared" si="24"/>
        <v>95.802434587939004</v>
      </c>
      <c r="Y102" s="17">
        <v>338</v>
      </c>
      <c r="Z102" s="25">
        <f t="shared" si="25"/>
        <v>4.7292570309220654</v>
      </c>
      <c r="AA102" s="17">
        <f t="shared" si="36"/>
        <v>6509</v>
      </c>
      <c r="AB102" s="17">
        <v>260</v>
      </c>
      <c r="AC102" s="26">
        <f t="shared" si="27"/>
        <v>3.9944691964971577</v>
      </c>
      <c r="AD102" s="17">
        <f t="shared" si="28"/>
        <v>6249</v>
      </c>
      <c r="AE102" s="20">
        <v>1</v>
      </c>
      <c r="AF102" s="20" t="s">
        <v>44</v>
      </c>
      <c r="AG102" s="27" t="s">
        <v>45</v>
      </c>
      <c r="AH102" s="27">
        <v>1</v>
      </c>
      <c r="AI102" s="28" t="s">
        <v>46</v>
      </c>
      <c r="AJ102" s="17">
        <v>2492</v>
      </c>
      <c r="AK102" s="29">
        <f t="shared" si="29"/>
        <v>38.285450914118911</v>
      </c>
      <c r="AL102" s="17">
        <v>101</v>
      </c>
      <c r="AM102" s="17">
        <f t="shared" si="30"/>
        <v>3656</v>
      </c>
      <c r="AN102" s="22">
        <f t="shared" si="31"/>
        <v>58.505360857737244</v>
      </c>
    </row>
    <row r="103" spans="1:40" x14ac:dyDescent="0.3">
      <c r="A103" s="15">
        <v>43479</v>
      </c>
      <c r="B103" s="2" t="s">
        <v>124</v>
      </c>
      <c r="C103" s="2">
        <v>11</v>
      </c>
      <c r="D103" s="2" t="s">
        <v>48</v>
      </c>
      <c r="E103" s="15">
        <v>43250</v>
      </c>
      <c r="F103" s="15">
        <f t="shared" si="33"/>
        <v>43417</v>
      </c>
      <c r="G103" s="32"/>
      <c r="H103" s="32"/>
      <c r="I103" s="32"/>
      <c r="J103" s="16">
        <v>4897</v>
      </c>
      <c r="K103" s="16" t="s">
        <v>126</v>
      </c>
      <c r="L103" s="33">
        <v>43482</v>
      </c>
      <c r="M103" s="33">
        <f>SUM(L103+29)</f>
        <v>43511</v>
      </c>
      <c r="N103" s="4">
        <f t="shared" si="20"/>
        <v>33.142857142857146</v>
      </c>
      <c r="O103" s="18" t="s">
        <v>41</v>
      </c>
      <c r="P103" s="19">
        <f t="shared" si="21"/>
        <v>3</v>
      </c>
      <c r="Q103" s="2">
        <v>6</v>
      </c>
      <c r="R103" s="2" t="s">
        <v>44</v>
      </c>
      <c r="S103" s="28" t="s">
        <v>46</v>
      </c>
      <c r="T103" s="2">
        <v>1</v>
      </c>
      <c r="U103" s="16">
        <v>149</v>
      </c>
      <c r="V103" s="34">
        <f t="shared" si="22"/>
        <v>3.0426791913416378</v>
      </c>
      <c r="W103" s="23">
        <f t="shared" si="23"/>
        <v>4748</v>
      </c>
      <c r="X103" s="35">
        <f t="shared" si="24"/>
        <v>96.957320808658366</v>
      </c>
      <c r="Y103" s="16">
        <v>123</v>
      </c>
      <c r="Z103" s="36">
        <f t="shared" si="25"/>
        <v>2.5117418827853788</v>
      </c>
      <c r="AA103" s="16">
        <f t="shared" si="36"/>
        <v>4625</v>
      </c>
      <c r="AB103" s="32">
        <v>133</v>
      </c>
      <c r="AC103" s="26">
        <f t="shared" si="27"/>
        <v>2.8756756756756756</v>
      </c>
      <c r="AD103" s="32">
        <f t="shared" si="28"/>
        <v>4492</v>
      </c>
      <c r="AE103" s="20">
        <v>2</v>
      </c>
      <c r="AF103" s="20" t="s">
        <v>44</v>
      </c>
      <c r="AG103" s="27" t="s">
        <v>45</v>
      </c>
      <c r="AH103" s="27">
        <v>1</v>
      </c>
      <c r="AI103" s="28" t="s">
        <v>46</v>
      </c>
      <c r="AJ103" s="16">
        <v>807</v>
      </c>
      <c r="AK103" s="29">
        <f t="shared" si="29"/>
        <v>17.44864864864865</v>
      </c>
      <c r="AL103" s="16">
        <v>53</v>
      </c>
      <c r="AM103" s="16">
        <f t="shared" si="30"/>
        <v>3632</v>
      </c>
      <c r="AN103" s="34">
        <f t="shared" si="31"/>
        <v>80.854853072128236</v>
      </c>
    </row>
    <row r="104" spans="1:40" x14ac:dyDescent="0.3">
      <c r="A104" s="15">
        <v>43719</v>
      </c>
      <c r="B104" s="2" t="s">
        <v>61</v>
      </c>
      <c r="C104" s="2">
        <v>14</v>
      </c>
      <c r="D104" s="2" t="s">
        <v>62</v>
      </c>
      <c r="E104" s="15">
        <v>43488</v>
      </c>
      <c r="F104" s="15">
        <f t="shared" si="33"/>
        <v>43655</v>
      </c>
      <c r="G104" s="32">
        <v>5600</v>
      </c>
      <c r="H104" s="32">
        <v>5596</v>
      </c>
      <c r="I104" s="32">
        <f>SUM(G104-H104)</f>
        <v>4</v>
      </c>
      <c r="J104" s="16">
        <v>5596</v>
      </c>
      <c r="K104" s="17" t="s">
        <v>112</v>
      </c>
      <c r="L104" s="15">
        <v>43720</v>
      </c>
      <c r="M104" s="15">
        <f t="shared" ref="M104:M111" si="38">SUM(L104+28)</f>
        <v>43748</v>
      </c>
      <c r="N104" s="4">
        <f t="shared" si="20"/>
        <v>33.142857142857146</v>
      </c>
      <c r="O104" s="18" t="s">
        <v>41</v>
      </c>
      <c r="P104" s="19">
        <f t="shared" si="21"/>
        <v>1</v>
      </c>
      <c r="Q104" s="2" t="s">
        <v>128</v>
      </c>
      <c r="R104" s="2" t="s">
        <v>44</v>
      </c>
      <c r="S104" s="28" t="s">
        <v>46</v>
      </c>
      <c r="T104" s="2">
        <v>1</v>
      </c>
      <c r="U104" s="16">
        <v>203</v>
      </c>
      <c r="V104" s="22">
        <f t="shared" si="22"/>
        <v>3.6275911365260898</v>
      </c>
      <c r="W104" s="23">
        <f t="shared" si="23"/>
        <v>5393</v>
      </c>
      <c r="X104" s="24">
        <f t="shared" si="24"/>
        <v>96.372408863473908</v>
      </c>
      <c r="Y104" s="16">
        <v>332</v>
      </c>
      <c r="Z104" s="25">
        <f t="shared" si="25"/>
        <v>5.9328091493924235</v>
      </c>
      <c r="AA104" s="17">
        <f t="shared" si="36"/>
        <v>5061</v>
      </c>
      <c r="AB104" s="16">
        <v>152</v>
      </c>
      <c r="AC104" s="26">
        <f t="shared" si="27"/>
        <v>3.0033590199565303</v>
      </c>
      <c r="AD104" s="17">
        <f t="shared" si="28"/>
        <v>4909</v>
      </c>
      <c r="AE104" s="20">
        <v>2.2999999999999998</v>
      </c>
      <c r="AF104" s="20" t="s">
        <v>44</v>
      </c>
      <c r="AG104" s="27" t="s">
        <v>45</v>
      </c>
      <c r="AH104" s="27">
        <v>1</v>
      </c>
      <c r="AI104" s="28" t="s">
        <v>46</v>
      </c>
      <c r="AJ104" s="16">
        <v>1154</v>
      </c>
      <c r="AK104" s="29">
        <f t="shared" si="29"/>
        <v>22.801817822564711</v>
      </c>
      <c r="AL104" s="16">
        <v>74</v>
      </c>
      <c r="AM104" s="17">
        <f t="shared" si="30"/>
        <v>3681</v>
      </c>
      <c r="AN104" s="22">
        <f t="shared" si="31"/>
        <v>74.98472193929517</v>
      </c>
    </row>
    <row r="105" spans="1:40" x14ac:dyDescent="0.3">
      <c r="A105" s="15">
        <v>43731</v>
      </c>
      <c r="B105" s="2" t="s">
        <v>71</v>
      </c>
      <c r="C105" s="2">
        <v>18</v>
      </c>
      <c r="D105" s="2" t="s">
        <v>65</v>
      </c>
      <c r="E105" s="15">
        <v>43502</v>
      </c>
      <c r="F105" s="15">
        <f t="shared" si="33"/>
        <v>43669</v>
      </c>
      <c r="G105" s="32">
        <v>14800</v>
      </c>
      <c r="H105" s="32">
        <v>14779</v>
      </c>
      <c r="I105" s="32">
        <f>SUM(G105-H105)</f>
        <v>21</v>
      </c>
      <c r="J105" s="16">
        <v>14779</v>
      </c>
      <c r="K105" s="16" t="s">
        <v>88</v>
      </c>
      <c r="L105" s="15">
        <v>43734</v>
      </c>
      <c r="M105" s="15">
        <f t="shared" si="38"/>
        <v>43762</v>
      </c>
      <c r="N105" s="4">
        <f t="shared" si="20"/>
        <v>33.142857142857146</v>
      </c>
      <c r="O105" s="18" t="s">
        <v>41</v>
      </c>
      <c r="P105" s="19">
        <f t="shared" si="21"/>
        <v>3</v>
      </c>
      <c r="Q105" s="2" t="s">
        <v>129</v>
      </c>
      <c r="R105" s="2" t="s">
        <v>44</v>
      </c>
      <c r="S105" s="28" t="s">
        <v>46</v>
      </c>
      <c r="T105" s="2">
        <v>1</v>
      </c>
      <c r="U105" s="16">
        <v>480</v>
      </c>
      <c r="V105" s="22">
        <f t="shared" si="22"/>
        <v>3.2478516814398812</v>
      </c>
      <c r="W105" s="23">
        <f t="shared" si="23"/>
        <v>14299</v>
      </c>
      <c r="X105" s="24">
        <f t="shared" si="24"/>
        <v>96.752148318560117</v>
      </c>
      <c r="Y105" s="16">
        <v>692</v>
      </c>
      <c r="Z105" s="25">
        <f t="shared" si="25"/>
        <v>4.6823195074091624</v>
      </c>
      <c r="AA105" s="17">
        <f t="shared" si="36"/>
        <v>13607</v>
      </c>
      <c r="AB105" s="16">
        <v>732</v>
      </c>
      <c r="AC105" s="26">
        <f t="shared" si="27"/>
        <v>5.3795840376276916</v>
      </c>
      <c r="AD105" s="17">
        <f t="shared" si="28"/>
        <v>12875</v>
      </c>
      <c r="AE105" s="20" t="s">
        <v>130</v>
      </c>
      <c r="AF105" s="20" t="s">
        <v>44</v>
      </c>
      <c r="AG105" s="27" t="s">
        <v>45</v>
      </c>
      <c r="AH105" s="27">
        <v>1</v>
      </c>
      <c r="AI105" s="28" t="s">
        <v>46</v>
      </c>
      <c r="AJ105" s="16">
        <v>2137</v>
      </c>
      <c r="AK105" s="29">
        <f t="shared" si="29"/>
        <v>15.705151760123465</v>
      </c>
      <c r="AL105" s="16">
        <v>717</v>
      </c>
      <c r="AM105" s="17">
        <f t="shared" si="30"/>
        <v>10021</v>
      </c>
      <c r="AN105" s="22">
        <f t="shared" si="31"/>
        <v>77.833009708737862</v>
      </c>
    </row>
    <row r="106" spans="1:40" x14ac:dyDescent="0.3">
      <c r="A106" s="15">
        <v>43593</v>
      </c>
      <c r="B106" s="2" t="s">
        <v>64</v>
      </c>
      <c r="C106" s="2">
        <v>19</v>
      </c>
      <c r="D106" s="2" t="s">
        <v>65</v>
      </c>
      <c r="E106" s="31">
        <v>43362</v>
      </c>
      <c r="F106" s="15">
        <f t="shared" si="33"/>
        <v>43529</v>
      </c>
      <c r="G106" s="32">
        <v>11980</v>
      </c>
      <c r="H106" s="32">
        <v>11946</v>
      </c>
      <c r="I106" s="32">
        <f>SUM(G106-H106)</f>
        <v>34</v>
      </c>
      <c r="J106" s="16">
        <v>9000</v>
      </c>
      <c r="K106" s="16" t="s">
        <v>131</v>
      </c>
      <c r="L106" s="33">
        <v>43594</v>
      </c>
      <c r="M106" s="33">
        <f t="shared" si="38"/>
        <v>43622</v>
      </c>
      <c r="N106" s="4">
        <f t="shared" si="20"/>
        <v>33.142857142857146</v>
      </c>
      <c r="O106" s="18" t="s">
        <v>41</v>
      </c>
      <c r="P106" s="19">
        <f t="shared" si="21"/>
        <v>1</v>
      </c>
      <c r="Q106" s="2" t="s">
        <v>132</v>
      </c>
      <c r="R106" s="2" t="s">
        <v>44</v>
      </c>
      <c r="S106" s="28" t="s">
        <v>46</v>
      </c>
      <c r="T106" s="2">
        <v>1</v>
      </c>
      <c r="U106" s="16">
        <v>129</v>
      </c>
      <c r="V106" s="34">
        <f t="shared" si="22"/>
        <v>1.4333333333333333</v>
      </c>
      <c r="W106" s="23">
        <f t="shared" si="23"/>
        <v>8871</v>
      </c>
      <c r="X106" s="35">
        <f t="shared" si="24"/>
        <v>98.566666666666663</v>
      </c>
      <c r="Y106" s="16">
        <v>439</v>
      </c>
      <c r="Z106" s="36">
        <f t="shared" si="25"/>
        <v>4.8777777777777782</v>
      </c>
      <c r="AA106" s="16">
        <f t="shared" si="36"/>
        <v>8432</v>
      </c>
      <c r="AB106" s="32">
        <v>251</v>
      </c>
      <c r="AC106" s="26">
        <f t="shared" si="27"/>
        <v>2.9767552182163186</v>
      </c>
      <c r="AD106" s="32">
        <f t="shared" si="28"/>
        <v>8181</v>
      </c>
      <c r="AE106" s="20" t="s">
        <v>133</v>
      </c>
      <c r="AF106" s="20" t="s">
        <v>44</v>
      </c>
      <c r="AG106" s="27" t="s">
        <v>45</v>
      </c>
      <c r="AH106" s="27">
        <v>1</v>
      </c>
      <c r="AI106" s="28" t="s">
        <v>46</v>
      </c>
      <c r="AJ106" s="16">
        <v>1461</v>
      </c>
      <c r="AK106" s="29">
        <f t="shared" si="29"/>
        <v>17.326850094876662</v>
      </c>
      <c r="AL106" s="16">
        <v>323</v>
      </c>
      <c r="AM106" s="16">
        <f t="shared" si="30"/>
        <v>6397</v>
      </c>
      <c r="AN106" s="34">
        <f t="shared" si="31"/>
        <v>78.193374893044862</v>
      </c>
    </row>
    <row r="107" spans="1:40" x14ac:dyDescent="0.3">
      <c r="A107" s="15">
        <v>43591</v>
      </c>
      <c r="B107" s="2" t="s">
        <v>64</v>
      </c>
      <c r="C107" s="2">
        <v>19</v>
      </c>
      <c r="D107" s="2" t="s">
        <v>65</v>
      </c>
      <c r="E107" s="31">
        <v>43362</v>
      </c>
      <c r="F107" s="15">
        <f t="shared" si="33"/>
        <v>43529</v>
      </c>
      <c r="G107" s="32"/>
      <c r="H107" s="32"/>
      <c r="I107" s="32"/>
      <c r="J107" s="16">
        <v>9802</v>
      </c>
      <c r="K107" s="16" t="s">
        <v>131</v>
      </c>
      <c r="L107" s="33">
        <v>43594</v>
      </c>
      <c r="M107" s="33">
        <f t="shared" si="38"/>
        <v>43622</v>
      </c>
      <c r="N107" s="4">
        <f t="shared" si="20"/>
        <v>33.142857142857146</v>
      </c>
      <c r="O107" s="18" t="s">
        <v>41</v>
      </c>
      <c r="P107" s="19">
        <f t="shared" si="21"/>
        <v>3</v>
      </c>
      <c r="Q107" s="2" t="s">
        <v>75</v>
      </c>
      <c r="R107" s="2" t="s">
        <v>44</v>
      </c>
      <c r="S107" s="28" t="s">
        <v>46</v>
      </c>
      <c r="T107" s="2">
        <v>1</v>
      </c>
      <c r="U107" s="16">
        <v>181</v>
      </c>
      <c r="V107" s="34">
        <f t="shared" si="22"/>
        <v>1.846561926137523</v>
      </c>
      <c r="W107" s="23">
        <f t="shared" si="23"/>
        <v>9621</v>
      </c>
      <c r="X107" s="35">
        <f t="shared" si="24"/>
        <v>98.153438073862475</v>
      </c>
      <c r="Y107" s="16">
        <v>456</v>
      </c>
      <c r="Z107" s="36">
        <f t="shared" si="25"/>
        <v>4.6521118139155275</v>
      </c>
      <c r="AA107" s="16">
        <f t="shared" si="36"/>
        <v>9165</v>
      </c>
      <c r="AB107" s="32">
        <v>281</v>
      </c>
      <c r="AC107" s="26">
        <f t="shared" si="27"/>
        <v>3.066012002182215</v>
      </c>
      <c r="AD107" s="32">
        <f t="shared" si="28"/>
        <v>8884</v>
      </c>
      <c r="AE107" s="20">
        <v>2</v>
      </c>
      <c r="AF107" s="20" t="s">
        <v>44</v>
      </c>
      <c r="AG107" s="27" t="s">
        <v>45</v>
      </c>
      <c r="AH107" s="27">
        <v>1</v>
      </c>
      <c r="AI107" s="28" t="s">
        <v>46</v>
      </c>
      <c r="AJ107" s="16">
        <v>1135</v>
      </c>
      <c r="AK107" s="29">
        <f t="shared" si="29"/>
        <v>12.384069830878342</v>
      </c>
      <c r="AL107" s="16">
        <v>261</v>
      </c>
      <c r="AM107" s="16">
        <f t="shared" si="30"/>
        <v>7488</v>
      </c>
      <c r="AN107" s="34">
        <f t="shared" si="31"/>
        <v>84.28635749662314</v>
      </c>
    </row>
    <row r="108" spans="1:40" x14ac:dyDescent="0.3">
      <c r="A108" s="15">
        <v>43663</v>
      </c>
      <c r="B108" s="2" t="s">
        <v>67</v>
      </c>
      <c r="C108" s="2">
        <v>2</v>
      </c>
      <c r="D108" s="2" t="s">
        <v>54</v>
      </c>
      <c r="E108" s="15">
        <v>43432</v>
      </c>
      <c r="F108" s="15">
        <f t="shared" si="33"/>
        <v>43599</v>
      </c>
      <c r="G108" s="32">
        <v>1900</v>
      </c>
      <c r="H108" s="32">
        <v>1900</v>
      </c>
      <c r="I108" s="32">
        <f>SUM(G108-H108)</f>
        <v>0</v>
      </c>
      <c r="J108" s="16">
        <v>1900</v>
      </c>
      <c r="K108" s="16" t="s">
        <v>57</v>
      </c>
      <c r="L108" s="33">
        <v>43665</v>
      </c>
      <c r="M108" s="33">
        <f t="shared" si="38"/>
        <v>43693</v>
      </c>
      <c r="N108" s="4">
        <f t="shared" si="20"/>
        <v>33.285714285714285</v>
      </c>
      <c r="O108" s="18" t="s">
        <v>41</v>
      </c>
      <c r="P108" s="19">
        <f t="shared" si="21"/>
        <v>2</v>
      </c>
      <c r="Q108" s="2">
        <v>1</v>
      </c>
      <c r="R108" s="2" t="s">
        <v>44</v>
      </c>
      <c r="S108" s="28" t="s">
        <v>46</v>
      </c>
      <c r="T108" s="2">
        <v>1</v>
      </c>
      <c r="U108" s="16">
        <v>194</v>
      </c>
      <c r="V108" s="34">
        <f t="shared" si="22"/>
        <v>10.210526315789474</v>
      </c>
      <c r="W108" s="23">
        <f t="shared" si="23"/>
        <v>1706</v>
      </c>
      <c r="X108" s="35">
        <f t="shared" si="24"/>
        <v>89.789473684210535</v>
      </c>
      <c r="Y108" s="16">
        <v>87</v>
      </c>
      <c r="Z108" s="36">
        <f t="shared" si="25"/>
        <v>4.5789473684210522</v>
      </c>
      <c r="AA108" s="16">
        <v>1619</v>
      </c>
      <c r="AB108" s="32">
        <v>44</v>
      </c>
      <c r="AC108" s="26">
        <f t="shared" si="27"/>
        <v>2.7177269919703519</v>
      </c>
      <c r="AD108" s="32">
        <f t="shared" si="28"/>
        <v>1575</v>
      </c>
      <c r="AE108" s="20">
        <v>6</v>
      </c>
      <c r="AF108" s="20" t="s">
        <v>44</v>
      </c>
      <c r="AG108" s="27" t="s">
        <v>45</v>
      </c>
      <c r="AH108" s="27">
        <v>1</v>
      </c>
      <c r="AI108" s="28" t="s">
        <v>46</v>
      </c>
      <c r="AJ108" s="16">
        <v>534</v>
      </c>
      <c r="AK108" s="29">
        <f t="shared" si="29"/>
        <v>32.983323038912907</v>
      </c>
      <c r="AL108" s="16">
        <v>49</v>
      </c>
      <c r="AM108" s="16">
        <f t="shared" si="30"/>
        <v>992</v>
      </c>
      <c r="AN108" s="34">
        <f t="shared" si="31"/>
        <v>62.984126984126988</v>
      </c>
    </row>
    <row r="109" spans="1:40" x14ac:dyDescent="0.3">
      <c r="A109" s="15">
        <v>43661</v>
      </c>
      <c r="B109" s="2" t="s">
        <v>67</v>
      </c>
      <c r="C109" s="2">
        <v>2</v>
      </c>
      <c r="D109" s="2" t="s">
        <v>54</v>
      </c>
      <c r="E109" s="15">
        <v>43432</v>
      </c>
      <c r="F109" s="15">
        <f t="shared" si="33"/>
        <v>43599</v>
      </c>
      <c r="G109" s="32">
        <v>6700</v>
      </c>
      <c r="H109" s="32">
        <v>6692</v>
      </c>
      <c r="I109" s="32">
        <f>SUM(G109-H109)</f>
        <v>8</v>
      </c>
      <c r="J109" s="16">
        <v>90</v>
      </c>
      <c r="K109" s="16" t="s">
        <v>57</v>
      </c>
      <c r="L109" s="33">
        <v>43665</v>
      </c>
      <c r="M109" s="33">
        <f t="shared" si="38"/>
        <v>43693</v>
      </c>
      <c r="N109" s="4">
        <f t="shared" si="20"/>
        <v>33.285714285714285</v>
      </c>
      <c r="O109" s="18" t="s">
        <v>41</v>
      </c>
      <c r="P109" s="19">
        <f t="shared" si="21"/>
        <v>4</v>
      </c>
      <c r="Q109" s="2">
        <v>3</v>
      </c>
      <c r="R109" s="2" t="s">
        <v>44</v>
      </c>
      <c r="S109" s="28" t="s">
        <v>46</v>
      </c>
      <c r="T109" s="2">
        <v>1</v>
      </c>
      <c r="U109" s="16">
        <v>11</v>
      </c>
      <c r="V109" s="34">
        <f t="shared" si="22"/>
        <v>12.222222222222221</v>
      </c>
      <c r="W109" s="23">
        <f t="shared" si="23"/>
        <v>79</v>
      </c>
      <c r="X109" s="35">
        <f t="shared" si="24"/>
        <v>87.777777777777771</v>
      </c>
      <c r="Y109" s="16">
        <v>2</v>
      </c>
      <c r="Z109" s="36">
        <f t="shared" si="25"/>
        <v>2.2222222222222223</v>
      </c>
      <c r="AA109" s="16">
        <f t="shared" ref="AA109:AA170" si="39">SUM(J109-U109-Y109)</f>
        <v>77</v>
      </c>
      <c r="AB109" s="32">
        <v>2</v>
      </c>
      <c r="AC109" s="26">
        <f t="shared" si="27"/>
        <v>2.5974025974025974</v>
      </c>
      <c r="AD109" s="32">
        <f t="shared" si="28"/>
        <v>75</v>
      </c>
      <c r="AE109" s="20">
        <v>6</v>
      </c>
      <c r="AF109" s="20" t="s">
        <v>44</v>
      </c>
      <c r="AG109" s="27" t="s">
        <v>45</v>
      </c>
      <c r="AH109" s="27">
        <v>1</v>
      </c>
      <c r="AI109" s="28" t="s">
        <v>46</v>
      </c>
      <c r="AJ109" s="16">
        <v>25</v>
      </c>
      <c r="AK109" s="29">
        <f t="shared" si="29"/>
        <v>32.467532467532465</v>
      </c>
      <c r="AL109" s="16">
        <v>4</v>
      </c>
      <c r="AM109" s="16">
        <f t="shared" si="30"/>
        <v>46</v>
      </c>
      <c r="AN109" s="34">
        <f t="shared" si="31"/>
        <v>61.333333333333329</v>
      </c>
    </row>
    <row r="110" spans="1:40" x14ac:dyDescent="0.3">
      <c r="A110" s="37">
        <v>43661</v>
      </c>
      <c r="B110" s="38" t="s">
        <v>68</v>
      </c>
      <c r="C110" s="38">
        <v>4</v>
      </c>
      <c r="D110" s="2" t="s">
        <v>45</v>
      </c>
      <c r="E110" s="37">
        <v>43432</v>
      </c>
      <c r="F110" s="37">
        <f t="shared" si="33"/>
        <v>43599</v>
      </c>
      <c r="G110" s="38">
        <v>8500</v>
      </c>
      <c r="H110" s="38">
        <v>8495</v>
      </c>
      <c r="I110" s="38">
        <f>SUM(G110-H110)</f>
        <v>5</v>
      </c>
      <c r="J110" s="38">
        <v>90</v>
      </c>
      <c r="K110" s="38" t="s">
        <v>57</v>
      </c>
      <c r="L110" s="37">
        <v>43665</v>
      </c>
      <c r="M110" s="37">
        <f t="shared" si="38"/>
        <v>43693</v>
      </c>
      <c r="N110" s="39">
        <f t="shared" si="20"/>
        <v>33.285714285714285</v>
      </c>
      <c r="O110" s="18" t="s">
        <v>41</v>
      </c>
      <c r="P110" s="40">
        <f t="shared" si="21"/>
        <v>4</v>
      </c>
      <c r="Q110" s="38">
        <v>3</v>
      </c>
      <c r="R110" s="38" t="s">
        <v>44</v>
      </c>
      <c r="S110" s="28" t="s">
        <v>46</v>
      </c>
      <c r="T110" s="38">
        <v>1</v>
      </c>
      <c r="U110" s="38">
        <v>3</v>
      </c>
      <c r="V110" s="41">
        <f t="shared" si="22"/>
        <v>3.3333333333333335</v>
      </c>
      <c r="W110" s="40">
        <f t="shared" si="23"/>
        <v>87</v>
      </c>
      <c r="X110" s="35">
        <f t="shared" si="24"/>
        <v>96.666666666666671</v>
      </c>
      <c r="Y110" s="38">
        <v>4</v>
      </c>
      <c r="Z110" s="36">
        <f t="shared" si="25"/>
        <v>4.4444444444444446</v>
      </c>
      <c r="AA110" s="38">
        <f t="shared" si="39"/>
        <v>83</v>
      </c>
      <c r="AB110" s="38">
        <v>0</v>
      </c>
      <c r="AC110" s="26">
        <f t="shared" si="27"/>
        <v>0</v>
      </c>
      <c r="AD110" s="38">
        <f t="shared" si="28"/>
        <v>83</v>
      </c>
      <c r="AE110" s="42">
        <v>6</v>
      </c>
      <c r="AF110" s="42" t="s">
        <v>44</v>
      </c>
      <c r="AG110" s="42" t="s">
        <v>45</v>
      </c>
      <c r="AH110" s="27">
        <v>1</v>
      </c>
      <c r="AI110" s="28" t="s">
        <v>46</v>
      </c>
      <c r="AJ110" s="38">
        <v>15</v>
      </c>
      <c r="AK110" s="29">
        <f t="shared" si="29"/>
        <v>18.072289156626507</v>
      </c>
      <c r="AL110" s="38">
        <v>1</v>
      </c>
      <c r="AM110" s="38">
        <f t="shared" si="30"/>
        <v>67</v>
      </c>
      <c r="AN110" s="41">
        <f t="shared" si="31"/>
        <v>80.722891566265062</v>
      </c>
    </row>
    <row r="111" spans="1:40" x14ac:dyDescent="0.3">
      <c r="A111" s="37">
        <v>43658</v>
      </c>
      <c r="B111" s="38" t="s">
        <v>68</v>
      </c>
      <c r="C111" s="38">
        <v>4</v>
      </c>
      <c r="D111" s="2" t="s">
        <v>45</v>
      </c>
      <c r="E111" s="37">
        <v>43432</v>
      </c>
      <c r="F111" s="37">
        <f t="shared" si="33"/>
        <v>43599</v>
      </c>
      <c r="G111" s="38">
        <v>11000</v>
      </c>
      <c r="H111" s="38">
        <v>10986</v>
      </c>
      <c r="I111" s="38">
        <f>SUM(G111-H111)</f>
        <v>14</v>
      </c>
      <c r="J111" s="38">
        <v>10986</v>
      </c>
      <c r="K111" s="38" t="s">
        <v>57</v>
      </c>
      <c r="L111" s="37">
        <v>43665</v>
      </c>
      <c r="M111" s="37">
        <f t="shared" si="38"/>
        <v>43693</v>
      </c>
      <c r="N111" s="39">
        <f t="shared" si="20"/>
        <v>33.285714285714285</v>
      </c>
      <c r="O111" s="18" t="s">
        <v>41</v>
      </c>
      <c r="P111" s="40">
        <f t="shared" si="21"/>
        <v>7</v>
      </c>
      <c r="Q111" s="38">
        <v>4</v>
      </c>
      <c r="R111" s="38" t="s">
        <v>44</v>
      </c>
      <c r="S111" s="28" t="s">
        <v>46</v>
      </c>
      <c r="T111" s="38">
        <v>1</v>
      </c>
      <c r="U111" s="38">
        <v>539</v>
      </c>
      <c r="V111" s="41">
        <f t="shared" si="22"/>
        <v>4.9062443109411973</v>
      </c>
      <c r="W111" s="40">
        <f t="shared" si="23"/>
        <v>10447</v>
      </c>
      <c r="X111" s="35">
        <f t="shared" si="24"/>
        <v>95.093755689058796</v>
      </c>
      <c r="Y111" s="38">
        <v>341</v>
      </c>
      <c r="Z111" s="36">
        <f t="shared" si="25"/>
        <v>3.1039504824321864</v>
      </c>
      <c r="AA111" s="38">
        <f t="shared" si="39"/>
        <v>10106</v>
      </c>
      <c r="AB111" s="38">
        <v>89</v>
      </c>
      <c r="AC111" s="26">
        <f t="shared" si="27"/>
        <v>0.88066495151395208</v>
      </c>
      <c r="AD111" s="38">
        <f t="shared" si="28"/>
        <v>10017</v>
      </c>
      <c r="AE111" s="42">
        <v>6</v>
      </c>
      <c r="AF111" s="42" t="s">
        <v>44</v>
      </c>
      <c r="AG111" s="42" t="s">
        <v>45</v>
      </c>
      <c r="AH111" s="27">
        <v>1</v>
      </c>
      <c r="AI111" s="28" t="s">
        <v>46</v>
      </c>
      <c r="AJ111" s="38">
        <v>1847</v>
      </c>
      <c r="AK111" s="29">
        <f t="shared" si="29"/>
        <v>18.276271521868196</v>
      </c>
      <c r="AL111" s="38">
        <v>359</v>
      </c>
      <c r="AM111" s="38">
        <f t="shared" si="30"/>
        <v>7811</v>
      </c>
      <c r="AN111" s="41">
        <f t="shared" si="31"/>
        <v>77.977438354796845</v>
      </c>
    </row>
    <row r="112" spans="1:40" x14ac:dyDescent="0.3">
      <c r="A112" s="15">
        <v>43486</v>
      </c>
      <c r="B112" s="2" t="s">
        <v>124</v>
      </c>
      <c r="C112" s="2">
        <v>11</v>
      </c>
      <c r="D112" s="2" t="s">
        <v>48</v>
      </c>
      <c r="E112" s="15">
        <v>43250</v>
      </c>
      <c r="F112" s="15">
        <f t="shared" si="33"/>
        <v>43417</v>
      </c>
      <c r="G112" s="32">
        <v>6264</v>
      </c>
      <c r="H112" s="32">
        <v>6250</v>
      </c>
      <c r="I112" s="32">
        <f>SUM(G112-H112)</f>
        <v>14</v>
      </c>
      <c r="J112" s="16">
        <v>3584</v>
      </c>
      <c r="K112" s="16">
        <v>8</v>
      </c>
      <c r="L112" s="33">
        <v>43486</v>
      </c>
      <c r="M112" s="33">
        <f>SUM(L112+29)</f>
        <v>43515</v>
      </c>
      <c r="N112" s="4">
        <f t="shared" si="20"/>
        <v>33.714285714285715</v>
      </c>
      <c r="O112" s="18" t="s">
        <v>41</v>
      </c>
      <c r="P112" s="19">
        <f t="shared" si="21"/>
        <v>0</v>
      </c>
      <c r="Q112" s="2" t="s">
        <v>70</v>
      </c>
      <c r="R112" s="2" t="s">
        <v>42</v>
      </c>
      <c r="S112" s="21" t="s">
        <v>43</v>
      </c>
      <c r="T112" s="2">
        <v>2</v>
      </c>
      <c r="U112" s="16">
        <v>74</v>
      </c>
      <c r="V112" s="34">
        <f t="shared" si="22"/>
        <v>2.0647321428571428</v>
      </c>
      <c r="W112" s="23">
        <f t="shared" si="23"/>
        <v>3510</v>
      </c>
      <c r="X112" s="35">
        <f t="shared" si="24"/>
        <v>97.935267857142861</v>
      </c>
      <c r="Y112" s="16">
        <v>119</v>
      </c>
      <c r="Z112" s="36">
        <f t="shared" si="25"/>
        <v>3.3203125</v>
      </c>
      <c r="AA112" s="16">
        <f t="shared" si="39"/>
        <v>3391</v>
      </c>
      <c r="AB112" s="32">
        <v>83</v>
      </c>
      <c r="AC112" s="26">
        <f t="shared" si="27"/>
        <v>2.4476555588322029</v>
      </c>
      <c r="AD112" s="32">
        <f t="shared" si="28"/>
        <v>3308</v>
      </c>
      <c r="AE112" s="20" t="s">
        <v>69</v>
      </c>
      <c r="AF112" s="20" t="s">
        <v>42</v>
      </c>
      <c r="AG112" s="27" t="s">
        <v>54</v>
      </c>
      <c r="AH112" s="27">
        <v>2</v>
      </c>
      <c r="AI112" s="21" t="s">
        <v>43</v>
      </c>
      <c r="AJ112" s="16">
        <v>797</v>
      </c>
      <c r="AK112" s="29">
        <f t="shared" si="29"/>
        <v>23.503391329991153</v>
      </c>
      <c r="AL112" s="16">
        <v>41</v>
      </c>
      <c r="AM112" s="16">
        <f t="shared" si="30"/>
        <v>2470</v>
      </c>
      <c r="AN112" s="34">
        <f t="shared" si="31"/>
        <v>74.667472793228541</v>
      </c>
    </row>
    <row r="113" spans="1:40" ht="24" x14ac:dyDescent="0.3">
      <c r="A113" s="15">
        <v>43661</v>
      </c>
      <c r="B113" s="2" t="s">
        <v>67</v>
      </c>
      <c r="C113" s="2">
        <v>2</v>
      </c>
      <c r="D113" s="2" t="s">
        <v>54</v>
      </c>
      <c r="E113" s="15">
        <v>43432</v>
      </c>
      <c r="F113" s="15">
        <f t="shared" si="33"/>
        <v>43599</v>
      </c>
      <c r="G113" s="32"/>
      <c r="H113" s="32"/>
      <c r="I113" s="32"/>
      <c r="J113" s="16">
        <v>6602</v>
      </c>
      <c r="K113" s="16">
        <v>34</v>
      </c>
      <c r="L113" s="33">
        <v>43669</v>
      </c>
      <c r="M113" s="33">
        <f>SUM(L113+28)</f>
        <v>43697</v>
      </c>
      <c r="N113" s="4">
        <f t="shared" si="20"/>
        <v>33.857142857142854</v>
      </c>
      <c r="O113" s="18" t="s">
        <v>41</v>
      </c>
      <c r="P113" s="19">
        <f t="shared" si="21"/>
        <v>8</v>
      </c>
      <c r="Q113" s="2">
        <v>9</v>
      </c>
      <c r="R113" s="20" t="s">
        <v>42</v>
      </c>
      <c r="S113" s="21" t="s">
        <v>43</v>
      </c>
      <c r="T113" s="2">
        <v>2</v>
      </c>
      <c r="U113" s="16">
        <v>772</v>
      </c>
      <c r="V113" s="34">
        <f t="shared" si="22"/>
        <v>11.693426234474401</v>
      </c>
      <c r="W113" s="23">
        <f t="shared" si="23"/>
        <v>5830</v>
      </c>
      <c r="X113" s="35">
        <f t="shared" si="24"/>
        <v>88.306573765525599</v>
      </c>
      <c r="Y113" s="16">
        <v>708</v>
      </c>
      <c r="Z113" s="36">
        <f t="shared" si="25"/>
        <v>10.724023023326264</v>
      </c>
      <c r="AA113" s="16">
        <f t="shared" si="39"/>
        <v>5122</v>
      </c>
      <c r="AB113" s="32">
        <v>128</v>
      </c>
      <c r="AC113" s="26">
        <f t="shared" si="27"/>
        <v>2.4990238188207732</v>
      </c>
      <c r="AD113" s="32">
        <f t="shared" si="28"/>
        <v>4994</v>
      </c>
      <c r="AE113" s="20">
        <v>5</v>
      </c>
      <c r="AF113" s="20" t="s">
        <v>53</v>
      </c>
      <c r="AG113" s="27" t="s">
        <v>54</v>
      </c>
      <c r="AH113" s="27">
        <v>3</v>
      </c>
      <c r="AI113" s="21" t="s">
        <v>55</v>
      </c>
      <c r="AJ113" s="16">
        <v>1322</v>
      </c>
      <c r="AK113" s="29">
        <f t="shared" si="29"/>
        <v>25.810230378758298</v>
      </c>
      <c r="AL113" s="16">
        <v>210</v>
      </c>
      <c r="AM113" s="16">
        <f t="shared" si="30"/>
        <v>3462</v>
      </c>
      <c r="AN113" s="34">
        <f t="shared" si="31"/>
        <v>69.323187825390463</v>
      </c>
    </row>
    <row r="114" spans="1:40" x14ac:dyDescent="0.3">
      <c r="A114" s="37">
        <v>43661</v>
      </c>
      <c r="B114" s="38" t="s">
        <v>68</v>
      </c>
      <c r="C114" s="38">
        <v>4</v>
      </c>
      <c r="D114" s="2" t="s">
        <v>45</v>
      </c>
      <c r="E114" s="37">
        <v>43432</v>
      </c>
      <c r="F114" s="37">
        <f t="shared" si="33"/>
        <v>43599</v>
      </c>
      <c r="G114" s="38"/>
      <c r="H114" s="38"/>
      <c r="I114" s="38"/>
      <c r="J114" s="38">
        <v>8405</v>
      </c>
      <c r="K114" s="38">
        <v>34</v>
      </c>
      <c r="L114" s="37">
        <v>43669</v>
      </c>
      <c r="M114" s="37">
        <f>SUM(L114+28)</f>
        <v>43697</v>
      </c>
      <c r="N114" s="39">
        <f t="shared" si="20"/>
        <v>33.857142857142854</v>
      </c>
      <c r="O114" s="18" t="s">
        <v>41</v>
      </c>
      <c r="P114" s="40">
        <f t="shared" si="21"/>
        <v>8</v>
      </c>
      <c r="Q114" s="38">
        <v>7</v>
      </c>
      <c r="R114" s="38" t="s">
        <v>42</v>
      </c>
      <c r="S114" s="21" t="s">
        <v>43</v>
      </c>
      <c r="T114" s="38">
        <v>2</v>
      </c>
      <c r="U114" s="38">
        <v>356</v>
      </c>
      <c r="V114" s="41">
        <f t="shared" si="22"/>
        <v>4.2355740630577037</v>
      </c>
      <c r="W114" s="40">
        <f t="shared" si="23"/>
        <v>8049</v>
      </c>
      <c r="X114" s="35">
        <f t="shared" si="24"/>
        <v>95.764425936942303</v>
      </c>
      <c r="Y114" s="38">
        <v>240</v>
      </c>
      <c r="Z114" s="36">
        <f t="shared" si="25"/>
        <v>2.855443188578227</v>
      </c>
      <c r="AA114" s="38">
        <f t="shared" si="39"/>
        <v>7809</v>
      </c>
      <c r="AB114" s="38">
        <v>143</v>
      </c>
      <c r="AC114" s="26">
        <f t="shared" si="27"/>
        <v>1.8312203867332566</v>
      </c>
      <c r="AD114" s="38">
        <f t="shared" si="28"/>
        <v>7666</v>
      </c>
      <c r="AE114" s="42">
        <v>3</v>
      </c>
      <c r="AF114" s="42" t="s">
        <v>42</v>
      </c>
      <c r="AG114" s="42" t="s">
        <v>54</v>
      </c>
      <c r="AH114" s="27">
        <v>2</v>
      </c>
      <c r="AI114" s="21" t="s">
        <v>43</v>
      </c>
      <c r="AJ114" s="38">
        <v>945</v>
      </c>
      <c r="AK114" s="29">
        <f t="shared" si="29"/>
        <v>12.101421436803689</v>
      </c>
      <c r="AL114" s="38">
        <v>334</v>
      </c>
      <c r="AM114" s="38">
        <f t="shared" si="30"/>
        <v>6387</v>
      </c>
      <c r="AN114" s="41">
        <f t="shared" si="31"/>
        <v>83.315940516566656</v>
      </c>
    </row>
    <row r="115" spans="1:40" x14ac:dyDescent="0.3">
      <c r="A115" s="15">
        <v>43668</v>
      </c>
      <c r="B115" s="2" t="s">
        <v>67</v>
      </c>
      <c r="C115" s="2">
        <v>2</v>
      </c>
      <c r="D115" s="2" t="s">
        <v>54</v>
      </c>
      <c r="E115" s="15">
        <v>43432</v>
      </c>
      <c r="F115" s="15">
        <f t="shared" si="33"/>
        <v>43599</v>
      </c>
      <c r="G115" s="32">
        <v>4700</v>
      </c>
      <c r="H115" s="32">
        <v>4694</v>
      </c>
      <c r="I115" s="32">
        <f t="shared" ref="I115:I121" si="40">SUM(G115-H115)</f>
        <v>6</v>
      </c>
      <c r="J115" s="16">
        <v>810</v>
      </c>
      <c r="K115" s="16" t="s">
        <v>60</v>
      </c>
      <c r="L115" s="33">
        <v>43671</v>
      </c>
      <c r="M115" s="33">
        <f>SUM(L115+28)</f>
        <v>43699</v>
      </c>
      <c r="N115" s="4">
        <f t="shared" si="20"/>
        <v>34.142857142857146</v>
      </c>
      <c r="O115" s="18" t="s">
        <v>41</v>
      </c>
      <c r="P115" s="19">
        <f t="shared" si="21"/>
        <v>3</v>
      </c>
      <c r="Q115" s="2">
        <v>2</v>
      </c>
      <c r="R115" s="2" t="s">
        <v>44</v>
      </c>
      <c r="S115" s="28" t="s">
        <v>46</v>
      </c>
      <c r="T115" s="2">
        <v>1</v>
      </c>
      <c r="U115" s="16">
        <v>91</v>
      </c>
      <c r="V115" s="34">
        <f t="shared" si="22"/>
        <v>11.234567901234568</v>
      </c>
      <c r="W115" s="23">
        <f t="shared" si="23"/>
        <v>719</v>
      </c>
      <c r="X115" s="35">
        <f t="shared" si="24"/>
        <v>88.76543209876543</v>
      </c>
      <c r="Y115" s="16">
        <v>60</v>
      </c>
      <c r="Z115" s="36">
        <f t="shared" si="25"/>
        <v>7.4074074074074066</v>
      </c>
      <c r="AA115" s="16">
        <f t="shared" si="39"/>
        <v>659</v>
      </c>
      <c r="AB115" s="32">
        <v>18</v>
      </c>
      <c r="AC115" s="26">
        <f t="shared" si="27"/>
        <v>2.7314112291350532</v>
      </c>
      <c r="AD115" s="32">
        <f t="shared" si="28"/>
        <v>641</v>
      </c>
      <c r="AE115" s="20">
        <v>3</v>
      </c>
      <c r="AF115" s="20" t="s">
        <v>44</v>
      </c>
      <c r="AG115" s="27" t="s">
        <v>45</v>
      </c>
      <c r="AH115" s="27">
        <v>1</v>
      </c>
      <c r="AI115" s="28" t="s">
        <v>46</v>
      </c>
      <c r="AJ115" s="16">
        <v>171</v>
      </c>
      <c r="AK115" s="29">
        <f t="shared" si="29"/>
        <v>25.948406676783005</v>
      </c>
      <c r="AL115" s="16">
        <v>28</v>
      </c>
      <c r="AM115" s="16">
        <f t="shared" si="30"/>
        <v>442</v>
      </c>
      <c r="AN115" s="34">
        <f t="shared" si="31"/>
        <v>68.95475819032761</v>
      </c>
    </row>
    <row r="116" spans="1:40" x14ac:dyDescent="0.3">
      <c r="A116" s="37">
        <v>43668</v>
      </c>
      <c r="B116" s="38" t="s">
        <v>68</v>
      </c>
      <c r="C116" s="38">
        <v>4</v>
      </c>
      <c r="D116" s="2" t="s">
        <v>45</v>
      </c>
      <c r="E116" s="37">
        <v>43432</v>
      </c>
      <c r="F116" s="37">
        <f t="shared" si="33"/>
        <v>43599</v>
      </c>
      <c r="G116" s="38">
        <v>8400</v>
      </c>
      <c r="H116" s="38">
        <v>8396</v>
      </c>
      <c r="I116" s="38">
        <f t="shared" si="40"/>
        <v>4</v>
      </c>
      <c r="J116" s="38">
        <v>90</v>
      </c>
      <c r="K116" s="38" t="s">
        <v>60</v>
      </c>
      <c r="L116" s="37">
        <v>43671</v>
      </c>
      <c r="M116" s="37">
        <f>SUM(L116+28)</f>
        <v>43699</v>
      </c>
      <c r="N116" s="39">
        <f t="shared" si="20"/>
        <v>34.142857142857146</v>
      </c>
      <c r="O116" s="18" t="s">
        <v>41</v>
      </c>
      <c r="P116" s="40">
        <f t="shared" si="21"/>
        <v>3</v>
      </c>
      <c r="Q116" s="38">
        <v>2</v>
      </c>
      <c r="R116" s="38" t="s">
        <v>44</v>
      </c>
      <c r="S116" s="28" t="s">
        <v>46</v>
      </c>
      <c r="T116" s="38">
        <v>1</v>
      </c>
      <c r="U116" s="38">
        <v>2</v>
      </c>
      <c r="V116" s="41">
        <f t="shared" si="22"/>
        <v>2.2222222222222223</v>
      </c>
      <c r="W116" s="40">
        <f t="shared" si="23"/>
        <v>88</v>
      </c>
      <c r="X116" s="35">
        <f t="shared" si="24"/>
        <v>97.777777777777771</v>
      </c>
      <c r="Y116" s="38">
        <v>1</v>
      </c>
      <c r="Z116" s="36">
        <f t="shared" si="25"/>
        <v>1.1111111111111112</v>
      </c>
      <c r="AA116" s="38">
        <f t="shared" si="39"/>
        <v>87</v>
      </c>
      <c r="AB116" s="38">
        <v>6</v>
      </c>
      <c r="AC116" s="26">
        <f t="shared" si="27"/>
        <v>6.8965517241379306</v>
      </c>
      <c r="AD116" s="38">
        <f t="shared" si="28"/>
        <v>81</v>
      </c>
      <c r="AE116" s="42">
        <v>2</v>
      </c>
      <c r="AF116" s="42" t="s">
        <v>44</v>
      </c>
      <c r="AG116" s="42" t="s">
        <v>45</v>
      </c>
      <c r="AH116" s="27">
        <v>1</v>
      </c>
      <c r="AI116" s="28" t="s">
        <v>46</v>
      </c>
      <c r="AJ116" s="38">
        <v>11</v>
      </c>
      <c r="AK116" s="29">
        <f t="shared" si="29"/>
        <v>12.64367816091954</v>
      </c>
      <c r="AL116" s="38">
        <v>2</v>
      </c>
      <c r="AM116" s="38">
        <f t="shared" si="30"/>
        <v>68</v>
      </c>
      <c r="AN116" s="41">
        <f t="shared" si="31"/>
        <v>83.950617283950606</v>
      </c>
    </row>
    <row r="117" spans="1:40" x14ac:dyDescent="0.3">
      <c r="A117" s="37">
        <v>43665</v>
      </c>
      <c r="B117" s="38" t="s">
        <v>68</v>
      </c>
      <c r="C117" s="38">
        <v>4</v>
      </c>
      <c r="D117" s="2" t="s">
        <v>45</v>
      </c>
      <c r="E117" s="37">
        <v>43432</v>
      </c>
      <c r="F117" s="37">
        <f t="shared" si="33"/>
        <v>43599</v>
      </c>
      <c r="G117" s="38">
        <v>11300</v>
      </c>
      <c r="H117" s="38">
        <v>11300</v>
      </c>
      <c r="I117" s="38">
        <f t="shared" si="40"/>
        <v>0</v>
      </c>
      <c r="J117" s="38">
        <v>11300</v>
      </c>
      <c r="K117" s="38" t="s">
        <v>60</v>
      </c>
      <c r="L117" s="37">
        <v>43671</v>
      </c>
      <c r="M117" s="37">
        <f>SUM(L117+28)</f>
        <v>43699</v>
      </c>
      <c r="N117" s="39">
        <f t="shared" si="20"/>
        <v>34.142857142857146</v>
      </c>
      <c r="O117" s="18" t="s">
        <v>41</v>
      </c>
      <c r="P117" s="40">
        <f t="shared" si="21"/>
        <v>6</v>
      </c>
      <c r="Q117" s="38">
        <v>10</v>
      </c>
      <c r="R117" s="38" t="s">
        <v>44</v>
      </c>
      <c r="S117" s="28" t="s">
        <v>46</v>
      </c>
      <c r="T117" s="38">
        <v>1</v>
      </c>
      <c r="U117" s="38">
        <v>452</v>
      </c>
      <c r="V117" s="41">
        <f t="shared" si="22"/>
        <v>4</v>
      </c>
      <c r="W117" s="40">
        <f t="shared" si="23"/>
        <v>10848</v>
      </c>
      <c r="X117" s="35">
        <f t="shared" si="24"/>
        <v>96</v>
      </c>
      <c r="Y117" s="38">
        <v>358</v>
      </c>
      <c r="Z117" s="36">
        <f t="shared" si="25"/>
        <v>3.168141592920354</v>
      </c>
      <c r="AA117" s="38">
        <f t="shared" si="39"/>
        <v>10490</v>
      </c>
      <c r="AB117" s="38">
        <v>129</v>
      </c>
      <c r="AC117" s="26">
        <f t="shared" si="27"/>
        <v>1.2297426120114394</v>
      </c>
      <c r="AD117" s="38">
        <f t="shared" si="28"/>
        <v>10361</v>
      </c>
      <c r="AE117" s="42" t="s">
        <v>69</v>
      </c>
      <c r="AF117" s="42" t="s">
        <v>44</v>
      </c>
      <c r="AG117" s="42" t="s">
        <v>45</v>
      </c>
      <c r="AH117" s="27">
        <v>1</v>
      </c>
      <c r="AI117" s="28" t="s">
        <v>46</v>
      </c>
      <c r="AJ117" s="38">
        <v>1699</v>
      </c>
      <c r="AK117" s="29">
        <f t="shared" si="29"/>
        <v>16.196377502383221</v>
      </c>
      <c r="AL117" s="38">
        <v>296</v>
      </c>
      <c r="AM117" s="38">
        <f t="shared" si="30"/>
        <v>8366</v>
      </c>
      <c r="AN117" s="41">
        <f t="shared" si="31"/>
        <v>80.74510182414825</v>
      </c>
    </row>
    <row r="118" spans="1:40" x14ac:dyDescent="0.3">
      <c r="A118" s="47">
        <v>43486</v>
      </c>
      <c r="B118" s="48" t="s">
        <v>116</v>
      </c>
      <c r="C118" s="48">
        <v>5</v>
      </c>
      <c r="D118" s="2" t="s">
        <v>45</v>
      </c>
      <c r="E118" s="47">
        <v>43250</v>
      </c>
      <c r="F118" s="47">
        <f t="shared" si="33"/>
        <v>43417</v>
      </c>
      <c r="G118" s="48">
        <v>9420</v>
      </c>
      <c r="H118" s="48">
        <v>9410</v>
      </c>
      <c r="I118" s="48">
        <f t="shared" si="40"/>
        <v>10</v>
      </c>
      <c r="J118" s="48">
        <v>7226</v>
      </c>
      <c r="K118" s="48" t="s">
        <v>134</v>
      </c>
      <c r="L118" s="47">
        <v>43489</v>
      </c>
      <c r="M118" s="47">
        <f>SUM(L118+29)</f>
        <v>43518</v>
      </c>
      <c r="N118" s="49">
        <f t="shared" si="20"/>
        <v>34.142857142857146</v>
      </c>
      <c r="O118" s="18" t="s">
        <v>41</v>
      </c>
      <c r="P118" s="50">
        <f t="shared" si="21"/>
        <v>3</v>
      </c>
      <c r="Q118" s="48" t="s">
        <v>135</v>
      </c>
      <c r="R118" s="48" t="s">
        <v>44</v>
      </c>
      <c r="S118" s="28" t="s">
        <v>46</v>
      </c>
      <c r="T118" s="48">
        <v>1</v>
      </c>
      <c r="U118" s="48">
        <v>128</v>
      </c>
      <c r="V118" s="51">
        <f t="shared" si="22"/>
        <v>1.7713811237199002</v>
      </c>
      <c r="W118" s="50">
        <f t="shared" si="23"/>
        <v>7098</v>
      </c>
      <c r="X118" s="35">
        <f t="shared" si="24"/>
        <v>98.228618876280109</v>
      </c>
      <c r="Y118" s="48">
        <v>225</v>
      </c>
      <c r="Z118" s="36">
        <f t="shared" si="25"/>
        <v>3.1137558815388875</v>
      </c>
      <c r="AA118" s="48">
        <f t="shared" si="39"/>
        <v>6873</v>
      </c>
      <c r="AB118" s="48">
        <v>61</v>
      </c>
      <c r="AC118" s="26">
        <f t="shared" si="27"/>
        <v>0.88753091808526119</v>
      </c>
      <c r="AD118" s="48">
        <f t="shared" si="28"/>
        <v>6812</v>
      </c>
      <c r="AE118" s="52" t="s">
        <v>69</v>
      </c>
      <c r="AF118" s="52" t="s">
        <v>44</v>
      </c>
      <c r="AG118" s="52" t="s">
        <v>45</v>
      </c>
      <c r="AH118" s="27">
        <v>1</v>
      </c>
      <c r="AI118" s="28" t="s">
        <v>46</v>
      </c>
      <c r="AJ118" s="48">
        <v>1083</v>
      </c>
      <c r="AK118" s="29">
        <f t="shared" si="29"/>
        <v>15.757311217808818</v>
      </c>
      <c r="AL118" s="48">
        <v>98</v>
      </c>
      <c r="AM118" s="48">
        <f t="shared" si="30"/>
        <v>5631</v>
      </c>
      <c r="AN118" s="51">
        <f t="shared" si="31"/>
        <v>82.662947739283624</v>
      </c>
    </row>
    <row r="119" spans="1:40" x14ac:dyDescent="0.3">
      <c r="A119" s="15">
        <v>43724</v>
      </c>
      <c r="B119" s="2" t="s">
        <v>47</v>
      </c>
      <c r="C119" s="30">
        <v>9</v>
      </c>
      <c r="D119" s="2" t="s">
        <v>48</v>
      </c>
      <c r="E119" s="31">
        <v>43488</v>
      </c>
      <c r="F119" s="15">
        <f t="shared" si="33"/>
        <v>43655</v>
      </c>
      <c r="G119" s="32">
        <v>7200</v>
      </c>
      <c r="H119" s="32">
        <v>7176</v>
      </c>
      <c r="I119" s="32">
        <f t="shared" si="40"/>
        <v>24</v>
      </c>
      <c r="J119" s="16">
        <v>7176</v>
      </c>
      <c r="K119" s="16" t="s">
        <v>121</v>
      </c>
      <c r="L119" s="15">
        <v>43727</v>
      </c>
      <c r="M119" s="15">
        <f t="shared" ref="M119:M140" si="41">SUM(L119+28)</f>
        <v>43755</v>
      </c>
      <c r="N119" s="4">
        <f t="shared" si="20"/>
        <v>34.142857142857146</v>
      </c>
      <c r="O119" s="18" t="s">
        <v>41</v>
      </c>
      <c r="P119" s="19">
        <f t="shared" si="21"/>
        <v>3</v>
      </c>
      <c r="Q119" s="2">
        <v>3.6</v>
      </c>
      <c r="R119" s="2" t="s">
        <v>44</v>
      </c>
      <c r="S119" s="28" t="s">
        <v>46</v>
      </c>
      <c r="T119" s="2">
        <v>1</v>
      </c>
      <c r="U119" s="16">
        <v>372</v>
      </c>
      <c r="V119" s="22">
        <f t="shared" si="22"/>
        <v>5.183946488294314</v>
      </c>
      <c r="W119" s="23">
        <f t="shared" si="23"/>
        <v>6804</v>
      </c>
      <c r="X119" s="24">
        <f t="shared" si="24"/>
        <v>94.81605351170569</v>
      </c>
      <c r="Y119" s="16">
        <v>320</v>
      </c>
      <c r="Z119" s="25">
        <f t="shared" si="25"/>
        <v>4.4593088071348941</v>
      </c>
      <c r="AA119" s="17">
        <f t="shared" si="39"/>
        <v>6484</v>
      </c>
      <c r="AB119" s="16">
        <v>398</v>
      </c>
      <c r="AC119" s="26">
        <f t="shared" si="27"/>
        <v>6.1381863047501541</v>
      </c>
      <c r="AD119" s="17">
        <f t="shared" si="28"/>
        <v>6086</v>
      </c>
      <c r="AE119" s="20">
        <v>3</v>
      </c>
      <c r="AF119" s="20" t="s">
        <v>44</v>
      </c>
      <c r="AG119" s="27" t="s">
        <v>45</v>
      </c>
      <c r="AH119" s="27">
        <v>1</v>
      </c>
      <c r="AI119" s="28" t="s">
        <v>46</v>
      </c>
      <c r="AJ119" s="16">
        <v>1347</v>
      </c>
      <c r="AK119" s="29">
        <f t="shared" si="29"/>
        <v>20.774213448488588</v>
      </c>
      <c r="AL119" s="16">
        <v>119</v>
      </c>
      <c r="AM119" s="17">
        <f t="shared" si="30"/>
        <v>4620</v>
      </c>
      <c r="AN119" s="22">
        <f t="shared" si="31"/>
        <v>75.911929017417023</v>
      </c>
    </row>
    <row r="120" spans="1:40" x14ac:dyDescent="0.3">
      <c r="A120" s="15">
        <v>43665</v>
      </c>
      <c r="B120" s="30" t="s">
        <v>51</v>
      </c>
      <c r="C120" s="30">
        <v>17</v>
      </c>
      <c r="D120" s="2" t="s">
        <v>52</v>
      </c>
      <c r="E120" s="31">
        <v>43432</v>
      </c>
      <c r="F120" s="15">
        <f t="shared" si="33"/>
        <v>43599</v>
      </c>
      <c r="G120" s="32">
        <v>10880</v>
      </c>
      <c r="H120" s="32">
        <v>10874</v>
      </c>
      <c r="I120" s="32">
        <f t="shared" si="40"/>
        <v>6</v>
      </c>
      <c r="J120" s="16">
        <v>10874</v>
      </c>
      <c r="K120" s="16" t="s">
        <v>60</v>
      </c>
      <c r="L120" s="33">
        <v>43671</v>
      </c>
      <c r="M120" s="33">
        <f t="shared" si="41"/>
        <v>43699</v>
      </c>
      <c r="N120" s="4">
        <f t="shared" si="20"/>
        <v>34.142857142857146</v>
      </c>
      <c r="O120" s="18" t="s">
        <v>41</v>
      </c>
      <c r="P120" s="19">
        <f t="shared" si="21"/>
        <v>6</v>
      </c>
      <c r="Q120" s="2" t="s">
        <v>120</v>
      </c>
      <c r="R120" s="2" t="s">
        <v>44</v>
      </c>
      <c r="S120" s="28" t="s">
        <v>46</v>
      </c>
      <c r="T120" s="2">
        <v>1</v>
      </c>
      <c r="U120" s="16">
        <v>302</v>
      </c>
      <c r="V120" s="34">
        <f t="shared" si="22"/>
        <v>2.777266875114953</v>
      </c>
      <c r="W120" s="23">
        <f t="shared" si="23"/>
        <v>10572</v>
      </c>
      <c r="X120" s="35">
        <f t="shared" si="24"/>
        <v>97.222733124885053</v>
      </c>
      <c r="Y120" s="16">
        <v>576</v>
      </c>
      <c r="Z120" s="36">
        <f t="shared" si="25"/>
        <v>5.2970388081662687</v>
      </c>
      <c r="AA120" s="16">
        <f t="shared" si="39"/>
        <v>9996</v>
      </c>
      <c r="AB120" s="32">
        <v>347</v>
      </c>
      <c r="AC120" s="26">
        <f t="shared" si="27"/>
        <v>3.4713885554221688</v>
      </c>
      <c r="AD120" s="32">
        <f t="shared" si="28"/>
        <v>9649</v>
      </c>
      <c r="AE120" s="20">
        <v>2</v>
      </c>
      <c r="AF120" s="20" t="s">
        <v>44</v>
      </c>
      <c r="AG120" s="27" t="s">
        <v>45</v>
      </c>
      <c r="AH120" s="27">
        <v>1</v>
      </c>
      <c r="AI120" s="28" t="s">
        <v>46</v>
      </c>
      <c r="AJ120" s="16">
        <v>2335</v>
      </c>
      <c r="AK120" s="29">
        <f t="shared" si="29"/>
        <v>23.359343737494999</v>
      </c>
      <c r="AL120" s="16">
        <v>280</v>
      </c>
      <c r="AM120" s="16">
        <f t="shared" si="30"/>
        <v>7034</v>
      </c>
      <c r="AN120" s="34">
        <f t="shared" si="31"/>
        <v>72.898745984039792</v>
      </c>
    </row>
    <row r="121" spans="1:40" x14ac:dyDescent="0.3">
      <c r="A121" s="15">
        <v>43598</v>
      </c>
      <c r="B121" s="2" t="s">
        <v>64</v>
      </c>
      <c r="C121" s="2">
        <v>19</v>
      </c>
      <c r="D121" s="2" t="s">
        <v>65</v>
      </c>
      <c r="E121" s="31">
        <v>43362</v>
      </c>
      <c r="F121" s="15">
        <f t="shared" si="33"/>
        <v>43529</v>
      </c>
      <c r="G121" s="32">
        <v>12000</v>
      </c>
      <c r="H121" s="32">
        <v>11982</v>
      </c>
      <c r="I121" s="32">
        <f t="shared" si="40"/>
        <v>18</v>
      </c>
      <c r="J121" s="16">
        <v>11982</v>
      </c>
      <c r="K121" s="16" t="s">
        <v>136</v>
      </c>
      <c r="L121" s="33">
        <v>43601</v>
      </c>
      <c r="M121" s="33">
        <f t="shared" si="41"/>
        <v>43629</v>
      </c>
      <c r="N121" s="4">
        <f t="shared" si="20"/>
        <v>34.142857142857146</v>
      </c>
      <c r="O121" s="18" t="s">
        <v>41</v>
      </c>
      <c r="P121" s="19">
        <f t="shared" si="21"/>
        <v>3</v>
      </c>
      <c r="Q121" s="2" t="s">
        <v>137</v>
      </c>
      <c r="R121" s="2" t="s">
        <v>44</v>
      </c>
      <c r="S121" s="28" t="s">
        <v>46</v>
      </c>
      <c r="T121" s="2">
        <v>1</v>
      </c>
      <c r="U121" s="16">
        <v>165</v>
      </c>
      <c r="V121" s="34">
        <f t="shared" si="22"/>
        <v>1.3770655983975966</v>
      </c>
      <c r="W121" s="23">
        <f t="shared" si="23"/>
        <v>11817</v>
      </c>
      <c r="X121" s="35">
        <f t="shared" si="24"/>
        <v>98.622934401602407</v>
      </c>
      <c r="Y121" s="16">
        <v>504</v>
      </c>
      <c r="Z121" s="36">
        <f t="shared" si="25"/>
        <v>4.2063094641962939</v>
      </c>
      <c r="AA121" s="16">
        <f t="shared" si="39"/>
        <v>11313</v>
      </c>
      <c r="AB121" s="32">
        <v>305</v>
      </c>
      <c r="AC121" s="26">
        <f t="shared" si="27"/>
        <v>2.6960134358702379</v>
      </c>
      <c r="AD121" s="32">
        <f t="shared" si="28"/>
        <v>11008</v>
      </c>
      <c r="AE121" s="20" t="s">
        <v>69</v>
      </c>
      <c r="AF121" s="20" t="s">
        <v>44</v>
      </c>
      <c r="AG121" s="27" t="s">
        <v>45</v>
      </c>
      <c r="AH121" s="27">
        <v>1</v>
      </c>
      <c r="AI121" s="28" t="s">
        <v>46</v>
      </c>
      <c r="AJ121" s="16">
        <v>1750</v>
      </c>
      <c r="AK121" s="29">
        <f t="shared" si="29"/>
        <v>15.468929550075135</v>
      </c>
      <c r="AL121" s="16">
        <v>426</v>
      </c>
      <c r="AM121" s="16">
        <f t="shared" si="30"/>
        <v>8832</v>
      </c>
      <c r="AN121" s="34">
        <f t="shared" si="31"/>
        <v>80.232558139534888</v>
      </c>
    </row>
    <row r="122" spans="1:40" x14ac:dyDescent="0.3">
      <c r="A122" s="15">
        <v>43668</v>
      </c>
      <c r="B122" s="2" t="s">
        <v>67</v>
      </c>
      <c r="C122" s="2">
        <v>2</v>
      </c>
      <c r="D122" s="2" t="s">
        <v>54</v>
      </c>
      <c r="E122" s="15">
        <v>43432</v>
      </c>
      <c r="F122" s="15">
        <f t="shared" si="33"/>
        <v>43599</v>
      </c>
      <c r="G122" s="32"/>
      <c r="H122" s="32"/>
      <c r="I122" s="32"/>
      <c r="J122" s="16">
        <v>3884</v>
      </c>
      <c r="K122" s="16">
        <v>35</v>
      </c>
      <c r="L122" s="33">
        <v>43676</v>
      </c>
      <c r="M122" s="33">
        <f t="shared" si="41"/>
        <v>43704</v>
      </c>
      <c r="N122" s="4">
        <f t="shared" ref="N122:N184" si="42">_xlfn.DAYS(L122,E122)/7</f>
        <v>34.857142857142854</v>
      </c>
      <c r="O122" s="18" t="s">
        <v>41</v>
      </c>
      <c r="P122" s="19">
        <f t="shared" ref="P122:P184" si="43">L122-A122</f>
        <v>8</v>
      </c>
      <c r="Q122" s="2">
        <v>4</v>
      </c>
      <c r="R122" s="2" t="s">
        <v>44</v>
      </c>
      <c r="S122" s="28" t="s">
        <v>46</v>
      </c>
      <c r="T122" s="2">
        <v>1</v>
      </c>
      <c r="U122" s="16">
        <v>452</v>
      </c>
      <c r="V122" s="34">
        <f t="shared" ref="V122:V184" si="44">SUM(U122/J122*100)</f>
        <v>11.637487126673532</v>
      </c>
      <c r="W122" s="23">
        <f t="shared" ref="W122:W184" si="45">(J122-U122)</f>
        <v>3432</v>
      </c>
      <c r="X122" s="35">
        <f t="shared" ref="X122:X184" si="46">(W122/J122*100)</f>
        <v>88.362512873326466</v>
      </c>
      <c r="Y122" s="16">
        <v>339</v>
      </c>
      <c r="Z122" s="36">
        <f t="shared" ref="Z122:Z184" si="47">SUM(Y122/J122*100)</f>
        <v>8.7281153450051505</v>
      </c>
      <c r="AA122" s="16">
        <f t="shared" si="39"/>
        <v>3093</v>
      </c>
      <c r="AB122" s="32">
        <v>82</v>
      </c>
      <c r="AC122" s="26">
        <f t="shared" ref="AC122:AC184" si="48">100*AB122/AA122</f>
        <v>2.651147752990624</v>
      </c>
      <c r="AD122" s="32">
        <f t="shared" ref="AD122:AD184" si="49">SUM(AA122-AB122)</f>
        <v>3011</v>
      </c>
      <c r="AE122" s="20">
        <v>2</v>
      </c>
      <c r="AF122" s="20" t="s">
        <v>42</v>
      </c>
      <c r="AG122" s="27" t="s">
        <v>54</v>
      </c>
      <c r="AH122" s="27">
        <v>2</v>
      </c>
      <c r="AI122" s="21" t="s">
        <v>43</v>
      </c>
      <c r="AJ122" s="16">
        <v>695</v>
      </c>
      <c r="AK122" s="29">
        <f t="shared" ref="AK122:AK184" si="50">100*AJ122/AA122</f>
        <v>22.47009376010346</v>
      </c>
      <c r="AL122" s="16">
        <v>62</v>
      </c>
      <c r="AM122" s="16">
        <f t="shared" ref="AM122:AM184" si="51">SUM(AD122-AJ122-AL122)</f>
        <v>2254</v>
      </c>
      <c r="AN122" s="34">
        <f t="shared" ref="AN122:AN184" si="52">SUM(AM122/AD122*100)</f>
        <v>74.858850880106274</v>
      </c>
    </row>
    <row r="123" spans="1:40" x14ac:dyDescent="0.3">
      <c r="A123" s="37">
        <v>43668</v>
      </c>
      <c r="B123" s="38" t="s">
        <v>68</v>
      </c>
      <c r="C123" s="38">
        <v>4</v>
      </c>
      <c r="D123" s="2" t="s">
        <v>45</v>
      </c>
      <c r="E123" s="37">
        <v>43432</v>
      </c>
      <c r="F123" s="37">
        <f t="shared" si="33"/>
        <v>43599</v>
      </c>
      <c r="G123" s="38"/>
      <c r="H123" s="38"/>
      <c r="I123" s="38"/>
      <c r="J123" s="38">
        <v>8306</v>
      </c>
      <c r="K123" s="38">
        <v>35</v>
      </c>
      <c r="L123" s="37">
        <v>43676</v>
      </c>
      <c r="M123" s="37">
        <f t="shared" si="41"/>
        <v>43704</v>
      </c>
      <c r="N123" s="39">
        <f t="shared" si="42"/>
        <v>34.857142857142854</v>
      </c>
      <c r="O123" s="18" t="s">
        <v>41</v>
      </c>
      <c r="P123" s="40">
        <f t="shared" si="43"/>
        <v>8</v>
      </c>
      <c r="Q123" s="38">
        <v>7</v>
      </c>
      <c r="R123" s="38" t="s">
        <v>42</v>
      </c>
      <c r="S123" s="21" t="s">
        <v>43</v>
      </c>
      <c r="T123" s="38">
        <v>2</v>
      </c>
      <c r="U123" s="38">
        <v>308</v>
      </c>
      <c r="V123" s="41">
        <f t="shared" si="44"/>
        <v>3.7081627738983864</v>
      </c>
      <c r="W123" s="40">
        <f t="shared" si="45"/>
        <v>7998</v>
      </c>
      <c r="X123" s="35">
        <f t="shared" si="46"/>
        <v>96.29183722610162</v>
      </c>
      <c r="Y123" s="38">
        <v>376</v>
      </c>
      <c r="Z123" s="36">
        <f t="shared" si="47"/>
        <v>4.5268480616421867</v>
      </c>
      <c r="AA123" s="38">
        <f t="shared" si="39"/>
        <v>7622</v>
      </c>
      <c r="AB123" s="38">
        <v>10</v>
      </c>
      <c r="AC123" s="26">
        <f t="shared" si="48"/>
        <v>0.13119916032537393</v>
      </c>
      <c r="AD123" s="38">
        <f t="shared" si="49"/>
        <v>7612</v>
      </c>
      <c r="AE123" s="42" t="s">
        <v>63</v>
      </c>
      <c r="AF123" s="42" t="s">
        <v>42</v>
      </c>
      <c r="AG123" s="42" t="s">
        <v>54</v>
      </c>
      <c r="AH123" s="27">
        <v>2</v>
      </c>
      <c r="AI123" s="21" t="s">
        <v>43</v>
      </c>
      <c r="AJ123" s="38">
        <v>878</v>
      </c>
      <c r="AK123" s="29">
        <f t="shared" si="50"/>
        <v>11.519286276567829</v>
      </c>
      <c r="AL123" s="38">
        <v>267</v>
      </c>
      <c r="AM123" s="38">
        <f t="shared" si="51"/>
        <v>6467</v>
      </c>
      <c r="AN123" s="41">
        <f t="shared" si="52"/>
        <v>84.957961114030482</v>
      </c>
    </row>
    <row r="124" spans="1:40" x14ac:dyDescent="0.3">
      <c r="A124" s="47">
        <v>43493</v>
      </c>
      <c r="B124" s="48" t="s">
        <v>116</v>
      </c>
      <c r="C124" s="48">
        <v>5</v>
      </c>
      <c r="D124" s="2" t="s">
        <v>45</v>
      </c>
      <c r="E124" s="47">
        <v>43250</v>
      </c>
      <c r="F124" s="47">
        <f t="shared" si="33"/>
        <v>43417</v>
      </c>
      <c r="G124" s="48">
        <v>9400</v>
      </c>
      <c r="H124" s="48">
        <v>9394</v>
      </c>
      <c r="I124" s="48">
        <f>SUM(G124-H124)</f>
        <v>6</v>
      </c>
      <c r="J124" s="48">
        <v>154</v>
      </c>
      <c r="K124" s="48">
        <v>9</v>
      </c>
      <c r="L124" s="47">
        <v>43494</v>
      </c>
      <c r="M124" s="47">
        <f t="shared" si="41"/>
        <v>43522</v>
      </c>
      <c r="N124" s="49">
        <f t="shared" si="42"/>
        <v>34.857142857142854</v>
      </c>
      <c r="O124" s="18" t="s">
        <v>41</v>
      </c>
      <c r="P124" s="50">
        <f t="shared" si="43"/>
        <v>1</v>
      </c>
      <c r="Q124" s="48">
        <v>10</v>
      </c>
      <c r="R124" s="48" t="s">
        <v>44</v>
      </c>
      <c r="S124" s="28" t="s">
        <v>46</v>
      </c>
      <c r="T124" s="48">
        <v>1</v>
      </c>
      <c r="U124" s="48">
        <v>4</v>
      </c>
      <c r="V124" s="51">
        <f t="shared" si="44"/>
        <v>2.5974025974025974</v>
      </c>
      <c r="W124" s="50">
        <f t="shared" si="45"/>
        <v>150</v>
      </c>
      <c r="X124" s="35">
        <f t="shared" si="46"/>
        <v>97.402597402597408</v>
      </c>
      <c r="Y124" s="48">
        <v>3</v>
      </c>
      <c r="Z124" s="36">
        <f t="shared" si="47"/>
        <v>1.948051948051948</v>
      </c>
      <c r="AA124" s="48">
        <f t="shared" si="39"/>
        <v>147</v>
      </c>
      <c r="AB124" s="48">
        <v>7</v>
      </c>
      <c r="AC124" s="26">
        <f t="shared" si="48"/>
        <v>4.7619047619047619</v>
      </c>
      <c r="AD124" s="48">
        <f t="shared" si="49"/>
        <v>140</v>
      </c>
      <c r="AE124" s="52">
        <v>3</v>
      </c>
      <c r="AF124" s="52" t="s">
        <v>42</v>
      </c>
      <c r="AG124" s="52" t="s">
        <v>54</v>
      </c>
      <c r="AH124" s="27">
        <v>2</v>
      </c>
      <c r="AI124" s="21" t="s">
        <v>43</v>
      </c>
      <c r="AJ124" s="48">
        <v>21</v>
      </c>
      <c r="AK124" s="29">
        <f t="shared" si="50"/>
        <v>14.285714285714286</v>
      </c>
      <c r="AL124" s="48">
        <v>2</v>
      </c>
      <c r="AM124" s="48">
        <f t="shared" si="51"/>
        <v>117</v>
      </c>
      <c r="AN124" s="51">
        <f t="shared" si="52"/>
        <v>83.571428571428569</v>
      </c>
    </row>
    <row r="125" spans="1:40" x14ac:dyDescent="0.3">
      <c r="A125" s="47">
        <v>43486</v>
      </c>
      <c r="B125" s="48" t="s">
        <v>116</v>
      </c>
      <c r="C125" s="48">
        <v>5</v>
      </c>
      <c r="D125" s="2" t="s">
        <v>45</v>
      </c>
      <c r="E125" s="47">
        <v>43250</v>
      </c>
      <c r="F125" s="47">
        <f t="shared" si="33"/>
        <v>43417</v>
      </c>
      <c r="G125" s="48"/>
      <c r="H125" s="48"/>
      <c r="I125" s="48"/>
      <c r="J125" s="48">
        <v>2184</v>
      </c>
      <c r="K125" s="48">
        <v>9</v>
      </c>
      <c r="L125" s="47">
        <v>43494</v>
      </c>
      <c r="M125" s="47">
        <f t="shared" si="41"/>
        <v>43522</v>
      </c>
      <c r="N125" s="49">
        <f t="shared" si="42"/>
        <v>34.857142857142854</v>
      </c>
      <c r="O125" s="18" t="s">
        <v>41</v>
      </c>
      <c r="P125" s="50">
        <f t="shared" si="43"/>
        <v>8</v>
      </c>
      <c r="Q125" s="48">
        <v>11</v>
      </c>
      <c r="R125" s="48" t="s">
        <v>44</v>
      </c>
      <c r="S125" s="28" t="s">
        <v>46</v>
      </c>
      <c r="T125" s="48">
        <v>1</v>
      </c>
      <c r="U125" s="48">
        <v>30</v>
      </c>
      <c r="V125" s="51">
        <f t="shared" si="44"/>
        <v>1.3736263736263736</v>
      </c>
      <c r="W125" s="50">
        <f t="shared" si="45"/>
        <v>2154</v>
      </c>
      <c r="X125" s="35">
        <f t="shared" si="46"/>
        <v>98.626373626373635</v>
      </c>
      <c r="Y125" s="48">
        <v>81</v>
      </c>
      <c r="Z125" s="36">
        <f t="shared" si="47"/>
        <v>3.7087912087912089</v>
      </c>
      <c r="AA125" s="48">
        <f t="shared" si="39"/>
        <v>2073</v>
      </c>
      <c r="AB125" s="48">
        <v>10</v>
      </c>
      <c r="AC125" s="26">
        <f t="shared" si="48"/>
        <v>0.482392667631452</v>
      </c>
      <c r="AD125" s="48">
        <f t="shared" si="49"/>
        <v>2063</v>
      </c>
      <c r="AE125" s="52">
        <v>3</v>
      </c>
      <c r="AF125" s="52" t="s">
        <v>42</v>
      </c>
      <c r="AG125" s="52" t="s">
        <v>54</v>
      </c>
      <c r="AH125" s="27">
        <v>2</v>
      </c>
      <c r="AI125" s="21" t="s">
        <v>43</v>
      </c>
      <c r="AJ125" s="48">
        <v>316</v>
      </c>
      <c r="AK125" s="29">
        <f t="shared" si="50"/>
        <v>15.243608297153884</v>
      </c>
      <c r="AL125" s="48">
        <v>55</v>
      </c>
      <c r="AM125" s="48">
        <f t="shared" si="51"/>
        <v>1692</v>
      </c>
      <c r="AN125" s="51">
        <f t="shared" si="52"/>
        <v>82.016480853126524</v>
      </c>
    </row>
    <row r="126" spans="1:40" x14ac:dyDescent="0.3">
      <c r="A126" s="15">
        <v>43731</v>
      </c>
      <c r="B126" s="2" t="s">
        <v>50</v>
      </c>
      <c r="C126" s="2">
        <v>10</v>
      </c>
      <c r="D126" s="2" t="s">
        <v>48</v>
      </c>
      <c r="E126" s="31">
        <v>43488</v>
      </c>
      <c r="F126" s="15">
        <f t="shared" si="33"/>
        <v>43655</v>
      </c>
      <c r="G126" s="32">
        <v>7052</v>
      </c>
      <c r="H126" s="32">
        <v>7050</v>
      </c>
      <c r="I126" s="32">
        <f>SUM(G126-H126)</f>
        <v>2</v>
      </c>
      <c r="J126" s="16">
        <v>7050</v>
      </c>
      <c r="K126" s="16">
        <v>43</v>
      </c>
      <c r="L126" s="15">
        <v>43732</v>
      </c>
      <c r="M126" s="15">
        <f t="shared" si="41"/>
        <v>43760</v>
      </c>
      <c r="N126" s="4">
        <f t="shared" si="42"/>
        <v>34.857142857142854</v>
      </c>
      <c r="O126" s="18" t="s">
        <v>41</v>
      </c>
      <c r="P126" s="19">
        <f t="shared" si="43"/>
        <v>1</v>
      </c>
      <c r="Q126" s="2">
        <v>1.1200000000000001</v>
      </c>
      <c r="R126" s="2" t="s">
        <v>44</v>
      </c>
      <c r="S126" s="28" t="s">
        <v>46</v>
      </c>
      <c r="T126" s="2">
        <v>1</v>
      </c>
      <c r="U126" s="16">
        <v>136</v>
      </c>
      <c r="V126" s="22">
        <f t="shared" si="44"/>
        <v>1.9290780141843971</v>
      </c>
      <c r="W126" s="23">
        <f t="shared" si="45"/>
        <v>6914</v>
      </c>
      <c r="X126" s="24">
        <f t="shared" si="46"/>
        <v>98.070921985815602</v>
      </c>
      <c r="Y126" s="16">
        <v>254</v>
      </c>
      <c r="Z126" s="25">
        <f t="shared" si="47"/>
        <v>3.602836879432624</v>
      </c>
      <c r="AA126" s="17">
        <f t="shared" si="39"/>
        <v>6660</v>
      </c>
      <c r="AB126" s="16">
        <v>370</v>
      </c>
      <c r="AC126" s="26">
        <f t="shared" si="48"/>
        <v>5.5555555555555554</v>
      </c>
      <c r="AD126" s="17">
        <f t="shared" si="49"/>
        <v>6290</v>
      </c>
      <c r="AE126" s="20">
        <v>4</v>
      </c>
      <c r="AF126" s="20" t="s">
        <v>42</v>
      </c>
      <c r="AG126" s="27" t="s">
        <v>54</v>
      </c>
      <c r="AH126" s="27">
        <v>2</v>
      </c>
      <c r="AI126" s="21" t="s">
        <v>43</v>
      </c>
      <c r="AJ126" s="16">
        <v>1322</v>
      </c>
      <c r="AK126" s="29">
        <f t="shared" si="50"/>
        <v>19.84984984984985</v>
      </c>
      <c r="AL126" s="16">
        <v>126</v>
      </c>
      <c r="AM126" s="17">
        <f t="shared" si="51"/>
        <v>4842</v>
      </c>
      <c r="AN126" s="22">
        <f t="shared" si="52"/>
        <v>76.979332273449913</v>
      </c>
    </row>
    <row r="127" spans="1:40" x14ac:dyDescent="0.3">
      <c r="A127" s="15">
        <v>43486</v>
      </c>
      <c r="B127" s="2" t="s">
        <v>124</v>
      </c>
      <c r="C127" s="30">
        <v>11</v>
      </c>
      <c r="D127" s="2" t="s">
        <v>48</v>
      </c>
      <c r="E127" s="15">
        <v>43250</v>
      </c>
      <c r="F127" s="15">
        <f t="shared" si="33"/>
        <v>43417</v>
      </c>
      <c r="G127" s="32"/>
      <c r="H127" s="32"/>
      <c r="I127" s="32"/>
      <c r="J127" s="16">
        <v>2666</v>
      </c>
      <c r="K127" s="16">
        <v>9</v>
      </c>
      <c r="L127" s="33">
        <v>43494</v>
      </c>
      <c r="M127" s="33">
        <f t="shared" si="41"/>
        <v>43522</v>
      </c>
      <c r="N127" s="4">
        <f t="shared" si="42"/>
        <v>34.857142857142854</v>
      </c>
      <c r="O127" s="18" t="s">
        <v>41</v>
      </c>
      <c r="P127" s="19">
        <f t="shared" si="43"/>
        <v>8</v>
      </c>
      <c r="Q127" s="2">
        <v>11</v>
      </c>
      <c r="R127" s="2" t="s">
        <v>44</v>
      </c>
      <c r="S127" s="28" t="s">
        <v>46</v>
      </c>
      <c r="T127" s="2">
        <v>1</v>
      </c>
      <c r="U127" s="16">
        <v>56</v>
      </c>
      <c r="V127" s="34">
        <f t="shared" si="44"/>
        <v>2.1005251312828208</v>
      </c>
      <c r="W127" s="23">
        <f t="shared" si="45"/>
        <v>2610</v>
      </c>
      <c r="X127" s="35">
        <f t="shared" si="46"/>
        <v>97.899474868717178</v>
      </c>
      <c r="Y127" s="16">
        <v>116</v>
      </c>
      <c r="Z127" s="36">
        <f t="shared" si="47"/>
        <v>4.3510877719429857</v>
      </c>
      <c r="AA127" s="16">
        <f t="shared" si="39"/>
        <v>2494</v>
      </c>
      <c r="AB127" s="32">
        <v>97</v>
      </c>
      <c r="AC127" s="26">
        <f t="shared" si="48"/>
        <v>3.8893344025661589</v>
      </c>
      <c r="AD127" s="32">
        <f t="shared" si="49"/>
        <v>2397</v>
      </c>
      <c r="AE127" s="20" t="s">
        <v>81</v>
      </c>
      <c r="AF127" s="20" t="s">
        <v>42</v>
      </c>
      <c r="AG127" s="27" t="s">
        <v>54</v>
      </c>
      <c r="AH127" s="27">
        <v>2</v>
      </c>
      <c r="AI127" s="21" t="s">
        <v>43</v>
      </c>
      <c r="AJ127" s="16">
        <v>416</v>
      </c>
      <c r="AK127" s="29">
        <f t="shared" si="50"/>
        <v>16.680032076984762</v>
      </c>
      <c r="AL127" s="16">
        <v>57</v>
      </c>
      <c r="AM127" s="16">
        <f t="shared" si="51"/>
        <v>1924</v>
      </c>
      <c r="AN127" s="34">
        <f t="shared" si="52"/>
        <v>80.267000417188143</v>
      </c>
    </row>
    <row r="128" spans="1:40" x14ac:dyDescent="0.3">
      <c r="A128" s="15">
        <v>43728</v>
      </c>
      <c r="B128" s="2" t="s">
        <v>61</v>
      </c>
      <c r="C128" s="2">
        <v>14</v>
      </c>
      <c r="D128" s="2" t="s">
        <v>62</v>
      </c>
      <c r="E128" s="15">
        <v>43488</v>
      </c>
      <c r="F128" s="15">
        <f t="shared" ref="F128:F189" si="53">SUM(E128+167)</f>
        <v>43655</v>
      </c>
      <c r="G128" s="32">
        <v>4900</v>
      </c>
      <c r="H128" s="32">
        <v>4900</v>
      </c>
      <c r="I128" s="32">
        <f t="shared" ref="I128:I133" si="54">SUM(G128-H128)</f>
        <v>0</v>
      </c>
      <c r="J128" s="16">
        <v>4900</v>
      </c>
      <c r="K128" s="16">
        <v>43</v>
      </c>
      <c r="L128" s="15">
        <v>43732</v>
      </c>
      <c r="M128" s="15">
        <f t="shared" si="41"/>
        <v>43760</v>
      </c>
      <c r="N128" s="4">
        <f t="shared" si="42"/>
        <v>34.857142857142854</v>
      </c>
      <c r="O128" s="18" t="s">
        <v>41</v>
      </c>
      <c r="P128" s="19">
        <f t="shared" si="43"/>
        <v>4</v>
      </c>
      <c r="Q128" s="2">
        <v>7.8</v>
      </c>
      <c r="R128" s="2" t="s">
        <v>42</v>
      </c>
      <c r="S128" s="21" t="s">
        <v>43</v>
      </c>
      <c r="T128" s="2">
        <v>2</v>
      </c>
      <c r="U128" s="16">
        <v>197</v>
      </c>
      <c r="V128" s="22">
        <f t="shared" si="44"/>
        <v>4.0204081632653068</v>
      </c>
      <c r="W128" s="23">
        <f t="shared" si="45"/>
        <v>4703</v>
      </c>
      <c r="X128" s="24">
        <f t="shared" si="46"/>
        <v>95.979591836734684</v>
      </c>
      <c r="Y128" s="16">
        <v>221</v>
      </c>
      <c r="Z128" s="25">
        <f t="shared" si="47"/>
        <v>4.5102040816326534</v>
      </c>
      <c r="AA128" s="17">
        <f t="shared" si="39"/>
        <v>4482</v>
      </c>
      <c r="AB128" s="16">
        <v>97</v>
      </c>
      <c r="AC128" s="26">
        <f t="shared" si="48"/>
        <v>2.1642124051762606</v>
      </c>
      <c r="AD128" s="17">
        <f t="shared" si="49"/>
        <v>4385</v>
      </c>
      <c r="AE128" s="20" t="s">
        <v>138</v>
      </c>
      <c r="AF128" s="20" t="s">
        <v>42</v>
      </c>
      <c r="AG128" s="27" t="s">
        <v>54</v>
      </c>
      <c r="AH128" s="27">
        <v>2</v>
      </c>
      <c r="AI128" s="21" t="s">
        <v>43</v>
      </c>
      <c r="AJ128" s="16">
        <v>900</v>
      </c>
      <c r="AK128" s="29">
        <f t="shared" si="50"/>
        <v>20.080321285140563</v>
      </c>
      <c r="AL128" s="16">
        <v>95</v>
      </c>
      <c r="AM128" s="17">
        <f t="shared" si="51"/>
        <v>3390</v>
      </c>
      <c r="AN128" s="22">
        <f t="shared" si="52"/>
        <v>77.309007981755983</v>
      </c>
    </row>
    <row r="129" spans="1:40" x14ac:dyDescent="0.3">
      <c r="A129" s="15">
        <v>43731</v>
      </c>
      <c r="B129" s="2" t="s">
        <v>61</v>
      </c>
      <c r="C129" s="2">
        <v>14</v>
      </c>
      <c r="D129" s="2" t="s">
        <v>62</v>
      </c>
      <c r="E129" s="15">
        <v>43488</v>
      </c>
      <c r="F129" s="15">
        <f t="shared" si="53"/>
        <v>43655</v>
      </c>
      <c r="G129" s="32">
        <v>6000</v>
      </c>
      <c r="H129" s="32">
        <v>5999</v>
      </c>
      <c r="I129" s="32">
        <f t="shared" si="54"/>
        <v>1</v>
      </c>
      <c r="J129" s="16">
        <v>5999</v>
      </c>
      <c r="K129" s="16">
        <v>43</v>
      </c>
      <c r="L129" s="15">
        <v>43732</v>
      </c>
      <c r="M129" s="15">
        <f t="shared" si="41"/>
        <v>43760</v>
      </c>
      <c r="N129" s="4">
        <f t="shared" si="42"/>
        <v>34.857142857142854</v>
      </c>
      <c r="O129" s="18" t="s">
        <v>41</v>
      </c>
      <c r="P129" s="19">
        <f t="shared" si="43"/>
        <v>1</v>
      </c>
      <c r="Q129" s="2">
        <v>8</v>
      </c>
      <c r="R129" s="2" t="s">
        <v>42</v>
      </c>
      <c r="S129" s="21" t="s">
        <v>43</v>
      </c>
      <c r="T129" s="2">
        <v>2</v>
      </c>
      <c r="U129" s="16">
        <v>234</v>
      </c>
      <c r="V129" s="22">
        <f t="shared" si="44"/>
        <v>3.9006501083513916</v>
      </c>
      <c r="W129" s="23">
        <f t="shared" si="45"/>
        <v>5765</v>
      </c>
      <c r="X129" s="24">
        <f t="shared" si="46"/>
        <v>96.099349891648615</v>
      </c>
      <c r="Y129" s="16">
        <v>310</v>
      </c>
      <c r="Z129" s="25">
        <f t="shared" si="47"/>
        <v>5.1675279213202208</v>
      </c>
      <c r="AA129" s="17">
        <f t="shared" si="39"/>
        <v>5455</v>
      </c>
      <c r="AB129" s="16">
        <v>61</v>
      </c>
      <c r="AC129" s="26">
        <f t="shared" si="48"/>
        <v>1.1182401466544454</v>
      </c>
      <c r="AD129" s="17">
        <f t="shared" si="49"/>
        <v>5394</v>
      </c>
      <c r="AE129" s="20">
        <v>2</v>
      </c>
      <c r="AF129" s="20" t="s">
        <v>42</v>
      </c>
      <c r="AG129" s="27" t="s">
        <v>54</v>
      </c>
      <c r="AH129" s="27">
        <v>2</v>
      </c>
      <c r="AI129" s="21" t="s">
        <v>43</v>
      </c>
      <c r="AJ129" s="16">
        <v>1118</v>
      </c>
      <c r="AK129" s="29">
        <f t="shared" si="50"/>
        <v>20.494958753437214</v>
      </c>
      <c r="AL129" s="16">
        <v>108</v>
      </c>
      <c r="AM129" s="17">
        <f t="shared" si="51"/>
        <v>4168</v>
      </c>
      <c r="AN129" s="22">
        <f t="shared" si="52"/>
        <v>77.271041898405628</v>
      </c>
    </row>
    <row r="130" spans="1:40" ht="24" x14ac:dyDescent="0.3">
      <c r="A130" s="15">
        <v>43601</v>
      </c>
      <c r="B130" s="2" t="s">
        <v>64</v>
      </c>
      <c r="C130" s="2">
        <v>19</v>
      </c>
      <c r="D130" s="2" t="s">
        <v>65</v>
      </c>
      <c r="E130" s="31">
        <v>43362</v>
      </c>
      <c r="F130" s="15">
        <f t="shared" si="53"/>
        <v>43529</v>
      </c>
      <c r="G130" s="32">
        <v>10540</v>
      </c>
      <c r="H130" s="32">
        <v>10525</v>
      </c>
      <c r="I130" s="32">
        <f t="shared" si="54"/>
        <v>15</v>
      </c>
      <c r="J130" s="16">
        <v>10525</v>
      </c>
      <c r="K130" s="16">
        <v>25</v>
      </c>
      <c r="L130" s="33">
        <v>43606</v>
      </c>
      <c r="M130" s="33">
        <f t="shared" si="41"/>
        <v>43634</v>
      </c>
      <c r="N130" s="4">
        <f t="shared" si="42"/>
        <v>34.857142857142854</v>
      </c>
      <c r="O130" s="18" t="s">
        <v>41</v>
      </c>
      <c r="P130" s="19">
        <f t="shared" si="43"/>
        <v>5</v>
      </c>
      <c r="Q130" s="2" t="s">
        <v>139</v>
      </c>
      <c r="R130" s="2" t="s">
        <v>44</v>
      </c>
      <c r="S130" s="28" t="s">
        <v>46</v>
      </c>
      <c r="T130" s="2">
        <v>1</v>
      </c>
      <c r="U130" s="16">
        <v>150</v>
      </c>
      <c r="V130" s="34">
        <f t="shared" si="44"/>
        <v>1.4251781472684086</v>
      </c>
      <c r="W130" s="23">
        <f t="shared" si="45"/>
        <v>10375</v>
      </c>
      <c r="X130" s="35">
        <f t="shared" si="46"/>
        <v>98.574821852731588</v>
      </c>
      <c r="Y130" s="16">
        <v>483</v>
      </c>
      <c r="Z130" s="36">
        <f t="shared" si="47"/>
        <v>4.5890736342042757</v>
      </c>
      <c r="AA130" s="16">
        <f t="shared" si="39"/>
        <v>9892</v>
      </c>
      <c r="AB130" s="32">
        <v>337</v>
      </c>
      <c r="AC130" s="26">
        <f t="shared" si="48"/>
        <v>3.4067933683784877</v>
      </c>
      <c r="AD130" s="32">
        <f t="shared" si="49"/>
        <v>9555</v>
      </c>
      <c r="AE130" s="20">
        <v>5</v>
      </c>
      <c r="AF130" s="20" t="s">
        <v>53</v>
      </c>
      <c r="AG130" s="27" t="s">
        <v>54</v>
      </c>
      <c r="AH130" s="27">
        <v>3</v>
      </c>
      <c r="AI130" s="21" t="s">
        <v>55</v>
      </c>
      <c r="AJ130" s="16">
        <v>1548</v>
      </c>
      <c r="AK130" s="29">
        <f t="shared" si="50"/>
        <v>15.649009300444805</v>
      </c>
      <c r="AL130" s="16">
        <v>515</v>
      </c>
      <c r="AM130" s="16">
        <f t="shared" si="51"/>
        <v>7492</v>
      </c>
      <c r="AN130" s="34">
        <f t="shared" si="52"/>
        <v>78.409209837781262</v>
      </c>
    </row>
    <row r="131" spans="1:40" x14ac:dyDescent="0.3">
      <c r="A131" s="15">
        <v>43675</v>
      </c>
      <c r="B131" s="2" t="s">
        <v>67</v>
      </c>
      <c r="C131" s="2">
        <v>2</v>
      </c>
      <c r="D131" s="2" t="s">
        <v>54</v>
      </c>
      <c r="E131" s="15">
        <v>43432</v>
      </c>
      <c r="F131" s="15">
        <f t="shared" si="53"/>
        <v>43599</v>
      </c>
      <c r="G131" s="32">
        <v>6700</v>
      </c>
      <c r="H131" s="32">
        <v>6682</v>
      </c>
      <c r="I131" s="32">
        <f t="shared" si="54"/>
        <v>18</v>
      </c>
      <c r="J131" s="16">
        <v>90</v>
      </c>
      <c r="K131" s="16" t="s">
        <v>72</v>
      </c>
      <c r="L131" s="33">
        <v>43678</v>
      </c>
      <c r="M131" s="33">
        <f t="shared" si="41"/>
        <v>43706</v>
      </c>
      <c r="N131" s="4">
        <f t="shared" si="42"/>
        <v>35.142857142857146</v>
      </c>
      <c r="O131" s="18" t="s">
        <v>41</v>
      </c>
      <c r="P131" s="19">
        <f t="shared" si="43"/>
        <v>3</v>
      </c>
      <c r="Q131" s="2">
        <v>3</v>
      </c>
      <c r="R131" s="2" t="s">
        <v>44</v>
      </c>
      <c r="S131" s="28" t="s">
        <v>46</v>
      </c>
      <c r="T131" s="2">
        <v>1</v>
      </c>
      <c r="U131" s="16">
        <v>5</v>
      </c>
      <c r="V131" s="34">
        <f t="shared" si="44"/>
        <v>5.5555555555555554</v>
      </c>
      <c r="W131" s="23">
        <f t="shared" si="45"/>
        <v>85</v>
      </c>
      <c r="X131" s="35">
        <f t="shared" si="46"/>
        <v>94.444444444444443</v>
      </c>
      <c r="Y131" s="16">
        <v>3</v>
      </c>
      <c r="Z131" s="36">
        <f t="shared" si="47"/>
        <v>3.3333333333333335</v>
      </c>
      <c r="AA131" s="16">
        <f t="shared" si="39"/>
        <v>82</v>
      </c>
      <c r="AB131" s="32">
        <v>1</v>
      </c>
      <c r="AC131" s="26">
        <f t="shared" si="48"/>
        <v>1.2195121951219512</v>
      </c>
      <c r="AD131" s="32">
        <f t="shared" si="49"/>
        <v>81</v>
      </c>
      <c r="AE131" s="20">
        <v>6</v>
      </c>
      <c r="AF131" s="20" t="s">
        <v>44</v>
      </c>
      <c r="AG131" s="27" t="s">
        <v>45</v>
      </c>
      <c r="AH131" s="27">
        <v>1</v>
      </c>
      <c r="AI131" s="28" t="s">
        <v>46</v>
      </c>
      <c r="AJ131" s="16">
        <v>21</v>
      </c>
      <c r="AK131" s="29">
        <f t="shared" si="50"/>
        <v>25.609756097560975</v>
      </c>
      <c r="AL131" s="16">
        <v>9</v>
      </c>
      <c r="AM131" s="16">
        <f t="shared" si="51"/>
        <v>51</v>
      </c>
      <c r="AN131" s="34">
        <f t="shared" si="52"/>
        <v>62.962962962962962</v>
      </c>
    </row>
    <row r="132" spans="1:40" x14ac:dyDescent="0.3">
      <c r="A132" s="37">
        <v>43675</v>
      </c>
      <c r="B132" s="38" t="s">
        <v>68</v>
      </c>
      <c r="C132" s="38">
        <v>4</v>
      </c>
      <c r="D132" s="2" t="s">
        <v>45</v>
      </c>
      <c r="E132" s="37">
        <v>43432</v>
      </c>
      <c r="F132" s="37">
        <f t="shared" si="53"/>
        <v>43599</v>
      </c>
      <c r="G132" s="38">
        <v>8200</v>
      </c>
      <c r="H132" s="38">
        <v>8200</v>
      </c>
      <c r="I132" s="38">
        <f t="shared" si="54"/>
        <v>0</v>
      </c>
      <c r="J132" s="38">
        <v>90</v>
      </c>
      <c r="K132" s="38" t="s">
        <v>72</v>
      </c>
      <c r="L132" s="37">
        <v>43678</v>
      </c>
      <c r="M132" s="37">
        <f t="shared" si="41"/>
        <v>43706</v>
      </c>
      <c r="N132" s="39">
        <f t="shared" si="42"/>
        <v>35.142857142857146</v>
      </c>
      <c r="O132" s="18" t="s">
        <v>41</v>
      </c>
      <c r="P132" s="40">
        <f t="shared" si="43"/>
        <v>3</v>
      </c>
      <c r="Q132" s="38">
        <v>3</v>
      </c>
      <c r="R132" s="38" t="s">
        <v>44</v>
      </c>
      <c r="S132" s="28" t="s">
        <v>46</v>
      </c>
      <c r="T132" s="38">
        <v>1</v>
      </c>
      <c r="U132" s="38">
        <v>3</v>
      </c>
      <c r="V132" s="41">
        <f t="shared" si="44"/>
        <v>3.3333333333333335</v>
      </c>
      <c r="W132" s="40">
        <f t="shared" si="45"/>
        <v>87</v>
      </c>
      <c r="X132" s="35">
        <f t="shared" si="46"/>
        <v>96.666666666666671</v>
      </c>
      <c r="Y132" s="38">
        <v>2</v>
      </c>
      <c r="Z132" s="36">
        <f t="shared" si="47"/>
        <v>2.2222222222222223</v>
      </c>
      <c r="AA132" s="38">
        <f t="shared" si="39"/>
        <v>85</v>
      </c>
      <c r="AB132" s="38">
        <v>1</v>
      </c>
      <c r="AC132" s="26">
        <f t="shared" si="48"/>
        <v>1.1764705882352942</v>
      </c>
      <c r="AD132" s="38">
        <f t="shared" si="49"/>
        <v>84</v>
      </c>
      <c r="AE132" s="42">
        <v>6</v>
      </c>
      <c r="AF132" s="42" t="s">
        <v>44</v>
      </c>
      <c r="AG132" s="42" t="s">
        <v>45</v>
      </c>
      <c r="AH132" s="27">
        <v>1</v>
      </c>
      <c r="AI132" s="28" t="s">
        <v>46</v>
      </c>
      <c r="AJ132" s="38">
        <v>26</v>
      </c>
      <c r="AK132" s="29">
        <f t="shared" si="50"/>
        <v>30.588235294117649</v>
      </c>
      <c r="AL132" s="38">
        <v>5</v>
      </c>
      <c r="AM132" s="38">
        <f t="shared" si="51"/>
        <v>53</v>
      </c>
      <c r="AN132" s="41">
        <f t="shared" si="52"/>
        <v>63.095238095238095</v>
      </c>
    </row>
    <row r="133" spans="1:40" x14ac:dyDescent="0.3">
      <c r="A133" s="37">
        <v>43672</v>
      </c>
      <c r="B133" s="38" t="s">
        <v>68</v>
      </c>
      <c r="C133" s="38">
        <v>4</v>
      </c>
      <c r="D133" s="2" t="s">
        <v>45</v>
      </c>
      <c r="E133" s="37">
        <v>43432</v>
      </c>
      <c r="F133" s="37">
        <f t="shared" si="53"/>
        <v>43599</v>
      </c>
      <c r="G133" s="38">
        <v>11280</v>
      </c>
      <c r="H133" s="38">
        <v>11267</v>
      </c>
      <c r="I133" s="38">
        <f t="shared" si="54"/>
        <v>13</v>
      </c>
      <c r="J133" s="38">
        <v>11267</v>
      </c>
      <c r="K133" s="38" t="s">
        <v>72</v>
      </c>
      <c r="L133" s="37">
        <v>43678</v>
      </c>
      <c r="M133" s="37">
        <f t="shared" si="41"/>
        <v>43706</v>
      </c>
      <c r="N133" s="39">
        <f t="shared" si="42"/>
        <v>35.142857142857146</v>
      </c>
      <c r="O133" s="18" t="s">
        <v>41</v>
      </c>
      <c r="P133" s="40">
        <f t="shared" si="43"/>
        <v>6</v>
      </c>
      <c r="Q133" s="38" t="s">
        <v>106</v>
      </c>
      <c r="R133" s="38" t="s">
        <v>44</v>
      </c>
      <c r="S133" s="28" t="s">
        <v>46</v>
      </c>
      <c r="T133" s="38">
        <v>1</v>
      </c>
      <c r="U133" s="38">
        <v>449</v>
      </c>
      <c r="V133" s="41">
        <f t="shared" si="44"/>
        <v>3.9850891985444217</v>
      </c>
      <c r="W133" s="40">
        <f t="shared" si="45"/>
        <v>10818</v>
      </c>
      <c r="X133" s="35">
        <f t="shared" si="46"/>
        <v>96.014910801455571</v>
      </c>
      <c r="Y133" s="38">
        <v>416</v>
      </c>
      <c r="Z133" s="36">
        <f t="shared" si="47"/>
        <v>3.6921984556669925</v>
      </c>
      <c r="AA133" s="38">
        <f t="shared" si="39"/>
        <v>10402</v>
      </c>
      <c r="AB133" s="38">
        <v>134</v>
      </c>
      <c r="AC133" s="26">
        <f t="shared" si="48"/>
        <v>1.2882138050374927</v>
      </c>
      <c r="AD133" s="38">
        <f t="shared" si="49"/>
        <v>10268</v>
      </c>
      <c r="AE133" s="42" t="s">
        <v>69</v>
      </c>
      <c r="AF133" s="42" t="s">
        <v>44</v>
      </c>
      <c r="AG133" s="42" t="s">
        <v>45</v>
      </c>
      <c r="AH133" s="27">
        <v>1</v>
      </c>
      <c r="AI133" s="28" t="s">
        <v>46</v>
      </c>
      <c r="AJ133" s="38">
        <v>1864</v>
      </c>
      <c r="AK133" s="29">
        <f t="shared" si="50"/>
        <v>17.919630840223036</v>
      </c>
      <c r="AL133" s="38">
        <v>271</v>
      </c>
      <c r="AM133" s="38">
        <f t="shared" si="51"/>
        <v>8133</v>
      </c>
      <c r="AN133" s="41">
        <f t="shared" si="52"/>
        <v>79.207245812232173</v>
      </c>
    </row>
    <row r="134" spans="1:40" x14ac:dyDescent="0.3">
      <c r="A134" s="47">
        <v>43493</v>
      </c>
      <c r="B134" s="48" t="s">
        <v>116</v>
      </c>
      <c r="C134" s="48">
        <v>5</v>
      </c>
      <c r="D134" s="2" t="s">
        <v>45</v>
      </c>
      <c r="E134" s="47">
        <v>43250</v>
      </c>
      <c r="F134" s="47">
        <f t="shared" si="53"/>
        <v>43417</v>
      </c>
      <c r="G134" s="48"/>
      <c r="H134" s="48"/>
      <c r="I134" s="48"/>
      <c r="J134" s="48">
        <v>9240</v>
      </c>
      <c r="K134" s="48" t="s">
        <v>140</v>
      </c>
      <c r="L134" s="47">
        <v>43496</v>
      </c>
      <c r="M134" s="47">
        <f t="shared" si="41"/>
        <v>43524</v>
      </c>
      <c r="N134" s="49">
        <f t="shared" si="42"/>
        <v>35.142857142857146</v>
      </c>
      <c r="O134" s="18" t="s">
        <v>41</v>
      </c>
      <c r="P134" s="50">
        <f t="shared" si="43"/>
        <v>3</v>
      </c>
      <c r="Q134" s="48">
        <v>6</v>
      </c>
      <c r="R134" s="48" t="s">
        <v>44</v>
      </c>
      <c r="S134" s="28" t="s">
        <v>46</v>
      </c>
      <c r="T134" s="48">
        <v>1</v>
      </c>
      <c r="U134" s="48">
        <v>138</v>
      </c>
      <c r="V134" s="51">
        <f t="shared" si="44"/>
        <v>1.4935064935064934</v>
      </c>
      <c r="W134" s="50">
        <f t="shared" si="45"/>
        <v>9102</v>
      </c>
      <c r="X134" s="35">
        <f t="shared" si="46"/>
        <v>98.506493506493513</v>
      </c>
      <c r="Y134" s="48">
        <v>200</v>
      </c>
      <c r="Z134" s="36">
        <f t="shared" si="47"/>
        <v>2.1645021645021645</v>
      </c>
      <c r="AA134" s="48">
        <f t="shared" si="39"/>
        <v>8902</v>
      </c>
      <c r="AB134" s="48">
        <v>92</v>
      </c>
      <c r="AC134" s="26">
        <f t="shared" si="48"/>
        <v>1.0334756234554032</v>
      </c>
      <c r="AD134" s="48">
        <f t="shared" si="49"/>
        <v>8810</v>
      </c>
      <c r="AE134" s="52" t="s">
        <v>63</v>
      </c>
      <c r="AF134" s="52" t="s">
        <v>44</v>
      </c>
      <c r="AG134" s="52" t="s">
        <v>45</v>
      </c>
      <c r="AH134" s="27">
        <v>1</v>
      </c>
      <c r="AI134" s="28" t="s">
        <v>46</v>
      </c>
      <c r="AJ134" s="48">
        <v>1306</v>
      </c>
      <c r="AK134" s="29">
        <f t="shared" si="50"/>
        <v>14.670860480790834</v>
      </c>
      <c r="AL134" s="48">
        <v>205</v>
      </c>
      <c r="AM134" s="48">
        <f t="shared" si="51"/>
        <v>7299</v>
      </c>
      <c r="AN134" s="51">
        <f t="shared" si="52"/>
        <v>82.849035187287186</v>
      </c>
    </row>
    <row r="135" spans="1:40" x14ac:dyDescent="0.3">
      <c r="A135" s="15">
        <v>43731</v>
      </c>
      <c r="B135" s="2" t="s">
        <v>47</v>
      </c>
      <c r="C135" s="30">
        <v>9</v>
      </c>
      <c r="D135" s="2" t="s">
        <v>48</v>
      </c>
      <c r="E135" s="31">
        <v>43488</v>
      </c>
      <c r="F135" s="15">
        <f t="shared" si="53"/>
        <v>43655</v>
      </c>
      <c r="G135" s="32">
        <v>7270</v>
      </c>
      <c r="H135" s="32">
        <v>7254</v>
      </c>
      <c r="I135" s="32">
        <f t="shared" ref="I135:I140" si="55">SUM(G135-H135)</f>
        <v>16</v>
      </c>
      <c r="J135" s="16">
        <v>7254</v>
      </c>
      <c r="K135" s="16" t="s">
        <v>88</v>
      </c>
      <c r="L135" s="15">
        <v>43734</v>
      </c>
      <c r="M135" s="15">
        <f t="shared" si="41"/>
        <v>43762</v>
      </c>
      <c r="N135" s="4">
        <f t="shared" si="42"/>
        <v>35.142857142857146</v>
      </c>
      <c r="O135" s="18" t="s">
        <v>41</v>
      </c>
      <c r="P135" s="19">
        <f t="shared" si="43"/>
        <v>3</v>
      </c>
      <c r="Q135" s="2">
        <v>6.12</v>
      </c>
      <c r="R135" s="2" t="s">
        <v>44</v>
      </c>
      <c r="S135" s="28" t="s">
        <v>46</v>
      </c>
      <c r="T135" s="2">
        <v>1</v>
      </c>
      <c r="U135" s="16">
        <v>395</v>
      </c>
      <c r="V135" s="22">
        <f t="shared" si="44"/>
        <v>5.445271574303832</v>
      </c>
      <c r="W135" s="23">
        <f t="shared" si="45"/>
        <v>6859</v>
      </c>
      <c r="X135" s="24">
        <f t="shared" si="46"/>
        <v>94.554728425696169</v>
      </c>
      <c r="Y135" s="16">
        <v>225</v>
      </c>
      <c r="Z135" s="25">
        <f t="shared" si="47"/>
        <v>3.1017369727047148</v>
      </c>
      <c r="AA135" s="17">
        <f t="shared" si="39"/>
        <v>6634</v>
      </c>
      <c r="AB135" s="16">
        <v>254</v>
      </c>
      <c r="AC135" s="26">
        <f t="shared" si="48"/>
        <v>3.8287609285498947</v>
      </c>
      <c r="AD135" s="17">
        <f t="shared" si="49"/>
        <v>6380</v>
      </c>
      <c r="AE135" s="20">
        <v>6</v>
      </c>
      <c r="AF135" s="20" t="s">
        <v>44</v>
      </c>
      <c r="AG135" s="27" t="s">
        <v>45</v>
      </c>
      <c r="AH135" s="27">
        <v>1</v>
      </c>
      <c r="AI135" s="28" t="s">
        <v>46</v>
      </c>
      <c r="AJ135" s="16">
        <v>1040</v>
      </c>
      <c r="AK135" s="29">
        <f t="shared" si="50"/>
        <v>15.676816400361773</v>
      </c>
      <c r="AL135" s="16">
        <v>121</v>
      </c>
      <c r="AM135" s="17">
        <f t="shared" si="51"/>
        <v>5219</v>
      </c>
      <c r="AN135" s="22">
        <f t="shared" si="52"/>
        <v>81.8025078369906</v>
      </c>
    </row>
    <row r="136" spans="1:40" x14ac:dyDescent="0.3">
      <c r="A136" s="15">
        <v>43493</v>
      </c>
      <c r="B136" s="2" t="s">
        <v>124</v>
      </c>
      <c r="C136" s="2">
        <v>11</v>
      </c>
      <c r="D136" s="2" t="s">
        <v>48</v>
      </c>
      <c r="E136" s="15">
        <v>43250</v>
      </c>
      <c r="F136" s="15">
        <f t="shared" si="53"/>
        <v>43417</v>
      </c>
      <c r="G136" s="16">
        <v>7177</v>
      </c>
      <c r="H136" s="16">
        <v>7177</v>
      </c>
      <c r="I136" s="16">
        <f t="shared" si="55"/>
        <v>0</v>
      </c>
      <c r="J136" s="16">
        <v>7177</v>
      </c>
      <c r="K136" s="16" t="s">
        <v>140</v>
      </c>
      <c r="L136" s="33">
        <v>43496</v>
      </c>
      <c r="M136" s="33">
        <f t="shared" si="41"/>
        <v>43524</v>
      </c>
      <c r="N136" s="4">
        <f t="shared" si="42"/>
        <v>35.142857142857146</v>
      </c>
      <c r="O136" s="18" t="s">
        <v>41</v>
      </c>
      <c r="P136" s="19">
        <f t="shared" si="43"/>
        <v>3</v>
      </c>
      <c r="Q136" s="2">
        <v>1</v>
      </c>
      <c r="R136" s="2" t="s">
        <v>44</v>
      </c>
      <c r="S136" s="28" t="s">
        <v>46</v>
      </c>
      <c r="T136" s="2">
        <v>1</v>
      </c>
      <c r="U136" s="16">
        <v>176</v>
      </c>
      <c r="V136" s="34">
        <f t="shared" si="44"/>
        <v>2.4522781106311826</v>
      </c>
      <c r="W136" s="23">
        <f t="shared" si="45"/>
        <v>7001</v>
      </c>
      <c r="X136" s="35">
        <f t="shared" si="46"/>
        <v>97.547721889368816</v>
      </c>
      <c r="Y136" s="16">
        <v>269</v>
      </c>
      <c r="Z136" s="36">
        <f t="shared" si="47"/>
        <v>3.7480841577260691</v>
      </c>
      <c r="AA136" s="16">
        <f t="shared" si="39"/>
        <v>6732</v>
      </c>
      <c r="AB136" s="32">
        <v>299</v>
      </c>
      <c r="AC136" s="26">
        <f t="shared" si="48"/>
        <v>4.4414735591206176</v>
      </c>
      <c r="AD136" s="32">
        <f t="shared" si="49"/>
        <v>6433</v>
      </c>
      <c r="AE136" s="20">
        <v>2.2999999999999998</v>
      </c>
      <c r="AF136" s="20" t="s">
        <v>44</v>
      </c>
      <c r="AG136" s="27" t="s">
        <v>45</v>
      </c>
      <c r="AH136" s="27">
        <v>1</v>
      </c>
      <c r="AI136" s="28" t="s">
        <v>46</v>
      </c>
      <c r="AJ136" s="16">
        <v>1043</v>
      </c>
      <c r="AK136" s="29">
        <f t="shared" si="50"/>
        <v>15.493166963755199</v>
      </c>
      <c r="AL136" s="16">
        <v>180</v>
      </c>
      <c r="AM136" s="16">
        <f t="shared" si="51"/>
        <v>5210</v>
      </c>
      <c r="AN136" s="34">
        <f t="shared" si="52"/>
        <v>80.988652261775215</v>
      </c>
    </row>
    <row r="137" spans="1:40" x14ac:dyDescent="0.3">
      <c r="A137" s="15">
        <v>43733</v>
      </c>
      <c r="B137" s="2" t="s">
        <v>61</v>
      </c>
      <c r="C137" s="2">
        <v>14</v>
      </c>
      <c r="D137" s="2" t="s">
        <v>62</v>
      </c>
      <c r="E137" s="15">
        <v>43488</v>
      </c>
      <c r="F137" s="15">
        <f t="shared" si="53"/>
        <v>43655</v>
      </c>
      <c r="G137" s="32">
        <v>5200</v>
      </c>
      <c r="H137" s="32">
        <v>5196</v>
      </c>
      <c r="I137" s="32">
        <f t="shared" si="55"/>
        <v>4</v>
      </c>
      <c r="J137" s="16">
        <v>5196</v>
      </c>
      <c r="K137" s="16" t="s">
        <v>88</v>
      </c>
      <c r="L137" s="15">
        <v>43734</v>
      </c>
      <c r="M137" s="15">
        <f t="shared" si="41"/>
        <v>43762</v>
      </c>
      <c r="N137" s="4">
        <f t="shared" si="42"/>
        <v>35.142857142857146</v>
      </c>
      <c r="O137" s="18" t="s">
        <v>41</v>
      </c>
      <c r="P137" s="19">
        <f t="shared" si="43"/>
        <v>1</v>
      </c>
      <c r="Q137" s="2">
        <v>3</v>
      </c>
      <c r="R137" s="2" t="s">
        <v>44</v>
      </c>
      <c r="S137" s="28" t="s">
        <v>46</v>
      </c>
      <c r="T137" s="2">
        <v>1</v>
      </c>
      <c r="U137" s="16">
        <v>210</v>
      </c>
      <c r="V137" s="22">
        <f t="shared" si="44"/>
        <v>4.0415704387990763</v>
      </c>
      <c r="W137" s="23">
        <f t="shared" si="45"/>
        <v>4986</v>
      </c>
      <c r="X137" s="24">
        <f t="shared" si="46"/>
        <v>95.958429561200916</v>
      </c>
      <c r="Y137" s="16">
        <v>194</v>
      </c>
      <c r="Z137" s="25">
        <f t="shared" si="47"/>
        <v>3.7336412625096229</v>
      </c>
      <c r="AA137" s="17">
        <f t="shared" si="39"/>
        <v>4792</v>
      </c>
      <c r="AB137" s="16">
        <v>80</v>
      </c>
      <c r="AC137" s="26">
        <f t="shared" si="48"/>
        <v>1.669449081803005</v>
      </c>
      <c r="AD137" s="17">
        <f t="shared" si="49"/>
        <v>4712</v>
      </c>
      <c r="AE137" s="20">
        <v>3.4</v>
      </c>
      <c r="AF137" s="20" t="s">
        <v>44</v>
      </c>
      <c r="AG137" s="27" t="s">
        <v>45</v>
      </c>
      <c r="AH137" s="27">
        <v>1</v>
      </c>
      <c r="AI137" s="28" t="s">
        <v>46</v>
      </c>
      <c r="AJ137" s="16">
        <v>960</v>
      </c>
      <c r="AK137" s="29">
        <f t="shared" si="50"/>
        <v>20.033388981636062</v>
      </c>
      <c r="AL137" s="16">
        <v>193</v>
      </c>
      <c r="AM137" s="17">
        <f t="shared" si="51"/>
        <v>3559</v>
      </c>
      <c r="AN137" s="22">
        <f t="shared" si="52"/>
        <v>75.530560271646863</v>
      </c>
    </row>
    <row r="138" spans="1:40" x14ac:dyDescent="0.3">
      <c r="A138" s="15">
        <v>43672</v>
      </c>
      <c r="B138" s="30" t="s">
        <v>141</v>
      </c>
      <c r="C138" s="2">
        <v>16</v>
      </c>
      <c r="D138" s="30" t="s">
        <v>52</v>
      </c>
      <c r="E138" s="31">
        <v>43432</v>
      </c>
      <c r="F138" s="15">
        <f t="shared" si="53"/>
        <v>43599</v>
      </c>
      <c r="G138" s="32">
        <v>11380</v>
      </c>
      <c r="H138" s="32">
        <v>11331</v>
      </c>
      <c r="I138" s="32">
        <f t="shared" si="55"/>
        <v>49</v>
      </c>
      <c r="J138" s="16">
        <v>11331</v>
      </c>
      <c r="K138" s="16" t="s">
        <v>72</v>
      </c>
      <c r="L138" s="33">
        <v>43678</v>
      </c>
      <c r="M138" s="33">
        <f t="shared" si="41"/>
        <v>43706</v>
      </c>
      <c r="N138" s="4">
        <f t="shared" si="42"/>
        <v>35.142857142857146</v>
      </c>
      <c r="O138" s="18" t="s">
        <v>41</v>
      </c>
      <c r="P138" s="19">
        <f t="shared" si="43"/>
        <v>6</v>
      </c>
      <c r="Q138" s="2">
        <v>6</v>
      </c>
      <c r="R138" s="2" t="s">
        <v>44</v>
      </c>
      <c r="S138" s="28" t="s">
        <v>46</v>
      </c>
      <c r="T138" s="2">
        <v>1</v>
      </c>
      <c r="U138" s="16">
        <v>1303</v>
      </c>
      <c r="V138" s="34">
        <f t="shared" si="44"/>
        <v>11.499426352484335</v>
      </c>
      <c r="W138" s="23">
        <f t="shared" si="45"/>
        <v>10028</v>
      </c>
      <c r="X138" s="35">
        <f t="shared" si="46"/>
        <v>88.500573647515665</v>
      </c>
      <c r="Y138" s="16">
        <v>1007</v>
      </c>
      <c r="Z138" s="36">
        <f t="shared" si="47"/>
        <v>8.8871238196099203</v>
      </c>
      <c r="AA138" s="16">
        <f t="shared" si="39"/>
        <v>9021</v>
      </c>
      <c r="AB138" s="32">
        <v>503</v>
      </c>
      <c r="AC138" s="26">
        <f t="shared" si="48"/>
        <v>5.5758785057089018</v>
      </c>
      <c r="AD138" s="32">
        <f t="shared" si="49"/>
        <v>8518</v>
      </c>
      <c r="AE138" s="20" t="s">
        <v>63</v>
      </c>
      <c r="AF138" s="20" t="s">
        <v>44</v>
      </c>
      <c r="AG138" s="27" t="s">
        <v>45</v>
      </c>
      <c r="AH138" s="27">
        <v>1</v>
      </c>
      <c r="AI138" s="28" t="s">
        <v>46</v>
      </c>
      <c r="AJ138" s="16">
        <v>1827</v>
      </c>
      <c r="AK138" s="29">
        <f t="shared" si="50"/>
        <v>20.252743598270701</v>
      </c>
      <c r="AL138" s="16">
        <v>586</v>
      </c>
      <c r="AM138" s="16">
        <f t="shared" si="51"/>
        <v>6105</v>
      </c>
      <c r="AN138" s="34">
        <f t="shared" si="52"/>
        <v>71.671753932848077</v>
      </c>
    </row>
    <row r="139" spans="1:40" x14ac:dyDescent="0.3">
      <c r="A139" s="15">
        <v>43672</v>
      </c>
      <c r="B139" s="30" t="s">
        <v>51</v>
      </c>
      <c r="C139" s="30">
        <v>17</v>
      </c>
      <c r="D139" s="2" t="s">
        <v>52</v>
      </c>
      <c r="E139" s="31">
        <v>43432</v>
      </c>
      <c r="F139" s="15">
        <f t="shared" si="53"/>
        <v>43599</v>
      </c>
      <c r="G139" s="32">
        <v>10980</v>
      </c>
      <c r="H139" s="32">
        <v>10966</v>
      </c>
      <c r="I139" s="32">
        <f t="shared" si="55"/>
        <v>14</v>
      </c>
      <c r="J139" s="16">
        <v>10966</v>
      </c>
      <c r="K139" s="16" t="s">
        <v>72</v>
      </c>
      <c r="L139" s="33">
        <v>43678</v>
      </c>
      <c r="M139" s="33">
        <f t="shared" si="41"/>
        <v>43706</v>
      </c>
      <c r="N139" s="4">
        <f t="shared" si="42"/>
        <v>35.142857142857146</v>
      </c>
      <c r="O139" s="18" t="s">
        <v>41</v>
      </c>
      <c r="P139" s="19">
        <f t="shared" si="43"/>
        <v>6</v>
      </c>
      <c r="Q139" s="2">
        <v>6</v>
      </c>
      <c r="R139" s="2" t="s">
        <v>44</v>
      </c>
      <c r="S139" s="28" t="s">
        <v>46</v>
      </c>
      <c r="T139" s="2">
        <v>1</v>
      </c>
      <c r="U139" s="16">
        <v>312</v>
      </c>
      <c r="V139" s="34">
        <f t="shared" si="44"/>
        <v>2.8451577603501734</v>
      </c>
      <c r="W139" s="23">
        <f t="shared" si="45"/>
        <v>10654</v>
      </c>
      <c r="X139" s="35">
        <f t="shared" si="46"/>
        <v>97.154842239649824</v>
      </c>
      <c r="Y139" s="16">
        <v>633</v>
      </c>
      <c r="Z139" s="36">
        <f t="shared" si="47"/>
        <v>5.7723873791719855</v>
      </c>
      <c r="AA139" s="16">
        <f t="shared" si="39"/>
        <v>10021</v>
      </c>
      <c r="AB139" s="32">
        <v>300</v>
      </c>
      <c r="AC139" s="26">
        <f t="shared" si="48"/>
        <v>2.993713202275222</v>
      </c>
      <c r="AD139" s="32">
        <f t="shared" si="49"/>
        <v>9721</v>
      </c>
      <c r="AE139" s="20" t="s">
        <v>81</v>
      </c>
      <c r="AF139" s="20" t="s">
        <v>44</v>
      </c>
      <c r="AG139" s="27" t="s">
        <v>45</v>
      </c>
      <c r="AH139" s="27">
        <v>1</v>
      </c>
      <c r="AI139" s="28" t="s">
        <v>46</v>
      </c>
      <c r="AJ139" s="16">
        <v>2031</v>
      </c>
      <c r="AK139" s="29">
        <f t="shared" si="50"/>
        <v>20.267438379403252</v>
      </c>
      <c r="AL139" s="16">
        <v>345</v>
      </c>
      <c r="AM139" s="16">
        <f t="shared" si="51"/>
        <v>7345</v>
      </c>
      <c r="AN139" s="34">
        <f t="shared" si="52"/>
        <v>75.558070157391214</v>
      </c>
    </row>
    <row r="140" spans="1:40" x14ac:dyDescent="0.3">
      <c r="A140" s="15">
        <v>43607</v>
      </c>
      <c r="B140" s="2" t="s">
        <v>64</v>
      </c>
      <c r="C140" s="2">
        <v>19</v>
      </c>
      <c r="D140" s="2" t="s">
        <v>65</v>
      </c>
      <c r="E140" s="31">
        <v>43362</v>
      </c>
      <c r="F140" s="15">
        <f t="shared" si="53"/>
        <v>43529</v>
      </c>
      <c r="G140" s="32">
        <v>12000</v>
      </c>
      <c r="H140" s="32">
        <v>11978</v>
      </c>
      <c r="I140" s="32">
        <f t="shared" si="55"/>
        <v>22</v>
      </c>
      <c r="J140" s="16">
        <v>11978</v>
      </c>
      <c r="K140" s="16" t="s">
        <v>142</v>
      </c>
      <c r="L140" s="33">
        <v>43608</v>
      </c>
      <c r="M140" s="33">
        <f t="shared" si="41"/>
        <v>43636</v>
      </c>
      <c r="N140" s="4">
        <f t="shared" si="42"/>
        <v>35.142857142857146</v>
      </c>
      <c r="O140" s="18" t="s">
        <v>41</v>
      </c>
      <c r="P140" s="19">
        <f t="shared" si="43"/>
        <v>1</v>
      </c>
      <c r="Q140" s="2" t="s">
        <v>143</v>
      </c>
      <c r="R140" s="2" t="s">
        <v>44</v>
      </c>
      <c r="S140" s="28" t="s">
        <v>46</v>
      </c>
      <c r="T140" s="2">
        <v>1</v>
      </c>
      <c r="U140" s="16">
        <v>188</v>
      </c>
      <c r="V140" s="34">
        <f t="shared" si="44"/>
        <v>1.5695441643012189</v>
      </c>
      <c r="W140" s="23">
        <f t="shared" si="45"/>
        <v>11790</v>
      </c>
      <c r="X140" s="35">
        <f t="shared" si="46"/>
        <v>98.43045583569878</v>
      </c>
      <c r="Y140" s="16">
        <v>591</v>
      </c>
      <c r="Z140" s="36">
        <f t="shared" si="47"/>
        <v>4.9340457505426611</v>
      </c>
      <c r="AA140" s="16">
        <f t="shared" si="39"/>
        <v>11199</v>
      </c>
      <c r="AB140" s="32">
        <v>377</v>
      </c>
      <c r="AC140" s="26">
        <f t="shared" si="48"/>
        <v>3.3663719974997766</v>
      </c>
      <c r="AD140" s="32">
        <f t="shared" si="49"/>
        <v>10822</v>
      </c>
      <c r="AE140" s="20" t="s">
        <v>63</v>
      </c>
      <c r="AF140" s="20" t="s">
        <v>44</v>
      </c>
      <c r="AG140" s="27" t="s">
        <v>45</v>
      </c>
      <c r="AH140" s="27">
        <v>1</v>
      </c>
      <c r="AI140" s="28" t="s">
        <v>46</v>
      </c>
      <c r="AJ140" s="16">
        <v>1976</v>
      </c>
      <c r="AK140" s="29">
        <f t="shared" si="50"/>
        <v>17.644432538619519</v>
      </c>
      <c r="AL140" s="16">
        <v>465</v>
      </c>
      <c r="AM140" s="16">
        <f t="shared" si="51"/>
        <v>8381</v>
      </c>
      <c r="AN140" s="34">
        <f t="shared" si="52"/>
        <v>77.444095361301052</v>
      </c>
    </row>
    <row r="141" spans="1:40" ht="24" x14ac:dyDescent="0.3">
      <c r="A141" s="15">
        <v>43675</v>
      </c>
      <c r="B141" s="2" t="s">
        <v>67</v>
      </c>
      <c r="C141" s="2">
        <v>2</v>
      </c>
      <c r="D141" s="2" t="s">
        <v>54</v>
      </c>
      <c r="E141" s="15">
        <v>43432</v>
      </c>
      <c r="F141" s="15">
        <f t="shared" si="53"/>
        <v>43599</v>
      </c>
      <c r="G141" s="32"/>
      <c r="H141" s="32"/>
      <c r="I141" s="32"/>
      <c r="J141" s="16">
        <v>6592</v>
      </c>
      <c r="K141" s="16">
        <v>36</v>
      </c>
      <c r="L141" s="33">
        <v>43682</v>
      </c>
      <c r="M141" s="33">
        <f>SUM(L141+29)</f>
        <v>43711</v>
      </c>
      <c r="N141" s="4">
        <f t="shared" si="42"/>
        <v>35.714285714285715</v>
      </c>
      <c r="O141" s="18" t="s">
        <v>41</v>
      </c>
      <c r="P141" s="19">
        <f t="shared" si="43"/>
        <v>7</v>
      </c>
      <c r="Q141" s="2" t="s">
        <v>144</v>
      </c>
      <c r="R141" s="2" t="s">
        <v>44</v>
      </c>
      <c r="S141" s="28" t="s">
        <v>46</v>
      </c>
      <c r="T141" s="2">
        <v>1</v>
      </c>
      <c r="U141" s="16">
        <v>678</v>
      </c>
      <c r="V141" s="34">
        <f t="shared" si="44"/>
        <v>10.285194174757281</v>
      </c>
      <c r="W141" s="23">
        <f t="shared" si="45"/>
        <v>5914</v>
      </c>
      <c r="X141" s="35">
        <f t="shared" si="46"/>
        <v>89.714805825242721</v>
      </c>
      <c r="Y141" s="16">
        <v>497</v>
      </c>
      <c r="Z141" s="36">
        <f t="shared" si="47"/>
        <v>7.5394417475728153</v>
      </c>
      <c r="AA141" s="16">
        <f t="shared" si="39"/>
        <v>5417</v>
      </c>
      <c r="AB141" s="32">
        <v>177</v>
      </c>
      <c r="AC141" s="26">
        <f t="shared" si="48"/>
        <v>3.2674912313088424</v>
      </c>
      <c r="AD141" s="32">
        <f t="shared" si="49"/>
        <v>5240</v>
      </c>
      <c r="AE141" s="20" t="s">
        <v>75</v>
      </c>
      <c r="AF141" s="20" t="s">
        <v>53</v>
      </c>
      <c r="AG141" s="27" t="s">
        <v>54</v>
      </c>
      <c r="AH141" s="27">
        <v>3</v>
      </c>
      <c r="AI141" s="21" t="s">
        <v>55</v>
      </c>
      <c r="AJ141" s="16">
        <v>1409</v>
      </c>
      <c r="AK141" s="29">
        <f t="shared" si="50"/>
        <v>26.010707033413329</v>
      </c>
      <c r="AL141" s="16">
        <v>32</v>
      </c>
      <c r="AM141" s="16">
        <f t="shared" si="51"/>
        <v>3799</v>
      </c>
      <c r="AN141" s="34">
        <f t="shared" si="52"/>
        <v>72.5</v>
      </c>
    </row>
    <row r="142" spans="1:40" x14ac:dyDescent="0.3">
      <c r="A142" s="15">
        <v>43682</v>
      </c>
      <c r="B142" s="2" t="s">
        <v>67</v>
      </c>
      <c r="C142" s="2">
        <v>2</v>
      </c>
      <c r="D142" s="2" t="s">
        <v>54</v>
      </c>
      <c r="E142" s="15">
        <v>43432</v>
      </c>
      <c r="F142" s="15">
        <f t="shared" si="53"/>
        <v>43599</v>
      </c>
      <c r="G142" s="32">
        <v>6800</v>
      </c>
      <c r="H142" s="32">
        <v>6792</v>
      </c>
      <c r="I142" s="32">
        <f t="shared" ref="I142:I147" si="56">SUM(G142-H142)</f>
        <v>8</v>
      </c>
      <c r="J142" s="16">
        <v>2396</v>
      </c>
      <c r="K142" s="16">
        <v>36</v>
      </c>
      <c r="L142" s="33">
        <v>43682</v>
      </c>
      <c r="M142" s="33">
        <f>SUM(L142+29)</f>
        <v>43711</v>
      </c>
      <c r="N142" s="4">
        <f t="shared" si="42"/>
        <v>35.714285714285715</v>
      </c>
      <c r="O142" s="18" t="s">
        <v>41</v>
      </c>
      <c r="P142" s="19">
        <f t="shared" si="43"/>
        <v>0</v>
      </c>
      <c r="Q142" s="2">
        <v>5.6</v>
      </c>
      <c r="R142" s="2" t="s">
        <v>44</v>
      </c>
      <c r="S142" s="28" t="s">
        <v>46</v>
      </c>
      <c r="T142" s="2">
        <v>1</v>
      </c>
      <c r="U142" s="16">
        <v>260</v>
      </c>
      <c r="V142" s="34">
        <f t="shared" si="44"/>
        <v>10.851419031719532</v>
      </c>
      <c r="W142" s="23">
        <f t="shared" si="45"/>
        <v>2136</v>
      </c>
      <c r="X142" s="35">
        <f t="shared" si="46"/>
        <v>89.14858096828047</v>
      </c>
      <c r="Y142" s="16">
        <v>105</v>
      </c>
      <c r="Z142" s="36">
        <f t="shared" si="47"/>
        <v>4.382303839732888</v>
      </c>
      <c r="AA142" s="16">
        <f t="shared" si="39"/>
        <v>2031</v>
      </c>
      <c r="AB142" s="32">
        <v>115</v>
      </c>
      <c r="AC142" s="26">
        <f t="shared" si="48"/>
        <v>5.6622353520433286</v>
      </c>
      <c r="AD142" s="32">
        <f t="shared" si="49"/>
        <v>1916</v>
      </c>
      <c r="AE142" s="20" t="s">
        <v>69</v>
      </c>
      <c r="AF142" s="20" t="s">
        <v>42</v>
      </c>
      <c r="AG142" s="27" t="s">
        <v>54</v>
      </c>
      <c r="AH142" s="27">
        <v>2</v>
      </c>
      <c r="AI142" s="21" t="s">
        <v>43</v>
      </c>
      <c r="AJ142" s="16">
        <v>387</v>
      </c>
      <c r="AK142" s="29">
        <f t="shared" si="50"/>
        <v>19.054652880354507</v>
      </c>
      <c r="AL142" s="16">
        <v>28</v>
      </c>
      <c r="AM142" s="16">
        <f t="shared" si="51"/>
        <v>1501</v>
      </c>
      <c r="AN142" s="34">
        <f t="shared" si="52"/>
        <v>78.340292275574114</v>
      </c>
    </row>
    <row r="143" spans="1:40" x14ac:dyDescent="0.3">
      <c r="A143" s="47">
        <v>43500</v>
      </c>
      <c r="B143" s="48" t="s">
        <v>116</v>
      </c>
      <c r="C143" s="48">
        <v>5</v>
      </c>
      <c r="D143" s="2" t="s">
        <v>45</v>
      </c>
      <c r="E143" s="47">
        <v>43250</v>
      </c>
      <c r="F143" s="47">
        <f t="shared" si="53"/>
        <v>43417</v>
      </c>
      <c r="G143" s="48">
        <v>9240</v>
      </c>
      <c r="H143" s="48">
        <v>9227</v>
      </c>
      <c r="I143" s="48">
        <f t="shared" si="56"/>
        <v>13</v>
      </c>
      <c r="J143" s="48">
        <v>7560</v>
      </c>
      <c r="K143" s="48">
        <v>10</v>
      </c>
      <c r="L143" s="47">
        <v>43501</v>
      </c>
      <c r="M143" s="47">
        <f t="shared" ref="M143:M174" si="57">SUM(L143+28)</f>
        <v>43529</v>
      </c>
      <c r="N143" s="49">
        <f t="shared" si="42"/>
        <v>35.857142857142854</v>
      </c>
      <c r="O143" s="18" t="s">
        <v>41</v>
      </c>
      <c r="P143" s="50">
        <f t="shared" si="43"/>
        <v>1</v>
      </c>
      <c r="Q143" s="48" t="s">
        <v>109</v>
      </c>
      <c r="R143" s="48" t="s">
        <v>44</v>
      </c>
      <c r="S143" s="28" t="s">
        <v>46</v>
      </c>
      <c r="T143" s="48">
        <v>1</v>
      </c>
      <c r="U143" s="48">
        <v>97</v>
      </c>
      <c r="V143" s="51">
        <f t="shared" si="44"/>
        <v>1.2830687830687832</v>
      </c>
      <c r="W143" s="50">
        <f t="shared" si="45"/>
        <v>7463</v>
      </c>
      <c r="X143" s="35">
        <f t="shared" si="46"/>
        <v>98.716931216931215</v>
      </c>
      <c r="Y143" s="48">
        <v>217</v>
      </c>
      <c r="Z143" s="36">
        <f t="shared" si="47"/>
        <v>2.8703703703703702</v>
      </c>
      <c r="AA143" s="48">
        <f t="shared" si="39"/>
        <v>7246</v>
      </c>
      <c r="AB143" s="48">
        <v>97</v>
      </c>
      <c r="AC143" s="26">
        <f t="shared" si="48"/>
        <v>1.3386696108197627</v>
      </c>
      <c r="AD143" s="48">
        <f t="shared" si="49"/>
        <v>7149</v>
      </c>
      <c r="AE143" s="52">
        <v>3</v>
      </c>
      <c r="AF143" s="52" t="s">
        <v>42</v>
      </c>
      <c r="AG143" s="52" t="s">
        <v>54</v>
      </c>
      <c r="AH143" s="27">
        <v>2</v>
      </c>
      <c r="AI143" s="21" t="s">
        <v>43</v>
      </c>
      <c r="AJ143" s="48">
        <v>1038</v>
      </c>
      <c r="AK143" s="29">
        <f t="shared" si="50"/>
        <v>14.325144907535192</v>
      </c>
      <c r="AL143" s="48">
        <v>222</v>
      </c>
      <c r="AM143" s="48">
        <f t="shared" si="51"/>
        <v>5889</v>
      </c>
      <c r="AN143" s="51">
        <f t="shared" si="52"/>
        <v>82.375157364666379</v>
      </c>
    </row>
    <row r="144" spans="1:40" x14ac:dyDescent="0.3">
      <c r="A144" s="15">
        <v>43738</v>
      </c>
      <c r="B144" s="2" t="s">
        <v>47</v>
      </c>
      <c r="C144" s="2">
        <v>9</v>
      </c>
      <c r="D144" s="2" t="s">
        <v>48</v>
      </c>
      <c r="E144" s="31">
        <v>43488</v>
      </c>
      <c r="F144" s="15">
        <f t="shared" si="53"/>
        <v>43655</v>
      </c>
      <c r="G144" s="32">
        <v>7400</v>
      </c>
      <c r="H144" s="32">
        <v>7396</v>
      </c>
      <c r="I144" s="32">
        <f t="shared" si="56"/>
        <v>4</v>
      </c>
      <c r="J144" s="16">
        <v>7396</v>
      </c>
      <c r="K144" s="16">
        <v>44</v>
      </c>
      <c r="L144" s="15">
        <v>43739</v>
      </c>
      <c r="M144" s="15">
        <f t="shared" si="57"/>
        <v>43767</v>
      </c>
      <c r="N144" s="4">
        <f t="shared" si="42"/>
        <v>35.857142857142854</v>
      </c>
      <c r="O144" s="18" t="s">
        <v>41</v>
      </c>
      <c r="P144" s="19">
        <f t="shared" si="43"/>
        <v>1</v>
      </c>
      <c r="Q144" s="2">
        <v>3</v>
      </c>
      <c r="R144" s="2" t="s">
        <v>44</v>
      </c>
      <c r="S144" s="28" t="s">
        <v>46</v>
      </c>
      <c r="T144" s="2">
        <v>1</v>
      </c>
      <c r="U144" s="16">
        <v>365</v>
      </c>
      <c r="V144" s="22">
        <f t="shared" si="44"/>
        <v>4.9351000540832883</v>
      </c>
      <c r="W144" s="23">
        <f t="shared" si="45"/>
        <v>7031</v>
      </c>
      <c r="X144" s="24">
        <f t="shared" si="46"/>
        <v>95.064899945916721</v>
      </c>
      <c r="Y144" s="16">
        <v>238</v>
      </c>
      <c r="Z144" s="25">
        <f t="shared" si="47"/>
        <v>3.2179556517036239</v>
      </c>
      <c r="AA144" s="17">
        <f t="shared" si="39"/>
        <v>6793</v>
      </c>
      <c r="AB144" s="16">
        <v>328</v>
      </c>
      <c r="AC144" s="26">
        <f t="shared" si="48"/>
        <v>4.8284999263948185</v>
      </c>
      <c r="AD144" s="17">
        <f t="shared" si="49"/>
        <v>6465</v>
      </c>
      <c r="AE144" s="20">
        <v>1</v>
      </c>
      <c r="AF144" s="20" t="s">
        <v>44</v>
      </c>
      <c r="AG144" s="27" t="s">
        <v>45</v>
      </c>
      <c r="AH144" s="27">
        <v>1</v>
      </c>
      <c r="AI144" s="28" t="s">
        <v>46</v>
      </c>
      <c r="AJ144" s="16">
        <v>1184</v>
      </c>
      <c r="AK144" s="29">
        <f t="shared" si="50"/>
        <v>17.429707051376418</v>
      </c>
      <c r="AL144" s="16">
        <v>83</v>
      </c>
      <c r="AM144" s="17">
        <f t="shared" si="51"/>
        <v>5198</v>
      </c>
      <c r="AN144" s="22">
        <f t="shared" si="52"/>
        <v>80.402165506573866</v>
      </c>
    </row>
    <row r="145" spans="1:40" x14ac:dyDescent="0.3">
      <c r="A145" s="15">
        <v>43738</v>
      </c>
      <c r="B145" s="2" t="s">
        <v>50</v>
      </c>
      <c r="C145" s="2">
        <v>10</v>
      </c>
      <c r="D145" s="2" t="s">
        <v>48</v>
      </c>
      <c r="E145" s="31">
        <v>43488</v>
      </c>
      <c r="F145" s="15">
        <f t="shared" si="53"/>
        <v>43655</v>
      </c>
      <c r="G145" s="32">
        <v>7180</v>
      </c>
      <c r="H145" s="32">
        <v>7167</v>
      </c>
      <c r="I145" s="32">
        <f t="shared" si="56"/>
        <v>13</v>
      </c>
      <c r="J145" s="16">
        <v>3112</v>
      </c>
      <c r="K145" s="16">
        <v>44</v>
      </c>
      <c r="L145" s="15">
        <v>43739</v>
      </c>
      <c r="M145" s="15">
        <f t="shared" si="57"/>
        <v>43767</v>
      </c>
      <c r="N145" s="4">
        <f t="shared" si="42"/>
        <v>35.857142857142854</v>
      </c>
      <c r="O145" s="18" t="s">
        <v>41</v>
      </c>
      <c r="P145" s="19">
        <f t="shared" si="43"/>
        <v>1</v>
      </c>
      <c r="Q145" s="2">
        <v>4.5</v>
      </c>
      <c r="R145" s="2" t="s">
        <v>44</v>
      </c>
      <c r="S145" s="28" t="s">
        <v>46</v>
      </c>
      <c r="T145" s="2">
        <v>1</v>
      </c>
      <c r="U145" s="16">
        <v>90</v>
      </c>
      <c r="V145" s="22">
        <f t="shared" si="44"/>
        <v>2.8920308483290489</v>
      </c>
      <c r="W145" s="23">
        <f t="shared" si="45"/>
        <v>3022</v>
      </c>
      <c r="X145" s="24">
        <f t="shared" si="46"/>
        <v>97.107969151670943</v>
      </c>
      <c r="Y145" s="16">
        <v>132</v>
      </c>
      <c r="Z145" s="25">
        <f t="shared" si="47"/>
        <v>4.2416452442159382</v>
      </c>
      <c r="AA145" s="17">
        <f t="shared" si="39"/>
        <v>2890</v>
      </c>
      <c r="AB145" s="16">
        <v>169</v>
      </c>
      <c r="AC145" s="26">
        <f t="shared" si="48"/>
        <v>5.8477508650519034</v>
      </c>
      <c r="AD145" s="17">
        <f t="shared" si="49"/>
        <v>2721</v>
      </c>
      <c r="AE145" s="20">
        <v>1</v>
      </c>
      <c r="AF145" s="20" t="s">
        <v>44</v>
      </c>
      <c r="AG145" s="27" t="s">
        <v>45</v>
      </c>
      <c r="AH145" s="27">
        <v>1</v>
      </c>
      <c r="AI145" s="28" t="s">
        <v>46</v>
      </c>
      <c r="AJ145" s="16">
        <v>620</v>
      </c>
      <c r="AK145" s="29">
        <f t="shared" si="50"/>
        <v>21.453287197231834</v>
      </c>
      <c r="AL145" s="16">
        <v>68</v>
      </c>
      <c r="AM145" s="17">
        <f t="shared" si="51"/>
        <v>2033</v>
      </c>
      <c r="AN145" s="22">
        <f t="shared" si="52"/>
        <v>74.715178243292911</v>
      </c>
    </row>
    <row r="146" spans="1:40" x14ac:dyDescent="0.3">
      <c r="A146" s="15">
        <v>43500</v>
      </c>
      <c r="B146" s="2" t="s">
        <v>124</v>
      </c>
      <c r="C146" s="2">
        <v>11</v>
      </c>
      <c r="D146" s="2" t="s">
        <v>48</v>
      </c>
      <c r="E146" s="15">
        <v>43250</v>
      </c>
      <c r="F146" s="15">
        <f t="shared" si="53"/>
        <v>43417</v>
      </c>
      <c r="G146" s="32">
        <v>7157</v>
      </c>
      <c r="H146" s="32">
        <v>7152</v>
      </c>
      <c r="I146" s="32">
        <f t="shared" si="56"/>
        <v>5</v>
      </c>
      <c r="J146" s="16">
        <v>7152</v>
      </c>
      <c r="K146" s="16">
        <v>10</v>
      </c>
      <c r="L146" s="33">
        <v>43501</v>
      </c>
      <c r="M146" s="33">
        <f t="shared" si="57"/>
        <v>43529</v>
      </c>
      <c r="N146" s="4">
        <f t="shared" si="42"/>
        <v>35.857142857142854</v>
      </c>
      <c r="O146" s="18" t="s">
        <v>41</v>
      </c>
      <c r="P146" s="19">
        <f t="shared" si="43"/>
        <v>1</v>
      </c>
      <c r="Q146" s="2">
        <v>9</v>
      </c>
      <c r="R146" s="20" t="s">
        <v>42</v>
      </c>
      <c r="S146" s="21" t="s">
        <v>43</v>
      </c>
      <c r="T146" s="2">
        <v>2</v>
      </c>
      <c r="U146" s="16">
        <v>133</v>
      </c>
      <c r="V146" s="34">
        <f t="shared" si="44"/>
        <v>1.8596196868008947</v>
      </c>
      <c r="W146" s="23">
        <f t="shared" si="45"/>
        <v>7019</v>
      </c>
      <c r="X146" s="35">
        <f t="shared" si="46"/>
        <v>98.140380313199103</v>
      </c>
      <c r="Y146" s="16">
        <v>307</v>
      </c>
      <c r="Z146" s="36">
        <f t="shared" si="47"/>
        <v>4.292505592841164</v>
      </c>
      <c r="AA146" s="16">
        <f t="shared" si="39"/>
        <v>6712</v>
      </c>
      <c r="AB146" s="32">
        <v>240</v>
      </c>
      <c r="AC146" s="26">
        <f t="shared" si="48"/>
        <v>3.5756853396901072</v>
      </c>
      <c r="AD146" s="32">
        <f t="shared" si="49"/>
        <v>6472</v>
      </c>
      <c r="AE146" s="20" t="s">
        <v>69</v>
      </c>
      <c r="AF146" s="20" t="s">
        <v>42</v>
      </c>
      <c r="AG146" s="27" t="s">
        <v>54</v>
      </c>
      <c r="AH146" s="27">
        <v>2</v>
      </c>
      <c r="AI146" s="21" t="s">
        <v>43</v>
      </c>
      <c r="AJ146" s="16">
        <v>956</v>
      </c>
      <c r="AK146" s="29">
        <f t="shared" si="50"/>
        <v>14.243146603098927</v>
      </c>
      <c r="AL146" s="16">
        <v>189</v>
      </c>
      <c r="AM146" s="16">
        <f t="shared" si="51"/>
        <v>5327</v>
      </c>
      <c r="AN146" s="34">
        <f t="shared" si="52"/>
        <v>82.308405438813352</v>
      </c>
    </row>
    <row r="147" spans="1:40" x14ac:dyDescent="0.3">
      <c r="A147" s="15">
        <v>43738</v>
      </c>
      <c r="B147" s="2" t="s">
        <v>61</v>
      </c>
      <c r="C147" s="2">
        <v>14</v>
      </c>
      <c r="D147" s="2" t="s">
        <v>62</v>
      </c>
      <c r="E147" s="15">
        <v>43488</v>
      </c>
      <c r="F147" s="15">
        <f t="shared" si="53"/>
        <v>43655</v>
      </c>
      <c r="G147" s="32">
        <v>9900</v>
      </c>
      <c r="H147" s="32">
        <v>9900</v>
      </c>
      <c r="I147" s="32">
        <f t="shared" si="56"/>
        <v>0</v>
      </c>
      <c r="J147" s="16">
        <v>9900</v>
      </c>
      <c r="K147" s="16">
        <v>44</v>
      </c>
      <c r="L147" s="15">
        <v>43739</v>
      </c>
      <c r="M147" s="15">
        <f t="shared" si="57"/>
        <v>43767</v>
      </c>
      <c r="N147" s="4">
        <f t="shared" si="42"/>
        <v>35.857142857142854</v>
      </c>
      <c r="O147" s="18" t="s">
        <v>41</v>
      </c>
      <c r="P147" s="19">
        <f t="shared" si="43"/>
        <v>1</v>
      </c>
      <c r="Q147" s="2">
        <v>4.5</v>
      </c>
      <c r="R147" s="2" t="s">
        <v>44</v>
      </c>
      <c r="S147" s="28" t="s">
        <v>46</v>
      </c>
      <c r="T147" s="2">
        <v>1</v>
      </c>
      <c r="U147" s="16">
        <v>358</v>
      </c>
      <c r="V147" s="22">
        <f t="shared" si="44"/>
        <v>3.6161616161616159</v>
      </c>
      <c r="W147" s="23">
        <f t="shared" si="45"/>
        <v>9542</v>
      </c>
      <c r="X147" s="24">
        <f t="shared" si="46"/>
        <v>96.383838383838381</v>
      </c>
      <c r="Y147" s="16">
        <v>458</v>
      </c>
      <c r="Z147" s="25">
        <f t="shared" si="47"/>
        <v>4.6262626262626263</v>
      </c>
      <c r="AA147" s="17">
        <f t="shared" si="39"/>
        <v>9084</v>
      </c>
      <c r="AB147" s="16">
        <v>118</v>
      </c>
      <c r="AC147" s="26">
        <f t="shared" si="48"/>
        <v>1.2989872302950243</v>
      </c>
      <c r="AD147" s="17">
        <f t="shared" si="49"/>
        <v>8966</v>
      </c>
      <c r="AE147" s="20">
        <v>1.2</v>
      </c>
      <c r="AF147" s="20" t="s">
        <v>44</v>
      </c>
      <c r="AG147" s="27" t="s">
        <v>45</v>
      </c>
      <c r="AH147" s="27">
        <v>1</v>
      </c>
      <c r="AI147" s="28" t="s">
        <v>46</v>
      </c>
      <c r="AJ147" s="16">
        <v>1517</v>
      </c>
      <c r="AK147" s="29">
        <f t="shared" si="50"/>
        <v>16.699691765741964</v>
      </c>
      <c r="AL147" s="16">
        <v>208</v>
      </c>
      <c r="AM147" s="17">
        <f t="shared" si="51"/>
        <v>7241</v>
      </c>
      <c r="AN147" s="22">
        <f t="shared" si="52"/>
        <v>80.760651349542712</v>
      </c>
    </row>
    <row r="148" spans="1:40" x14ac:dyDescent="0.3">
      <c r="A148" s="15">
        <v>43682</v>
      </c>
      <c r="B148" s="2" t="s">
        <v>67</v>
      </c>
      <c r="C148" s="2">
        <v>2</v>
      </c>
      <c r="D148" s="2" t="s">
        <v>54</v>
      </c>
      <c r="E148" s="15">
        <v>43432</v>
      </c>
      <c r="F148" s="15">
        <f t="shared" si="53"/>
        <v>43599</v>
      </c>
      <c r="G148" s="32"/>
      <c r="H148" s="32"/>
      <c r="I148" s="32"/>
      <c r="J148" s="16">
        <v>4389</v>
      </c>
      <c r="K148" s="16" t="s">
        <v>76</v>
      </c>
      <c r="L148" s="33">
        <v>43685</v>
      </c>
      <c r="M148" s="33">
        <f t="shared" si="57"/>
        <v>43713</v>
      </c>
      <c r="N148" s="4">
        <f t="shared" si="42"/>
        <v>36.142857142857146</v>
      </c>
      <c r="O148" s="18" t="s">
        <v>145</v>
      </c>
      <c r="P148" s="19">
        <f t="shared" si="43"/>
        <v>3</v>
      </c>
      <c r="Q148" s="2">
        <v>3</v>
      </c>
      <c r="R148" s="2" t="s">
        <v>44</v>
      </c>
      <c r="S148" s="28" t="s">
        <v>46</v>
      </c>
      <c r="T148" s="2">
        <v>1</v>
      </c>
      <c r="U148" s="16">
        <v>513</v>
      </c>
      <c r="V148" s="34">
        <f t="shared" si="44"/>
        <v>11.688311688311687</v>
      </c>
      <c r="W148" s="23">
        <f t="shared" si="45"/>
        <v>3876</v>
      </c>
      <c r="X148" s="35">
        <f t="shared" si="46"/>
        <v>88.311688311688314</v>
      </c>
      <c r="Y148" s="16">
        <v>310</v>
      </c>
      <c r="Z148" s="36">
        <f t="shared" si="47"/>
        <v>7.0631123262702209</v>
      </c>
      <c r="AA148" s="16">
        <f t="shared" si="39"/>
        <v>3566</v>
      </c>
      <c r="AB148" s="32">
        <v>83</v>
      </c>
      <c r="AC148" s="26">
        <f t="shared" si="48"/>
        <v>2.327537857543466</v>
      </c>
      <c r="AD148" s="32">
        <f t="shared" si="49"/>
        <v>3483</v>
      </c>
      <c r="AE148" s="20">
        <v>2</v>
      </c>
      <c r="AF148" s="20" t="s">
        <v>44</v>
      </c>
      <c r="AG148" s="27" t="s">
        <v>45</v>
      </c>
      <c r="AH148" s="27">
        <v>1</v>
      </c>
      <c r="AI148" s="28" t="s">
        <v>46</v>
      </c>
      <c r="AJ148" s="16">
        <v>658</v>
      </c>
      <c r="AK148" s="29">
        <f t="shared" si="50"/>
        <v>18.452047111609648</v>
      </c>
      <c r="AL148" s="16">
        <v>44</v>
      </c>
      <c r="AM148" s="16">
        <f t="shared" si="51"/>
        <v>2781</v>
      </c>
      <c r="AN148" s="34">
        <f t="shared" si="52"/>
        <v>79.84496124031007</v>
      </c>
    </row>
    <row r="149" spans="1:40" x14ac:dyDescent="0.3">
      <c r="A149" s="37">
        <v>43679</v>
      </c>
      <c r="B149" s="38" t="s">
        <v>68</v>
      </c>
      <c r="C149" s="38">
        <v>4</v>
      </c>
      <c r="D149" s="2" t="s">
        <v>45</v>
      </c>
      <c r="E149" s="37">
        <v>43432</v>
      </c>
      <c r="F149" s="37">
        <f t="shared" si="53"/>
        <v>43599</v>
      </c>
      <c r="G149" s="38">
        <v>10900</v>
      </c>
      <c r="H149" s="38">
        <v>10890</v>
      </c>
      <c r="I149" s="38">
        <f>SUM(G149-H149)</f>
        <v>10</v>
      </c>
      <c r="J149" s="38">
        <v>10890</v>
      </c>
      <c r="K149" s="38" t="s">
        <v>76</v>
      </c>
      <c r="L149" s="37">
        <v>43685</v>
      </c>
      <c r="M149" s="37">
        <f t="shared" si="57"/>
        <v>43713</v>
      </c>
      <c r="N149" s="39">
        <f t="shared" si="42"/>
        <v>36.142857142857146</v>
      </c>
      <c r="O149" s="18" t="s">
        <v>145</v>
      </c>
      <c r="P149" s="40">
        <f t="shared" si="43"/>
        <v>6</v>
      </c>
      <c r="Q149" s="38">
        <v>5.6</v>
      </c>
      <c r="R149" s="38" t="s">
        <v>44</v>
      </c>
      <c r="S149" s="28" t="s">
        <v>46</v>
      </c>
      <c r="T149" s="38">
        <v>1</v>
      </c>
      <c r="U149" s="38">
        <v>396</v>
      </c>
      <c r="V149" s="41">
        <f t="shared" si="44"/>
        <v>3.6363636363636362</v>
      </c>
      <c r="W149" s="40">
        <f t="shared" si="45"/>
        <v>10494</v>
      </c>
      <c r="X149" s="35">
        <f t="shared" si="46"/>
        <v>96.36363636363636</v>
      </c>
      <c r="Y149" s="38">
        <v>339</v>
      </c>
      <c r="Z149" s="36">
        <f t="shared" si="47"/>
        <v>3.112947658402204</v>
      </c>
      <c r="AA149" s="38">
        <f t="shared" si="39"/>
        <v>10155</v>
      </c>
      <c r="AB149" s="38">
        <v>120</v>
      </c>
      <c r="AC149" s="26">
        <f t="shared" si="48"/>
        <v>1.1816838995568686</v>
      </c>
      <c r="AD149" s="38">
        <f t="shared" si="49"/>
        <v>10035</v>
      </c>
      <c r="AE149" s="42" t="s">
        <v>63</v>
      </c>
      <c r="AF149" s="42" t="s">
        <v>44</v>
      </c>
      <c r="AG149" s="42" t="s">
        <v>45</v>
      </c>
      <c r="AH149" s="27">
        <v>1</v>
      </c>
      <c r="AI149" s="28" t="s">
        <v>46</v>
      </c>
      <c r="AJ149" s="38">
        <v>1879</v>
      </c>
      <c r="AK149" s="29">
        <f t="shared" si="50"/>
        <v>18.503200393894634</v>
      </c>
      <c r="AL149" s="38">
        <v>122</v>
      </c>
      <c r="AM149" s="38">
        <f t="shared" si="51"/>
        <v>8034</v>
      </c>
      <c r="AN149" s="41">
        <f t="shared" si="52"/>
        <v>80.059790732436483</v>
      </c>
    </row>
    <row r="150" spans="1:40" x14ac:dyDescent="0.3">
      <c r="A150" s="47">
        <v>43500</v>
      </c>
      <c r="B150" s="48" t="s">
        <v>116</v>
      </c>
      <c r="C150" s="48">
        <v>5</v>
      </c>
      <c r="D150" s="2" t="s">
        <v>45</v>
      </c>
      <c r="E150" s="47">
        <v>43250</v>
      </c>
      <c r="F150" s="47">
        <f t="shared" si="53"/>
        <v>43417</v>
      </c>
      <c r="G150" s="48"/>
      <c r="H150" s="48"/>
      <c r="I150" s="48"/>
      <c r="J150" s="48">
        <v>4324</v>
      </c>
      <c r="K150" s="48" t="s">
        <v>146</v>
      </c>
      <c r="L150" s="47">
        <v>43503</v>
      </c>
      <c r="M150" s="47">
        <f t="shared" si="57"/>
        <v>43531</v>
      </c>
      <c r="N150" s="49">
        <f t="shared" si="42"/>
        <v>36.142857142857146</v>
      </c>
      <c r="O150" s="18" t="s">
        <v>145</v>
      </c>
      <c r="P150" s="50">
        <f t="shared" si="43"/>
        <v>3</v>
      </c>
      <c r="Q150" s="48" t="s">
        <v>147</v>
      </c>
      <c r="R150" s="48" t="s">
        <v>44</v>
      </c>
      <c r="S150" s="28" t="s">
        <v>46</v>
      </c>
      <c r="T150" s="48">
        <v>1</v>
      </c>
      <c r="U150" s="48">
        <v>63</v>
      </c>
      <c r="V150" s="51">
        <f t="shared" si="44"/>
        <v>1.4569842738205365</v>
      </c>
      <c r="W150" s="50">
        <f t="shared" si="45"/>
        <v>4261</v>
      </c>
      <c r="X150" s="35">
        <f t="shared" si="46"/>
        <v>98.543015726179462</v>
      </c>
      <c r="Y150" s="48">
        <v>124</v>
      </c>
      <c r="Z150" s="36">
        <f t="shared" si="47"/>
        <v>2.8677150786308974</v>
      </c>
      <c r="AA150" s="48">
        <f t="shared" si="39"/>
        <v>4137</v>
      </c>
      <c r="AB150" s="48">
        <v>104</v>
      </c>
      <c r="AC150" s="26">
        <f t="shared" si="48"/>
        <v>2.5138989605994682</v>
      </c>
      <c r="AD150" s="48">
        <f t="shared" si="49"/>
        <v>4033</v>
      </c>
      <c r="AE150" s="56">
        <v>4</v>
      </c>
      <c r="AF150" s="52" t="s">
        <v>44</v>
      </c>
      <c r="AG150" s="52" t="s">
        <v>45</v>
      </c>
      <c r="AH150" s="27">
        <v>1</v>
      </c>
      <c r="AI150" s="28" t="s">
        <v>46</v>
      </c>
      <c r="AJ150" s="48">
        <v>385</v>
      </c>
      <c r="AK150" s="29">
        <f t="shared" si="50"/>
        <v>9.3062605752961076</v>
      </c>
      <c r="AL150" s="48">
        <v>120</v>
      </c>
      <c r="AM150" s="48">
        <f t="shared" si="51"/>
        <v>3528</v>
      </c>
      <c r="AN150" s="51">
        <f t="shared" si="52"/>
        <v>87.478303992065463</v>
      </c>
    </row>
    <row r="151" spans="1:40" x14ac:dyDescent="0.3">
      <c r="A151" s="15">
        <v>43467</v>
      </c>
      <c r="B151" s="2" t="s">
        <v>141</v>
      </c>
      <c r="C151" s="2">
        <v>16</v>
      </c>
      <c r="D151" s="30" t="s">
        <v>52</v>
      </c>
      <c r="E151" s="15">
        <v>43215</v>
      </c>
      <c r="F151" s="15">
        <f t="shared" si="53"/>
        <v>43382</v>
      </c>
      <c r="G151" s="32">
        <v>6000</v>
      </c>
      <c r="H151" s="32">
        <v>5994</v>
      </c>
      <c r="I151" s="32">
        <f t="shared" ref="I151:I174" si="58">SUM(G151-H151)</f>
        <v>6</v>
      </c>
      <c r="J151" s="16">
        <v>5994</v>
      </c>
      <c r="K151" s="16" t="s">
        <v>148</v>
      </c>
      <c r="L151" s="33">
        <v>43468</v>
      </c>
      <c r="M151" s="33">
        <f t="shared" si="57"/>
        <v>43496</v>
      </c>
      <c r="N151" s="4">
        <f t="shared" si="42"/>
        <v>36.142857142857146</v>
      </c>
      <c r="O151" s="18" t="s">
        <v>145</v>
      </c>
      <c r="P151" s="19">
        <f t="shared" si="43"/>
        <v>1</v>
      </c>
      <c r="Q151" s="2">
        <v>4</v>
      </c>
      <c r="R151" s="2" t="s">
        <v>44</v>
      </c>
      <c r="S151" s="28" t="s">
        <v>46</v>
      </c>
      <c r="T151" s="2">
        <v>1</v>
      </c>
      <c r="U151" s="16">
        <v>431</v>
      </c>
      <c r="V151" s="34">
        <f t="shared" si="44"/>
        <v>7.1905238571905246</v>
      </c>
      <c r="W151" s="23">
        <f t="shared" si="45"/>
        <v>5563</v>
      </c>
      <c r="X151" s="35">
        <f t="shared" si="46"/>
        <v>92.809476142809473</v>
      </c>
      <c r="Y151" s="16">
        <v>201</v>
      </c>
      <c r="Z151" s="36">
        <f t="shared" si="47"/>
        <v>3.3533533533533535</v>
      </c>
      <c r="AA151" s="16">
        <f t="shared" si="39"/>
        <v>5362</v>
      </c>
      <c r="AB151" s="32">
        <v>139</v>
      </c>
      <c r="AC151" s="26">
        <f t="shared" si="48"/>
        <v>2.5923162998881013</v>
      </c>
      <c r="AD151" s="32">
        <f t="shared" si="49"/>
        <v>5223</v>
      </c>
      <c r="AE151" s="20">
        <v>3.4</v>
      </c>
      <c r="AF151" s="20" t="s">
        <v>44</v>
      </c>
      <c r="AG151" s="27" t="s">
        <v>45</v>
      </c>
      <c r="AH151" s="27">
        <v>1</v>
      </c>
      <c r="AI151" s="28" t="s">
        <v>46</v>
      </c>
      <c r="AJ151" s="16">
        <v>572</v>
      </c>
      <c r="AK151" s="29">
        <f t="shared" si="50"/>
        <v>10.667661320402834</v>
      </c>
      <c r="AL151" s="16">
        <v>89</v>
      </c>
      <c r="AM151" s="16">
        <f t="shared" si="51"/>
        <v>4562</v>
      </c>
      <c r="AN151" s="34">
        <f t="shared" si="52"/>
        <v>87.344438062416245</v>
      </c>
    </row>
    <row r="152" spans="1:40" x14ac:dyDescent="0.3">
      <c r="A152" s="15">
        <v>43679</v>
      </c>
      <c r="B152" s="30" t="s">
        <v>51</v>
      </c>
      <c r="C152" s="30">
        <v>17</v>
      </c>
      <c r="D152" s="30" t="s">
        <v>52</v>
      </c>
      <c r="E152" s="31">
        <v>43432</v>
      </c>
      <c r="F152" s="15">
        <f t="shared" si="53"/>
        <v>43599</v>
      </c>
      <c r="G152" s="32">
        <v>11000</v>
      </c>
      <c r="H152" s="32">
        <v>10993</v>
      </c>
      <c r="I152" s="32">
        <f t="shared" si="58"/>
        <v>7</v>
      </c>
      <c r="J152" s="16">
        <v>10993</v>
      </c>
      <c r="K152" s="16" t="s">
        <v>76</v>
      </c>
      <c r="L152" s="33">
        <v>43685</v>
      </c>
      <c r="M152" s="33">
        <f t="shared" si="57"/>
        <v>43713</v>
      </c>
      <c r="N152" s="4">
        <f t="shared" si="42"/>
        <v>36.142857142857146</v>
      </c>
      <c r="O152" s="18" t="s">
        <v>145</v>
      </c>
      <c r="P152" s="19">
        <f t="shared" si="43"/>
        <v>6</v>
      </c>
      <c r="Q152" s="2">
        <v>2</v>
      </c>
      <c r="R152" s="2" t="s">
        <v>44</v>
      </c>
      <c r="S152" s="28" t="s">
        <v>46</v>
      </c>
      <c r="T152" s="2">
        <v>1</v>
      </c>
      <c r="U152" s="16">
        <v>310</v>
      </c>
      <c r="V152" s="34">
        <f t="shared" si="44"/>
        <v>2.8199763485854632</v>
      </c>
      <c r="W152" s="23">
        <f t="shared" si="45"/>
        <v>10683</v>
      </c>
      <c r="X152" s="35">
        <f t="shared" si="46"/>
        <v>97.180023651414544</v>
      </c>
      <c r="Y152" s="16">
        <v>494</v>
      </c>
      <c r="Z152" s="36">
        <f t="shared" si="47"/>
        <v>4.4937687619394158</v>
      </c>
      <c r="AA152" s="16">
        <f t="shared" si="39"/>
        <v>10189</v>
      </c>
      <c r="AB152" s="32">
        <v>361</v>
      </c>
      <c r="AC152" s="26">
        <f t="shared" si="48"/>
        <v>3.5430366081067817</v>
      </c>
      <c r="AD152" s="32">
        <f t="shared" si="49"/>
        <v>9828</v>
      </c>
      <c r="AE152" s="20" t="s">
        <v>73</v>
      </c>
      <c r="AF152" s="20" t="s">
        <v>44</v>
      </c>
      <c r="AG152" s="27" t="s">
        <v>45</v>
      </c>
      <c r="AH152" s="27">
        <v>1</v>
      </c>
      <c r="AI152" s="28" t="s">
        <v>46</v>
      </c>
      <c r="AJ152" s="16">
        <v>2051</v>
      </c>
      <c r="AK152" s="29">
        <f t="shared" si="50"/>
        <v>20.12955147708313</v>
      </c>
      <c r="AL152" s="16">
        <v>144</v>
      </c>
      <c r="AM152" s="16">
        <f t="shared" si="51"/>
        <v>7633</v>
      </c>
      <c r="AN152" s="34">
        <f t="shared" si="52"/>
        <v>77.665852665852668</v>
      </c>
    </row>
    <row r="153" spans="1:40" x14ac:dyDescent="0.3">
      <c r="A153" s="15">
        <v>43611</v>
      </c>
      <c r="B153" s="2" t="s">
        <v>64</v>
      </c>
      <c r="C153" s="2">
        <v>19</v>
      </c>
      <c r="D153" s="2" t="s">
        <v>65</v>
      </c>
      <c r="E153" s="31">
        <v>43362</v>
      </c>
      <c r="F153" s="15">
        <f t="shared" si="53"/>
        <v>43529</v>
      </c>
      <c r="G153" s="32">
        <v>12000</v>
      </c>
      <c r="H153" s="32">
        <v>11994</v>
      </c>
      <c r="I153" s="32">
        <f t="shared" si="58"/>
        <v>6</v>
      </c>
      <c r="J153" s="16">
        <v>11994</v>
      </c>
      <c r="K153" s="16" t="s">
        <v>149</v>
      </c>
      <c r="L153" s="33">
        <v>43615</v>
      </c>
      <c r="M153" s="33">
        <f t="shared" si="57"/>
        <v>43643</v>
      </c>
      <c r="N153" s="4">
        <f t="shared" si="42"/>
        <v>36.142857142857146</v>
      </c>
      <c r="O153" s="18" t="s">
        <v>145</v>
      </c>
      <c r="P153" s="19">
        <f t="shared" si="43"/>
        <v>4</v>
      </c>
      <c r="Q153" s="2" t="s">
        <v>75</v>
      </c>
      <c r="R153" s="2" t="s">
        <v>44</v>
      </c>
      <c r="S153" s="28" t="s">
        <v>46</v>
      </c>
      <c r="T153" s="2">
        <v>1</v>
      </c>
      <c r="U153" s="16">
        <v>193</v>
      </c>
      <c r="V153" s="34">
        <f t="shared" si="44"/>
        <v>1.6091379022844756</v>
      </c>
      <c r="W153" s="23">
        <f t="shared" si="45"/>
        <v>11801</v>
      </c>
      <c r="X153" s="35">
        <f t="shared" si="46"/>
        <v>98.390862097715527</v>
      </c>
      <c r="Y153" s="16">
        <v>513</v>
      </c>
      <c r="Z153" s="36">
        <f t="shared" si="47"/>
        <v>4.2771385692846424</v>
      </c>
      <c r="AA153" s="16">
        <f t="shared" si="39"/>
        <v>11288</v>
      </c>
      <c r="AB153" s="32">
        <v>444</v>
      </c>
      <c r="AC153" s="26">
        <f t="shared" si="48"/>
        <v>3.9333805811481217</v>
      </c>
      <c r="AD153" s="32">
        <f t="shared" si="49"/>
        <v>10844</v>
      </c>
      <c r="AE153" s="20" t="s">
        <v>63</v>
      </c>
      <c r="AF153" s="20" t="s">
        <v>44</v>
      </c>
      <c r="AG153" s="27" t="s">
        <v>45</v>
      </c>
      <c r="AH153" s="27">
        <v>1</v>
      </c>
      <c r="AI153" s="28" t="s">
        <v>46</v>
      </c>
      <c r="AJ153" s="16">
        <v>1729</v>
      </c>
      <c r="AK153" s="29">
        <f t="shared" si="50"/>
        <v>15.31715095676825</v>
      </c>
      <c r="AL153" s="16">
        <v>450</v>
      </c>
      <c r="AM153" s="16">
        <f t="shared" si="51"/>
        <v>8665</v>
      </c>
      <c r="AN153" s="34">
        <f t="shared" si="52"/>
        <v>79.905938767982292</v>
      </c>
    </row>
    <row r="154" spans="1:40" x14ac:dyDescent="0.3">
      <c r="A154" s="37">
        <v>43682</v>
      </c>
      <c r="B154" s="38" t="s">
        <v>68</v>
      </c>
      <c r="C154" s="38">
        <v>4</v>
      </c>
      <c r="D154" s="2" t="s">
        <v>45</v>
      </c>
      <c r="E154" s="37">
        <v>43432</v>
      </c>
      <c r="F154" s="37">
        <f t="shared" si="53"/>
        <v>43599</v>
      </c>
      <c r="G154" s="38">
        <v>8100</v>
      </c>
      <c r="H154" s="38">
        <v>8092</v>
      </c>
      <c r="I154" s="38">
        <f t="shared" si="58"/>
        <v>8</v>
      </c>
      <c r="J154" s="38">
        <v>8092</v>
      </c>
      <c r="K154" s="38">
        <v>37</v>
      </c>
      <c r="L154" s="37">
        <v>43690</v>
      </c>
      <c r="M154" s="37">
        <f t="shared" si="57"/>
        <v>43718</v>
      </c>
      <c r="N154" s="39">
        <f t="shared" si="42"/>
        <v>36.857142857142854</v>
      </c>
      <c r="O154" s="18" t="s">
        <v>145</v>
      </c>
      <c r="P154" s="40">
        <f t="shared" si="43"/>
        <v>8</v>
      </c>
      <c r="Q154" s="38">
        <v>12</v>
      </c>
      <c r="R154" s="38" t="s">
        <v>44</v>
      </c>
      <c r="S154" s="28" t="s">
        <v>46</v>
      </c>
      <c r="T154" s="38">
        <v>1</v>
      </c>
      <c r="U154" s="38">
        <v>281</v>
      </c>
      <c r="V154" s="41">
        <f t="shared" si="44"/>
        <v>3.4725654967869501</v>
      </c>
      <c r="W154" s="40">
        <f t="shared" si="45"/>
        <v>7811</v>
      </c>
      <c r="X154" s="35">
        <f t="shared" si="46"/>
        <v>96.527434503213044</v>
      </c>
      <c r="Y154" s="38">
        <v>241</v>
      </c>
      <c r="Z154" s="36">
        <f t="shared" si="47"/>
        <v>2.9782501235788432</v>
      </c>
      <c r="AA154" s="38">
        <f t="shared" si="39"/>
        <v>7570</v>
      </c>
      <c r="AB154" s="38">
        <v>288</v>
      </c>
      <c r="AC154" s="26">
        <f t="shared" si="48"/>
        <v>3.8044914134742402</v>
      </c>
      <c r="AD154" s="38">
        <f t="shared" si="49"/>
        <v>7282</v>
      </c>
      <c r="AE154" s="42" t="s">
        <v>69</v>
      </c>
      <c r="AF154" s="42" t="s">
        <v>42</v>
      </c>
      <c r="AG154" s="42" t="s">
        <v>54</v>
      </c>
      <c r="AH154" s="27">
        <v>2</v>
      </c>
      <c r="AI154" s="21" t="s">
        <v>43</v>
      </c>
      <c r="AJ154" s="38">
        <v>1644</v>
      </c>
      <c r="AK154" s="29">
        <f t="shared" si="50"/>
        <v>21.717305151915454</v>
      </c>
      <c r="AL154" s="38">
        <v>172</v>
      </c>
      <c r="AM154" s="38">
        <f t="shared" si="51"/>
        <v>5466</v>
      </c>
      <c r="AN154" s="41">
        <f t="shared" si="52"/>
        <v>75.061796209832465</v>
      </c>
    </row>
    <row r="155" spans="1:40" ht="24" x14ac:dyDescent="0.3">
      <c r="A155" s="15">
        <v>43472</v>
      </c>
      <c r="B155" s="2" t="s">
        <v>150</v>
      </c>
      <c r="C155" s="2">
        <v>13</v>
      </c>
      <c r="D155" s="2" t="s">
        <v>62</v>
      </c>
      <c r="E155" s="15">
        <v>43215</v>
      </c>
      <c r="F155" s="15">
        <f t="shared" si="53"/>
        <v>43382</v>
      </c>
      <c r="G155" s="32">
        <v>6500</v>
      </c>
      <c r="H155" s="32">
        <v>6493</v>
      </c>
      <c r="I155" s="32">
        <f t="shared" si="58"/>
        <v>7</v>
      </c>
      <c r="J155" s="16">
        <v>6493</v>
      </c>
      <c r="K155" s="16">
        <v>6</v>
      </c>
      <c r="L155" s="33">
        <v>43473</v>
      </c>
      <c r="M155" s="33">
        <f t="shared" si="57"/>
        <v>43501</v>
      </c>
      <c r="N155" s="4">
        <f t="shared" si="42"/>
        <v>36.857142857142854</v>
      </c>
      <c r="O155" s="18" t="s">
        <v>145</v>
      </c>
      <c r="P155" s="19">
        <f t="shared" si="43"/>
        <v>1</v>
      </c>
      <c r="Q155" s="2">
        <v>8</v>
      </c>
      <c r="R155" s="2" t="s">
        <v>42</v>
      </c>
      <c r="S155" s="21" t="s">
        <v>43</v>
      </c>
      <c r="T155" s="2">
        <v>2</v>
      </c>
      <c r="U155" s="16">
        <v>458</v>
      </c>
      <c r="V155" s="34">
        <f t="shared" si="44"/>
        <v>7.0537501925150163</v>
      </c>
      <c r="W155" s="23">
        <f t="shared" si="45"/>
        <v>6035</v>
      </c>
      <c r="X155" s="35">
        <f t="shared" si="46"/>
        <v>92.946249807484975</v>
      </c>
      <c r="Y155" s="16">
        <v>258</v>
      </c>
      <c r="Z155" s="36">
        <f t="shared" si="47"/>
        <v>3.9735099337748347</v>
      </c>
      <c r="AA155" s="16">
        <f t="shared" si="39"/>
        <v>5777</v>
      </c>
      <c r="AB155" s="32">
        <v>52</v>
      </c>
      <c r="AC155" s="26">
        <f t="shared" si="48"/>
        <v>0.90012117015752124</v>
      </c>
      <c r="AD155" s="32">
        <f t="shared" si="49"/>
        <v>5725</v>
      </c>
      <c r="AE155" s="20">
        <v>6</v>
      </c>
      <c r="AF155" s="20" t="s">
        <v>53</v>
      </c>
      <c r="AG155" s="27" t="s">
        <v>54</v>
      </c>
      <c r="AH155" s="27">
        <v>3</v>
      </c>
      <c r="AI155" s="21" t="s">
        <v>55</v>
      </c>
      <c r="AJ155" s="16">
        <v>558</v>
      </c>
      <c r="AK155" s="29">
        <f t="shared" si="50"/>
        <v>9.6589925566903236</v>
      </c>
      <c r="AL155" s="16">
        <v>163</v>
      </c>
      <c r="AM155" s="16">
        <f t="shared" si="51"/>
        <v>5004</v>
      </c>
      <c r="AN155" s="34">
        <f t="shared" si="52"/>
        <v>87.406113537117903</v>
      </c>
    </row>
    <row r="156" spans="1:40" x14ac:dyDescent="0.3">
      <c r="A156" s="15">
        <v>43745</v>
      </c>
      <c r="B156" s="2" t="s">
        <v>61</v>
      </c>
      <c r="C156" s="2">
        <v>14</v>
      </c>
      <c r="D156" s="2" t="s">
        <v>62</v>
      </c>
      <c r="E156" s="15">
        <v>43488</v>
      </c>
      <c r="F156" s="15">
        <f t="shared" si="53"/>
        <v>43655</v>
      </c>
      <c r="G156" s="32">
        <v>10000</v>
      </c>
      <c r="H156" s="32">
        <v>9992</v>
      </c>
      <c r="I156" s="32">
        <f t="shared" si="58"/>
        <v>8</v>
      </c>
      <c r="J156" s="16">
        <v>9992</v>
      </c>
      <c r="K156" s="16">
        <v>45</v>
      </c>
      <c r="L156" s="15">
        <v>43746</v>
      </c>
      <c r="M156" s="15">
        <f t="shared" si="57"/>
        <v>43774</v>
      </c>
      <c r="N156" s="4">
        <f t="shared" si="42"/>
        <v>36.857142857142854</v>
      </c>
      <c r="O156" s="18" t="s">
        <v>145</v>
      </c>
      <c r="P156" s="19">
        <f t="shared" si="43"/>
        <v>1</v>
      </c>
      <c r="Q156" s="2">
        <v>5.6</v>
      </c>
      <c r="R156" s="2" t="s">
        <v>44</v>
      </c>
      <c r="S156" s="28" t="s">
        <v>46</v>
      </c>
      <c r="T156" s="2">
        <v>1</v>
      </c>
      <c r="U156" s="16">
        <v>206</v>
      </c>
      <c r="V156" s="22">
        <f t="shared" si="44"/>
        <v>2.0616493194555647</v>
      </c>
      <c r="W156" s="23">
        <f t="shared" si="45"/>
        <v>9786</v>
      </c>
      <c r="X156" s="24">
        <f t="shared" si="46"/>
        <v>97.938350680544445</v>
      </c>
      <c r="Y156" s="16">
        <v>271</v>
      </c>
      <c r="Z156" s="25">
        <f t="shared" si="47"/>
        <v>2.7121697357886307</v>
      </c>
      <c r="AA156" s="17">
        <f t="shared" si="39"/>
        <v>9515</v>
      </c>
      <c r="AB156" s="16">
        <v>153</v>
      </c>
      <c r="AC156" s="26">
        <f t="shared" si="48"/>
        <v>1.6079873883342091</v>
      </c>
      <c r="AD156" s="17">
        <f t="shared" si="49"/>
        <v>9362</v>
      </c>
      <c r="AE156" s="20">
        <v>4</v>
      </c>
      <c r="AF156" s="20" t="s">
        <v>44</v>
      </c>
      <c r="AG156" s="27" t="s">
        <v>45</v>
      </c>
      <c r="AH156" s="27">
        <v>1</v>
      </c>
      <c r="AI156" s="28" t="s">
        <v>46</v>
      </c>
      <c r="AJ156" s="16">
        <v>1305</v>
      </c>
      <c r="AK156" s="29">
        <f t="shared" si="50"/>
        <v>13.71518654755649</v>
      </c>
      <c r="AL156" s="16">
        <v>158</v>
      </c>
      <c r="AM156" s="17">
        <f t="shared" si="51"/>
        <v>7899</v>
      </c>
      <c r="AN156" s="22">
        <f t="shared" si="52"/>
        <v>84.372997222815641</v>
      </c>
    </row>
    <row r="157" spans="1:40" x14ac:dyDescent="0.3">
      <c r="A157" s="15">
        <v>43740</v>
      </c>
      <c r="B157" s="2" t="s">
        <v>61</v>
      </c>
      <c r="C157" s="2">
        <v>14</v>
      </c>
      <c r="D157" s="2" t="s">
        <v>62</v>
      </c>
      <c r="E157" s="15">
        <v>43488</v>
      </c>
      <c r="F157" s="15">
        <f t="shared" si="53"/>
        <v>43655</v>
      </c>
      <c r="G157" s="32">
        <v>5600</v>
      </c>
      <c r="H157" s="32">
        <v>5595</v>
      </c>
      <c r="I157" s="32">
        <f t="shared" si="58"/>
        <v>5</v>
      </c>
      <c r="J157" s="16">
        <v>5595</v>
      </c>
      <c r="K157" s="16">
        <v>45</v>
      </c>
      <c r="L157" s="15">
        <v>43746</v>
      </c>
      <c r="M157" s="15">
        <f t="shared" si="57"/>
        <v>43774</v>
      </c>
      <c r="N157" s="4">
        <f t="shared" si="42"/>
        <v>36.857142857142854</v>
      </c>
      <c r="O157" s="18" t="s">
        <v>145</v>
      </c>
      <c r="P157" s="19">
        <f t="shared" si="43"/>
        <v>6</v>
      </c>
      <c r="Q157" s="2">
        <v>7</v>
      </c>
      <c r="R157" s="2" t="s">
        <v>42</v>
      </c>
      <c r="S157" s="21" t="s">
        <v>43</v>
      </c>
      <c r="T157" s="2">
        <v>2</v>
      </c>
      <c r="U157" s="16">
        <v>206</v>
      </c>
      <c r="V157" s="22">
        <f t="shared" si="44"/>
        <v>3.6818588025022345</v>
      </c>
      <c r="W157" s="23">
        <f t="shared" si="45"/>
        <v>5389</v>
      </c>
      <c r="X157" s="24">
        <f t="shared" si="46"/>
        <v>96.318141197497766</v>
      </c>
      <c r="Y157" s="16">
        <v>271</v>
      </c>
      <c r="Z157" s="25">
        <f t="shared" si="47"/>
        <v>4.8436103663985701</v>
      </c>
      <c r="AA157" s="17">
        <f t="shared" si="39"/>
        <v>5118</v>
      </c>
      <c r="AB157" s="16">
        <v>153</v>
      </c>
      <c r="AC157" s="26">
        <f t="shared" si="48"/>
        <v>2.9894490035169987</v>
      </c>
      <c r="AD157" s="17">
        <f t="shared" si="49"/>
        <v>4965</v>
      </c>
      <c r="AE157" s="20">
        <v>1</v>
      </c>
      <c r="AF157" s="20" t="s">
        <v>44</v>
      </c>
      <c r="AG157" s="27" t="s">
        <v>45</v>
      </c>
      <c r="AH157" s="27">
        <v>1</v>
      </c>
      <c r="AI157" s="28" t="s">
        <v>46</v>
      </c>
      <c r="AJ157" s="16">
        <v>740</v>
      </c>
      <c r="AK157" s="29">
        <f t="shared" si="50"/>
        <v>14.458772958186792</v>
      </c>
      <c r="AL157" s="16">
        <v>81</v>
      </c>
      <c r="AM157" s="17">
        <f t="shared" si="51"/>
        <v>4144</v>
      </c>
      <c r="AN157" s="22">
        <f t="shared" si="52"/>
        <v>83.464249748237663</v>
      </c>
    </row>
    <row r="158" spans="1:40" x14ac:dyDescent="0.3">
      <c r="A158" s="15">
        <v>43690</v>
      </c>
      <c r="B158" s="2" t="s">
        <v>67</v>
      </c>
      <c r="C158" s="2">
        <v>2</v>
      </c>
      <c r="D158" s="2" t="s">
        <v>54</v>
      </c>
      <c r="E158" s="15">
        <v>43432</v>
      </c>
      <c r="F158" s="15">
        <f t="shared" si="53"/>
        <v>43599</v>
      </c>
      <c r="G158" s="32">
        <v>6500</v>
      </c>
      <c r="H158" s="32">
        <v>6495</v>
      </c>
      <c r="I158" s="32">
        <f t="shared" si="58"/>
        <v>5</v>
      </c>
      <c r="J158" s="16">
        <v>6495</v>
      </c>
      <c r="K158" s="16" t="s">
        <v>89</v>
      </c>
      <c r="L158" s="33">
        <v>43692</v>
      </c>
      <c r="M158" s="33">
        <f t="shared" si="57"/>
        <v>43720</v>
      </c>
      <c r="N158" s="4">
        <f t="shared" si="42"/>
        <v>37.142857142857146</v>
      </c>
      <c r="O158" s="18" t="s">
        <v>145</v>
      </c>
      <c r="P158" s="19">
        <f t="shared" si="43"/>
        <v>2</v>
      </c>
      <c r="Q158" s="2" t="s">
        <v>83</v>
      </c>
      <c r="R158" s="2" t="s">
        <v>44</v>
      </c>
      <c r="S158" s="28" t="s">
        <v>46</v>
      </c>
      <c r="T158" s="2">
        <v>1</v>
      </c>
      <c r="U158" s="16">
        <v>642</v>
      </c>
      <c r="V158" s="34">
        <f t="shared" si="44"/>
        <v>9.884526558891455</v>
      </c>
      <c r="W158" s="23">
        <f t="shared" si="45"/>
        <v>5853</v>
      </c>
      <c r="X158" s="35">
        <f t="shared" si="46"/>
        <v>90.115473441108534</v>
      </c>
      <c r="Y158" s="16">
        <v>402</v>
      </c>
      <c r="Z158" s="36">
        <f t="shared" si="47"/>
        <v>6.1893764434180136</v>
      </c>
      <c r="AA158" s="16">
        <f t="shared" si="39"/>
        <v>5451</v>
      </c>
      <c r="AB158" s="32">
        <v>94</v>
      </c>
      <c r="AC158" s="26">
        <f t="shared" si="48"/>
        <v>1.7244542285819116</v>
      </c>
      <c r="AD158" s="32">
        <f t="shared" si="49"/>
        <v>5357</v>
      </c>
      <c r="AE158" s="20" t="s">
        <v>63</v>
      </c>
      <c r="AF158" s="20" t="s">
        <v>44</v>
      </c>
      <c r="AG158" s="27" t="s">
        <v>45</v>
      </c>
      <c r="AH158" s="27">
        <v>1</v>
      </c>
      <c r="AI158" s="28" t="s">
        <v>46</v>
      </c>
      <c r="AJ158" s="16">
        <v>1246</v>
      </c>
      <c r="AK158" s="29">
        <f t="shared" si="50"/>
        <v>22.858191157585765</v>
      </c>
      <c r="AL158" s="16">
        <v>71</v>
      </c>
      <c r="AM158" s="16">
        <f t="shared" si="51"/>
        <v>4040</v>
      </c>
      <c r="AN158" s="34">
        <f t="shared" si="52"/>
        <v>75.415344409184243</v>
      </c>
    </row>
    <row r="159" spans="1:40" x14ac:dyDescent="0.3">
      <c r="A159" s="37">
        <v>43689</v>
      </c>
      <c r="B159" s="38" t="s">
        <v>68</v>
      </c>
      <c r="C159" s="38">
        <v>4</v>
      </c>
      <c r="D159" s="2" t="s">
        <v>45</v>
      </c>
      <c r="E159" s="37">
        <v>43432</v>
      </c>
      <c r="F159" s="37">
        <f t="shared" si="53"/>
        <v>43599</v>
      </c>
      <c r="G159" s="38">
        <v>7800</v>
      </c>
      <c r="H159" s="38">
        <v>7785</v>
      </c>
      <c r="I159" s="38">
        <f t="shared" si="58"/>
        <v>15</v>
      </c>
      <c r="J159" s="38">
        <v>7785</v>
      </c>
      <c r="K159" s="38" t="s">
        <v>89</v>
      </c>
      <c r="L159" s="37">
        <v>43692</v>
      </c>
      <c r="M159" s="37">
        <f t="shared" si="57"/>
        <v>43720</v>
      </c>
      <c r="N159" s="39">
        <f t="shared" si="42"/>
        <v>37.142857142857146</v>
      </c>
      <c r="O159" s="18" t="s">
        <v>145</v>
      </c>
      <c r="P159" s="40">
        <f t="shared" si="43"/>
        <v>3</v>
      </c>
      <c r="Q159" s="38" t="s">
        <v>123</v>
      </c>
      <c r="R159" s="38" t="s">
        <v>44</v>
      </c>
      <c r="S159" s="28" t="s">
        <v>46</v>
      </c>
      <c r="T159" s="38">
        <v>1</v>
      </c>
      <c r="U159" s="38">
        <v>236</v>
      </c>
      <c r="V159" s="41">
        <f t="shared" si="44"/>
        <v>3.0314707771355169</v>
      </c>
      <c r="W159" s="40">
        <f t="shared" si="45"/>
        <v>7549</v>
      </c>
      <c r="X159" s="35">
        <f t="shared" si="46"/>
        <v>96.96852922286449</v>
      </c>
      <c r="Y159" s="38">
        <v>246</v>
      </c>
      <c r="Z159" s="36">
        <f t="shared" si="47"/>
        <v>3.1599229287090558</v>
      </c>
      <c r="AA159" s="38">
        <f t="shared" si="39"/>
        <v>7303</v>
      </c>
      <c r="AB159" s="38">
        <v>356</v>
      </c>
      <c r="AC159" s="26">
        <f t="shared" si="48"/>
        <v>4.8747090236888946</v>
      </c>
      <c r="AD159" s="38">
        <f t="shared" si="49"/>
        <v>6947</v>
      </c>
      <c r="AE159" s="42">
        <v>1</v>
      </c>
      <c r="AF159" s="42" t="s">
        <v>44</v>
      </c>
      <c r="AG159" s="42" t="s">
        <v>45</v>
      </c>
      <c r="AH159" s="27">
        <v>1</v>
      </c>
      <c r="AI159" s="28" t="s">
        <v>46</v>
      </c>
      <c r="AJ159" s="38">
        <v>1203</v>
      </c>
      <c r="AK159" s="29">
        <f t="shared" si="50"/>
        <v>16.472682459263318</v>
      </c>
      <c r="AL159" s="38">
        <v>122</v>
      </c>
      <c r="AM159" s="38">
        <f t="shared" si="51"/>
        <v>5622</v>
      </c>
      <c r="AN159" s="41">
        <f t="shared" si="52"/>
        <v>80.927018857060602</v>
      </c>
    </row>
    <row r="160" spans="1:40" x14ac:dyDescent="0.3">
      <c r="A160" s="15">
        <v>43745</v>
      </c>
      <c r="B160" s="2" t="s">
        <v>47</v>
      </c>
      <c r="C160" s="30">
        <v>9</v>
      </c>
      <c r="D160" s="2" t="s">
        <v>48</v>
      </c>
      <c r="E160" s="31">
        <v>43488</v>
      </c>
      <c r="F160" s="15">
        <f t="shared" si="53"/>
        <v>43655</v>
      </c>
      <c r="G160" s="32">
        <v>7320</v>
      </c>
      <c r="H160" s="32">
        <v>7311</v>
      </c>
      <c r="I160" s="32">
        <f t="shared" si="58"/>
        <v>9</v>
      </c>
      <c r="J160" s="16">
        <v>7311</v>
      </c>
      <c r="K160" s="16" t="s">
        <v>108</v>
      </c>
      <c r="L160" s="15">
        <v>43748</v>
      </c>
      <c r="M160" s="15">
        <f t="shared" si="57"/>
        <v>43776</v>
      </c>
      <c r="N160" s="4">
        <f t="shared" si="42"/>
        <v>37.142857142857146</v>
      </c>
      <c r="O160" s="18" t="s">
        <v>145</v>
      </c>
      <c r="P160" s="19">
        <f t="shared" si="43"/>
        <v>3</v>
      </c>
      <c r="Q160" s="2">
        <v>5</v>
      </c>
      <c r="R160" s="2" t="s">
        <v>44</v>
      </c>
      <c r="S160" s="28" t="s">
        <v>46</v>
      </c>
      <c r="T160" s="2">
        <v>1</v>
      </c>
      <c r="U160" s="16">
        <v>350</v>
      </c>
      <c r="V160" s="22">
        <f t="shared" si="44"/>
        <v>4.7873067979756527</v>
      </c>
      <c r="W160" s="23">
        <f t="shared" si="45"/>
        <v>6961</v>
      </c>
      <c r="X160" s="24">
        <f t="shared" si="46"/>
        <v>95.21269320202434</v>
      </c>
      <c r="Y160" s="16">
        <v>224</v>
      </c>
      <c r="Z160" s="25">
        <f t="shared" si="47"/>
        <v>3.063876350704418</v>
      </c>
      <c r="AA160" s="17">
        <f t="shared" si="39"/>
        <v>6737</v>
      </c>
      <c r="AB160" s="16">
        <v>240</v>
      </c>
      <c r="AC160" s="26">
        <f t="shared" si="48"/>
        <v>3.5624165058631436</v>
      </c>
      <c r="AD160" s="17">
        <f t="shared" si="49"/>
        <v>6497</v>
      </c>
      <c r="AE160" s="20">
        <v>2</v>
      </c>
      <c r="AF160" s="20" t="s">
        <v>42</v>
      </c>
      <c r="AG160" s="17" t="s">
        <v>54</v>
      </c>
      <c r="AH160" s="27">
        <v>2</v>
      </c>
      <c r="AI160" s="21" t="s">
        <v>43</v>
      </c>
      <c r="AJ160" s="16">
        <v>927</v>
      </c>
      <c r="AK160" s="29">
        <f t="shared" si="50"/>
        <v>13.759833753896393</v>
      </c>
      <c r="AL160" s="16">
        <v>78</v>
      </c>
      <c r="AM160" s="17">
        <f t="shared" si="51"/>
        <v>5492</v>
      </c>
      <c r="AN160" s="22">
        <f t="shared" si="52"/>
        <v>84.531322148684012</v>
      </c>
    </row>
    <row r="161" spans="1:40" x14ac:dyDescent="0.3">
      <c r="A161" s="15">
        <v>43745</v>
      </c>
      <c r="B161" s="2" t="s">
        <v>50</v>
      </c>
      <c r="C161" s="2">
        <v>10</v>
      </c>
      <c r="D161" s="2" t="s">
        <v>48</v>
      </c>
      <c r="E161" s="31">
        <v>43488</v>
      </c>
      <c r="F161" s="15">
        <f t="shared" si="53"/>
        <v>43655</v>
      </c>
      <c r="G161" s="32">
        <v>7152</v>
      </c>
      <c r="H161" s="32">
        <v>7133</v>
      </c>
      <c r="I161" s="32">
        <f t="shared" si="58"/>
        <v>19</v>
      </c>
      <c r="J161" s="16">
        <v>7133</v>
      </c>
      <c r="K161" s="16" t="s">
        <v>108</v>
      </c>
      <c r="L161" s="15">
        <v>43748</v>
      </c>
      <c r="M161" s="15">
        <f t="shared" si="57"/>
        <v>43776</v>
      </c>
      <c r="N161" s="4">
        <f t="shared" si="42"/>
        <v>37.142857142857146</v>
      </c>
      <c r="O161" s="18" t="s">
        <v>145</v>
      </c>
      <c r="P161" s="19">
        <f t="shared" si="43"/>
        <v>3</v>
      </c>
      <c r="Q161" s="2">
        <v>4.5</v>
      </c>
      <c r="R161" s="2" t="s">
        <v>44</v>
      </c>
      <c r="S161" s="28" t="s">
        <v>46</v>
      </c>
      <c r="T161" s="2">
        <v>1</v>
      </c>
      <c r="U161" s="16">
        <v>179</v>
      </c>
      <c r="V161" s="22">
        <f t="shared" si="44"/>
        <v>2.5094630590214493</v>
      </c>
      <c r="W161" s="23">
        <f t="shared" si="45"/>
        <v>6954</v>
      </c>
      <c r="X161" s="24">
        <f t="shared" si="46"/>
        <v>97.490536940978544</v>
      </c>
      <c r="Y161" s="16">
        <v>336</v>
      </c>
      <c r="Z161" s="25">
        <f t="shared" si="47"/>
        <v>4.7105004906771342</v>
      </c>
      <c r="AA161" s="17">
        <f t="shared" si="39"/>
        <v>6618</v>
      </c>
      <c r="AB161" s="16">
        <v>325</v>
      </c>
      <c r="AC161" s="26">
        <f t="shared" si="48"/>
        <v>4.910849199153823</v>
      </c>
      <c r="AD161" s="17">
        <f t="shared" si="49"/>
        <v>6293</v>
      </c>
      <c r="AE161" s="20">
        <v>1.2</v>
      </c>
      <c r="AF161" s="20" t="s">
        <v>42</v>
      </c>
      <c r="AG161" s="17" t="s">
        <v>54</v>
      </c>
      <c r="AH161" s="27">
        <v>2</v>
      </c>
      <c r="AI161" s="21" t="s">
        <v>43</v>
      </c>
      <c r="AJ161" s="16">
        <v>1172</v>
      </c>
      <c r="AK161" s="29">
        <f t="shared" si="50"/>
        <v>17.709277727410093</v>
      </c>
      <c r="AL161" s="16">
        <v>138</v>
      </c>
      <c r="AM161" s="17">
        <f t="shared" si="51"/>
        <v>4983</v>
      </c>
      <c r="AN161" s="22">
        <f t="shared" si="52"/>
        <v>79.183219450182747</v>
      </c>
    </row>
    <row r="162" spans="1:40" x14ac:dyDescent="0.3">
      <c r="A162" s="15">
        <v>43507</v>
      </c>
      <c r="B162" s="2" t="s">
        <v>124</v>
      </c>
      <c r="C162" s="2">
        <v>11</v>
      </c>
      <c r="D162" s="2" t="s">
        <v>48</v>
      </c>
      <c r="E162" s="15">
        <v>43250</v>
      </c>
      <c r="F162" s="15">
        <f t="shared" si="53"/>
        <v>43417</v>
      </c>
      <c r="G162" s="32">
        <v>7220</v>
      </c>
      <c r="H162" s="32">
        <v>7216</v>
      </c>
      <c r="I162" s="32">
        <f t="shared" si="58"/>
        <v>4</v>
      </c>
      <c r="J162" s="16">
        <v>7216</v>
      </c>
      <c r="K162" s="16" t="s">
        <v>151</v>
      </c>
      <c r="L162" s="33">
        <v>43510</v>
      </c>
      <c r="M162" s="33">
        <f t="shared" si="57"/>
        <v>43538</v>
      </c>
      <c r="N162" s="4">
        <f t="shared" si="42"/>
        <v>37.142857142857146</v>
      </c>
      <c r="O162" s="18" t="s">
        <v>145</v>
      </c>
      <c r="P162" s="19">
        <f t="shared" si="43"/>
        <v>3</v>
      </c>
      <c r="Q162" s="2" t="s">
        <v>152</v>
      </c>
      <c r="R162" s="2" t="s">
        <v>44</v>
      </c>
      <c r="S162" s="28" t="s">
        <v>46</v>
      </c>
      <c r="T162" s="2">
        <v>1</v>
      </c>
      <c r="U162" s="16">
        <v>121</v>
      </c>
      <c r="V162" s="34">
        <f t="shared" si="44"/>
        <v>1.6768292682926831</v>
      </c>
      <c r="W162" s="23">
        <f t="shared" si="45"/>
        <v>7095</v>
      </c>
      <c r="X162" s="35">
        <f t="shared" si="46"/>
        <v>98.323170731707322</v>
      </c>
      <c r="Y162" s="16">
        <v>324</v>
      </c>
      <c r="Z162" s="36">
        <f t="shared" si="47"/>
        <v>4.4900221729490024</v>
      </c>
      <c r="AA162" s="16">
        <f t="shared" si="39"/>
        <v>6771</v>
      </c>
      <c r="AB162" s="32">
        <v>285</v>
      </c>
      <c r="AC162" s="26">
        <f t="shared" si="48"/>
        <v>4.2091271599468323</v>
      </c>
      <c r="AD162" s="32">
        <f t="shared" si="49"/>
        <v>6486</v>
      </c>
      <c r="AE162" s="20" t="s">
        <v>69</v>
      </c>
      <c r="AF162" s="20" t="s">
        <v>44</v>
      </c>
      <c r="AG162" s="27" t="s">
        <v>45</v>
      </c>
      <c r="AH162" s="27">
        <v>1</v>
      </c>
      <c r="AI162" s="28" t="s">
        <v>46</v>
      </c>
      <c r="AJ162" s="16">
        <v>966</v>
      </c>
      <c r="AK162" s="29">
        <f t="shared" si="50"/>
        <v>14.266725742135579</v>
      </c>
      <c r="AL162" s="16">
        <v>140</v>
      </c>
      <c r="AM162" s="16">
        <f t="shared" si="51"/>
        <v>5380</v>
      </c>
      <c r="AN162" s="34">
        <f t="shared" si="52"/>
        <v>82.947887758248541</v>
      </c>
    </row>
    <row r="163" spans="1:40" x14ac:dyDescent="0.3">
      <c r="A163" s="15">
        <v>43747</v>
      </c>
      <c r="B163" s="2" t="s">
        <v>61</v>
      </c>
      <c r="C163" s="2">
        <v>14</v>
      </c>
      <c r="D163" s="2" t="s">
        <v>62</v>
      </c>
      <c r="E163" s="15">
        <v>43488</v>
      </c>
      <c r="F163" s="15">
        <f t="shared" si="53"/>
        <v>43655</v>
      </c>
      <c r="G163" s="32">
        <v>5400</v>
      </c>
      <c r="H163" s="32">
        <v>5396</v>
      </c>
      <c r="I163" s="32">
        <f t="shared" si="58"/>
        <v>4</v>
      </c>
      <c r="J163" s="16">
        <v>5396</v>
      </c>
      <c r="K163" s="16" t="s">
        <v>108</v>
      </c>
      <c r="L163" s="15">
        <v>43748</v>
      </c>
      <c r="M163" s="15">
        <f t="shared" si="57"/>
        <v>43776</v>
      </c>
      <c r="N163" s="4">
        <f t="shared" si="42"/>
        <v>37.142857142857146</v>
      </c>
      <c r="O163" s="18" t="s">
        <v>145</v>
      </c>
      <c r="P163" s="19">
        <f t="shared" si="43"/>
        <v>1</v>
      </c>
      <c r="Q163" s="2">
        <v>3.4</v>
      </c>
      <c r="R163" s="2" t="s">
        <v>44</v>
      </c>
      <c r="S163" s="28" t="s">
        <v>46</v>
      </c>
      <c r="T163" s="2">
        <v>1</v>
      </c>
      <c r="U163" s="16">
        <v>164</v>
      </c>
      <c r="V163" s="22">
        <f t="shared" si="44"/>
        <v>3.0392883617494442</v>
      </c>
      <c r="W163" s="23">
        <f t="shared" si="45"/>
        <v>5232</v>
      </c>
      <c r="X163" s="24">
        <f t="shared" si="46"/>
        <v>96.960711638250558</v>
      </c>
      <c r="Y163" s="16">
        <v>265</v>
      </c>
      <c r="Z163" s="25">
        <f t="shared" si="47"/>
        <v>4.9110452186805045</v>
      </c>
      <c r="AA163" s="17">
        <f t="shared" si="39"/>
        <v>4967</v>
      </c>
      <c r="AB163" s="16">
        <v>64</v>
      </c>
      <c r="AC163" s="26">
        <f t="shared" si="48"/>
        <v>1.2885041272397826</v>
      </c>
      <c r="AD163" s="17">
        <f t="shared" si="49"/>
        <v>4903</v>
      </c>
      <c r="AE163" s="20">
        <v>1</v>
      </c>
      <c r="AF163" s="20" t="s">
        <v>42</v>
      </c>
      <c r="AG163" s="17" t="s">
        <v>54</v>
      </c>
      <c r="AH163" s="27">
        <v>2</v>
      </c>
      <c r="AI163" s="21" t="s">
        <v>43</v>
      </c>
      <c r="AJ163" s="16">
        <v>729</v>
      </c>
      <c r="AK163" s="29">
        <f t="shared" si="50"/>
        <v>14.676867324340648</v>
      </c>
      <c r="AL163" s="16">
        <v>78</v>
      </c>
      <c r="AM163" s="17">
        <f t="shared" si="51"/>
        <v>4096</v>
      </c>
      <c r="AN163" s="22">
        <f t="shared" si="52"/>
        <v>83.540689373852743</v>
      </c>
    </row>
    <row r="164" spans="1:40" x14ac:dyDescent="0.3">
      <c r="A164" s="15">
        <v>43474</v>
      </c>
      <c r="B164" s="2" t="s">
        <v>141</v>
      </c>
      <c r="C164" s="2">
        <v>16</v>
      </c>
      <c r="D164" s="30" t="s">
        <v>52</v>
      </c>
      <c r="E164" s="15">
        <v>43215</v>
      </c>
      <c r="F164" s="15">
        <f t="shared" si="53"/>
        <v>43382</v>
      </c>
      <c r="G164" s="32">
        <v>4169</v>
      </c>
      <c r="H164" s="32">
        <v>4161</v>
      </c>
      <c r="I164" s="32">
        <f t="shared" si="58"/>
        <v>8</v>
      </c>
      <c r="J164" s="16">
        <f>SUM(H164+0)</f>
        <v>4161</v>
      </c>
      <c r="K164" s="16" t="s">
        <v>117</v>
      </c>
      <c r="L164" s="33">
        <v>43475</v>
      </c>
      <c r="M164" s="33">
        <f t="shared" si="57"/>
        <v>43503</v>
      </c>
      <c r="N164" s="4">
        <f t="shared" si="42"/>
        <v>37.142857142857146</v>
      </c>
      <c r="O164" s="18" t="s">
        <v>145</v>
      </c>
      <c r="P164" s="19">
        <f t="shared" si="43"/>
        <v>1</v>
      </c>
      <c r="Q164" s="2" t="s">
        <v>153</v>
      </c>
      <c r="R164" s="2" t="s">
        <v>44</v>
      </c>
      <c r="S164" s="28" t="s">
        <v>46</v>
      </c>
      <c r="T164" s="2">
        <v>1</v>
      </c>
      <c r="U164" s="16">
        <v>271</v>
      </c>
      <c r="V164" s="34">
        <f t="shared" si="44"/>
        <v>6.5128574861812059</v>
      </c>
      <c r="W164" s="23">
        <f t="shared" si="45"/>
        <v>3890</v>
      </c>
      <c r="X164" s="35">
        <f t="shared" si="46"/>
        <v>93.487142513818782</v>
      </c>
      <c r="Y164" s="16">
        <v>189</v>
      </c>
      <c r="Z164" s="36">
        <f t="shared" si="47"/>
        <v>4.5421773612112473</v>
      </c>
      <c r="AA164" s="16">
        <f t="shared" si="39"/>
        <v>3701</v>
      </c>
      <c r="AB164" s="32">
        <v>148</v>
      </c>
      <c r="AC164" s="26">
        <f t="shared" si="48"/>
        <v>3.9989192110240475</v>
      </c>
      <c r="AD164" s="32">
        <f t="shared" si="49"/>
        <v>3553</v>
      </c>
      <c r="AE164" s="20">
        <v>3</v>
      </c>
      <c r="AF164" s="20" t="s">
        <v>44</v>
      </c>
      <c r="AG164" s="27" t="s">
        <v>45</v>
      </c>
      <c r="AH164" s="27">
        <v>1</v>
      </c>
      <c r="AI164" s="28" t="s">
        <v>46</v>
      </c>
      <c r="AJ164" s="16">
        <v>563</v>
      </c>
      <c r="AK164" s="29">
        <f t="shared" si="50"/>
        <v>15.212104836530667</v>
      </c>
      <c r="AL164" s="16">
        <v>72</v>
      </c>
      <c r="AM164" s="16">
        <f t="shared" si="51"/>
        <v>2918</v>
      </c>
      <c r="AN164" s="34">
        <f t="shared" si="52"/>
        <v>82.127779341401634</v>
      </c>
    </row>
    <row r="165" spans="1:40" ht="24" x14ac:dyDescent="0.3">
      <c r="A165" s="15">
        <v>43759</v>
      </c>
      <c r="B165" s="2" t="s">
        <v>71</v>
      </c>
      <c r="C165" s="2">
        <v>18</v>
      </c>
      <c r="D165" s="2" t="s">
        <v>65</v>
      </c>
      <c r="E165" s="15">
        <v>43502</v>
      </c>
      <c r="F165" s="15">
        <f t="shared" si="53"/>
        <v>43669</v>
      </c>
      <c r="G165" s="32">
        <v>13800</v>
      </c>
      <c r="H165" s="32">
        <v>13778</v>
      </c>
      <c r="I165" s="32">
        <f t="shared" si="58"/>
        <v>22</v>
      </c>
      <c r="J165" s="16">
        <v>13778</v>
      </c>
      <c r="K165" s="16" t="s">
        <v>127</v>
      </c>
      <c r="L165" s="15">
        <v>43762</v>
      </c>
      <c r="M165" s="15">
        <f t="shared" si="57"/>
        <v>43790</v>
      </c>
      <c r="N165" s="4">
        <f t="shared" si="42"/>
        <v>37.142857142857146</v>
      </c>
      <c r="O165" s="18" t="s">
        <v>145</v>
      </c>
      <c r="P165" s="19">
        <f t="shared" si="43"/>
        <v>3</v>
      </c>
      <c r="Q165" s="2">
        <v>3.1</v>
      </c>
      <c r="R165" s="2" t="s">
        <v>44</v>
      </c>
      <c r="S165" s="28" t="s">
        <v>46</v>
      </c>
      <c r="T165" s="2">
        <v>1</v>
      </c>
      <c r="U165" s="16">
        <v>419</v>
      </c>
      <c r="V165" s="22">
        <f t="shared" si="44"/>
        <v>3.0410799825809258</v>
      </c>
      <c r="W165" s="23">
        <f t="shared" si="45"/>
        <v>13359</v>
      </c>
      <c r="X165" s="24">
        <f t="shared" si="46"/>
        <v>96.958920017419075</v>
      </c>
      <c r="Y165" s="16">
        <v>516</v>
      </c>
      <c r="Z165" s="25">
        <f t="shared" si="47"/>
        <v>3.7451008854695891</v>
      </c>
      <c r="AA165" s="17">
        <f t="shared" si="39"/>
        <v>12843</v>
      </c>
      <c r="AB165" s="16">
        <v>570</v>
      </c>
      <c r="AC165" s="26">
        <f t="shared" si="48"/>
        <v>4.4382153702405978</v>
      </c>
      <c r="AD165" s="17">
        <f t="shared" si="49"/>
        <v>12273</v>
      </c>
      <c r="AE165" s="20">
        <v>5.6</v>
      </c>
      <c r="AF165" s="20" t="s">
        <v>53</v>
      </c>
      <c r="AG165" s="17" t="s">
        <v>54</v>
      </c>
      <c r="AH165" s="27">
        <v>3</v>
      </c>
      <c r="AI165" s="21" t="s">
        <v>55</v>
      </c>
      <c r="AJ165" s="16">
        <v>2180</v>
      </c>
      <c r="AK165" s="29">
        <f t="shared" si="50"/>
        <v>16.974227205481586</v>
      </c>
      <c r="AL165" s="16">
        <v>260</v>
      </c>
      <c r="AM165" s="17">
        <f t="shared" si="51"/>
        <v>9833</v>
      </c>
      <c r="AN165" s="22">
        <f t="shared" si="52"/>
        <v>80.118960319400315</v>
      </c>
    </row>
    <row r="166" spans="1:40" x14ac:dyDescent="0.3">
      <c r="A166" s="15">
        <v>43479</v>
      </c>
      <c r="B166" s="2" t="s">
        <v>150</v>
      </c>
      <c r="C166" s="2">
        <v>13</v>
      </c>
      <c r="D166" s="2" t="s">
        <v>62</v>
      </c>
      <c r="E166" s="15">
        <v>43215</v>
      </c>
      <c r="F166" s="15">
        <f t="shared" si="53"/>
        <v>43382</v>
      </c>
      <c r="G166" s="32">
        <v>6200</v>
      </c>
      <c r="H166" s="32">
        <v>6184</v>
      </c>
      <c r="I166" s="32">
        <f t="shared" si="58"/>
        <v>16</v>
      </c>
      <c r="J166" s="16">
        <v>3584</v>
      </c>
      <c r="K166" s="16">
        <v>7</v>
      </c>
      <c r="L166" s="33">
        <v>43480</v>
      </c>
      <c r="M166" s="33">
        <f t="shared" si="57"/>
        <v>43508</v>
      </c>
      <c r="N166" s="4">
        <f t="shared" si="42"/>
        <v>37.857142857142854</v>
      </c>
      <c r="O166" s="18" t="s">
        <v>145</v>
      </c>
      <c r="P166" s="19">
        <f t="shared" si="43"/>
        <v>1</v>
      </c>
      <c r="Q166" s="2">
        <v>8</v>
      </c>
      <c r="R166" s="2" t="s">
        <v>42</v>
      </c>
      <c r="S166" s="21" t="s">
        <v>43</v>
      </c>
      <c r="T166" s="2">
        <v>2</v>
      </c>
      <c r="U166" s="16">
        <v>266</v>
      </c>
      <c r="V166" s="34">
        <f t="shared" si="44"/>
        <v>7.421875</v>
      </c>
      <c r="W166" s="23">
        <f t="shared" si="45"/>
        <v>3318</v>
      </c>
      <c r="X166" s="35">
        <f t="shared" si="46"/>
        <v>92.578125</v>
      </c>
      <c r="Y166" s="16">
        <v>161</v>
      </c>
      <c r="Z166" s="36">
        <f t="shared" si="47"/>
        <v>4.4921875</v>
      </c>
      <c r="AA166" s="16">
        <f t="shared" si="39"/>
        <v>3157</v>
      </c>
      <c r="AB166" s="32">
        <v>61</v>
      </c>
      <c r="AC166" s="26">
        <f t="shared" si="48"/>
        <v>1.9322141273360784</v>
      </c>
      <c r="AD166" s="32">
        <f t="shared" si="49"/>
        <v>3096</v>
      </c>
      <c r="AE166" s="20">
        <v>4</v>
      </c>
      <c r="AF166" s="20" t="s">
        <v>42</v>
      </c>
      <c r="AG166" s="27" t="s">
        <v>54</v>
      </c>
      <c r="AH166" s="27">
        <v>2</v>
      </c>
      <c r="AI166" s="21" t="s">
        <v>43</v>
      </c>
      <c r="AJ166" s="16">
        <v>344</v>
      </c>
      <c r="AK166" s="29">
        <f t="shared" si="50"/>
        <v>10.896420652518213</v>
      </c>
      <c r="AL166" s="16">
        <v>66</v>
      </c>
      <c r="AM166" s="16">
        <f t="shared" si="51"/>
        <v>2686</v>
      </c>
      <c r="AN166" s="34">
        <f t="shared" si="52"/>
        <v>86.757105943152453</v>
      </c>
    </row>
    <row r="167" spans="1:40" ht="24" x14ac:dyDescent="0.3">
      <c r="A167" s="15">
        <v>43693</v>
      </c>
      <c r="B167" s="30" t="s">
        <v>51</v>
      </c>
      <c r="C167" s="30">
        <v>17</v>
      </c>
      <c r="D167" s="30" t="s">
        <v>52</v>
      </c>
      <c r="E167" s="31">
        <v>43432</v>
      </c>
      <c r="F167" s="15">
        <f t="shared" si="53"/>
        <v>43599</v>
      </c>
      <c r="G167" s="32">
        <v>10800</v>
      </c>
      <c r="H167" s="32">
        <v>10795</v>
      </c>
      <c r="I167" s="32">
        <f t="shared" si="58"/>
        <v>5</v>
      </c>
      <c r="J167" s="16">
        <v>10795</v>
      </c>
      <c r="K167" s="16">
        <v>38</v>
      </c>
      <c r="L167" s="33">
        <v>43697</v>
      </c>
      <c r="M167" s="33">
        <f t="shared" si="57"/>
        <v>43725</v>
      </c>
      <c r="N167" s="4">
        <f t="shared" si="42"/>
        <v>37.857142857142854</v>
      </c>
      <c r="O167" s="18" t="s">
        <v>145</v>
      </c>
      <c r="P167" s="19">
        <f t="shared" si="43"/>
        <v>4</v>
      </c>
      <c r="Q167" s="2" t="s">
        <v>154</v>
      </c>
      <c r="R167" s="2" t="s">
        <v>42</v>
      </c>
      <c r="S167" s="21" t="s">
        <v>43</v>
      </c>
      <c r="T167" s="2">
        <v>2</v>
      </c>
      <c r="U167" s="16">
        <v>302</v>
      </c>
      <c r="V167" s="34">
        <f t="shared" si="44"/>
        <v>2.7975914775358963</v>
      </c>
      <c r="W167" s="23">
        <f t="shared" si="45"/>
        <v>10493</v>
      </c>
      <c r="X167" s="35">
        <f t="shared" si="46"/>
        <v>97.202408522464097</v>
      </c>
      <c r="Y167" s="16">
        <v>491</v>
      </c>
      <c r="Z167" s="36">
        <f t="shared" si="47"/>
        <v>4.5484020379805461</v>
      </c>
      <c r="AA167" s="16">
        <f t="shared" si="39"/>
        <v>10002</v>
      </c>
      <c r="AB167" s="32">
        <v>171</v>
      </c>
      <c r="AC167" s="26">
        <f t="shared" si="48"/>
        <v>1.7096580683863227</v>
      </c>
      <c r="AD167" s="32">
        <f t="shared" si="49"/>
        <v>9831</v>
      </c>
      <c r="AE167" s="20">
        <v>5</v>
      </c>
      <c r="AF167" s="20" t="s">
        <v>53</v>
      </c>
      <c r="AG167" s="27" t="s">
        <v>54</v>
      </c>
      <c r="AH167" s="27">
        <v>3</v>
      </c>
      <c r="AI167" s="21" t="s">
        <v>55</v>
      </c>
      <c r="AJ167" s="16">
        <v>1701</v>
      </c>
      <c r="AK167" s="29">
        <f t="shared" si="50"/>
        <v>17.006598680263949</v>
      </c>
      <c r="AL167" s="16">
        <v>201</v>
      </c>
      <c r="AM167" s="16">
        <f t="shared" si="51"/>
        <v>7929</v>
      </c>
      <c r="AN167" s="34">
        <f t="shared" si="52"/>
        <v>80.653036313701548</v>
      </c>
    </row>
    <row r="168" spans="1:40" x14ac:dyDescent="0.3">
      <c r="A168" s="15">
        <v>43618</v>
      </c>
      <c r="B168" s="2" t="s">
        <v>64</v>
      </c>
      <c r="C168" s="2">
        <v>19</v>
      </c>
      <c r="D168" s="2" t="s">
        <v>65</v>
      </c>
      <c r="E168" s="31">
        <v>43362</v>
      </c>
      <c r="F168" s="15">
        <f t="shared" si="53"/>
        <v>43529</v>
      </c>
      <c r="G168" s="32">
        <v>11300</v>
      </c>
      <c r="H168" s="32">
        <v>11276</v>
      </c>
      <c r="I168" s="32">
        <f t="shared" si="58"/>
        <v>24</v>
      </c>
      <c r="J168" s="16">
        <v>11276</v>
      </c>
      <c r="K168" s="16">
        <v>28</v>
      </c>
      <c r="L168" s="33">
        <v>43627</v>
      </c>
      <c r="M168" s="33">
        <f t="shared" si="57"/>
        <v>43655</v>
      </c>
      <c r="N168" s="4">
        <f t="shared" si="42"/>
        <v>37.857142857142854</v>
      </c>
      <c r="O168" s="18" t="s">
        <v>145</v>
      </c>
      <c r="P168" s="19">
        <f t="shared" si="43"/>
        <v>9</v>
      </c>
      <c r="Q168" s="2" t="s">
        <v>125</v>
      </c>
      <c r="R168" s="2" t="s">
        <v>44</v>
      </c>
      <c r="S168" s="28" t="s">
        <v>46</v>
      </c>
      <c r="T168" s="2">
        <v>1</v>
      </c>
      <c r="U168" s="16">
        <v>234</v>
      </c>
      <c r="V168" s="34">
        <f t="shared" si="44"/>
        <v>2.0752039730400851</v>
      </c>
      <c r="W168" s="23">
        <f t="shared" si="45"/>
        <v>11042</v>
      </c>
      <c r="X168" s="35">
        <f t="shared" si="46"/>
        <v>97.92479602695991</v>
      </c>
      <c r="Y168" s="16">
        <v>690</v>
      </c>
      <c r="Z168" s="36">
        <f t="shared" si="47"/>
        <v>6.1191912025540969</v>
      </c>
      <c r="AA168" s="16">
        <f t="shared" si="39"/>
        <v>10352</v>
      </c>
      <c r="AB168" s="32">
        <v>365</v>
      </c>
      <c r="AC168" s="26">
        <f t="shared" si="48"/>
        <v>3.5258887171561053</v>
      </c>
      <c r="AD168" s="32">
        <f t="shared" si="49"/>
        <v>9987</v>
      </c>
      <c r="AE168" s="20" t="s">
        <v>69</v>
      </c>
      <c r="AF168" s="20" t="s">
        <v>42</v>
      </c>
      <c r="AG168" s="27" t="s">
        <v>54</v>
      </c>
      <c r="AH168" s="27">
        <v>2</v>
      </c>
      <c r="AI168" s="21" t="s">
        <v>43</v>
      </c>
      <c r="AJ168" s="16">
        <v>1404</v>
      </c>
      <c r="AK168" s="29">
        <f t="shared" si="50"/>
        <v>13.562596599690881</v>
      </c>
      <c r="AL168" s="16">
        <v>507</v>
      </c>
      <c r="AM168" s="16">
        <f t="shared" si="51"/>
        <v>8076</v>
      </c>
      <c r="AN168" s="34">
        <f t="shared" si="52"/>
        <v>80.86512466206068</v>
      </c>
    </row>
    <row r="169" spans="1:40" x14ac:dyDescent="0.3">
      <c r="A169" s="15">
        <v>43696</v>
      </c>
      <c r="B169" s="2" t="s">
        <v>67</v>
      </c>
      <c r="C169" s="2">
        <v>2</v>
      </c>
      <c r="D169" s="2" t="s">
        <v>54</v>
      </c>
      <c r="E169" s="15">
        <v>43432</v>
      </c>
      <c r="F169" s="15">
        <f t="shared" si="53"/>
        <v>43599</v>
      </c>
      <c r="G169" s="32">
        <v>6500</v>
      </c>
      <c r="H169" s="32">
        <v>6480</v>
      </c>
      <c r="I169" s="32">
        <f t="shared" si="58"/>
        <v>20</v>
      </c>
      <c r="J169" s="16">
        <v>6480</v>
      </c>
      <c r="K169" s="16" t="s">
        <v>79</v>
      </c>
      <c r="L169" s="33">
        <v>43699</v>
      </c>
      <c r="M169" s="33">
        <f t="shared" si="57"/>
        <v>43727</v>
      </c>
      <c r="N169" s="4">
        <f t="shared" si="42"/>
        <v>38.142857142857146</v>
      </c>
      <c r="O169" s="18" t="s">
        <v>145</v>
      </c>
      <c r="P169" s="19">
        <f t="shared" si="43"/>
        <v>3</v>
      </c>
      <c r="Q169" s="2">
        <v>3</v>
      </c>
      <c r="R169" s="2" t="s">
        <v>44</v>
      </c>
      <c r="S169" s="28" t="s">
        <v>46</v>
      </c>
      <c r="T169" s="2">
        <v>1</v>
      </c>
      <c r="U169" s="16">
        <v>549</v>
      </c>
      <c r="V169" s="34">
        <f t="shared" si="44"/>
        <v>8.4722222222222232</v>
      </c>
      <c r="W169" s="23">
        <f t="shared" si="45"/>
        <v>5931</v>
      </c>
      <c r="X169" s="35">
        <f t="shared" si="46"/>
        <v>91.527777777777771</v>
      </c>
      <c r="Y169" s="16">
        <v>454</v>
      </c>
      <c r="Z169" s="36">
        <f t="shared" si="47"/>
        <v>7.0061728395061724</v>
      </c>
      <c r="AA169" s="16">
        <f t="shared" si="39"/>
        <v>5477</v>
      </c>
      <c r="AB169" s="32">
        <v>162</v>
      </c>
      <c r="AC169" s="26">
        <f t="shared" si="48"/>
        <v>2.9578236260726674</v>
      </c>
      <c r="AD169" s="32">
        <f t="shared" si="49"/>
        <v>5315</v>
      </c>
      <c r="AE169" s="20">
        <v>5</v>
      </c>
      <c r="AF169" s="20" t="s">
        <v>44</v>
      </c>
      <c r="AG169" s="27" t="s">
        <v>45</v>
      </c>
      <c r="AH169" s="27">
        <v>1</v>
      </c>
      <c r="AI169" s="28" t="s">
        <v>46</v>
      </c>
      <c r="AJ169" s="16">
        <v>1554</v>
      </c>
      <c r="AK169" s="29">
        <f t="shared" si="50"/>
        <v>28.373197005660032</v>
      </c>
      <c r="AL169" s="16">
        <v>90</v>
      </c>
      <c r="AM169" s="16">
        <f t="shared" si="51"/>
        <v>3671</v>
      </c>
      <c r="AN169" s="34">
        <f t="shared" si="52"/>
        <v>69.068673565381005</v>
      </c>
    </row>
    <row r="170" spans="1:40" x14ac:dyDescent="0.3">
      <c r="A170" s="37">
        <v>43696</v>
      </c>
      <c r="B170" s="38" t="s">
        <v>68</v>
      </c>
      <c r="C170" s="38">
        <v>4</v>
      </c>
      <c r="D170" s="2" t="s">
        <v>45</v>
      </c>
      <c r="E170" s="37">
        <v>43432</v>
      </c>
      <c r="F170" s="37">
        <f t="shared" si="53"/>
        <v>43599</v>
      </c>
      <c r="G170" s="38">
        <v>8100</v>
      </c>
      <c r="H170" s="38">
        <v>8100</v>
      </c>
      <c r="I170" s="38">
        <f t="shared" si="58"/>
        <v>0</v>
      </c>
      <c r="J170" s="38">
        <v>8100</v>
      </c>
      <c r="K170" s="38" t="s">
        <v>79</v>
      </c>
      <c r="L170" s="37">
        <v>43699</v>
      </c>
      <c r="M170" s="37">
        <f t="shared" si="57"/>
        <v>43727</v>
      </c>
      <c r="N170" s="39">
        <f t="shared" si="42"/>
        <v>38.142857142857146</v>
      </c>
      <c r="O170" s="18" t="s">
        <v>145</v>
      </c>
      <c r="P170" s="40">
        <f t="shared" si="43"/>
        <v>3</v>
      </c>
      <c r="Q170" s="38" t="s">
        <v>99</v>
      </c>
      <c r="R170" s="38" t="s">
        <v>44</v>
      </c>
      <c r="S170" s="28" t="s">
        <v>46</v>
      </c>
      <c r="T170" s="38">
        <v>1</v>
      </c>
      <c r="U170" s="38">
        <v>240</v>
      </c>
      <c r="V170" s="41">
        <f t="shared" si="44"/>
        <v>2.9629629629629632</v>
      </c>
      <c r="W170" s="40">
        <f t="shared" si="45"/>
        <v>7860</v>
      </c>
      <c r="X170" s="35">
        <f t="shared" si="46"/>
        <v>97.037037037037038</v>
      </c>
      <c r="Y170" s="38">
        <v>254</v>
      </c>
      <c r="Z170" s="36">
        <f t="shared" si="47"/>
        <v>3.1358024691358026</v>
      </c>
      <c r="AA170" s="38">
        <f t="shared" si="39"/>
        <v>7606</v>
      </c>
      <c r="AB170" s="38">
        <v>210</v>
      </c>
      <c r="AC170" s="26">
        <f t="shared" si="48"/>
        <v>2.7609781751249014</v>
      </c>
      <c r="AD170" s="38">
        <f t="shared" si="49"/>
        <v>7396</v>
      </c>
      <c r="AE170" s="42">
        <v>1</v>
      </c>
      <c r="AF170" s="42" t="s">
        <v>44</v>
      </c>
      <c r="AG170" s="42" t="s">
        <v>45</v>
      </c>
      <c r="AH170" s="27">
        <v>1</v>
      </c>
      <c r="AI170" s="28" t="s">
        <v>46</v>
      </c>
      <c r="AJ170" s="38">
        <v>1327</v>
      </c>
      <c r="AK170" s="29">
        <f t="shared" si="50"/>
        <v>17.446752563765447</v>
      </c>
      <c r="AL170" s="38">
        <v>114</v>
      </c>
      <c r="AM170" s="38">
        <f t="shared" si="51"/>
        <v>5955</v>
      </c>
      <c r="AN170" s="41">
        <f t="shared" si="52"/>
        <v>80.516495402920498</v>
      </c>
    </row>
    <row r="171" spans="1:40" x14ac:dyDescent="0.3">
      <c r="A171" s="47">
        <v>43514</v>
      </c>
      <c r="B171" s="48" t="s">
        <v>116</v>
      </c>
      <c r="C171" s="48">
        <v>5</v>
      </c>
      <c r="D171" s="2" t="s">
        <v>45</v>
      </c>
      <c r="E171" s="47">
        <v>43250</v>
      </c>
      <c r="F171" s="47">
        <f t="shared" si="53"/>
        <v>43417</v>
      </c>
      <c r="G171" s="48">
        <v>9250</v>
      </c>
      <c r="H171" s="48">
        <v>9247</v>
      </c>
      <c r="I171" s="48">
        <f t="shared" si="58"/>
        <v>3</v>
      </c>
      <c r="J171" s="48">
        <v>9247</v>
      </c>
      <c r="K171" s="48" t="s">
        <v>155</v>
      </c>
      <c r="L171" s="47">
        <v>43517</v>
      </c>
      <c r="M171" s="47">
        <f t="shared" si="57"/>
        <v>43545</v>
      </c>
      <c r="N171" s="49">
        <f t="shared" si="42"/>
        <v>38.142857142857146</v>
      </c>
      <c r="O171" s="18" t="s">
        <v>145</v>
      </c>
      <c r="P171" s="50">
        <f t="shared" si="43"/>
        <v>3</v>
      </c>
      <c r="Q171" s="48">
        <v>1</v>
      </c>
      <c r="R171" s="48" t="s">
        <v>44</v>
      </c>
      <c r="S171" s="28" t="s">
        <v>46</v>
      </c>
      <c r="T171" s="48">
        <v>1</v>
      </c>
      <c r="U171" s="48">
        <v>128</v>
      </c>
      <c r="V171" s="51">
        <f t="shared" si="44"/>
        <v>1.3842327241267438</v>
      </c>
      <c r="W171" s="50">
        <f t="shared" si="45"/>
        <v>9119</v>
      </c>
      <c r="X171" s="35">
        <f t="shared" si="46"/>
        <v>98.615767275873253</v>
      </c>
      <c r="Y171" s="48">
        <v>264</v>
      </c>
      <c r="Z171" s="36">
        <f t="shared" si="47"/>
        <v>2.8549799935114093</v>
      </c>
      <c r="AA171" s="48">
        <f t="shared" ref="AA171:AA232" si="59">SUM(J171-U171-Y171)</f>
        <v>8855</v>
      </c>
      <c r="AB171" s="48">
        <v>58</v>
      </c>
      <c r="AC171" s="26">
        <f t="shared" si="48"/>
        <v>0.6549971767363072</v>
      </c>
      <c r="AD171" s="48">
        <f t="shared" si="49"/>
        <v>8797</v>
      </c>
      <c r="AE171" s="52">
        <v>1</v>
      </c>
      <c r="AF171" s="52" t="s">
        <v>44</v>
      </c>
      <c r="AG171" s="52" t="s">
        <v>45</v>
      </c>
      <c r="AH171" s="27">
        <v>1</v>
      </c>
      <c r="AI171" s="28" t="s">
        <v>46</v>
      </c>
      <c r="AJ171" s="48">
        <v>1201</v>
      </c>
      <c r="AK171" s="29">
        <f t="shared" si="50"/>
        <v>13.562958780350085</v>
      </c>
      <c r="AL171" s="48">
        <v>160</v>
      </c>
      <c r="AM171" s="48">
        <f t="shared" si="51"/>
        <v>7436</v>
      </c>
      <c r="AN171" s="51">
        <f t="shared" si="52"/>
        <v>84.528816642037057</v>
      </c>
    </row>
    <row r="172" spans="1:40" ht="24" x14ac:dyDescent="0.3">
      <c r="A172" s="15">
        <v>43752</v>
      </c>
      <c r="B172" s="2" t="s">
        <v>47</v>
      </c>
      <c r="C172" s="30">
        <v>9</v>
      </c>
      <c r="D172" s="2" t="s">
        <v>48</v>
      </c>
      <c r="E172" s="31">
        <v>43488</v>
      </c>
      <c r="F172" s="15">
        <f t="shared" si="53"/>
        <v>43655</v>
      </c>
      <c r="G172" s="32">
        <v>7635</v>
      </c>
      <c r="H172" s="32">
        <v>7619</v>
      </c>
      <c r="I172" s="32">
        <f t="shared" si="58"/>
        <v>16</v>
      </c>
      <c r="J172" s="16">
        <v>7619</v>
      </c>
      <c r="K172" s="16" t="s">
        <v>56</v>
      </c>
      <c r="L172" s="15">
        <v>43755</v>
      </c>
      <c r="M172" s="15">
        <f t="shared" si="57"/>
        <v>43783</v>
      </c>
      <c r="N172" s="4">
        <f t="shared" si="42"/>
        <v>38.142857142857146</v>
      </c>
      <c r="O172" s="18" t="s">
        <v>145</v>
      </c>
      <c r="P172" s="19">
        <f t="shared" si="43"/>
        <v>3</v>
      </c>
      <c r="Q172" s="2">
        <v>1.1200000000000001</v>
      </c>
      <c r="R172" s="2" t="s">
        <v>44</v>
      </c>
      <c r="S172" s="28" t="s">
        <v>46</v>
      </c>
      <c r="T172" s="2">
        <v>1</v>
      </c>
      <c r="U172" s="16">
        <v>287</v>
      </c>
      <c r="V172" s="22">
        <f t="shared" si="44"/>
        <v>3.7668985431158943</v>
      </c>
      <c r="W172" s="23">
        <f t="shared" si="45"/>
        <v>7332</v>
      </c>
      <c r="X172" s="24">
        <f t="shared" si="46"/>
        <v>96.2331014568841</v>
      </c>
      <c r="Y172" s="16">
        <v>326</v>
      </c>
      <c r="Z172" s="25">
        <f t="shared" si="47"/>
        <v>4.2787767423546397</v>
      </c>
      <c r="AA172" s="17">
        <f t="shared" si="59"/>
        <v>7006</v>
      </c>
      <c r="AB172" s="16">
        <v>291</v>
      </c>
      <c r="AC172" s="26">
        <f t="shared" si="48"/>
        <v>4.1535826434484724</v>
      </c>
      <c r="AD172" s="17">
        <f t="shared" si="49"/>
        <v>6715</v>
      </c>
      <c r="AE172" s="20">
        <v>5.6</v>
      </c>
      <c r="AF172" s="20" t="s">
        <v>53</v>
      </c>
      <c r="AG172" s="17" t="s">
        <v>54</v>
      </c>
      <c r="AH172" s="27">
        <v>3</v>
      </c>
      <c r="AI172" s="21" t="s">
        <v>55</v>
      </c>
      <c r="AJ172" s="16">
        <v>885</v>
      </c>
      <c r="AK172" s="29">
        <f t="shared" si="50"/>
        <v>12.63202968883814</v>
      </c>
      <c r="AL172" s="16">
        <v>131</v>
      </c>
      <c r="AM172" s="17">
        <f t="shared" si="51"/>
        <v>5699</v>
      </c>
      <c r="AN172" s="22">
        <f t="shared" si="52"/>
        <v>84.869694713328371</v>
      </c>
    </row>
    <row r="173" spans="1:40" ht="24" x14ac:dyDescent="0.3">
      <c r="A173" s="15">
        <v>43752</v>
      </c>
      <c r="B173" s="2" t="s">
        <v>50</v>
      </c>
      <c r="C173" s="2">
        <v>10</v>
      </c>
      <c r="D173" s="2" t="s">
        <v>48</v>
      </c>
      <c r="E173" s="31">
        <v>43488</v>
      </c>
      <c r="F173" s="15">
        <f t="shared" si="53"/>
        <v>43655</v>
      </c>
      <c r="G173" s="32">
        <v>7180</v>
      </c>
      <c r="H173" s="32">
        <v>7162</v>
      </c>
      <c r="I173" s="32">
        <f t="shared" si="58"/>
        <v>18</v>
      </c>
      <c r="J173" s="16">
        <v>7162</v>
      </c>
      <c r="K173" s="16" t="s">
        <v>56</v>
      </c>
      <c r="L173" s="15">
        <v>43755</v>
      </c>
      <c r="M173" s="15">
        <f t="shared" si="57"/>
        <v>43783</v>
      </c>
      <c r="N173" s="4">
        <f t="shared" si="42"/>
        <v>38.142857142857146</v>
      </c>
      <c r="O173" s="18" t="s">
        <v>145</v>
      </c>
      <c r="P173" s="19">
        <f t="shared" si="43"/>
        <v>3</v>
      </c>
      <c r="Q173" s="2">
        <v>1</v>
      </c>
      <c r="R173" s="2" t="s">
        <v>44</v>
      </c>
      <c r="S173" s="28" t="s">
        <v>46</v>
      </c>
      <c r="T173" s="2">
        <v>1</v>
      </c>
      <c r="U173" s="16">
        <v>181</v>
      </c>
      <c r="V173" s="22">
        <f t="shared" si="44"/>
        <v>2.5272270315554315</v>
      </c>
      <c r="W173" s="23">
        <f t="shared" si="45"/>
        <v>6981</v>
      </c>
      <c r="X173" s="24">
        <f t="shared" si="46"/>
        <v>97.472772968444559</v>
      </c>
      <c r="Y173" s="16">
        <v>318</v>
      </c>
      <c r="Z173" s="25">
        <f t="shared" si="47"/>
        <v>4.4401005305780501</v>
      </c>
      <c r="AA173" s="17">
        <f t="shared" si="59"/>
        <v>6663</v>
      </c>
      <c r="AB173" s="16">
        <v>283</v>
      </c>
      <c r="AC173" s="26">
        <f t="shared" si="48"/>
        <v>4.2473360348191509</v>
      </c>
      <c r="AD173" s="17">
        <f t="shared" si="49"/>
        <v>6380</v>
      </c>
      <c r="AE173" s="20">
        <v>5</v>
      </c>
      <c r="AF173" s="20" t="s">
        <v>53</v>
      </c>
      <c r="AG173" s="17" t="s">
        <v>54</v>
      </c>
      <c r="AH173" s="27">
        <v>3</v>
      </c>
      <c r="AI173" s="21" t="s">
        <v>55</v>
      </c>
      <c r="AJ173" s="16">
        <v>944</v>
      </c>
      <c r="AK173" s="29">
        <f t="shared" si="50"/>
        <v>14.167792285757166</v>
      </c>
      <c r="AL173" s="16">
        <v>120</v>
      </c>
      <c r="AM173" s="17">
        <f t="shared" si="51"/>
        <v>5316</v>
      </c>
      <c r="AN173" s="22">
        <f t="shared" si="52"/>
        <v>83.322884012539191</v>
      </c>
    </row>
    <row r="174" spans="1:40" x14ac:dyDescent="0.3">
      <c r="A174" s="15">
        <v>43514</v>
      </c>
      <c r="B174" s="2" t="s">
        <v>124</v>
      </c>
      <c r="C174" s="2">
        <v>11</v>
      </c>
      <c r="D174" s="2" t="s">
        <v>48</v>
      </c>
      <c r="E174" s="15">
        <v>43250</v>
      </c>
      <c r="F174" s="15">
        <f t="shared" si="53"/>
        <v>43417</v>
      </c>
      <c r="G174" s="32">
        <v>7260</v>
      </c>
      <c r="H174" s="32">
        <v>7256</v>
      </c>
      <c r="I174" s="32">
        <f t="shared" si="58"/>
        <v>4</v>
      </c>
      <c r="J174" s="16">
        <v>7256</v>
      </c>
      <c r="K174" s="16" t="s">
        <v>155</v>
      </c>
      <c r="L174" s="33">
        <v>43517</v>
      </c>
      <c r="M174" s="33">
        <f t="shared" si="57"/>
        <v>43545</v>
      </c>
      <c r="N174" s="4">
        <f t="shared" si="42"/>
        <v>38.142857142857146</v>
      </c>
      <c r="O174" s="18" t="s">
        <v>145</v>
      </c>
      <c r="P174" s="19">
        <f t="shared" si="43"/>
        <v>3</v>
      </c>
      <c r="Q174" s="2" t="s">
        <v>106</v>
      </c>
      <c r="R174" s="2" t="s">
        <v>44</v>
      </c>
      <c r="S174" s="28" t="s">
        <v>46</v>
      </c>
      <c r="T174" s="2">
        <v>1</v>
      </c>
      <c r="U174" s="16">
        <v>105</v>
      </c>
      <c r="V174" s="34">
        <f t="shared" si="44"/>
        <v>1.4470782800441013</v>
      </c>
      <c r="W174" s="23">
        <f t="shared" si="45"/>
        <v>7151</v>
      </c>
      <c r="X174" s="35">
        <f t="shared" si="46"/>
        <v>98.552921719955904</v>
      </c>
      <c r="Y174" s="16">
        <v>374</v>
      </c>
      <c r="Z174" s="36">
        <f t="shared" si="47"/>
        <v>5.1543550165380374</v>
      </c>
      <c r="AA174" s="16">
        <f t="shared" si="59"/>
        <v>6777</v>
      </c>
      <c r="AB174" s="32">
        <v>215</v>
      </c>
      <c r="AC174" s="26">
        <f t="shared" si="48"/>
        <v>3.1724952043677144</v>
      </c>
      <c r="AD174" s="32">
        <f t="shared" si="49"/>
        <v>6562</v>
      </c>
      <c r="AE174" s="20">
        <v>4</v>
      </c>
      <c r="AF174" s="20" t="s">
        <v>44</v>
      </c>
      <c r="AG174" s="27" t="s">
        <v>45</v>
      </c>
      <c r="AH174" s="27">
        <v>1</v>
      </c>
      <c r="AI174" s="28" t="s">
        <v>46</v>
      </c>
      <c r="AJ174" s="16">
        <v>1062</v>
      </c>
      <c r="AK174" s="29">
        <f t="shared" si="50"/>
        <v>15.670650730411687</v>
      </c>
      <c r="AL174" s="16">
        <v>130</v>
      </c>
      <c r="AM174" s="16">
        <f t="shared" si="51"/>
        <v>5370</v>
      </c>
      <c r="AN174" s="34">
        <f t="shared" si="52"/>
        <v>81.834806461444686</v>
      </c>
    </row>
    <row r="175" spans="1:40" x14ac:dyDescent="0.3">
      <c r="A175" s="15">
        <v>43479</v>
      </c>
      <c r="B175" s="2" t="s">
        <v>150</v>
      </c>
      <c r="C175" s="2">
        <v>13</v>
      </c>
      <c r="D175" s="2" t="s">
        <v>62</v>
      </c>
      <c r="E175" s="15">
        <v>43215</v>
      </c>
      <c r="F175" s="15">
        <f t="shared" si="53"/>
        <v>43382</v>
      </c>
      <c r="G175" s="32"/>
      <c r="H175" s="32"/>
      <c r="I175" s="32"/>
      <c r="J175" s="16">
        <v>2600</v>
      </c>
      <c r="K175" s="16" t="s">
        <v>126</v>
      </c>
      <c r="L175" s="33">
        <v>43482</v>
      </c>
      <c r="M175" s="33">
        <f>SUM(L175+29)</f>
        <v>43511</v>
      </c>
      <c r="N175" s="4">
        <f t="shared" si="42"/>
        <v>38.142857142857146</v>
      </c>
      <c r="O175" s="18" t="s">
        <v>145</v>
      </c>
      <c r="P175" s="19">
        <f t="shared" si="43"/>
        <v>3</v>
      </c>
      <c r="Q175" s="2">
        <v>11</v>
      </c>
      <c r="R175" s="2" t="s">
        <v>44</v>
      </c>
      <c r="S175" s="28" t="s">
        <v>46</v>
      </c>
      <c r="T175" s="2">
        <v>1</v>
      </c>
      <c r="U175" s="16">
        <v>193</v>
      </c>
      <c r="V175" s="34">
        <f t="shared" si="44"/>
        <v>7.4230769230769225</v>
      </c>
      <c r="W175" s="23">
        <f t="shared" si="45"/>
        <v>2407</v>
      </c>
      <c r="X175" s="35">
        <f t="shared" si="46"/>
        <v>92.57692307692308</v>
      </c>
      <c r="Y175" s="16">
        <v>92</v>
      </c>
      <c r="Z175" s="36">
        <f t="shared" si="47"/>
        <v>3.5384615384615383</v>
      </c>
      <c r="AA175" s="16">
        <f t="shared" si="59"/>
        <v>2315</v>
      </c>
      <c r="AB175" s="32">
        <v>62</v>
      </c>
      <c r="AC175" s="26">
        <f t="shared" si="48"/>
        <v>2.678185745140389</v>
      </c>
      <c r="AD175" s="32">
        <f t="shared" si="49"/>
        <v>2253</v>
      </c>
      <c r="AE175" s="20">
        <v>3</v>
      </c>
      <c r="AF175" s="20" t="s">
        <v>44</v>
      </c>
      <c r="AG175" s="27" t="s">
        <v>45</v>
      </c>
      <c r="AH175" s="27">
        <v>1</v>
      </c>
      <c r="AI175" s="28" t="s">
        <v>46</v>
      </c>
      <c r="AJ175" s="16">
        <v>318</v>
      </c>
      <c r="AK175" s="29">
        <f t="shared" si="50"/>
        <v>13.736501079913607</v>
      </c>
      <c r="AL175" s="16">
        <v>31</v>
      </c>
      <c r="AM175" s="16">
        <f t="shared" si="51"/>
        <v>1904</v>
      </c>
      <c r="AN175" s="34">
        <f t="shared" si="52"/>
        <v>84.509542831779854</v>
      </c>
    </row>
    <row r="176" spans="1:40" x14ac:dyDescent="0.3">
      <c r="A176" s="15">
        <v>43481</v>
      </c>
      <c r="B176" s="2" t="s">
        <v>141</v>
      </c>
      <c r="C176" s="2">
        <v>16</v>
      </c>
      <c r="D176" s="30" t="s">
        <v>52</v>
      </c>
      <c r="E176" s="15">
        <v>43215</v>
      </c>
      <c r="F176" s="15">
        <f t="shared" si="53"/>
        <v>43382</v>
      </c>
      <c r="G176" s="32">
        <v>4200</v>
      </c>
      <c r="H176" s="32">
        <v>4200</v>
      </c>
      <c r="I176" s="32">
        <f t="shared" ref="I176:I186" si="60">SUM(G176-H176)</f>
        <v>0</v>
      </c>
      <c r="J176" s="16">
        <v>4200</v>
      </c>
      <c r="K176" s="16" t="s">
        <v>126</v>
      </c>
      <c r="L176" s="33">
        <v>43482</v>
      </c>
      <c r="M176" s="33">
        <f>SUM(L176+29)</f>
        <v>43511</v>
      </c>
      <c r="N176" s="4">
        <f t="shared" si="42"/>
        <v>38.142857142857146</v>
      </c>
      <c r="O176" s="18" t="s">
        <v>145</v>
      </c>
      <c r="P176" s="19">
        <f t="shared" si="43"/>
        <v>1</v>
      </c>
      <c r="Q176" s="2">
        <v>11</v>
      </c>
      <c r="R176" s="2" t="s">
        <v>44</v>
      </c>
      <c r="S176" s="28" t="s">
        <v>46</v>
      </c>
      <c r="T176" s="2">
        <v>1</v>
      </c>
      <c r="U176" s="16">
        <v>298</v>
      </c>
      <c r="V176" s="34">
        <f t="shared" si="44"/>
        <v>7.0952380952380949</v>
      </c>
      <c r="W176" s="23">
        <f t="shared" si="45"/>
        <v>3902</v>
      </c>
      <c r="X176" s="35">
        <f t="shared" si="46"/>
        <v>92.904761904761898</v>
      </c>
      <c r="Y176" s="16">
        <v>183</v>
      </c>
      <c r="Z176" s="36">
        <f t="shared" si="47"/>
        <v>4.3571428571428577</v>
      </c>
      <c r="AA176" s="16">
        <f t="shared" si="59"/>
        <v>3719</v>
      </c>
      <c r="AB176" s="32">
        <v>162</v>
      </c>
      <c r="AC176" s="26">
        <f t="shared" si="48"/>
        <v>4.3560096800215113</v>
      </c>
      <c r="AD176" s="32">
        <f t="shared" si="49"/>
        <v>3557</v>
      </c>
      <c r="AE176" s="20">
        <v>1</v>
      </c>
      <c r="AF176" s="20" t="s">
        <v>44</v>
      </c>
      <c r="AG176" s="27" t="s">
        <v>45</v>
      </c>
      <c r="AH176" s="27">
        <v>1</v>
      </c>
      <c r="AI176" s="28" t="s">
        <v>46</v>
      </c>
      <c r="AJ176" s="16">
        <v>434</v>
      </c>
      <c r="AK176" s="29">
        <f t="shared" si="50"/>
        <v>11.669803710674913</v>
      </c>
      <c r="AL176" s="16">
        <v>53</v>
      </c>
      <c r="AM176" s="16">
        <f t="shared" si="51"/>
        <v>3070</v>
      </c>
      <c r="AN176" s="34">
        <f t="shared" si="52"/>
        <v>86.308687095867313</v>
      </c>
    </row>
    <row r="177" spans="1:40" x14ac:dyDescent="0.3">
      <c r="A177" s="15">
        <v>43623</v>
      </c>
      <c r="B177" s="2" t="s">
        <v>64</v>
      </c>
      <c r="C177" s="2">
        <v>19</v>
      </c>
      <c r="D177" s="2" t="s">
        <v>65</v>
      </c>
      <c r="E177" s="31">
        <v>43362</v>
      </c>
      <c r="F177" s="15">
        <f t="shared" si="53"/>
        <v>43529</v>
      </c>
      <c r="G177" s="32">
        <v>12000</v>
      </c>
      <c r="H177" s="32">
        <v>11976</v>
      </c>
      <c r="I177" s="32">
        <f t="shared" si="60"/>
        <v>24</v>
      </c>
      <c r="J177" s="16">
        <v>11976</v>
      </c>
      <c r="K177" s="16" t="s">
        <v>77</v>
      </c>
      <c r="L177" s="33">
        <v>43629</v>
      </c>
      <c r="M177" s="33">
        <f t="shared" ref="M177:M184" si="61">SUM(L177+28)</f>
        <v>43657</v>
      </c>
      <c r="N177" s="4">
        <f t="shared" si="42"/>
        <v>38.142857142857146</v>
      </c>
      <c r="O177" s="18" t="s">
        <v>145</v>
      </c>
      <c r="P177" s="19">
        <f t="shared" si="43"/>
        <v>6</v>
      </c>
      <c r="Q177" s="2" t="s">
        <v>156</v>
      </c>
      <c r="R177" s="2" t="s">
        <v>44</v>
      </c>
      <c r="S177" s="28" t="s">
        <v>46</v>
      </c>
      <c r="T177" s="2">
        <v>1</v>
      </c>
      <c r="U177" s="16">
        <v>240</v>
      </c>
      <c r="V177" s="34">
        <f t="shared" si="44"/>
        <v>2.0040080160320639</v>
      </c>
      <c r="W177" s="23">
        <f t="shared" si="45"/>
        <v>11736</v>
      </c>
      <c r="X177" s="35">
        <f t="shared" si="46"/>
        <v>97.99599198396794</v>
      </c>
      <c r="Y177" s="16">
        <v>913</v>
      </c>
      <c r="Z177" s="36">
        <f t="shared" si="47"/>
        <v>7.6235804943219767</v>
      </c>
      <c r="AA177" s="16">
        <f t="shared" si="59"/>
        <v>10823</v>
      </c>
      <c r="AB177" s="32">
        <v>251</v>
      </c>
      <c r="AC177" s="26">
        <f t="shared" si="48"/>
        <v>2.3191351750900857</v>
      </c>
      <c r="AD177" s="32">
        <f t="shared" si="49"/>
        <v>10572</v>
      </c>
      <c r="AE177" s="20" t="s">
        <v>81</v>
      </c>
      <c r="AF177" s="20" t="s">
        <v>44</v>
      </c>
      <c r="AG177" s="27" t="s">
        <v>45</v>
      </c>
      <c r="AH177" s="27">
        <v>1</v>
      </c>
      <c r="AI177" s="28" t="s">
        <v>46</v>
      </c>
      <c r="AJ177" s="16">
        <v>1602</v>
      </c>
      <c r="AK177" s="29">
        <f t="shared" si="50"/>
        <v>14.801810958144692</v>
      </c>
      <c r="AL177" s="16">
        <v>402</v>
      </c>
      <c r="AM177" s="16">
        <f t="shared" si="51"/>
        <v>8568</v>
      </c>
      <c r="AN177" s="34">
        <f t="shared" si="52"/>
        <v>81.04426787741204</v>
      </c>
    </row>
    <row r="178" spans="1:40" x14ac:dyDescent="0.3">
      <c r="A178" s="37">
        <v>43700</v>
      </c>
      <c r="B178" s="38" t="s">
        <v>68</v>
      </c>
      <c r="C178" s="38">
        <v>4</v>
      </c>
      <c r="D178" s="2" t="s">
        <v>45</v>
      </c>
      <c r="E178" s="37">
        <v>43432</v>
      </c>
      <c r="F178" s="37">
        <f t="shared" si="53"/>
        <v>43599</v>
      </c>
      <c r="G178" s="38">
        <v>10400</v>
      </c>
      <c r="H178" s="38">
        <v>10383</v>
      </c>
      <c r="I178" s="38">
        <f t="shared" si="60"/>
        <v>17</v>
      </c>
      <c r="J178" s="38">
        <v>10383</v>
      </c>
      <c r="K178" s="38">
        <v>39</v>
      </c>
      <c r="L178" s="37">
        <v>43704</v>
      </c>
      <c r="M178" s="37">
        <f t="shared" si="61"/>
        <v>43732</v>
      </c>
      <c r="N178" s="39">
        <f t="shared" si="42"/>
        <v>38.857142857142854</v>
      </c>
      <c r="O178" s="18" t="s">
        <v>145</v>
      </c>
      <c r="P178" s="40">
        <f t="shared" si="43"/>
        <v>4</v>
      </c>
      <c r="Q178" s="38">
        <v>9</v>
      </c>
      <c r="R178" s="42" t="s">
        <v>42</v>
      </c>
      <c r="S178" s="21" t="s">
        <v>43</v>
      </c>
      <c r="T178" s="38">
        <v>2</v>
      </c>
      <c r="U178" s="38">
        <v>318</v>
      </c>
      <c r="V178" s="41">
        <f t="shared" si="44"/>
        <v>3.0626986420109796</v>
      </c>
      <c r="W178" s="40">
        <f t="shared" si="45"/>
        <v>10065</v>
      </c>
      <c r="X178" s="35">
        <f t="shared" si="46"/>
        <v>96.937301357989028</v>
      </c>
      <c r="Y178" s="38">
        <v>318</v>
      </c>
      <c r="Z178" s="36">
        <f t="shared" si="47"/>
        <v>3.0626986420109796</v>
      </c>
      <c r="AA178" s="38">
        <f t="shared" si="59"/>
        <v>9747</v>
      </c>
      <c r="AB178" s="38">
        <v>186</v>
      </c>
      <c r="AC178" s="26">
        <f t="shared" si="48"/>
        <v>1.9082794706063404</v>
      </c>
      <c r="AD178" s="38">
        <f t="shared" si="49"/>
        <v>9561</v>
      </c>
      <c r="AE178" s="42">
        <v>3</v>
      </c>
      <c r="AF178" s="42" t="s">
        <v>42</v>
      </c>
      <c r="AG178" s="42" t="s">
        <v>54</v>
      </c>
      <c r="AH178" s="27">
        <v>2</v>
      </c>
      <c r="AI178" s="21" t="s">
        <v>43</v>
      </c>
      <c r="AJ178" s="38">
        <v>1518</v>
      </c>
      <c r="AK178" s="29">
        <f t="shared" si="50"/>
        <v>15.574022776238843</v>
      </c>
      <c r="AL178" s="38">
        <v>172</v>
      </c>
      <c r="AM178" s="38">
        <f t="shared" si="51"/>
        <v>7871</v>
      </c>
      <c r="AN178" s="41">
        <f t="shared" si="52"/>
        <v>82.324024683610503</v>
      </c>
    </row>
    <row r="179" spans="1:40" x14ac:dyDescent="0.3">
      <c r="A179" s="15">
        <v>43759</v>
      </c>
      <c r="B179" s="2" t="s">
        <v>47</v>
      </c>
      <c r="C179" s="2">
        <v>9</v>
      </c>
      <c r="D179" s="2" t="s">
        <v>48</v>
      </c>
      <c r="E179" s="31">
        <v>43488</v>
      </c>
      <c r="F179" s="15">
        <f t="shared" si="53"/>
        <v>43655</v>
      </c>
      <c r="G179" s="32">
        <v>7245</v>
      </c>
      <c r="H179" s="32">
        <v>7229</v>
      </c>
      <c r="I179" s="32">
        <f t="shared" si="60"/>
        <v>16</v>
      </c>
      <c r="J179" s="16">
        <v>7229</v>
      </c>
      <c r="K179" s="16">
        <v>47</v>
      </c>
      <c r="L179" s="15">
        <v>43760</v>
      </c>
      <c r="M179" s="15">
        <f t="shared" si="61"/>
        <v>43788</v>
      </c>
      <c r="N179" s="4">
        <f t="shared" si="42"/>
        <v>38.857142857142854</v>
      </c>
      <c r="O179" s="18" t="s">
        <v>145</v>
      </c>
      <c r="P179" s="19">
        <f t="shared" si="43"/>
        <v>1</v>
      </c>
      <c r="Q179" s="2">
        <v>9</v>
      </c>
      <c r="R179" s="20" t="s">
        <v>42</v>
      </c>
      <c r="S179" s="21" t="s">
        <v>43</v>
      </c>
      <c r="T179" s="2">
        <v>2</v>
      </c>
      <c r="U179" s="16">
        <v>287</v>
      </c>
      <c r="V179" s="22">
        <f t="shared" si="44"/>
        <v>3.9701203485959331</v>
      </c>
      <c r="W179" s="23">
        <f t="shared" si="45"/>
        <v>6942</v>
      </c>
      <c r="X179" s="24">
        <f t="shared" si="46"/>
        <v>96.029879651404073</v>
      </c>
      <c r="Y179" s="16">
        <v>351</v>
      </c>
      <c r="Z179" s="25">
        <f t="shared" si="47"/>
        <v>4.8554433531608803</v>
      </c>
      <c r="AA179" s="17">
        <f t="shared" si="59"/>
        <v>6591</v>
      </c>
      <c r="AB179" s="16">
        <v>287</v>
      </c>
      <c r="AC179" s="26">
        <f t="shared" si="48"/>
        <v>4.3544226976179639</v>
      </c>
      <c r="AD179" s="17">
        <f t="shared" si="49"/>
        <v>6304</v>
      </c>
      <c r="AE179" s="20">
        <v>2.2999999999999998</v>
      </c>
      <c r="AF179" s="20" t="s">
        <v>44</v>
      </c>
      <c r="AG179" s="17" t="s">
        <v>45</v>
      </c>
      <c r="AH179" s="27">
        <v>1</v>
      </c>
      <c r="AI179" s="28" t="s">
        <v>46</v>
      </c>
      <c r="AJ179" s="16">
        <v>930</v>
      </c>
      <c r="AK179" s="29">
        <f t="shared" si="50"/>
        <v>14.110150204824761</v>
      </c>
      <c r="AL179" s="16">
        <v>96</v>
      </c>
      <c r="AM179" s="17">
        <f t="shared" si="51"/>
        <v>5278</v>
      </c>
      <c r="AN179" s="22">
        <f t="shared" si="52"/>
        <v>83.724619289340097</v>
      </c>
    </row>
    <row r="180" spans="1:40" x14ac:dyDescent="0.3">
      <c r="A180" s="15">
        <v>43626</v>
      </c>
      <c r="B180" s="2" t="s">
        <v>64</v>
      </c>
      <c r="C180" s="2">
        <v>19</v>
      </c>
      <c r="D180" s="2" t="s">
        <v>65</v>
      </c>
      <c r="E180" s="31">
        <v>43362</v>
      </c>
      <c r="F180" s="15">
        <f t="shared" si="53"/>
        <v>43529</v>
      </c>
      <c r="G180" s="32">
        <v>6900</v>
      </c>
      <c r="H180" s="32">
        <v>6897</v>
      </c>
      <c r="I180" s="32">
        <f t="shared" si="60"/>
        <v>3</v>
      </c>
      <c r="J180" s="16">
        <v>6897</v>
      </c>
      <c r="K180" s="16">
        <v>29</v>
      </c>
      <c r="L180" s="33">
        <v>43634</v>
      </c>
      <c r="M180" s="33">
        <f t="shared" si="61"/>
        <v>43662</v>
      </c>
      <c r="N180" s="4">
        <f t="shared" si="42"/>
        <v>38.857142857142854</v>
      </c>
      <c r="O180" s="18" t="s">
        <v>145</v>
      </c>
      <c r="P180" s="19">
        <f t="shared" si="43"/>
        <v>8</v>
      </c>
      <c r="Q180" s="2">
        <v>11</v>
      </c>
      <c r="R180" s="2" t="s">
        <v>44</v>
      </c>
      <c r="S180" s="28" t="s">
        <v>46</v>
      </c>
      <c r="T180" s="2">
        <v>1</v>
      </c>
      <c r="U180" s="16">
        <v>199</v>
      </c>
      <c r="V180" s="34">
        <f t="shared" si="44"/>
        <v>2.8853124546904452</v>
      </c>
      <c r="W180" s="23">
        <f t="shared" si="45"/>
        <v>6698</v>
      </c>
      <c r="X180" s="35">
        <f t="shared" si="46"/>
        <v>97.11468754530955</v>
      </c>
      <c r="Y180" s="16">
        <v>335</v>
      </c>
      <c r="Z180" s="36">
        <f t="shared" si="47"/>
        <v>4.8571842830216037</v>
      </c>
      <c r="AA180" s="16">
        <f t="shared" si="59"/>
        <v>6363</v>
      </c>
      <c r="AB180" s="32">
        <v>237</v>
      </c>
      <c r="AC180" s="26">
        <f t="shared" si="48"/>
        <v>3.7246581801037246</v>
      </c>
      <c r="AD180" s="32">
        <f t="shared" si="49"/>
        <v>6126</v>
      </c>
      <c r="AE180" s="20">
        <v>3</v>
      </c>
      <c r="AF180" s="20" t="s">
        <v>42</v>
      </c>
      <c r="AG180" s="27" t="s">
        <v>54</v>
      </c>
      <c r="AH180" s="27">
        <v>2</v>
      </c>
      <c r="AI180" s="21" t="s">
        <v>43</v>
      </c>
      <c r="AJ180" s="16">
        <v>615</v>
      </c>
      <c r="AK180" s="29">
        <f t="shared" si="50"/>
        <v>9.6652522395096661</v>
      </c>
      <c r="AL180" s="16">
        <v>162</v>
      </c>
      <c r="AM180" s="16">
        <f t="shared" si="51"/>
        <v>5349</v>
      </c>
      <c r="AN180" s="34">
        <f t="shared" si="52"/>
        <v>87.316356513222331</v>
      </c>
    </row>
    <row r="181" spans="1:40" x14ac:dyDescent="0.3">
      <c r="A181" s="15">
        <v>43703</v>
      </c>
      <c r="B181" s="2" t="s">
        <v>67</v>
      </c>
      <c r="C181" s="2">
        <v>2</v>
      </c>
      <c r="D181" s="2" t="s">
        <v>54</v>
      </c>
      <c r="E181" s="15">
        <v>43432</v>
      </c>
      <c r="F181" s="15">
        <f t="shared" si="53"/>
        <v>43599</v>
      </c>
      <c r="G181" s="32">
        <v>6700</v>
      </c>
      <c r="H181" s="32">
        <v>6682</v>
      </c>
      <c r="I181" s="32">
        <f t="shared" si="60"/>
        <v>18</v>
      </c>
      <c r="J181" s="16">
        <v>6682</v>
      </c>
      <c r="K181" s="16" t="s">
        <v>92</v>
      </c>
      <c r="L181" s="33">
        <v>43706</v>
      </c>
      <c r="M181" s="33">
        <f t="shared" si="61"/>
        <v>43734</v>
      </c>
      <c r="N181" s="4">
        <f t="shared" si="42"/>
        <v>39.142857142857146</v>
      </c>
      <c r="O181" s="18" t="s">
        <v>145</v>
      </c>
      <c r="P181" s="19">
        <f t="shared" si="43"/>
        <v>3</v>
      </c>
      <c r="Q181" s="2" t="s">
        <v>157</v>
      </c>
      <c r="R181" s="2" t="s">
        <v>44</v>
      </c>
      <c r="S181" s="28" t="s">
        <v>46</v>
      </c>
      <c r="T181" s="2">
        <v>1</v>
      </c>
      <c r="U181" s="16">
        <v>587</v>
      </c>
      <c r="V181" s="34">
        <f t="shared" si="44"/>
        <v>8.7847949715653986</v>
      </c>
      <c r="W181" s="23">
        <f t="shared" si="45"/>
        <v>6095</v>
      </c>
      <c r="X181" s="35">
        <f t="shared" si="46"/>
        <v>91.215205028434596</v>
      </c>
      <c r="Y181" s="16">
        <v>443</v>
      </c>
      <c r="Z181" s="36">
        <f t="shared" si="47"/>
        <v>6.6297515713858131</v>
      </c>
      <c r="AA181" s="16">
        <f t="shared" si="59"/>
        <v>5652</v>
      </c>
      <c r="AB181" s="32">
        <v>262</v>
      </c>
      <c r="AC181" s="26">
        <f t="shared" si="48"/>
        <v>4.6355272469922149</v>
      </c>
      <c r="AD181" s="32">
        <f t="shared" si="49"/>
        <v>5390</v>
      </c>
      <c r="AE181" s="20" t="s">
        <v>63</v>
      </c>
      <c r="AF181" s="20" t="s">
        <v>44</v>
      </c>
      <c r="AG181" s="27" t="s">
        <v>45</v>
      </c>
      <c r="AH181" s="27">
        <v>1</v>
      </c>
      <c r="AI181" s="28" t="s">
        <v>46</v>
      </c>
      <c r="AJ181" s="16">
        <v>872</v>
      </c>
      <c r="AK181" s="29">
        <f t="shared" si="50"/>
        <v>15.428167020523709</v>
      </c>
      <c r="AL181" s="16">
        <v>63</v>
      </c>
      <c r="AM181" s="16">
        <f t="shared" si="51"/>
        <v>4455</v>
      </c>
      <c r="AN181" s="34">
        <f t="shared" si="52"/>
        <v>82.653061224489804</v>
      </c>
    </row>
    <row r="182" spans="1:40" x14ac:dyDescent="0.3">
      <c r="A182" s="37">
        <v>43703</v>
      </c>
      <c r="B182" s="38" t="s">
        <v>68</v>
      </c>
      <c r="C182" s="38">
        <v>4</v>
      </c>
      <c r="D182" s="2" t="s">
        <v>45</v>
      </c>
      <c r="E182" s="37">
        <v>43432</v>
      </c>
      <c r="F182" s="37">
        <f t="shared" si="53"/>
        <v>43599</v>
      </c>
      <c r="G182" s="38">
        <v>7700</v>
      </c>
      <c r="H182" s="38">
        <v>7682</v>
      </c>
      <c r="I182" s="38">
        <f t="shared" si="60"/>
        <v>18</v>
      </c>
      <c r="J182" s="38">
        <v>7682</v>
      </c>
      <c r="K182" s="38" t="s">
        <v>92</v>
      </c>
      <c r="L182" s="37">
        <v>43706</v>
      </c>
      <c r="M182" s="37">
        <f t="shared" si="61"/>
        <v>43734</v>
      </c>
      <c r="N182" s="39">
        <f t="shared" si="42"/>
        <v>39.142857142857146</v>
      </c>
      <c r="O182" s="18" t="s">
        <v>145</v>
      </c>
      <c r="P182" s="40">
        <f t="shared" si="43"/>
        <v>3</v>
      </c>
      <c r="Q182" s="38" t="s">
        <v>135</v>
      </c>
      <c r="R182" s="38" t="s">
        <v>44</v>
      </c>
      <c r="S182" s="28" t="s">
        <v>46</v>
      </c>
      <c r="T182" s="38">
        <v>1</v>
      </c>
      <c r="U182" s="38">
        <v>217</v>
      </c>
      <c r="V182" s="41">
        <f t="shared" si="44"/>
        <v>2.8247852121843269</v>
      </c>
      <c r="W182" s="40">
        <f t="shared" si="45"/>
        <v>7465</v>
      </c>
      <c r="X182" s="35">
        <f t="shared" si="46"/>
        <v>97.175214787815676</v>
      </c>
      <c r="Y182" s="38">
        <v>288</v>
      </c>
      <c r="Z182" s="36">
        <f t="shared" si="47"/>
        <v>3.7490236917469408</v>
      </c>
      <c r="AA182" s="38">
        <f t="shared" si="59"/>
        <v>7177</v>
      </c>
      <c r="AB182" s="38">
        <v>105</v>
      </c>
      <c r="AC182" s="26">
        <f t="shared" si="48"/>
        <v>1.4630068273651944</v>
      </c>
      <c r="AD182" s="38">
        <f t="shared" si="49"/>
        <v>7072</v>
      </c>
      <c r="AE182" s="42" t="s">
        <v>81</v>
      </c>
      <c r="AF182" s="42" t="s">
        <v>44</v>
      </c>
      <c r="AG182" s="42" t="s">
        <v>45</v>
      </c>
      <c r="AH182" s="27">
        <v>1</v>
      </c>
      <c r="AI182" s="28" t="s">
        <v>46</v>
      </c>
      <c r="AJ182" s="38">
        <v>612</v>
      </c>
      <c r="AK182" s="29">
        <f t="shared" si="50"/>
        <v>8.5272397937857036</v>
      </c>
      <c r="AL182" s="38">
        <v>83</v>
      </c>
      <c r="AM182" s="38">
        <f t="shared" si="51"/>
        <v>6377</v>
      </c>
      <c r="AN182" s="41">
        <f t="shared" si="52"/>
        <v>90.172511312217196</v>
      </c>
    </row>
    <row r="183" spans="1:40" x14ac:dyDescent="0.3">
      <c r="A183" s="47">
        <v>43521</v>
      </c>
      <c r="B183" s="48" t="s">
        <v>116</v>
      </c>
      <c r="C183" s="48">
        <v>5</v>
      </c>
      <c r="D183" s="2" t="s">
        <v>45</v>
      </c>
      <c r="E183" s="47">
        <v>43250</v>
      </c>
      <c r="F183" s="47">
        <f t="shared" si="53"/>
        <v>43417</v>
      </c>
      <c r="G183" s="48">
        <v>9280</v>
      </c>
      <c r="H183" s="48">
        <v>9275</v>
      </c>
      <c r="I183" s="48">
        <f t="shared" si="60"/>
        <v>5</v>
      </c>
      <c r="J183" s="48">
        <v>2352</v>
      </c>
      <c r="K183" s="48" t="s">
        <v>158</v>
      </c>
      <c r="L183" s="47">
        <v>43524</v>
      </c>
      <c r="M183" s="47">
        <f t="shared" si="61"/>
        <v>43552</v>
      </c>
      <c r="N183" s="49">
        <f t="shared" si="42"/>
        <v>39.142857142857146</v>
      </c>
      <c r="O183" s="18" t="s">
        <v>145</v>
      </c>
      <c r="P183" s="50">
        <f t="shared" si="43"/>
        <v>3</v>
      </c>
      <c r="Q183" s="48">
        <v>12</v>
      </c>
      <c r="R183" s="48" t="s">
        <v>44</v>
      </c>
      <c r="S183" s="28" t="s">
        <v>46</v>
      </c>
      <c r="T183" s="48">
        <v>1</v>
      </c>
      <c r="U183" s="48">
        <v>18</v>
      </c>
      <c r="V183" s="51">
        <f t="shared" si="44"/>
        <v>0.76530612244897955</v>
      </c>
      <c r="W183" s="50">
        <f t="shared" si="45"/>
        <v>2334</v>
      </c>
      <c r="X183" s="35">
        <f t="shared" si="46"/>
        <v>99.234693877551024</v>
      </c>
      <c r="Y183" s="48">
        <v>63</v>
      </c>
      <c r="Z183" s="36">
        <f t="shared" si="47"/>
        <v>2.6785714285714284</v>
      </c>
      <c r="AA183" s="48">
        <f t="shared" si="59"/>
        <v>2271</v>
      </c>
      <c r="AB183" s="48">
        <v>8</v>
      </c>
      <c r="AC183" s="26">
        <f t="shared" si="48"/>
        <v>0.35226772346983709</v>
      </c>
      <c r="AD183" s="48">
        <f t="shared" si="49"/>
        <v>2263</v>
      </c>
      <c r="AE183" s="52" t="s">
        <v>63</v>
      </c>
      <c r="AF183" s="52" t="s">
        <v>44</v>
      </c>
      <c r="AG183" s="52" t="s">
        <v>45</v>
      </c>
      <c r="AH183" s="27">
        <v>1</v>
      </c>
      <c r="AI183" s="28" t="s">
        <v>46</v>
      </c>
      <c r="AJ183" s="48">
        <v>319</v>
      </c>
      <c r="AK183" s="29">
        <f t="shared" si="50"/>
        <v>14.046675473359754</v>
      </c>
      <c r="AL183" s="48">
        <v>29</v>
      </c>
      <c r="AM183" s="48">
        <f t="shared" si="51"/>
        <v>1915</v>
      </c>
      <c r="AN183" s="51">
        <f t="shared" si="52"/>
        <v>84.622182942996034</v>
      </c>
    </row>
    <row r="184" spans="1:40" x14ac:dyDescent="0.3">
      <c r="A184" s="15">
        <v>43521</v>
      </c>
      <c r="B184" s="2" t="s">
        <v>124</v>
      </c>
      <c r="C184" s="30">
        <v>11</v>
      </c>
      <c r="D184" s="2" t="s">
        <v>48</v>
      </c>
      <c r="E184" s="15">
        <v>43250</v>
      </c>
      <c r="F184" s="15">
        <f t="shared" si="53"/>
        <v>43417</v>
      </c>
      <c r="G184" s="32">
        <v>8195</v>
      </c>
      <c r="H184" s="32">
        <v>8190</v>
      </c>
      <c r="I184" s="32">
        <f t="shared" si="60"/>
        <v>5</v>
      </c>
      <c r="J184" s="16">
        <v>8190</v>
      </c>
      <c r="K184" s="16" t="s">
        <v>158</v>
      </c>
      <c r="L184" s="33">
        <v>43524</v>
      </c>
      <c r="M184" s="33">
        <f t="shared" si="61"/>
        <v>43552</v>
      </c>
      <c r="N184" s="4">
        <f t="shared" si="42"/>
        <v>39.142857142857146</v>
      </c>
      <c r="O184" s="18" t="s">
        <v>145</v>
      </c>
      <c r="P184" s="19">
        <f t="shared" si="43"/>
        <v>3</v>
      </c>
      <c r="Q184" s="2" t="s">
        <v>159</v>
      </c>
      <c r="R184" s="2" t="s">
        <v>44</v>
      </c>
      <c r="S184" s="28" t="s">
        <v>46</v>
      </c>
      <c r="T184" s="2">
        <v>1</v>
      </c>
      <c r="U184" s="16">
        <v>112</v>
      </c>
      <c r="V184" s="34">
        <f t="shared" si="44"/>
        <v>1.3675213675213675</v>
      </c>
      <c r="W184" s="23">
        <f t="shared" si="45"/>
        <v>8078</v>
      </c>
      <c r="X184" s="35">
        <f t="shared" si="46"/>
        <v>98.632478632478637</v>
      </c>
      <c r="Y184" s="16">
        <v>458</v>
      </c>
      <c r="Z184" s="36">
        <f t="shared" si="47"/>
        <v>5.5921855921855927</v>
      </c>
      <c r="AA184" s="16">
        <f t="shared" si="59"/>
        <v>7620</v>
      </c>
      <c r="AB184" s="32">
        <v>129</v>
      </c>
      <c r="AC184" s="26">
        <f t="shared" si="48"/>
        <v>1.6929133858267718</v>
      </c>
      <c r="AD184" s="32">
        <f t="shared" si="49"/>
        <v>7491</v>
      </c>
      <c r="AE184" s="20">
        <v>5.6</v>
      </c>
      <c r="AF184" s="20" t="s">
        <v>44</v>
      </c>
      <c r="AG184" s="27" t="s">
        <v>45</v>
      </c>
      <c r="AH184" s="27">
        <v>1</v>
      </c>
      <c r="AI184" s="28" t="s">
        <v>46</v>
      </c>
      <c r="AJ184" s="16">
        <v>1081</v>
      </c>
      <c r="AK184" s="29">
        <f t="shared" si="50"/>
        <v>14.186351706036746</v>
      </c>
      <c r="AL184" s="16">
        <v>141</v>
      </c>
      <c r="AM184" s="16">
        <f t="shared" si="51"/>
        <v>6269</v>
      </c>
      <c r="AN184" s="34">
        <f t="shared" si="52"/>
        <v>83.687091176077971</v>
      </c>
    </row>
    <row r="185" spans="1:40" x14ac:dyDescent="0.3">
      <c r="A185" s="15">
        <v>43710</v>
      </c>
      <c r="B185" s="2" t="s">
        <v>67</v>
      </c>
      <c r="C185" s="2">
        <v>2</v>
      </c>
      <c r="D185" s="2" t="s">
        <v>54</v>
      </c>
      <c r="E185" s="15">
        <v>43432</v>
      </c>
      <c r="F185" s="15">
        <f t="shared" si="53"/>
        <v>43599</v>
      </c>
      <c r="G185" s="32">
        <v>6300</v>
      </c>
      <c r="H185" s="32">
        <v>6290</v>
      </c>
      <c r="I185" s="32">
        <f t="shared" si="60"/>
        <v>10</v>
      </c>
      <c r="J185" s="16">
        <v>6290</v>
      </c>
      <c r="K185" s="16">
        <v>40</v>
      </c>
      <c r="L185" s="33">
        <v>43711</v>
      </c>
      <c r="M185" s="33">
        <f t="shared" ref="M185:M215" si="62">SUM(L185+28)</f>
        <v>43739</v>
      </c>
      <c r="N185" s="4">
        <f t="shared" ref="N185:N247" si="63">_xlfn.DAYS(L185,E185)/7</f>
        <v>39.857142857142854</v>
      </c>
      <c r="O185" s="18" t="s">
        <v>145</v>
      </c>
      <c r="P185" s="19">
        <f t="shared" ref="P185:P247" si="64">L185-A185</f>
        <v>1</v>
      </c>
      <c r="Q185" s="2">
        <v>2</v>
      </c>
      <c r="R185" s="2" t="s">
        <v>44</v>
      </c>
      <c r="S185" s="28" t="s">
        <v>46</v>
      </c>
      <c r="T185" s="2">
        <v>1</v>
      </c>
      <c r="U185" s="16">
        <v>559</v>
      </c>
      <c r="V185" s="34">
        <f t="shared" ref="V185:V247" si="65">SUM(U185/J185*100)</f>
        <v>8.8871224165341811</v>
      </c>
      <c r="W185" s="23">
        <f t="shared" ref="W185:W247" si="66">(J185-U185)</f>
        <v>5731</v>
      </c>
      <c r="X185" s="35">
        <f t="shared" ref="X185:X247" si="67">(W185/J185*100)</f>
        <v>91.112877583465817</v>
      </c>
      <c r="Y185" s="16">
        <v>467</v>
      </c>
      <c r="Z185" s="36">
        <f t="shared" ref="Z185:Z247" si="68">SUM(Y185/J185*100)</f>
        <v>7.4244833068362475</v>
      </c>
      <c r="AA185" s="16">
        <f t="shared" si="59"/>
        <v>5264</v>
      </c>
      <c r="AB185" s="16">
        <v>215</v>
      </c>
      <c r="AC185" s="26">
        <f t="shared" ref="AC185:AC247" si="69">100*AB185/AA185</f>
        <v>4.0843465045592708</v>
      </c>
      <c r="AD185" s="16">
        <f t="shared" ref="AD185:AD247" si="70">SUM(AA185-AB185)</f>
        <v>5049</v>
      </c>
      <c r="AE185" s="20">
        <v>3.4</v>
      </c>
      <c r="AF185" s="20" t="s">
        <v>42</v>
      </c>
      <c r="AG185" s="27" t="s">
        <v>54</v>
      </c>
      <c r="AH185" s="27">
        <v>2</v>
      </c>
      <c r="AI185" s="21" t="s">
        <v>43</v>
      </c>
      <c r="AJ185" s="16">
        <v>996</v>
      </c>
      <c r="AK185" s="29">
        <f t="shared" ref="AK185:AK247" si="71">100*AJ185/AA185</f>
        <v>18.920972644376899</v>
      </c>
      <c r="AL185" s="16">
        <v>58</v>
      </c>
      <c r="AM185" s="16">
        <f t="shared" ref="AM185:AM247" si="72">SUM(AD185-AJ185-AL185)</f>
        <v>3995</v>
      </c>
      <c r="AN185" s="34">
        <f t="shared" ref="AN185:AN247" si="73">SUM(AM185/AD185*100)</f>
        <v>79.124579124579114</v>
      </c>
    </row>
    <row r="186" spans="1:40" x14ac:dyDescent="0.3">
      <c r="A186" s="37">
        <v>43707</v>
      </c>
      <c r="B186" s="38" t="s">
        <v>68</v>
      </c>
      <c r="C186" s="38">
        <v>4</v>
      </c>
      <c r="D186" s="2" t="s">
        <v>45</v>
      </c>
      <c r="E186" s="37">
        <v>43432</v>
      </c>
      <c r="F186" s="37">
        <f t="shared" si="53"/>
        <v>43599</v>
      </c>
      <c r="G186" s="38">
        <v>10100</v>
      </c>
      <c r="H186" s="38">
        <v>10058</v>
      </c>
      <c r="I186" s="38">
        <f t="shared" si="60"/>
        <v>42</v>
      </c>
      <c r="J186" s="38">
        <v>10058</v>
      </c>
      <c r="K186" s="38">
        <v>40</v>
      </c>
      <c r="L186" s="37">
        <v>43711</v>
      </c>
      <c r="M186" s="37">
        <f t="shared" si="62"/>
        <v>43739</v>
      </c>
      <c r="N186" s="39">
        <f t="shared" si="63"/>
        <v>39.857142857142854</v>
      </c>
      <c r="O186" s="18" t="s">
        <v>145</v>
      </c>
      <c r="P186" s="40">
        <f t="shared" si="64"/>
        <v>4</v>
      </c>
      <c r="Q186" s="38" t="s">
        <v>70</v>
      </c>
      <c r="R186" s="38" t="s">
        <v>42</v>
      </c>
      <c r="S186" s="21" t="s">
        <v>43</v>
      </c>
      <c r="T186" s="38">
        <v>2</v>
      </c>
      <c r="U186" s="38">
        <v>337</v>
      </c>
      <c r="V186" s="41">
        <f t="shared" si="65"/>
        <v>3.3505667130642278</v>
      </c>
      <c r="W186" s="40">
        <f t="shared" si="66"/>
        <v>9721</v>
      </c>
      <c r="X186" s="35">
        <f t="shared" si="67"/>
        <v>96.649433286935775</v>
      </c>
      <c r="Y186" s="38">
        <v>401</v>
      </c>
      <c r="Z186" s="36">
        <f t="shared" si="68"/>
        <v>3.9868761185126269</v>
      </c>
      <c r="AA186" s="38">
        <f t="shared" si="59"/>
        <v>9320</v>
      </c>
      <c r="AB186" s="38">
        <v>188</v>
      </c>
      <c r="AC186" s="26">
        <f t="shared" si="69"/>
        <v>2.0171673819742488</v>
      </c>
      <c r="AD186" s="38">
        <f t="shared" si="70"/>
        <v>9132</v>
      </c>
      <c r="AE186" s="42" t="s">
        <v>69</v>
      </c>
      <c r="AF186" s="42" t="s">
        <v>42</v>
      </c>
      <c r="AG186" s="42" t="s">
        <v>54</v>
      </c>
      <c r="AH186" s="27">
        <v>2</v>
      </c>
      <c r="AI186" s="21" t="s">
        <v>43</v>
      </c>
      <c r="AJ186" s="38">
        <v>1386</v>
      </c>
      <c r="AK186" s="29">
        <f t="shared" si="71"/>
        <v>14.871244635193133</v>
      </c>
      <c r="AL186" s="38">
        <v>196</v>
      </c>
      <c r="AM186" s="38">
        <f t="shared" si="72"/>
        <v>7550</v>
      </c>
      <c r="AN186" s="41">
        <f t="shared" si="73"/>
        <v>82.676303109943063</v>
      </c>
    </row>
    <row r="187" spans="1:40" x14ac:dyDescent="0.3">
      <c r="A187" s="47">
        <v>43521</v>
      </c>
      <c r="B187" s="48" t="s">
        <v>116</v>
      </c>
      <c r="C187" s="48">
        <v>5</v>
      </c>
      <c r="D187" s="2" t="s">
        <v>45</v>
      </c>
      <c r="E187" s="47">
        <v>43250</v>
      </c>
      <c r="F187" s="47">
        <f t="shared" si="53"/>
        <v>43417</v>
      </c>
      <c r="G187" s="48"/>
      <c r="H187" s="48"/>
      <c r="I187" s="48"/>
      <c r="J187" s="48">
        <v>6923</v>
      </c>
      <c r="K187" s="48">
        <v>14</v>
      </c>
      <c r="L187" s="47">
        <v>43529</v>
      </c>
      <c r="M187" s="47">
        <f t="shared" si="62"/>
        <v>43557</v>
      </c>
      <c r="N187" s="49">
        <f t="shared" si="63"/>
        <v>39.857142857142854</v>
      </c>
      <c r="O187" s="18" t="s">
        <v>145</v>
      </c>
      <c r="P187" s="50">
        <f t="shared" si="64"/>
        <v>8</v>
      </c>
      <c r="Q187" s="48">
        <v>9</v>
      </c>
      <c r="R187" s="52" t="s">
        <v>42</v>
      </c>
      <c r="S187" s="21" t="s">
        <v>43</v>
      </c>
      <c r="T187" s="48">
        <v>2</v>
      </c>
      <c r="U187" s="48">
        <v>85</v>
      </c>
      <c r="V187" s="51">
        <f t="shared" si="65"/>
        <v>1.2277914199046658</v>
      </c>
      <c r="W187" s="50">
        <f t="shared" si="66"/>
        <v>6838</v>
      </c>
      <c r="X187" s="35">
        <f t="shared" si="67"/>
        <v>98.772208580095338</v>
      </c>
      <c r="Y187" s="48">
        <v>320</v>
      </c>
      <c r="Z187" s="36">
        <f t="shared" si="68"/>
        <v>4.6222735808175646</v>
      </c>
      <c r="AA187" s="48">
        <f t="shared" si="59"/>
        <v>6518</v>
      </c>
      <c r="AB187" s="48">
        <v>88</v>
      </c>
      <c r="AC187" s="26">
        <f t="shared" si="69"/>
        <v>1.3501073949064131</v>
      </c>
      <c r="AD187" s="48">
        <f t="shared" si="70"/>
        <v>6430</v>
      </c>
      <c r="AE187" s="52" t="s">
        <v>81</v>
      </c>
      <c r="AF187" s="52" t="s">
        <v>42</v>
      </c>
      <c r="AG187" s="52" t="s">
        <v>54</v>
      </c>
      <c r="AH187" s="27">
        <v>2</v>
      </c>
      <c r="AI187" s="21" t="s">
        <v>43</v>
      </c>
      <c r="AJ187" s="48">
        <v>1132</v>
      </c>
      <c r="AK187" s="29">
        <f t="shared" si="71"/>
        <v>17.367290579932494</v>
      </c>
      <c r="AL187" s="48">
        <v>123</v>
      </c>
      <c r="AM187" s="48">
        <f t="shared" si="72"/>
        <v>5175</v>
      </c>
      <c r="AN187" s="51">
        <f t="shared" si="73"/>
        <v>80.482115085536549</v>
      </c>
    </row>
    <row r="188" spans="1:40" x14ac:dyDescent="0.3">
      <c r="A188" s="15">
        <v>43707</v>
      </c>
      <c r="B188" s="30" t="s">
        <v>51</v>
      </c>
      <c r="C188" s="30">
        <v>17</v>
      </c>
      <c r="D188" s="2" t="s">
        <v>52</v>
      </c>
      <c r="E188" s="31">
        <v>43432</v>
      </c>
      <c r="F188" s="15">
        <f t="shared" si="53"/>
        <v>43599</v>
      </c>
      <c r="G188" s="32">
        <v>10800</v>
      </c>
      <c r="H188" s="32">
        <v>10782</v>
      </c>
      <c r="I188" s="32">
        <f t="shared" ref="I188:I201" si="74">SUM(G188-H188)</f>
        <v>18</v>
      </c>
      <c r="J188" s="16">
        <v>637</v>
      </c>
      <c r="K188" s="16">
        <v>40</v>
      </c>
      <c r="L188" s="33">
        <v>43711</v>
      </c>
      <c r="M188" s="33">
        <f t="shared" si="62"/>
        <v>43739</v>
      </c>
      <c r="N188" s="4">
        <f t="shared" si="63"/>
        <v>39.857142857142854</v>
      </c>
      <c r="O188" s="18" t="s">
        <v>145</v>
      </c>
      <c r="P188" s="19">
        <f t="shared" si="64"/>
        <v>4</v>
      </c>
      <c r="Q188" s="2">
        <v>9</v>
      </c>
      <c r="R188" s="20" t="s">
        <v>42</v>
      </c>
      <c r="S188" s="21" t="s">
        <v>43</v>
      </c>
      <c r="T188" s="2">
        <v>2</v>
      </c>
      <c r="U188" s="16">
        <v>14</v>
      </c>
      <c r="V188" s="34">
        <f t="shared" si="65"/>
        <v>2.197802197802198</v>
      </c>
      <c r="W188" s="23">
        <f t="shared" si="66"/>
        <v>623</v>
      </c>
      <c r="X188" s="35">
        <f t="shared" si="67"/>
        <v>97.802197802197796</v>
      </c>
      <c r="Y188" s="16">
        <v>33</v>
      </c>
      <c r="Z188" s="36">
        <f t="shared" si="68"/>
        <v>5.1805337519623231</v>
      </c>
      <c r="AA188" s="16">
        <f t="shared" si="59"/>
        <v>590</v>
      </c>
      <c r="AB188" s="32">
        <v>6</v>
      </c>
      <c r="AC188" s="26">
        <f t="shared" si="69"/>
        <v>1.0169491525423728</v>
      </c>
      <c r="AD188" s="32">
        <f t="shared" si="70"/>
        <v>584</v>
      </c>
      <c r="AE188" s="20">
        <v>4</v>
      </c>
      <c r="AF188" s="20" t="s">
        <v>42</v>
      </c>
      <c r="AG188" s="27" t="s">
        <v>54</v>
      </c>
      <c r="AH188" s="27">
        <v>2</v>
      </c>
      <c r="AI188" s="21" t="s">
        <v>43</v>
      </c>
      <c r="AJ188" s="16">
        <v>79</v>
      </c>
      <c r="AK188" s="29">
        <f t="shared" si="71"/>
        <v>13.389830508474576</v>
      </c>
      <c r="AL188" s="16">
        <v>10</v>
      </c>
      <c r="AM188" s="16">
        <f t="shared" si="72"/>
        <v>495</v>
      </c>
      <c r="AN188" s="34">
        <f t="shared" si="73"/>
        <v>84.760273972602747</v>
      </c>
    </row>
    <row r="189" spans="1:40" x14ac:dyDescent="0.3">
      <c r="A189" s="15">
        <v>43630</v>
      </c>
      <c r="B189" s="2" t="s">
        <v>64</v>
      </c>
      <c r="C189" s="2">
        <v>19</v>
      </c>
      <c r="D189" s="2" t="s">
        <v>65</v>
      </c>
      <c r="E189" s="31">
        <v>43362</v>
      </c>
      <c r="F189" s="15">
        <f t="shared" si="53"/>
        <v>43529</v>
      </c>
      <c r="G189" s="32">
        <v>10400</v>
      </c>
      <c r="H189" s="32">
        <v>10380</v>
      </c>
      <c r="I189" s="32">
        <f t="shared" si="74"/>
        <v>20</v>
      </c>
      <c r="J189" s="16">
        <v>10380</v>
      </c>
      <c r="K189" s="16">
        <v>30</v>
      </c>
      <c r="L189" s="33">
        <v>43641</v>
      </c>
      <c r="M189" s="33">
        <f t="shared" si="62"/>
        <v>43669</v>
      </c>
      <c r="N189" s="4">
        <f t="shared" si="63"/>
        <v>39.857142857142854</v>
      </c>
      <c r="O189" s="18" t="s">
        <v>145</v>
      </c>
      <c r="P189" s="19">
        <f t="shared" si="64"/>
        <v>11</v>
      </c>
      <c r="Q189" s="2" t="s">
        <v>161</v>
      </c>
      <c r="R189" s="2" t="s">
        <v>44</v>
      </c>
      <c r="S189" s="28" t="s">
        <v>46</v>
      </c>
      <c r="T189" s="2">
        <v>1</v>
      </c>
      <c r="U189" s="16">
        <v>359</v>
      </c>
      <c r="V189" s="34">
        <f t="shared" si="65"/>
        <v>3.4585741811175339</v>
      </c>
      <c r="W189" s="23">
        <f t="shared" si="66"/>
        <v>10021</v>
      </c>
      <c r="X189" s="35">
        <f t="shared" si="67"/>
        <v>96.541425818882459</v>
      </c>
      <c r="Y189" s="16">
        <v>761</v>
      </c>
      <c r="Z189" s="36">
        <f t="shared" si="68"/>
        <v>7.3314065510597297</v>
      </c>
      <c r="AA189" s="16">
        <f t="shared" si="59"/>
        <v>9260</v>
      </c>
      <c r="AB189" s="32">
        <v>244</v>
      </c>
      <c r="AC189" s="26">
        <f t="shared" si="69"/>
        <v>2.6349892008639308</v>
      </c>
      <c r="AD189" s="32">
        <f t="shared" si="70"/>
        <v>9016</v>
      </c>
      <c r="AE189" s="20">
        <v>1</v>
      </c>
      <c r="AF189" s="20" t="s">
        <v>42</v>
      </c>
      <c r="AG189" s="27" t="s">
        <v>54</v>
      </c>
      <c r="AH189" s="27">
        <v>2</v>
      </c>
      <c r="AI189" s="21" t="s">
        <v>43</v>
      </c>
      <c r="AJ189" s="16">
        <v>1284</v>
      </c>
      <c r="AK189" s="29">
        <f t="shared" si="71"/>
        <v>13.866090712742981</v>
      </c>
      <c r="AL189" s="16">
        <v>32</v>
      </c>
      <c r="AM189" s="16">
        <f t="shared" si="72"/>
        <v>7700</v>
      </c>
      <c r="AN189" s="34">
        <f t="shared" si="73"/>
        <v>85.403726708074529</v>
      </c>
    </row>
    <row r="190" spans="1:40" x14ac:dyDescent="0.3">
      <c r="A190" s="15">
        <v>43528</v>
      </c>
      <c r="B190" s="2" t="s">
        <v>124</v>
      </c>
      <c r="C190" s="30">
        <v>11</v>
      </c>
      <c r="D190" s="2" t="s">
        <v>48</v>
      </c>
      <c r="E190" s="15">
        <v>43250</v>
      </c>
      <c r="F190" s="15">
        <f t="shared" ref="F190:F253" si="75">SUM(E190+167)</f>
        <v>43417</v>
      </c>
      <c r="G190" s="32">
        <v>6211</v>
      </c>
      <c r="H190" s="32">
        <v>6205</v>
      </c>
      <c r="I190" s="32">
        <f t="shared" si="74"/>
        <v>6</v>
      </c>
      <c r="J190" s="16">
        <v>6205</v>
      </c>
      <c r="K190" s="16" t="s">
        <v>162</v>
      </c>
      <c r="L190" s="33">
        <v>43531</v>
      </c>
      <c r="M190" s="33">
        <f t="shared" si="62"/>
        <v>43559</v>
      </c>
      <c r="N190" s="4">
        <f t="shared" si="63"/>
        <v>40.142857142857146</v>
      </c>
      <c r="O190" s="18" t="s">
        <v>145</v>
      </c>
      <c r="P190" s="19">
        <f t="shared" si="64"/>
        <v>3</v>
      </c>
      <c r="Q190" s="2" t="s">
        <v>99</v>
      </c>
      <c r="R190" s="2" t="s">
        <v>44</v>
      </c>
      <c r="S190" s="28" t="s">
        <v>46</v>
      </c>
      <c r="T190" s="2">
        <v>1</v>
      </c>
      <c r="U190" s="16">
        <v>118</v>
      </c>
      <c r="V190" s="34">
        <f t="shared" si="65"/>
        <v>1.9016921837228042</v>
      </c>
      <c r="W190" s="23">
        <f t="shared" si="66"/>
        <v>6087</v>
      </c>
      <c r="X190" s="35">
        <f t="shared" si="67"/>
        <v>98.098307816277199</v>
      </c>
      <c r="Y190" s="16">
        <v>394</v>
      </c>
      <c r="Z190" s="36">
        <f t="shared" si="68"/>
        <v>6.3497179693795331</v>
      </c>
      <c r="AA190" s="16">
        <f t="shared" si="59"/>
        <v>5693</v>
      </c>
      <c r="AB190" s="32">
        <v>218</v>
      </c>
      <c r="AC190" s="26">
        <f t="shared" si="69"/>
        <v>3.8292640084314069</v>
      </c>
      <c r="AD190" s="32">
        <f t="shared" si="70"/>
        <v>5475</v>
      </c>
      <c r="AE190" s="20">
        <v>6</v>
      </c>
      <c r="AF190" s="20" t="s">
        <v>44</v>
      </c>
      <c r="AG190" s="27" t="s">
        <v>45</v>
      </c>
      <c r="AH190" s="27">
        <v>1</v>
      </c>
      <c r="AI190" s="28" t="s">
        <v>46</v>
      </c>
      <c r="AJ190" s="16">
        <v>894</v>
      </c>
      <c r="AK190" s="29">
        <f t="shared" si="71"/>
        <v>15.703495520815036</v>
      </c>
      <c r="AL190" s="16">
        <v>101</v>
      </c>
      <c r="AM190" s="16">
        <f t="shared" si="72"/>
        <v>4480</v>
      </c>
      <c r="AN190" s="34">
        <f t="shared" si="73"/>
        <v>81.82648401826485</v>
      </c>
    </row>
    <row r="191" spans="1:40" x14ac:dyDescent="0.3">
      <c r="A191" s="15">
        <v>43493</v>
      </c>
      <c r="B191" s="2" t="s">
        <v>141</v>
      </c>
      <c r="C191" s="2">
        <v>16</v>
      </c>
      <c r="D191" s="2" t="s">
        <v>52</v>
      </c>
      <c r="E191" s="15">
        <v>43215</v>
      </c>
      <c r="F191" s="15">
        <f t="shared" si="75"/>
        <v>43382</v>
      </c>
      <c r="G191" s="32">
        <v>2600</v>
      </c>
      <c r="H191" s="32">
        <v>2599</v>
      </c>
      <c r="I191" s="32">
        <f t="shared" si="74"/>
        <v>1</v>
      </c>
      <c r="J191" s="16">
        <v>2599</v>
      </c>
      <c r="K191" s="16" t="s">
        <v>140</v>
      </c>
      <c r="L191" s="33">
        <v>43496</v>
      </c>
      <c r="M191" s="33">
        <f t="shared" si="62"/>
        <v>43524</v>
      </c>
      <c r="N191" s="4">
        <f t="shared" si="63"/>
        <v>40.142857142857146</v>
      </c>
      <c r="O191" s="18" t="s">
        <v>145</v>
      </c>
      <c r="P191" s="19">
        <f t="shared" si="64"/>
        <v>3</v>
      </c>
      <c r="Q191" s="2">
        <v>11</v>
      </c>
      <c r="R191" s="2" t="s">
        <v>44</v>
      </c>
      <c r="S191" s="28" t="s">
        <v>46</v>
      </c>
      <c r="T191" s="2">
        <v>1</v>
      </c>
      <c r="U191" s="16">
        <v>191</v>
      </c>
      <c r="V191" s="34">
        <f t="shared" si="65"/>
        <v>7.3489803770681021</v>
      </c>
      <c r="W191" s="23">
        <f t="shared" si="66"/>
        <v>2408</v>
      </c>
      <c r="X191" s="35">
        <f t="shared" si="67"/>
        <v>92.651019622931898</v>
      </c>
      <c r="Y191" s="16">
        <v>119</v>
      </c>
      <c r="Z191" s="36">
        <f t="shared" si="68"/>
        <v>4.578684109272797</v>
      </c>
      <c r="AA191" s="16">
        <f t="shared" si="59"/>
        <v>2289</v>
      </c>
      <c r="AB191" s="32">
        <v>186</v>
      </c>
      <c r="AC191" s="26">
        <f t="shared" si="69"/>
        <v>8.1258191349934474</v>
      </c>
      <c r="AD191" s="32">
        <f t="shared" si="70"/>
        <v>2103</v>
      </c>
      <c r="AE191" s="20">
        <v>6</v>
      </c>
      <c r="AF191" s="20" t="s">
        <v>44</v>
      </c>
      <c r="AG191" s="27" t="s">
        <v>45</v>
      </c>
      <c r="AH191" s="27">
        <v>1</v>
      </c>
      <c r="AI191" s="28" t="s">
        <v>46</v>
      </c>
      <c r="AJ191" s="16">
        <v>303</v>
      </c>
      <c r="AK191" s="29">
        <f t="shared" si="71"/>
        <v>13.237221494102227</v>
      </c>
      <c r="AL191" s="16">
        <v>80</v>
      </c>
      <c r="AM191" s="16">
        <f t="shared" si="72"/>
        <v>1720</v>
      </c>
      <c r="AN191" s="34">
        <f t="shared" si="73"/>
        <v>81.787922016167386</v>
      </c>
    </row>
    <row r="192" spans="1:40" x14ac:dyDescent="0.3">
      <c r="A192" s="15">
        <v>43491</v>
      </c>
      <c r="B192" s="2" t="s">
        <v>141</v>
      </c>
      <c r="C192" s="2">
        <v>16</v>
      </c>
      <c r="D192" s="30" t="s">
        <v>52</v>
      </c>
      <c r="E192" s="15">
        <v>43215</v>
      </c>
      <c r="F192" s="15">
        <f t="shared" si="75"/>
        <v>43382</v>
      </c>
      <c r="G192" s="32">
        <v>6800</v>
      </c>
      <c r="H192" s="32">
        <v>6796</v>
      </c>
      <c r="I192" s="32">
        <f t="shared" si="74"/>
        <v>4</v>
      </c>
      <c r="J192" s="16">
        <v>6796</v>
      </c>
      <c r="K192" s="16" t="s">
        <v>140</v>
      </c>
      <c r="L192" s="33">
        <v>43496</v>
      </c>
      <c r="M192" s="33">
        <f t="shared" si="62"/>
        <v>43524</v>
      </c>
      <c r="N192" s="4">
        <f t="shared" si="63"/>
        <v>40.142857142857146</v>
      </c>
      <c r="O192" s="18" t="s">
        <v>145</v>
      </c>
      <c r="P192" s="19">
        <f t="shared" si="64"/>
        <v>5</v>
      </c>
      <c r="Q192" s="2" t="s">
        <v>163</v>
      </c>
      <c r="R192" s="2" t="s">
        <v>44</v>
      </c>
      <c r="S192" s="28" t="s">
        <v>46</v>
      </c>
      <c r="T192" s="2">
        <v>1</v>
      </c>
      <c r="U192" s="16">
        <v>633</v>
      </c>
      <c r="V192" s="34">
        <f t="shared" si="65"/>
        <v>9.3143025309005303</v>
      </c>
      <c r="W192" s="23">
        <f t="shared" si="66"/>
        <v>6163</v>
      </c>
      <c r="X192" s="35">
        <f t="shared" si="67"/>
        <v>90.685697469099466</v>
      </c>
      <c r="Y192" s="16">
        <v>340</v>
      </c>
      <c r="Z192" s="36">
        <f t="shared" si="68"/>
        <v>5.0029429075927014</v>
      </c>
      <c r="AA192" s="16">
        <f t="shared" si="59"/>
        <v>5823</v>
      </c>
      <c r="AB192" s="32">
        <v>432</v>
      </c>
      <c r="AC192" s="26">
        <f t="shared" si="69"/>
        <v>7.418856259659969</v>
      </c>
      <c r="AD192" s="32">
        <f t="shared" si="70"/>
        <v>5391</v>
      </c>
      <c r="AE192" s="20">
        <v>6</v>
      </c>
      <c r="AF192" s="20" t="s">
        <v>44</v>
      </c>
      <c r="AG192" s="27" t="s">
        <v>45</v>
      </c>
      <c r="AH192" s="27">
        <v>1</v>
      </c>
      <c r="AI192" s="28" t="s">
        <v>46</v>
      </c>
      <c r="AJ192" s="16">
        <v>874</v>
      </c>
      <c r="AK192" s="29">
        <f t="shared" si="71"/>
        <v>15.009445303108363</v>
      </c>
      <c r="AL192" s="16">
        <v>215</v>
      </c>
      <c r="AM192" s="16">
        <f t="shared" si="72"/>
        <v>4302</v>
      </c>
      <c r="AN192" s="34">
        <f t="shared" si="73"/>
        <v>79.799666110183637</v>
      </c>
    </row>
    <row r="193" spans="1:40" x14ac:dyDescent="0.3">
      <c r="A193" s="15">
        <v>43635</v>
      </c>
      <c r="B193" s="2" t="s">
        <v>64</v>
      </c>
      <c r="C193" s="2">
        <v>19</v>
      </c>
      <c r="D193" s="2" t="s">
        <v>65</v>
      </c>
      <c r="E193" s="31">
        <v>43362</v>
      </c>
      <c r="F193" s="15">
        <f t="shared" si="75"/>
        <v>43529</v>
      </c>
      <c r="G193" s="32">
        <v>8340</v>
      </c>
      <c r="H193" s="32">
        <v>8327</v>
      </c>
      <c r="I193" s="32">
        <f t="shared" si="74"/>
        <v>13</v>
      </c>
      <c r="J193" s="16">
        <v>8327</v>
      </c>
      <c r="K193" s="16" t="s">
        <v>97</v>
      </c>
      <c r="L193" s="33">
        <v>43643</v>
      </c>
      <c r="M193" s="33">
        <f t="shared" si="62"/>
        <v>43671</v>
      </c>
      <c r="N193" s="4">
        <f t="shared" si="63"/>
        <v>40.142857142857146</v>
      </c>
      <c r="O193" s="18" t="s">
        <v>145</v>
      </c>
      <c r="P193" s="19">
        <f t="shared" si="64"/>
        <v>8</v>
      </c>
      <c r="Q193" s="2">
        <v>11</v>
      </c>
      <c r="R193" s="2" t="s">
        <v>44</v>
      </c>
      <c r="S193" s="28" t="s">
        <v>46</v>
      </c>
      <c r="T193" s="2">
        <v>1</v>
      </c>
      <c r="U193" s="16">
        <v>220</v>
      </c>
      <c r="V193" s="34">
        <f t="shared" si="65"/>
        <v>2.6420079260237781</v>
      </c>
      <c r="W193" s="23">
        <f t="shared" si="66"/>
        <v>8107</v>
      </c>
      <c r="X193" s="35">
        <f t="shared" si="67"/>
        <v>97.35799207397622</v>
      </c>
      <c r="Y193" s="16">
        <v>525</v>
      </c>
      <c r="Z193" s="36">
        <f t="shared" si="68"/>
        <v>6.3047916416476513</v>
      </c>
      <c r="AA193" s="16">
        <f t="shared" si="59"/>
        <v>7582</v>
      </c>
      <c r="AB193" s="32">
        <v>176</v>
      </c>
      <c r="AC193" s="26">
        <f t="shared" si="69"/>
        <v>2.3212872592983382</v>
      </c>
      <c r="AD193" s="32">
        <f t="shared" si="70"/>
        <v>7406</v>
      </c>
      <c r="AE193" s="20">
        <v>2</v>
      </c>
      <c r="AF193" s="20" t="s">
        <v>44</v>
      </c>
      <c r="AG193" s="27" t="s">
        <v>45</v>
      </c>
      <c r="AH193" s="27">
        <v>1</v>
      </c>
      <c r="AI193" s="28" t="s">
        <v>46</v>
      </c>
      <c r="AJ193" s="16">
        <v>880</v>
      </c>
      <c r="AK193" s="29">
        <f t="shared" si="71"/>
        <v>11.60643629649169</v>
      </c>
      <c r="AL193" s="16">
        <v>271</v>
      </c>
      <c r="AM193" s="16">
        <f t="shared" si="72"/>
        <v>6255</v>
      </c>
      <c r="AN193" s="34">
        <f t="shared" si="73"/>
        <v>84.458547123953551</v>
      </c>
    </row>
    <row r="194" spans="1:40" x14ac:dyDescent="0.3">
      <c r="A194" s="15">
        <v>43643</v>
      </c>
      <c r="B194" s="2" t="s">
        <v>64</v>
      </c>
      <c r="C194" s="2">
        <v>19</v>
      </c>
      <c r="D194" s="2" t="s">
        <v>65</v>
      </c>
      <c r="E194" s="31">
        <v>43362</v>
      </c>
      <c r="F194" s="15">
        <f t="shared" si="75"/>
        <v>43529</v>
      </c>
      <c r="G194" s="32">
        <v>9600</v>
      </c>
      <c r="H194" s="32">
        <v>9584</v>
      </c>
      <c r="I194" s="32">
        <f t="shared" si="74"/>
        <v>16</v>
      </c>
      <c r="J194" s="16">
        <v>120</v>
      </c>
      <c r="K194" s="16" t="s">
        <v>97</v>
      </c>
      <c r="L194" s="33">
        <v>43643</v>
      </c>
      <c r="M194" s="33">
        <f t="shared" si="62"/>
        <v>43671</v>
      </c>
      <c r="N194" s="4">
        <f t="shared" si="63"/>
        <v>40.142857142857146</v>
      </c>
      <c r="O194" s="18" t="s">
        <v>145</v>
      </c>
      <c r="P194" s="19">
        <f t="shared" si="64"/>
        <v>0</v>
      </c>
      <c r="Q194" s="2">
        <v>9</v>
      </c>
      <c r="R194" s="20" t="s">
        <v>42</v>
      </c>
      <c r="S194" s="21" t="s">
        <v>43</v>
      </c>
      <c r="T194" s="2">
        <v>2</v>
      </c>
      <c r="U194" s="16">
        <v>6</v>
      </c>
      <c r="V194" s="34">
        <f t="shared" si="65"/>
        <v>5</v>
      </c>
      <c r="W194" s="23">
        <f t="shared" si="66"/>
        <v>114</v>
      </c>
      <c r="X194" s="35">
        <f t="shared" si="67"/>
        <v>95</v>
      </c>
      <c r="Y194" s="16">
        <v>32</v>
      </c>
      <c r="Z194" s="36">
        <f t="shared" si="68"/>
        <v>26.666666666666668</v>
      </c>
      <c r="AA194" s="16">
        <f t="shared" si="59"/>
        <v>82</v>
      </c>
      <c r="AB194" s="32">
        <v>4</v>
      </c>
      <c r="AC194" s="26">
        <f t="shared" si="69"/>
        <v>4.8780487804878048</v>
      </c>
      <c r="AD194" s="32">
        <f t="shared" si="70"/>
        <v>78</v>
      </c>
      <c r="AE194" s="20">
        <v>1</v>
      </c>
      <c r="AF194" s="20" t="s">
        <v>44</v>
      </c>
      <c r="AG194" s="27" t="s">
        <v>45</v>
      </c>
      <c r="AH194" s="27">
        <v>1</v>
      </c>
      <c r="AI194" s="28" t="s">
        <v>46</v>
      </c>
      <c r="AJ194" s="16">
        <v>12</v>
      </c>
      <c r="AK194" s="29">
        <f t="shared" si="71"/>
        <v>14.634146341463415</v>
      </c>
      <c r="AL194" s="16">
        <v>5</v>
      </c>
      <c r="AM194" s="16">
        <f t="shared" si="72"/>
        <v>61</v>
      </c>
      <c r="AN194" s="34">
        <f t="shared" si="73"/>
        <v>78.205128205128204</v>
      </c>
    </row>
    <row r="195" spans="1:40" x14ac:dyDescent="0.3">
      <c r="A195" s="46">
        <v>43717</v>
      </c>
      <c r="B195" s="2" t="s">
        <v>67</v>
      </c>
      <c r="C195" s="2">
        <v>2</v>
      </c>
      <c r="D195" s="2" t="s">
        <v>54</v>
      </c>
      <c r="E195" s="15">
        <v>43432</v>
      </c>
      <c r="F195" s="15">
        <f t="shared" si="75"/>
        <v>43599</v>
      </c>
      <c r="G195" s="27">
        <v>5700</v>
      </c>
      <c r="H195" s="27">
        <v>5689</v>
      </c>
      <c r="I195" s="27">
        <f t="shared" si="74"/>
        <v>11</v>
      </c>
      <c r="J195" s="53">
        <v>5689</v>
      </c>
      <c r="K195" s="17">
        <v>41</v>
      </c>
      <c r="L195" s="54">
        <v>43718</v>
      </c>
      <c r="M195" s="15">
        <f t="shared" si="62"/>
        <v>43746</v>
      </c>
      <c r="N195" s="4">
        <f t="shared" si="63"/>
        <v>40.857142857142854</v>
      </c>
      <c r="O195" s="18" t="s">
        <v>145</v>
      </c>
      <c r="P195" s="19">
        <f t="shared" si="64"/>
        <v>1</v>
      </c>
      <c r="Q195" s="20">
        <v>7.8</v>
      </c>
      <c r="R195" s="2" t="s">
        <v>42</v>
      </c>
      <c r="S195" s="21" t="s">
        <v>43</v>
      </c>
      <c r="T195" s="2">
        <v>2</v>
      </c>
      <c r="U195" s="45">
        <v>399</v>
      </c>
      <c r="V195" s="22">
        <f t="shared" si="65"/>
        <v>7.0135348918966427</v>
      </c>
      <c r="W195" s="23">
        <f t="shared" si="66"/>
        <v>5290</v>
      </c>
      <c r="X195" s="24">
        <f t="shared" si="67"/>
        <v>92.98646510810336</v>
      </c>
      <c r="Y195" s="45">
        <v>410</v>
      </c>
      <c r="Z195" s="25">
        <f t="shared" si="68"/>
        <v>7.2068904904201094</v>
      </c>
      <c r="AA195" s="17">
        <f t="shared" si="59"/>
        <v>4880</v>
      </c>
      <c r="AB195" s="45">
        <v>96</v>
      </c>
      <c r="AC195" s="26">
        <f t="shared" si="69"/>
        <v>1.9672131147540983</v>
      </c>
      <c r="AD195" s="17">
        <f t="shared" si="70"/>
        <v>4784</v>
      </c>
      <c r="AE195" s="20">
        <v>1.2</v>
      </c>
      <c r="AF195" s="20" t="s">
        <v>42</v>
      </c>
      <c r="AG195" s="27" t="s">
        <v>54</v>
      </c>
      <c r="AH195" s="27">
        <v>2</v>
      </c>
      <c r="AI195" s="21" t="s">
        <v>43</v>
      </c>
      <c r="AJ195" s="45">
        <v>58</v>
      </c>
      <c r="AK195" s="29">
        <f t="shared" si="71"/>
        <v>1.1885245901639345</v>
      </c>
      <c r="AL195" s="45">
        <v>864</v>
      </c>
      <c r="AM195" s="17">
        <f t="shared" si="72"/>
        <v>3862</v>
      </c>
      <c r="AN195" s="22">
        <f t="shared" si="73"/>
        <v>80.727424749163873</v>
      </c>
    </row>
    <row r="196" spans="1:40" x14ac:dyDescent="0.3">
      <c r="A196" s="57">
        <v>43714</v>
      </c>
      <c r="B196" s="38" t="s">
        <v>68</v>
      </c>
      <c r="C196" s="38">
        <v>4</v>
      </c>
      <c r="D196" s="2" t="s">
        <v>45</v>
      </c>
      <c r="E196" s="37">
        <v>43432</v>
      </c>
      <c r="F196" s="37">
        <f t="shared" si="75"/>
        <v>43599</v>
      </c>
      <c r="G196" s="42">
        <v>9700</v>
      </c>
      <c r="H196" s="42">
        <v>9683</v>
      </c>
      <c r="I196" s="42">
        <f t="shared" si="74"/>
        <v>17</v>
      </c>
      <c r="J196" s="58">
        <v>9683</v>
      </c>
      <c r="K196" s="42">
        <v>41</v>
      </c>
      <c r="L196" s="57">
        <v>43718</v>
      </c>
      <c r="M196" s="37">
        <f t="shared" si="62"/>
        <v>43746</v>
      </c>
      <c r="N196" s="39">
        <f t="shared" si="63"/>
        <v>40.857142857142854</v>
      </c>
      <c r="O196" s="18" t="s">
        <v>145</v>
      </c>
      <c r="P196" s="40">
        <f t="shared" si="64"/>
        <v>4</v>
      </c>
      <c r="Q196" s="42">
        <v>8.9</v>
      </c>
      <c r="R196" s="42" t="s">
        <v>42</v>
      </c>
      <c r="S196" s="21" t="s">
        <v>43</v>
      </c>
      <c r="T196" s="38">
        <v>2</v>
      </c>
      <c r="U196" s="58">
        <v>373</v>
      </c>
      <c r="V196" s="44">
        <f t="shared" si="65"/>
        <v>3.8521119487762059</v>
      </c>
      <c r="W196" s="40">
        <f t="shared" si="66"/>
        <v>9310</v>
      </c>
      <c r="X196" s="24">
        <f t="shared" si="67"/>
        <v>96.147888051223802</v>
      </c>
      <c r="Y196" s="58">
        <v>367</v>
      </c>
      <c r="Z196" s="25">
        <f t="shared" si="68"/>
        <v>3.7901476815036661</v>
      </c>
      <c r="AA196" s="42">
        <f t="shared" si="59"/>
        <v>8943</v>
      </c>
      <c r="AB196" s="58">
        <v>147</v>
      </c>
      <c r="AC196" s="26">
        <f t="shared" si="69"/>
        <v>1.6437437101643744</v>
      </c>
      <c r="AD196" s="42">
        <f t="shared" si="70"/>
        <v>8796</v>
      </c>
      <c r="AE196" s="42">
        <v>2</v>
      </c>
      <c r="AF196" s="42" t="s">
        <v>42</v>
      </c>
      <c r="AG196" s="42" t="s">
        <v>54</v>
      </c>
      <c r="AH196" s="27">
        <v>2</v>
      </c>
      <c r="AI196" s="21" t="s">
        <v>43</v>
      </c>
      <c r="AJ196" s="58">
        <v>140</v>
      </c>
      <c r="AK196" s="29">
        <f t="shared" si="71"/>
        <v>1.565470200156547</v>
      </c>
      <c r="AL196" s="58">
        <v>1248</v>
      </c>
      <c r="AM196" s="42">
        <f t="shared" si="72"/>
        <v>7408</v>
      </c>
      <c r="AN196" s="44">
        <f t="shared" si="73"/>
        <v>84.22010004547522</v>
      </c>
    </row>
    <row r="197" spans="1:40" ht="24" x14ac:dyDescent="0.3">
      <c r="A197" s="47">
        <v>43528</v>
      </c>
      <c r="B197" s="48" t="s">
        <v>116</v>
      </c>
      <c r="C197" s="48">
        <v>5</v>
      </c>
      <c r="D197" s="2" t="s">
        <v>45</v>
      </c>
      <c r="E197" s="47">
        <v>43250</v>
      </c>
      <c r="F197" s="47">
        <f t="shared" si="75"/>
        <v>43417</v>
      </c>
      <c r="G197" s="48">
        <v>7820</v>
      </c>
      <c r="H197" s="48">
        <v>7815</v>
      </c>
      <c r="I197" s="48">
        <f t="shared" si="74"/>
        <v>5</v>
      </c>
      <c r="J197" s="48">
        <v>7815</v>
      </c>
      <c r="K197" s="48">
        <v>15</v>
      </c>
      <c r="L197" s="47">
        <v>43536</v>
      </c>
      <c r="M197" s="47">
        <f t="shared" si="62"/>
        <v>43564</v>
      </c>
      <c r="N197" s="49">
        <f t="shared" si="63"/>
        <v>40.857142857142854</v>
      </c>
      <c r="O197" s="18" t="s">
        <v>145</v>
      </c>
      <c r="P197" s="50">
        <f t="shared" si="64"/>
        <v>8</v>
      </c>
      <c r="Q197" s="48">
        <v>9</v>
      </c>
      <c r="R197" s="52" t="s">
        <v>42</v>
      </c>
      <c r="S197" s="21" t="s">
        <v>43</v>
      </c>
      <c r="T197" s="48">
        <v>2</v>
      </c>
      <c r="U197" s="48">
        <v>93</v>
      </c>
      <c r="V197" s="51">
        <f t="shared" si="65"/>
        <v>1.1900191938579654</v>
      </c>
      <c r="W197" s="50">
        <f t="shared" si="66"/>
        <v>7722</v>
      </c>
      <c r="X197" s="35">
        <f t="shared" si="67"/>
        <v>98.809980806142036</v>
      </c>
      <c r="Y197" s="48">
        <v>431</v>
      </c>
      <c r="Z197" s="36">
        <f t="shared" si="68"/>
        <v>5.5150351887396027</v>
      </c>
      <c r="AA197" s="48">
        <f t="shared" si="59"/>
        <v>7291</v>
      </c>
      <c r="AB197" s="48">
        <v>116</v>
      </c>
      <c r="AC197" s="26">
        <f t="shared" si="69"/>
        <v>1.5910026059525442</v>
      </c>
      <c r="AD197" s="48">
        <f t="shared" si="70"/>
        <v>7175</v>
      </c>
      <c r="AE197" s="52">
        <v>6</v>
      </c>
      <c r="AF197" s="52" t="s">
        <v>53</v>
      </c>
      <c r="AG197" s="52" t="s">
        <v>54</v>
      </c>
      <c r="AH197" s="27">
        <v>3</v>
      </c>
      <c r="AI197" s="21" t="s">
        <v>55</v>
      </c>
      <c r="AJ197" s="48">
        <v>1342</v>
      </c>
      <c r="AK197" s="29">
        <f t="shared" si="71"/>
        <v>18.406254286106158</v>
      </c>
      <c r="AL197" s="48">
        <v>143</v>
      </c>
      <c r="AM197" s="48">
        <f t="shared" si="72"/>
        <v>5690</v>
      </c>
      <c r="AN197" s="51">
        <f t="shared" si="73"/>
        <v>79.303135888501743</v>
      </c>
    </row>
    <row r="198" spans="1:40" x14ac:dyDescent="0.3">
      <c r="A198" s="57">
        <v>43717</v>
      </c>
      <c r="B198" s="38" t="s">
        <v>68</v>
      </c>
      <c r="C198" s="38">
        <v>4</v>
      </c>
      <c r="D198" s="2" t="s">
        <v>45</v>
      </c>
      <c r="E198" s="37">
        <v>43432</v>
      </c>
      <c r="F198" s="37">
        <f t="shared" si="75"/>
        <v>43599</v>
      </c>
      <c r="G198" s="42">
        <v>7100</v>
      </c>
      <c r="H198" s="42">
        <v>7077</v>
      </c>
      <c r="I198" s="42">
        <f t="shared" si="74"/>
        <v>23</v>
      </c>
      <c r="J198" s="42">
        <v>7077</v>
      </c>
      <c r="K198" s="42" t="s">
        <v>112</v>
      </c>
      <c r="L198" s="37">
        <v>43720</v>
      </c>
      <c r="M198" s="37">
        <f t="shared" si="62"/>
        <v>43748</v>
      </c>
      <c r="N198" s="39">
        <f t="shared" si="63"/>
        <v>41.142857142857146</v>
      </c>
      <c r="O198" s="18" t="s">
        <v>145</v>
      </c>
      <c r="P198" s="40">
        <f t="shared" si="64"/>
        <v>3</v>
      </c>
      <c r="Q198" s="42">
        <v>1</v>
      </c>
      <c r="R198" s="38" t="s">
        <v>44</v>
      </c>
      <c r="S198" s="28" t="s">
        <v>46</v>
      </c>
      <c r="T198" s="38">
        <v>1</v>
      </c>
      <c r="U198" s="42">
        <v>212</v>
      </c>
      <c r="V198" s="44">
        <f t="shared" si="65"/>
        <v>2.9956196128302954</v>
      </c>
      <c r="W198" s="40">
        <f t="shared" si="66"/>
        <v>6865</v>
      </c>
      <c r="X198" s="24">
        <f t="shared" si="67"/>
        <v>97.004380387169704</v>
      </c>
      <c r="Y198" s="42">
        <v>297</v>
      </c>
      <c r="Z198" s="25">
        <f t="shared" si="68"/>
        <v>4.1966935142009323</v>
      </c>
      <c r="AA198" s="42">
        <f t="shared" si="59"/>
        <v>6568</v>
      </c>
      <c r="AB198" s="42">
        <v>199</v>
      </c>
      <c r="AC198" s="26">
        <f t="shared" si="69"/>
        <v>3.0298416565164432</v>
      </c>
      <c r="AD198" s="42">
        <f t="shared" si="70"/>
        <v>6369</v>
      </c>
      <c r="AE198" s="42">
        <v>3.4</v>
      </c>
      <c r="AF198" s="42" t="s">
        <v>44</v>
      </c>
      <c r="AG198" s="42" t="s">
        <v>45</v>
      </c>
      <c r="AH198" s="27">
        <v>1</v>
      </c>
      <c r="AI198" s="28" t="s">
        <v>46</v>
      </c>
      <c r="AJ198" s="42">
        <v>1022</v>
      </c>
      <c r="AK198" s="29">
        <f t="shared" si="71"/>
        <v>15.560292326431181</v>
      </c>
      <c r="AL198" s="42">
        <v>81</v>
      </c>
      <c r="AM198" s="42">
        <f t="shared" si="72"/>
        <v>5266</v>
      </c>
      <c r="AN198" s="44">
        <f t="shared" si="73"/>
        <v>82.681739676558337</v>
      </c>
    </row>
    <row r="199" spans="1:40" x14ac:dyDescent="0.3">
      <c r="A199" s="47">
        <v>43535</v>
      </c>
      <c r="B199" s="48" t="s">
        <v>116</v>
      </c>
      <c r="C199" s="48">
        <v>5</v>
      </c>
      <c r="D199" s="2" t="s">
        <v>45</v>
      </c>
      <c r="E199" s="47">
        <v>43250</v>
      </c>
      <c r="F199" s="47">
        <f t="shared" si="75"/>
        <v>43417</v>
      </c>
      <c r="G199" s="48">
        <v>9060</v>
      </c>
      <c r="H199" s="48">
        <v>9050</v>
      </c>
      <c r="I199" s="48">
        <f t="shared" si="74"/>
        <v>10</v>
      </c>
      <c r="J199" s="48">
        <v>4872</v>
      </c>
      <c r="K199" s="48" t="s">
        <v>164</v>
      </c>
      <c r="L199" s="47">
        <v>43538</v>
      </c>
      <c r="M199" s="47">
        <f t="shared" si="62"/>
        <v>43566</v>
      </c>
      <c r="N199" s="49">
        <f t="shared" si="63"/>
        <v>41.142857142857146</v>
      </c>
      <c r="O199" s="18" t="s">
        <v>145</v>
      </c>
      <c r="P199" s="50">
        <f t="shared" si="64"/>
        <v>3</v>
      </c>
      <c r="Q199" s="48">
        <v>12</v>
      </c>
      <c r="R199" s="48" t="s">
        <v>44</v>
      </c>
      <c r="S199" s="28" t="s">
        <v>46</v>
      </c>
      <c r="T199" s="48">
        <v>1</v>
      </c>
      <c r="U199" s="48">
        <v>70</v>
      </c>
      <c r="V199" s="51">
        <f t="shared" si="65"/>
        <v>1.4367816091954022</v>
      </c>
      <c r="W199" s="50">
        <f t="shared" si="66"/>
        <v>4802</v>
      </c>
      <c r="X199" s="35">
        <f t="shared" si="67"/>
        <v>98.563218390804593</v>
      </c>
      <c r="Y199" s="48">
        <v>160</v>
      </c>
      <c r="Z199" s="36">
        <f t="shared" si="68"/>
        <v>3.284072249589491</v>
      </c>
      <c r="AA199" s="48">
        <f t="shared" si="59"/>
        <v>4642</v>
      </c>
      <c r="AB199" s="48">
        <v>24</v>
      </c>
      <c r="AC199" s="26">
        <f t="shared" si="69"/>
        <v>0.51701852649719948</v>
      </c>
      <c r="AD199" s="48">
        <f t="shared" si="70"/>
        <v>4618</v>
      </c>
      <c r="AE199" s="52">
        <v>4</v>
      </c>
      <c r="AF199" s="52" t="s">
        <v>44</v>
      </c>
      <c r="AG199" s="52" t="s">
        <v>45</v>
      </c>
      <c r="AH199" s="27">
        <v>1</v>
      </c>
      <c r="AI199" s="28" t="s">
        <v>46</v>
      </c>
      <c r="AJ199" s="48">
        <v>740</v>
      </c>
      <c r="AK199" s="29">
        <f t="shared" si="71"/>
        <v>15.941404566996985</v>
      </c>
      <c r="AL199" s="48">
        <v>73</v>
      </c>
      <c r="AM199" s="48">
        <f t="shared" si="72"/>
        <v>3805</v>
      </c>
      <c r="AN199" s="51">
        <f t="shared" si="73"/>
        <v>82.394976180164576</v>
      </c>
    </row>
    <row r="200" spans="1:40" x14ac:dyDescent="0.3">
      <c r="A200" s="15">
        <v>43535</v>
      </c>
      <c r="B200" s="2" t="s">
        <v>124</v>
      </c>
      <c r="C200" s="2">
        <v>11</v>
      </c>
      <c r="D200" s="2" t="s">
        <v>48</v>
      </c>
      <c r="E200" s="15">
        <v>43250</v>
      </c>
      <c r="F200" s="15">
        <f t="shared" si="75"/>
        <v>43417</v>
      </c>
      <c r="G200" s="32">
        <v>7065</v>
      </c>
      <c r="H200" s="32">
        <v>7059</v>
      </c>
      <c r="I200" s="32">
        <f t="shared" si="74"/>
        <v>6</v>
      </c>
      <c r="J200" s="16">
        <v>7059</v>
      </c>
      <c r="K200" s="16" t="s">
        <v>164</v>
      </c>
      <c r="L200" s="33">
        <v>43538</v>
      </c>
      <c r="M200" s="33">
        <f t="shared" si="62"/>
        <v>43566</v>
      </c>
      <c r="N200" s="4">
        <f t="shared" si="63"/>
        <v>41.142857142857146</v>
      </c>
      <c r="O200" s="18" t="s">
        <v>145</v>
      </c>
      <c r="P200" s="19">
        <f t="shared" si="64"/>
        <v>3</v>
      </c>
      <c r="Q200" s="2">
        <v>2</v>
      </c>
      <c r="R200" s="2" t="s">
        <v>44</v>
      </c>
      <c r="S200" s="28" t="s">
        <v>46</v>
      </c>
      <c r="T200" s="2">
        <v>1</v>
      </c>
      <c r="U200" s="16">
        <v>113</v>
      </c>
      <c r="V200" s="34">
        <f t="shared" si="65"/>
        <v>1.6007933135004957</v>
      </c>
      <c r="W200" s="23">
        <f t="shared" si="66"/>
        <v>6946</v>
      </c>
      <c r="X200" s="35">
        <f t="shared" si="67"/>
        <v>98.399206686499511</v>
      </c>
      <c r="Y200" s="16">
        <v>405</v>
      </c>
      <c r="Z200" s="36">
        <f t="shared" si="68"/>
        <v>5.7373565660858477</v>
      </c>
      <c r="AA200" s="16">
        <f t="shared" si="59"/>
        <v>6541</v>
      </c>
      <c r="AB200" s="32">
        <v>289</v>
      </c>
      <c r="AC200" s="26">
        <f t="shared" si="69"/>
        <v>4.4182846659532178</v>
      </c>
      <c r="AD200" s="32">
        <f t="shared" si="70"/>
        <v>6252</v>
      </c>
      <c r="AE200" s="20" t="s">
        <v>73</v>
      </c>
      <c r="AF200" s="20" t="s">
        <v>44</v>
      </c>
      <c r="AG200" s="27" t="s">
        <v>45</v>
      </c>
      <c r="AH200" s="27">
        <v>1</v>
      </c>
      <c r="AI200" s="28" t="s">
        <v>46</v>
      </c>
      <c r="AJ200" s="16">
        <v>1022</v>
      </c>
      <c r="AK200" s="29">
        <f t="shared" si="71"/>
        <v>15.624522244305153</v>
      </c>
      <c r="AL200" s="16">
        <v>127</v>
      </c>
      <c r="AM200" s="16">
        <f t="shared" si="72"/>
        <v>5103</v>
      </c>
      <c r="AN200" s="34">
        <f t="shared" si="73"/>
        <v>81.621880998080613</v>
      </c>
    </row>
    <row r="201" spans="1:40" x14ac:dyDescent="0.3">
      <c r="A201" s="15">
        <v>43502</v>
      </c>
      <c r="B201" s="2" t="s">
        <v>141</v>
      </c>
      <c r="C201" s="2">
        <v>16</v>
      </c>
      <c r="D201" s="2" t="s">
        <v>52</v>
      </c>
      <c r="E201" s="15">
        <v>43215</v>
      </c>
      <c r="F201" s="15">
        <f t="shared" si="75"/>
        <v>43382</v>
      </c>
      <c r="G201" s="32">
        <v>5200</v>
      </c>
      <c r="H201" s="32">
        <v>5196</v>
      </c>
      <c r="I201" s="32">
        <f t="shared" si="74"/>
        <v>4</v>
      </c>
      <c r="J201" s="16">
        <v>5196</v>
      </c>
      <c r="K201" s="16" t="s">
        <v>146</v>
      </c>
      <c r="L201" s="33">
        <v>43503</v>
      </c>
      <c r="M201" s="33">
        <f t="shared" si="62"/>
        <v>43531</v>
      </c>
      <c r="N201" s="4">
        <f t="shared" si="63"/>
        <v>41.142857142857146</v>
      </c>
      <c r="O201" s="18" t="s">
        <v>145</v>
      </c>
      <c r="P201" s="19">
        <f t="shared" si="64"/>
        <v>1</v>
      </c>
      <c r="Q201" s="2">
        <v>6</v>
      </c>
      <c r="R201" s="2" t="s">
        <v>44</v>
      </c>
      <c r="S201" s="28" t="s">
        <v>46</v>
      </c>
      <c r="T201" s="2">
        <v>1</v>
      </c>
      <c r="U201" s="16">
        <v>467</v>
      </c>
      <c r="V201" s="34">
        <f t="shared" si="65"/>
        <v>8.9876828329484226</v>
      </c>
      <c r="W201" s="23">
        <f t="shared" si="66"/>
        <v>4729</v>
      </c>
      <c r="X201" s="35">
        <f t="shared" si="67"/>
        <v>91.012317167051577</v>
      </c>
      <c r="Y201" s="16">
        <v>221</v>
      </c>
      <c r="Z201" s="36">
        <f t="shared" si="68"/>
        <v>4.2532717474980757</v>
      </c>
      <c r="AA201" s="16">
        <f t="shared" si="59"/>
        <v>4508</v>
      </c>
      <c r="AB201" s="32">
        <v>138</v>
      </c>
      <c r="AC201" s="26">
        <f t="shared" si="69"/>
        <v>3.0612244897959182</v>
      </c>
      <c r="AD201" s="32">
        <f t="shared" si="70"/>
        <v>4370</v>
      </c>
      <c r="AE201" s="20" t="s">
        <v>73</v>
      </c>
      <c r="AF201" s="20" t="s">
        <v>44</v>
      </c>
      <c r="AG201" s="27" t="s">
        <v>45</v>
      </c>
      <c r="AH201" s="27">
        <v>1</v>
      </c>
      <c r="AI201" s="28" t="s">
        <v>46</v>
      </c>
      <c r="AJ201" s="16">
        <v>511</v>
      </c>
      <c r="AK201" s="29">
        <f t="shared" si="71"/>
        <v>11.335403726708075</v>
      </c>
      <c r="AL201" s="16">
        <v>170</v>
      </c>
      <c r="AM201" s="16">
        <f t="shared" si="72"/>
        <v>3689</v>
      </c>
      <c r="AN201" s="34">
        <f t="shared" si="73"/>
        <v>84.416475972540056</v>
      </c>
    </row>
    <row r="202" spans="1:40" x14ac:dyDescent="0.3">
      <c r="A202" s="15">
        <v>43643</v>
      </c>
      <c r="B202" s="2" t="s">
        <v>64</v>
      </c>
      <c r="C202" s="2">
        <v>19</v>
      </c>
      <c r="D202" s="2" t="s">
        <v>65</v>
      </c>
      <c r="E202" s="31">
        <v>43362</v>
      </c>
      <c r="F202" s="15">
        <f t="shared" si="75"/>
        <v>43529</v>
      </c>
      <c r="G202" s="32"/>
      <c r="H202" s="32"/>
      <c r="I202" s="32"/>
      <c r="J202" s="16">
        <v>9464</v>
      </c>
      <c r="K202" s="16" t="s">
        <v>105</v>
      </c>
      <c r="L202" s="33">
        <v>43650</v>
      </c>
      <c r="M202" s="33">
        <f t="shared" si="62"/>
        <v>43678</v>
      </c>
      <c r="N202" s="4">
        <f t="shared" si="63"/>
        <v>41.142857142857146</v>
      </c>
      <c r="O202" s="18" t="s">
        <v>145</v>
      </c>
      <c r="P202" s="19">
        <f t="shared" si="64"/>
        <v>7</v>
      </c>
      <c r="Q202" s="2" t="s">
        <v>81</v>
      </c>
      <c r="R202" s="2" t="s">
        <v>44</v>
      </c>
      <c r="S202" s="28" t="s">
        <v>46</v>
      </c>
      <c r="T202" s="2">
        <v>1</v>
      </c>
      <c r="U202" s="16">
        <v>382</v>
      </c>
      <c r="V202" s="34">
        <f t="shared" si="65"/>
        <v>4.0363482671174973</v>
      </c>
      <c r="W202" s="23">
        <f t="shared" si="66"/>
        <v>9082</v>
      </c>
      <c r="X202" s="35">
        <f t="shared" si="67"/>
        <v>95.963651732882511</v>
      </c>
      <c r="Y202" s="16">
        <v>782</v>
      </c>
      <c r="Z202" s="36">
        <f t="shared" si="68"/>
        <v>8.2628909551986478</v>
      </c>
      <c r="AA202" s="16">
        <f t="shared" si="59"/>
        <v>8300</v>
      </c>
      <c r="AB202" s="32">
        <v>175</v>
      </c>
      <c r="AC202" s="26">
        <f t="shared" si="69"/>
        <v>2.1084337349397591</v>
      </c>
      <c r="AD202" s="32">
        <f t="shared" si="70"/>
        <v>8125</v>
      </c>
      <c r="AE202" s="20" t="s">
        <v>63</v>
      </c>
      <c r="AF202" s="20" t="s">
        <v>44</v>
      </c>
      <c r="AG202" s="27" t="s">
        <v>45</v>
      </c>
      <c r="AH202" s="27">
        <v>1</v>
      </c>
      <c r="AI202" s="28" t="s">
        <v>46</v>
      </c>
      <c r="AJ202" s="16">
        <v>1299</v>
      </c>
      <c r="AK202" s="29">
        <f t="shared" si="71"/>
        <v>15.650602409638553</v>
      </c>
      <c r="AL202" s="16">
        <v>327</v>
      </c>
      <c r="AM202" s="16">
        <f t="shared" si="72"/>
        <v>6499</v>
      </c>
      <c r="AN202" s="34">
        <f t="shared" si="73"/>
        <v>79.987692307692299</v>
      </c>
    </row>
    <row r="203" spans="1:40" x14ac:dyDescent="0.3">
      <c r="A203" s="15">
        <v>43724</v>
      </c>
      <c r="B203" s="2" t="s">
        <v>67</v>
      </c>
      <c r="C203" s="2">
        <v>2</v>
      </c>
      <c r="D203" s="2" t="s">
        <v>54</v>
      </c>
      <c r="E203" s="15">
        <v>43432</v>
      </c>
      <c r="F203" s="15">
        <f t="shared" si="75"/>
        <v>43599</v>
      </c>
      <c r="G203" s="32">
        <v>5800</v>
      </c>
      <c r="H203" s="32">
        <v>5792</v>
      </c>
      <c r="I203" s="32">
        <f>SUM(G203-H203)</f>
        <v>8</v>
      </c>
      <c r="J203" s="16">
        <v>5792</v>
      </c>
      <c r="K203" s="16">
        <v>42</v>
      </c>
      <c r="L203" s="15">
        <v>43725</v>
      </c>
      <c r="M203" s="15">
        <f t="shared" si="62"/>
        <v>43753</v>
      </c>
      <c r="N203" s="4">
        <f t="shared" si="63"/>
        <v>41.857142857142854</v>
      </c>
      <c r="O203" s="18" t="s">
        <v>145</v>
      </c>
      <c r="P203" s="19">
        <f t="shared" si="64"/>
        <v>1</v>
      </c>
      <c r="Q203" s="2">
        <v>6</v>
      </c>
      <c r="R203" s="2" t="s">
        <v>44</v>
      </c>
      <c r="S203" s="28" t="s">
        <v>46</v>
      </c>
      <c r="T203" s="2">
        <v>1</v>
      </c>
      <c r="U203" s="16">
        <v>335</v>
      </c>
      <c r="V203" s="22">
        <f t="shared" si="65"/>
        <v>5.7838397790055254</v>
      </c>
      <c r="W203" s="23">
        <f t="shared" si="66"/>
        <v>5457</v>
      </c>
      <c r="X203" s="24">
        <f t="shared" si="67"/>
        <v>94.216160220994468</v>
      </c>
      <c r="Y203" s="16">
        <v>338</v>
      </c>
      <c r="Z203" s="25">
        <f t="shared" si="68"/>
        <v>5.8356353591160222</v>
      </c>
      <c r="AA203" s="17">
        <f t="shared" si="59"/>
        <v>5119</v>
      </c>
      <c r="AB203" s="16">
        <v>197</v>
      </c>
      <c r="AC203" s="26">
        <f t="shared" si="69"/>
        <v>3.8484078921664389</v>
      </c>
      <c r="AD203" s="17">
        <f t="shared" si="70"/>
        <v>4922</v>
      </c>
      <c r="AE203" s="20">
        <v>2</v>
      </c>
      <c r="AF203" s="20" t="s">
        <v>42</v>
      </c>
      <c r="AG203" s="27" t="s">
        <v>54</v>
      </c>
      <c r="AH203" s="27">
        <v>2</v>
      </c>
      <c r="AI203" s="21" t="s">
        <v>43</v>
      </c>
      <c r="AJ203" s="16">
        <v>734</v>
      </c>
      <c r="AK203" s="29">
        <f t="shared" si="71"/>
        <v>14.338738034772417</v>
      </c>
      <c r="AL203" s="16">
        <v>107</v>
      </c>
      <c r="AM203" s="17">
        <f t="shared" si="72"/>
        <v>4081</v>
      </c>
      <c r="AN203" s="22">
        <f t="shared" si="73"/>
        <v>82.913449817147495</v>
      </c>
    </row>
    <row r="204" spans="1:40" ht="24" x14ac:dyDescent="0.3">
      <c r="A204" s="47">
        <v>43535</v>
      </c>
      <c r="B204" s="48" t="s">
        <v>116</v>
      </c>
      <c r="C204" s="48">
        <v>5</v>
      </c>
      <c r="D204" s="2" t="s">
        <v>45</v>
      </c>
      <c r="E204" s="47">
        <v>43250</v>
      </c>
      <c r="F204" s="47">
        <f t="shared" si="75"/>
        <v>43417</v>
      </c>
      <c r="G204" s="48"/>
      <c r="H204" s="48"/>
      <c r="I204" s="48"/>
      <c r="J204" s="48">
        <v>4178</v>
      </c>
      <c r="K204" s="48">
        <v>16</v>
      </c>
      <c r="L204" s="47">
        <v>43543</v>
      </c>
      <c r="M204" s="47">
        <f t="shared" si="62"/>
        <v>43571</v>
      </c>
      <c r="N204" s="49">
        <f t="shared" si="63"/>
        <v>41.857142857142854</v>
      </c>
      <c r="O204" s="18" t="s">
        <v>145</v>
      </c>
      <c r="P204" s="50">
        <f t="shared" si="64"/>
        <v>8</v>
      </c>
      <c r="Q204" s="48" t="s">
        <v>165</v>
      </c>
      <c r="R204" s="48" t="s">
        <v>42</v>
      </c>
      <c r="S204" s="21" t="s">
        <v>43</v>
      </c>
      <c r="T204" s="48">
        <v>2</v>
      </c>
      <c r="U204" s="48">
        <v>50</v>
      </c>
      <c r="V204" s="51">
        <f t="shared" si="65"/>
        <v>1.1967448539971277</v>
      </c>
      <c r="W204" s="50">
        <f t="shared" si="66"/>
        <v>4128</v>
      </c>
      <c r="X204" s="35">
        <f t="shared" si="67"/>
        <v>98.803255146002883</v>
      </c>
      <c r="Y204" s="48">
        <v>234</v>
      </c>
      <c r="Z204" s="36">
        <f t="shared" si="68"/>
        <v>5.6007659167065587</v>
      </c>
      <c r="AA204" s="48">
        <f t="shared" si="59"/>
        <v>3894</v>
      </c>
      <c r="AB204" s="48">
        <v>23</v>
      </c>
      <c r="AC204" s="26">
        <f t="shared" si="69"/>
        <v>0.59065228556753979</v>
      </c>
      <c r="AD204" s="48">
        <f t="shared" si="70"/>
        <v>3871</v>
      </c>
      <c r="AE204" s="52">
        <v>5</v>
      </c>
      <c r="AF204" s="52" t="s">
        <v>53</v>
      </c>
      <c r="AG204" s="52" t="s">
        <v>54</v>
      </c>
      <c r="AH204" s="27">
        <v>3</v>
      </c>
      <c r="AI204" s="21" t="s">
        <v>55</v>
      </c>
      <c r="AJ204" s="48">
        <v>684</v>
      </c>
      <c r="AK204" s="29">
        <f t="shared" si="71"/>
        <v>17.565485362095533</v>
      </c>
      <c r="AL204" s="48">
        <v>70</v>
      </c>
      <c r="AM204" s="48">
        <f t="shared" si="72"/>
        <v>3117</v>
      </c>
      <c r="AN204" s="51">
        <f t="shared" si="73"/>
        <v>80.521828984758457</v>
      </c>
    </row>
    <row r="205" spans="1:40" x14ac:dyDescent="0.3">
      <c r="A205" s="47">
        <v>43542</v>
      </c>
      <c r="B205" s="48" t="s">
        <v>116</v>
      </c>
      <c r="C205" s="48">
        <v>5</v>
      </c>
      <c r="D205" s="2" t="s">
        <v>45</v>
      </c>
      <c r="E205" s="47">
        <v>43250</v>
      </c>
      <c r="F205" s="47">
        <f t="shared" si="75"/>
        <v>43417</v>
      </c>
      <c r="G205" s="48">
        <v>10340</v>
      </c>
      <c r="H205" s="48">
        <v>10320</v>
      </c>
      <c r="I205" s="48">
        <f>SUM(G205-H205)</f>
        <v>20</v>
      </c>
      <c r="J205" s="48">
        <v>2184</v>
      </c>
      <c r="K205" s="48">
        <v>16</v>
      </c>
      <c r="L205" s="47">
        <v>43543</v>
      </c>
      <c r="M205" s="47">
        <f t="shared" si="62"/>
        <v>43571</v>
      </c>
      <c r="N205" s="49">
        <f t="shared" si="63"/>
        <v>41.857142857142854</v>
      </c>
      <c r="O205" s="18" t="s">
        <v>145</v>
      </c>
      <c r="P205" s="50">
        <f t="shared" si="64"/>
        <v>1</v>
      </c>
      <c r="Q205" s="48">
        <v>12</v>
      </c>
      <c r="R205" s="48" t="s">
        <v>44</v>
      </c>
      <c r="S205" s="28" t="s">
        <v>46</v>
      </c>
      <c r="T205" s="48">
        <v>1</v>
      </c>
      <c r="U205" s="48">
        <v>18</v>
      </c>
      <c r="V205" s="51">
        <f t="shared" si="65"/>
        <v>0.82417582417582425</v>
      </c>
      <c r="W205" s="50">
        <f t="shared" si="66"/>
        <v>2166</v>
      </c>
      <c r="X205" s="35">
        <f t="shared" si="67"/>
        <v>99.175824175824175</v>
      </c>
      <c r="Y205" s="48">
        <v>65</v>
      </c>
      <c r="Z205" s="36">
        <f t="shared" si="68"/>
        <v>2.9761904761904758</v>
      </c>
      <c r="AA205" s="48">
        <f t="shared" si="59"/>
        <v>2101</v>
      </c>
      <c r="AB205" s="48">
        <v>15</v>
      </c>
      <c r="AC205" s="26">
        <f t="shared" si="69"/>
        <v>0.71394574012375056</v>
      </c>
      <c r="AD205" s="48">
        <f t="shared" si="70"/>
        <v>2086</v>
      </c>
      <c r="AE205" s="52">
        <v>2</v>
      </c>
      <c r="AF205" s="52" t="s">
        <v>42</v>
      </c>
      <c r="AG205" s="52" t="s">
        <v>54</v>
      </c>
      <c r="AH205" s="27">
        <v>2</v>
      </c>
      <c r="AI205" s="21" t="s">
        <v>43</v>
      </c>
      <c r="AJ205" s="48">
        <v>264</v>
      </c>
      <c r="AK205" s="29">
        <f t="shared" si="71"/>
        <v>12.565445026178011</v>
      </c>
      <c r="AL205" s="48">
        <v>21</v>
      </c>
      <c r="AM205" s="48">
        <f t="shared" si="72"/>
        <v>1801</v>
      </c>
      <c r="AN205" s="51">
        <f t="shared" si="73"/>
        <v>86.337488015340369</v>
      </c>
    </row>
    <row r="206" spans="1:40" ht="24" x14ac:dyDescent="0.3">
      <c r="A206" s="15">
        <v>43542</v>
      </c>
      <c r="B206" s="30" t="s">
        <v>124</v>
      </c>
      <c r="C206" s="30">
        <v>11</v>
      </c>
      <c r="D206" s="2" t="s">
        <v>48</v>
      </c>
      <c r="E206" s="15">
        <v>43250</v>
      </c>
      <c r="F206" s="15">
        <f t="shared" si="75"/>
        <v>43417</v>
      </c>
      <c r="G206" s="32">
        <v>7017</v>
      </c>
      <c r="H206" s="32">
        <v>7014</v>
      </c>
      <c r="I206" s="32">
        <f>SUM(G206-H206)</f>
        <v>3</v>
      </c>
      <c r="J206" s="16">
        <v>3584</v>
      </c>
      <c r="K206" s="16">
        <v>16</v>
      </c>
      <c r="L206" s="33">
        <v>43543</v>
      </c>
      <c r="M206" s="33">
        <f t="shared" si="62"/>
        <v>43571</v>
      </c>
      <c r="N206" s="4">
        <f t="shared" si="63"/>
        <v>41.857142857142854</v>
      </c>
      <c r="O206" s="18" t="s">
        <v>145</v>
      </c>
      <c r="P206" s="19">
        <f t="shared" si="64"/>
        <v>1</v>
      </c>
      <c r="Q206" s="2">
        <v>8</v>
      </c>
      <c r="R206" s="2" t="s">
        <v>42</v>
      </c>
      <c r="S206" s="21" t="s">
        <v>43</v>
      </c>
      <c r="T206" s="2">
        <v>2</v>
      </c>
      <c r="U206" s="16">
        <v>50</v>
      </c>
      <c r="V206" s="34">
        <f t="shared" si="65"/>
        <v>1.3950892857142858</v>
      </c>
      <c r="W206" s="23">
        <f t="shared" si="66"/>
        <v>3534</v>
      </c>
      <c r="X206" s="35">
        <f t="shared" si="67"/>
        <v>98.604910714285708</v>
      </c>
      <c r="Y206" s="16">
        <v>214</v>
      </c>
      <c r="Z206" s="36">
        <f t="shared" si="68"/>
        <v>5.9709821428571432</v>
      </c>
      <c r="AA206" s="16">
        <f t="shared" si="59"/>
        <v>3320</v>
      </c>
      <c r="AB206" s="32">
        <v>87</v>
      </c>
      <c r="AC206" s="26">
        <f t="shared" si="69"/>
        <v>2.6204819277108435</v>
      </c>
      <c r="AD206" s="32">
        <f t="shared" si="70"/>
        <v>3233</v>
      </c>
      <c r="AE206" s="20">
        <v>6</v>
      </c>
      <c r="AF206" s="20" t="s">
        <v>53</v>
      </c>
      <c r="AG206" s="27" t="s">
        <v>54</v>
      </c>
      <c r="AH206" s="27">
        <v>3</v>
      </c>
      <c r="AI206" s="21" t="s">
        <v>55</v>
      </c>
      <c r="AJ206" s="16">
        <v>418</v>
      </c>
      <c r="AK206" s="29">
        <f t="shared" si="71"/>
        <v>12.590361445783133</v>
      </c>
      <c r="AL206" s="16">
        <v>43</v>
      </c>
      <c r="AM206" s="16">
        <f t="shared" si="72"/>
        <v>2772</v>
      </c>
      <c r="AN206" s="34">
        <f t="shared" si="73"/>
        <v>85.740798020414474</v>
      </c>
    </row>
    <row r="207" spans="1:40" ht="24" x14ac:dyDescent="0.3">
      <c r="A207" s="15">
        <v>43721</v>
      </c>
      <c r="B207" s="30" t="s">
        <v>51</v>
      </c>
      <c r="C207" s="30">
        <v>17</v>
      </c>
      <c r="D207" s="2" t="s">
        <v>52</v>
      </c>
      <c r="E207" s="31">
        <v>43432</v>
      </c>
      <c r="F207" s="15">
        <f t="shared" si="75"/>
        <v>43599</v>
      </c>
      <c r="G207" s="32">
        <v>10520</v>
      </c>
      <c r="H207" s="32">
        <v>10501</v>
      </c>
      <c r="I207" s="32">
        <f>SUM(G207-H207)</f>
        <v>19</v>
      </c>
      <c r="J207" s="16">
        <v>10501</v>
      </c>
      <c r="K207" s="16">
        <v>42</v>
      </c>
      <c r="L207" s="15">
        <v>43725</v>
      </c>
      <c r="M207" s="15">
        <f t="shared" si="62"/>
        <v>43753</v>
      </c>
      <c r="N207" s="4">
        <f t="shared" si="63"/>
        <v>41.857142857142854</v>
      </c>
      <c r="O207" s="18" t="s">
        <v>145</v>
      </c>
      <c r="P207" s="19">
        <f t="shared" si="64"/>
        <v>4</v>
      </c>
      <c r="Q207" s="2">
        <v>7</v>
      </c>
      <c r="R207" s="2" t="s">
        <v>42</v>
      </c>
      <c r="S207" s="21" t="s">
        <v>43</v>
      </c>
      <c r="T207" s="2">
        <v>2</v>
      </c>
      <c r="U207" s="16">
        <v>226</v>
      </c>
      <c r="V207" s="22">
        <f t="shared" si="65"/>
        <v>2.1521759832396912</v>
      </c>
      <c r="W207" s="23">
        <f t="shared" si="66"/>
        <v>10275</v>
      </c>
      <c r="X207" s="24">
        <f t="shared" si="67"/>
        <v>97.847824016760313</v>
      </c>
      <c r="Y207" s="16">
        <v>527</v>
      </c>
      <c r="Z207" s="25">
        <f t="shared" si="68"/>
        <v>5.0185696600323775</v>
      </c>
      <c r="AA207" s="17">
        <f t="shared" si="59"/>
        <v>9748</v>
      </c>
      <c r="AB207" s="16">
        <v>178</v>
      </c>
      <c r="AC207" s="26">
        <f t="shared" si="69"/>
        <v>1.826015592942142</v>
      </c>
      <c r="AD207" s="17">
        <f t="shared" si="70"/>
        <v>9570</v>
      </c>
      <c r="AE207" s="20">
        <v>5</v>
      </c>
      <c r="AF207" s="20" t="s">
        <v>53</v>
      </c>
      <c r="AG207" s="27" t="s">
        <v>54</v>
      </c>
      <c r="AH207" s="27">
        <v>3</v>
      </c>
      <c r="AI207" s="21" t="s">
        <v>55</v>
      </c>
      <c r="AJ207" s="16">
        <v>1618</v>
      </c>
      <c r="AK207" s="29">
        <f t="shared" si="71"/>
        <v>16.598276569552727</v>
      </c>
      <c r="AL207" s="16">
        <v>248</v>
      </c>
      <c r="AM207" s="17">
        <f t="shared" si="72"/>
        <v>7704</v>
      </c>
      <c r="AN207" s="22">
        <f t="shared" si="73"/>
        <v>80.501567398119121</v>
      </c>
    </row>
    <row r="208" spans="1:40" x14ac:dyDescent="0.3">
      <c r="A208" s="15">
        <v>43647</v>
      </c>
      <c r="B208" s="2" t="s">
        <v>64</v>
      </c>
      <c r="C208" s="2">
        <v>19</v>
      </c>
      <c r="D208" s="2" t="s">
        <v>65</v>
      </c>
      <c r="E208" s="31">
        <v>43362</v>
      </c>
      <c r="F208" s="15">
        <f t="shared" si="75"/>
        <v>43529</v>
      </c>
      <c r="G208" s="32">
        <v>10400</v>
      </c>
      <c r="H208" s="32">
        <v>10379</v>
      </c>
      <c r="I208" s="32">
        <f>SUM(G208-H208)</f>
        <v>21</v>
      </c>
      <c r="J208" s="16">
        <v>10379</v>
      </c>
      <c r="K208" s="16">
        <v>32</v>
      </c>
      <c r="L208" s="33">
        <v>43655</v>
      </c>
      <c r="M208" s="33">
        <f t="shared" si="62"/>
        <v>43683</v>
      </c>
      <c r="N208" s="4">
        <f t="shared" si="63"/>
        <v>41.857142857142854</v>
      </c>
      <c r="O208" s="18" t="s">
        <v>145</v>
      </c>
      <c r="P208" s="19">
        <f t="shared" si="64"/>
        <v>8</v>
      </c>
      <c r="Q208" s="2">
        <v>6</v>
      </c>
      <c r="R208" s="2" t="s">
        <v>44</v>
      </c>
      <c r="S208" s="28" t="s">
        <v>46</v>
      </c>
      <c r="T208" s="2">
        <v>1</v>
      </c>
      <c r="U208" s="16">
        <v>424</v>
      </c>
      <c r="V208" s="34">
        <f t="shared" si="65"/>
        <v>4.0851719818865018</v>
      </c>
      <c r="W208" s="23">
        <f t="shared" si="66"/>
        <v>9955</v>
      </c>
      <c r="X208" s="35">
        <f t="shared" si="67"/>
        <v>95.914828018113496</v>
      </c>
      <c r="Y208" s="16">
        <v>784</v>
      </c>
      <c r="Z208" s="36">
        <f t="shared" si="68"/>
        <v>7.5537142306580591</v>
      </c>
      <c r="AA208" s="16">
        <f t="shared" si="59"/>
        <v>9171</v>
      </c>
      <c r="AB208" s="32">
        <v>536</v>
      </c>
      <c r="AC208" s="26">
        <f t="shared" si="69"/>
        <v>5.8445098680623708</v>
      </c>
      <c r="AD208" s="32">
        <f t="shared" si="70"/>
        <v>8635</v>
      </c>
      <c r="AE208" s="20" t="s">
        <v>166</v>
      </c>
      <c r="AF208" s="20" t="s">
        <v>42</v>
      </c>
      <c r="AG208" s="27" t="s">
        <v>54</v>
      </c>
      <c r="AH208" s="27">
        <v>2</v>
      </c>
      <c r="AI208" s="21" t="s">
        <v>43</v>
      </c>
      <c r="AJ208" s="16">
        <v>1724</v>
      </c>
      <c r="AK208" s="29">
        <f t="shared" si="71"/>
        <v>18.79838621742449</v>
      </c>
      <c r="AL208" s="16">
        <v>186</v>
      </c>
      <c r="AM208" s="16">
        <f t="shared" si="72"/>
        <v>6725</v>
      </c>
      <c r="AN208" s="34">
        <f t="shared" si="73"/>
        <v>77.880718008106541</v>
      </c>
    </row>
    <row r="209" spans="1:40" x14ac:dyDescent="0.3">
      <c r="A209" s="37">
        <v>43721</v>
      </c>
      <c r="B209" s="38" t="s">
        <v>68</v>
      </c>
      <c r="C209" s="38">
        <v>4</v>
      </c>
      <c r="D209" s="2" t="s">
        <v>45</v>
      </c>
      <c r="E209" s="37">
        <v>43432</v>
      </c>
      <c r="F209" s="37">
        <f t="shared" si="75"/>
        <v>43599</v>
      </c>
      <c r="G209" s="38">
        <v>7000</v>
      </c>
      <c r="H209" s="38">
        <v>6997</v>
      </c>
      <c r="I209" s="38">
        <f>SUM(G209-H209)</f>
        <v>3</v>
      </c>
      <c r="J209" s="38">
        <v>6997</v>
      </c>
      <c r="K209" s="38" t="s">
        <v>121</v>
      </c>
      <c r="L209" s="37">
        <v>43727</v>
      </c>
      <c r="M209" s="37">
        <f t="shared" si="62"/>
        <v>43755</v>
      </c>
      <c r="N209" s="39">
        <f t="shared" si="63"/>
        <v>42.142857142857146</v>
      </c>
      <c r="O209" s="18" t="s">
        <v>145</v>
      </c>
      <c r="P209" s="40">
        <f t="shared" si="64"/>
        <v>6</v>
      </c>
      <c r="Q209" s="38" t="s">
        <v>167</v>
      </c>
      <c r="R209" s="38" t="s">
        <v>44</v>
      </c>
      <c r="S209" s="28" t="s">
        <v>46</v>
      </c>
      <c r="T209" s="38">
        <v>1</v>
      </c>
      <c r="U209" s="38">
        <v>168</v>
      </c>
      <c r="V209" s="44">
        <f t="shared" si="65"/>
        <v>2.4010290124339</v>
      </c>
      <c r="W209" s="40">
        <f t="shared" si="66"/>
        <v>6829</v>
      </c>
      <c r="X209" s="24">
        <f t="shared" si="67"/>
        <v>97.598970987566105</v>
      </c>
      <c r="Y209" s="38">
        <v>225</v>
      </c>
      <c r="Z209" s="25">
        <f t="shared" si="68"/>
        <v>3.2156638559382591</v>
      </c>
      <c r="AA209" s="42">
        <f t="shared" si="59"/>
        <v>6604</v>
      </c>
      <c r="AB209" s="38">
        <v>128</v>
      </c>
      <c r="AC209" s="26">
        <f t="shared" si="69"/>
        <v>1.9382192610539066</v>
      </c>
      <c r="AD209" s="42">
        <f t="shared" si="70"/>
        <v>6476</v>
      </c>
      <c r="AE209" s="42">
        <v>2</v>
      </c>
      <c r="AF209" s="42" t="s">
        <v>44</v>
      </c>
      <c r="AG209" s="42" t="s">
        <v>45</v>
      </c>
      <c r="AH209" s="27">
        <v>1</v>
      </c>
      <c r="AI209" s="28" t="s">
        <v>46</v>
      </c>
      <c r="AJ209" s="38">
        <v>761</v>
      </c>
      <c r="AK209" s="29">
        <f t="shared" si="71"/>
        <v>11.523319200484554</v>
      </c>
      <c r="AL209" s="38">
        <v>152</v>
      </c>
      <c r="AM209" s="42">
        <f t="shared" si="72"/>
        <v>5563</v>
      </c>
      <c r="AN209" s="44">
        <f t="shared" si="73"/>
        <v>85.901791229153801</v>
      </c>
    </row>
    <row r="210" spans="1:40" x14ac:dyDescent="0.3">
      <c r="A210" s="15">
        <v>43542</v>
      </c>
      <c r="B210" s="30" t="s">
        <v>124</v>
      </c>
      <c r="C210" s="2">
        <v>11</v>
      </c>
      <c r="D210" s="2" t="s">
        <v>48</v>
      </c>
      <c r="E210" s="15">
        <v>43250</v>
      </c>
      <c r="F210" s="15">
        <f t="shared" si="75"/>
        <v>43417</v>
      </c>
      <c r="G210" s="32"/>
      <c r="H210" s="32"/>
      <c r="I210" s="32"/>
      <c r="J210" s="16">
        <v>3430</v>
      </c>
      <c r="K210" s="16" t="s">
        <v>66</v>
      </c>
      <c r="L210" s="33">
        <v>43545</v>
      </c>
      <c r="M210" s="33">
        <f t="shared" si="62"/>
        <v>43573</v>
      </c>
      <c r="N210" s="4">
        <f t="shared" si="63"/>
        <v>42.142857142857146</v>
      </c>
      <c r="O210" s="18" t="s">
        <v>145</v>
      </c>
      <c r="P210" s="19">
        <f t="shared" si="64"/>
        <v>3</v>
      </c>
      <c r="Q210" s="2">
        <v>5</v>
      </c>
      <c r="R210" s="2" t="s">
        <v>44</v>
      </c>
      <c r="S210" s="28" t="s">
        <v>46</v>
      </c>
      <c r="T210" s="2">
        <v>1</v>
      </c>
      <c r="U210" s="16">
        <v>46</v>
      </c>
      <c r="V210" s="34">
        <f t="shared" si="65"/>
        <v>1.3411078717201166</v>
      </c>
      <c r="W210" s="23">
        <f t="shared" si="66"/>
        <v>3384</v>
      </c>
      <c r="X210" s="35">
        <f t="shared" si="67"/>
        <v>98.658892128279888</v>
      </c>
      <c r="Y210" s="16">
        <v>239</v>
      </c>
      <c r="Z210" s="36">
        <f t="shared" si="68"/>
        <v>6.9679300291545188</v>
      </c>
      <c r="AA210" s="16">
        <f t="shared" si="59"/>
        <v>3145</v>
      </c>
      <c r="AB210" s="32">
        <v>132</v>
      </c>
      <c r="AC210" s="26">
        <f t="shared" si="69"/>
        <v>4.1971383147853736</v>
      </c>
      <c r="AD210" s="32">
        <f t="shared" si="70"/>
        <v>3013</v>
      </c>
      <c r="AE210" s="20">
        <v>4</v>
      </c>
      <c r="AF210" s="20" t="s">
        <v>44</v>
      </c>
      <c r="AG210" s="27" t="s">
        <v>45</v>
      </c>
      <c r="AH210" s="27">
        <v>1</v>
      </c>
      <c r="AI210" s="28" t="s">
        <v>46</v>
      </c>
      <c r="AJ210" s="16">
        <v>401</v>
      </c>
      <c r="AK210" s="29">
        <f t="shared" si="71"/>
        <v>12.75039745627981</v>
      </c>
      <c r="AL210" s="16">
        <v>44</v>
      </c>
      <c r="AM210" s="16">
        <f t="shared" si="72"/>
        <v>2568</v>
      </c>
      <c r="AN210" s="34">
        <f t="shared" si="73"/>
        <v>85.23066710919349</v>
      </c>
    </row>
    <row r="211" spans="1:40" x14ac:dyDescent="0.3">
      <c r="A211" s="15">
        <v>43507</v>
      </c>
      <c r="B211" s="2" t="s">
        <v>141</v>
      </c>
      <c r="C211" s="2">
        <v>16</v>
      </c>
      <c r="D211" s="30" t="s">
        <v>52</v>
      </c>
      <c r="E211" s="15">
        <v>43215</v>
      </c>
      <c r="F211" s="15">
        <f t="shared" si="75"/>
        <v>43382</v>
      </c>
      <c r="G211" s="32">
        <v>5500</v>
      </c>
      <c r="H211" s="32">
        <v>5494</v>
      </c>
      <c r="I211" s="32">
        <f>SUM(G211-H211)</f>
        <v>6</v>
      </c>
      <c r="J211" s="16">
        <v>5494</v>
      </c>
      <c r="K211" s="16" t="s">
        <v>151</v>
      </c>
      <c r="L211" s="33">
        <v>43510</v>
      </c>
      <c r="M211" s="33">
        <f t="shared" si="62"/>
        <v>43538</v>
      </c>
      <c r="N211" s="4">
        <f t="shared" si="63"/>
        <v>42.142857142857146</v>
      </c>
      <c r="O211" s="18" t="s">
        <v>145</v>
      </c>
      <c r="P211" s="19">
        <f t="shared" si="64"/>
        <v>3</v>
      </c>
      <c r="Q211" s="2">
        <v>1</v>
      </c>
      <c r="R211" s="2" t="s">
        <v>44</v>
      </c>
      <c r="S211" s="28" t="s">
        <v>46</v>
      </c>
      <c r="T211" s="2">
        <v>1</v>
      </c>
      <c r="U211" s="16">
        <v>523</v>
      </c>
      <c r="V211" s="34">
        <f t="shared" si="65"/>
        <v>9.5194757917728428</v>
      </c>
      <c r="W211" s="23">
        <f t="shared" si="66"/>
        <v>4971</v>
      </c>
      <c r="X211" s="35">
        <f t="shared" si="67"/>
        <v>90.480524208227152</v>
      </c>
      <c r="Y211" s="16">
        <v>275</v>
      </c>
      <c r="Z211" s="36">
        <f t="shared" si="68"/>
        <v>5.0054605023662182</v>
      </c>
      <c r="AA211" s="16">
        <f t="shared" si="59"/>
        <v>4696</v>
      </c>
      <c r="AB211" s="32">
        <v>220</v>
      </c>
      <c r="AC211" s="26">
        <f t="shared" si="69"/>
        <v>4.6848381601362865</v>
      </c>
      <c r="AD211" s="32">
        <f t="shared" si="70"/>
        <v>4476</v>
      </c>
      <c r="AE211" s="20" t="s">
        <v>63</v>
      </c>
      <c r="AF211" s="20" t="s">
        <v>44</v>
      </c>
      <c r="AG211" s="27" t="s">
        <v>45</v>
      </c>
      <c r="AH211" s="27">
        <v>1</v>
      </c>
      <c r="AI211" s="28" t="s">
        <v>46</v>
      </c>
      <c r="AJ211" s="16">
        <v>644</v>
      </c>
      <c r="AK211" s="29">
        <f t="shared" si="71"/>
        <v>13.713798977853493</v>
      </c>
      <c r="AL211" s="16">
        <v>98</v>
      </c>
      <c r="AM211" s="16">
        <f t="shared" si="72"/>
        <v>3734</v>
      </c>
      <c r="AN211" s="34">
        <f t="shared" si="73"/>
        <v>83.422698838248436</v>
      </c>
    </row>
    <row r="212" spans="1:40" x14ac:dyDescent="0.3">
      <c r="A212" s="15">
        <v>43650</v>
      </c>
      <c r="B212" s="2" t="s">
        <v>64</v>
      </c>
      <c r="C212" s="2">
        <v>19</v>
      </c>
      <c r="D212" s="2" t="s">
        <v>65</v>
      </c>
      <c r="E212" s="31">
        <v>43362</v>
      </c>
      <c r="F212" s="15">
        <f t="shared" si="75"/>
        <v>43529</v>
      </c>
      <c r="G212" s="32">
        <v>8400</v>
      </c>
      <c r="H212" s="32">
        <v>8385</v>
      </c>
      <c r="I212" s="32">
        <f>SUM(G212-H212)</f>
        <v>15</v>
      </c>
      <c r="J212" s="16">
        <v>8385</v>
      </c>
      <c r="K212" s="16" t="s">
        <v>49</v>
      </c>
      <c r="L212" s="33">
        <v>43657</v>
      </c>
      <c r="M212" s="33">
        <f t="shared" si="62"/>
        <v>43685</v>
      </c>
      <c r="N212" s="4">
        <f t="shared" si="63"/>
        <v>42.142857142857146</v>
      </c>
      <c r="O212" s="18" t="s">
        <v>145</v>
      </c>
      <c r="P212" s="19">
        <f t="shared" si="64"/>
        <v>7</v>
      </c>
      <c r="Q212" s="2">
        <v>11</v>
      </c>
      <c r="R212" s="2" t="s">
        <v>44</v>
      </c>
      <c r="S212" s="28" t="s">
        <v>46</v>
      </c>
      <c r="T212" s="2">
        <v>1</v>
      </c>
      <c r="U212" s="16">
        <v>337</v>
      </c>
      <c r="V212" s="34">
        <f t="shared" si="65"/>
        <v>4.019081693500298</v>
      </c>
      <c r="W212" s="23">
        <f t="shared" si="66"/>
        <v>8048</v>
      </c>
      <c r="X212" s="35">
        <f t="shared" si="67"/>
        <v>95.980918306499703</v>
      </c>
      <c r="Y212" s="16">
        <v>423</v>
      </c>
      <c r="Z212" s="36">
        <f t="shared" si="68"/>
        <v>5.0447227191413235</v>
      </c>
      <c r="AA212" s="16">
        <f t="shared" si="59"/>
        <v>7625</v>
      </c>
      <c r="AB212" s="32">
        <v>217</v>
      </c>
      <c r="AC212" s="26">
        <f t="shared" si="69"/>
        <v>2.8459016393442624</v>
      </c>
      <c r="AD212" s="32">
        <f t="shared" si="70"/>
        <v>7408</v>
      </c>
      <c r="AE212" s="20">
        <v>6</v>
      </c>
      <c r="AF212" s="20" t="s">
        <v>44</v>
      </c>
      <c r="AG212" s="27" t="s">
        <v>45</v>
      </c>
      <c r="AH212" s="27">
        <v>1</v>
      </c>
      <c r="AI212" s="28" t="s">
        <v>46</v>
      </c>
      <c r="AJ212" s="16">
        <v>1002</v>
      </c>
      <c r="AK212" s="29">
        <f t="shared" si="71"/>
        <v>13.140983606557377</v>
      </c>
      <c r="AL212" s="16">
        <v>254</v>
      </c>
      <c r="AM212" s="16">
        <f t="shared" si="72"/>
        <v>6152</v>
      </c>
      <c r="AN212" s="34">
        <f t="shared" si="73"/>
        <v>83.045356371490271</v>
      </c>
    </row>
    <row r="213" spans="1:40" x14ac:dyDescent="0.3">
      <c r="A213" s="15">
        <v>43731</v>
      </c>
      <c r="B213" s="2" t="s">
        <v>67</v>
      </c>
      <c r="C213" s="2">
        <v>2</v>
      </c>
      <c r="D213" s="2" t="s">
        <v>54</v>
      </c>
      <c r="E213" s="15">
        <v>43432</v>
      </c>
      <c r="F213" s="15">
        <f t="shared" si="75"/>
        <v>43599</v>
      </c>
      <c r="G213" s="32">
        <v>5900</v>
      </c>
      <c r="H213" s="32">
        <v>5898</v>
      </c>
      <c r="I213" s="32">
        <f>SUM(G213-H213)</f>
        <v>2</v>
      </c>
      <c r="J213" s="16">
        <v>5898</v>
      </c>
      <c r="K213" s="16">
        <v>43</v>
      </c>
      <c r="L213" s="15">
        <v>43732</v>
      </c>
      <c r="M213" s="15">
        <f t="shared" si="62"/>
        <v>43760</v>
      </c>
      <c r="N213" s="4">
        <f t="shared" si="63"/>
        <v>42.857142857142854</v>
      </c>
      <c r="O213" s="18" t="s">
        <v>145</v>
      </c>
      <c r="P213" s="19">
        <f t="shared" si="64"/>
        <v>1</v>
      </c>
      <c r="Q213" s="2">
        <v>1.1200000000000001</v>
      </c>
      <c r="R213" s="2" t="s">
        <v>44</v>
      </c>
      <c r="S213" s="28" t="s">
        <v>46</v>
      </c>
      <c r="T213" s="2">
        <v>1</v>
      </c>
      <c r="U213" s="16">
        <v>269</v>
      </c>
      <c r="V213" s="22">
        <f t="shared" si="65"/>
        <v>4.5608680908782642</v>
      </c>
      <c r="W213" s="23">
        <f t="shared" si="66"/>
        <v>5629</v>
      </c>
      <c r="X213" s="24">
        <f t="shared" si="67"/>
        <v>95.439131909121727</v>
      </c>
      <c r="Y213" s="16">
        <v>341</v>
      </c>
      <c r="Z213" s="25">
        <f t="shared" si="68"/>
        <v>5.7816208884367581</v>
      </c>
      <c r="AA213" s="17">
        <f t="shared" si="59"/>
        <v>5288</v>
      </c>
      <c r="AB213" s="16">
        <v>331</v>
      </c>
      <c r="AC213" s="26">
        <f t="shared" si="69"/>
        <v>6.2594553706505298</v>
      </c>
      <c r="AD213" s="17">
        <f t="shared" si="70"/>
        <v>4957</v>
      </c>
      <c r="AE213" s="20">
        <v>4</v>
      </c>
      <c r="AF213" s="20" t="s">
        <v>42</v>
      </c>
      <c r="AG213" s="27" t="s">
        <v>54</v>
      </c>
      <c r="AH213" s="27">
        <v>2</v>
      </c>
      <c r="AI213" s="21" t="s">
        <v>43</v>
      </c>
      <c r="AJ213" s="16">
        <v>754</v>
      </c>
      <c r="AK213" s="29">
        <f t="shared" si="71"/>
        <v>14.258698940998487</v>
      </c>
      <c r="AL213" s="16">
        <v>109</v>
      </c>
      <c r="AM213" s="17">
        <f t="shared" si="72"/>
        <v>4094</v>
      </c>
      <c r="AN213" s="22">
        <f t="shared" si="73"/>
        <v>82.590276376840833</v>
      </c>
    </row>
    <row r="214" spans="1:40" x14ac:dyDescent="0.3">
      <c r="A214" s="37">
        <v>43728</v>
      </c>
      <c r="B214" s="38" t="s">
        <v>68</v>
      </c>
      <c r="C214" s="38">
        <v>4</v>
      </c>
      <c r="D214" s="2" t="s">
        <v>45</v>
      </c>
      <c r="E214" s="37">
        <v>43432</v>
      </c>
      <c r="F214" s="37">
        <f t="shared" si="75"/>
        <v>43599</v>
      </c>
      <c r="G214" s="38">
        <v>9200</v>
      </c>
      <c r="H214" s="38">
        <v>9195</v>
      </c>
      <c r="I214" s="38">
        <f>SUM(G214-H214)</f>
        <v>5</v>
      </c>
      <c r="J214" s="38">
        <v>9195</v>
      </c>
      <c r="K214" s="38">
        <v>43</v>
      </c>
      <c r="L214" s="37">
        <v>43732</v>
      </c>
      <c r="M214" s="37">
        <f t="shared" si="62"/>
        <v>43760</v>
      </c>
      <c r="N214" s="39">
        <f t="shared" si="63"/>
        <v>42.857142857142854</v>
      </c>
      <c r="O214" s="18" t="s">
        <v>145</v>
      </c>
      <c r="P214" s="40">
        <f t="shared" si="64"/>
        <v>4</v>
      </c>
      <c r="Q214" s="38">
        <v>7</v>
      </c>
      <c r="R214" s="38" t="s">
        <v>42</v>
      </c>
      <c r="S214" s="21" t="s">
        <v>43</v>
      </c>
      <c r="T214" s="38">
        <v>2</v>
      </c>
      <c r="U214" s="38">
        <v>209</v>
      </c>
      <c r="V214" s="44">
        <f t="shared" si="65"/>
        <v>2.272974442631865</v>
      </c>
      <c r="W214" s="40">
        <f t="shared" si="66"/>
        <v>8986</v>
      </c>
      <c r="X214" s="24">
        <f t="shared" si="67"/>
        <v>97.727025557368137</v>
      </c>
      <c r="Y214" s="38">
        <v>356</v>
      </c>
      <c r="Z214" s="25">
        <f t="shared" si="68"/>
        <v>3.871669385535617</v>
      </c>
      <c r="AA214" s="42">
        <f t="shared" si="59"/>
        <v>8630</v>
      </c>
      <c r="AB214" s="38">
        <v>181</v>
      </c>
      <c r="AC214" s="26">
        <f t="shared" si="69"/>
        <v>2.0973348783314019</v>
      </c>
      <c r="AD214" s="42">
        <f t="shared" si="70"/>
        <v>8449</v>
      </c>
      <c r="AE214" s="42">
        <v>1</v>
      </c>
      <c r="AF214" s="42" t="s">
        <v>42</v>
      </c>
      <c r="AG214" s="42" t="s">
        <v>54</v>
      </c>
      <c r="AH214" s="27">
        <v>2</v>
      </c>
      <c r="AI214" s="21" t="s">
        <v>43</v>
      </c>
      <c r="AJ214" s="38">
        <v>1188</v>
      </c>
      <c r="AK214" s="29">
        <f t="shared" si="71"/>
        <v>13.765932792584008</v>
      </c>
      <c r="AL214" s="38">
        <v>203</v>
      </c>
      <c r="AM214" s="42">
        <f t="shared" si="72"/>
        <v>7058</v>
      </c>
      <c r="AN214" s="44">
        <f t="shared" si="73"/>
        <v>83.536513196828025</v>
      </c>
    </row>
    <row r="215" spans="1:40" ht="24" x14ac:dyDescent="0.3">
      <c r="A215" s="47">
        <v>43542</v>
      </c>
      <c r="B215" s="48" t="s">
        <v>116</v>
      </c>
      <c r="C215" s="48">
        <v>5</v>
      </c>
      <c r="D215" s="2" t="s">
        <v>45</v>
      </c>
      <c r="E215" s="47">
        <v>43250</v>
      </c>
      <c r="F215" s="47">
        <f t="shared" si="75"/>
        <v>43417</v>
      </c>
      <c r="G215" s="48"/>
      <c r="H215" s="48"/>
      <c r="I215" s="48"/>
      <c r="J215" s="48">
        <v>8136</v>
      </c>
      <c r="K215" s="48">
        <v>17</v>
      </c>
      <c r="L215" s="47">
        <v>43550</v>
      </c>
      <c r="M215" s="47">
        <f t="shared" si="62"/>
        <v>43578</v>
      </c>
      <c r="N215" s="49">
        <f t="shared" si="63"/>
        <v>42.857142857142854</v>
      </c>
      <c r="O215" s="18" t="s">
        <v>145</v>
      </c>
      <c r="P215" s="50">
        <f t="shared" si="64"/>
        <v>8</v>
      </c>
      <c r="Q215" s="48">
        <v>7</v>
      </c>
      <c r="R215" s="48" t="s">
        <v>42</v>
      </c>
      <c r="S215" s="21" t="s">
        <v>43</v>
      </c>
      <c r="T215" s="48">
        <v>2</v>
      </c>
      <c r="U215" s="48">
        <v>98</v>
      </c>
      <c r="V215" s="51">
        <f t="shared" si="65"/>
        <v>1.2045231071779743</v>
      </c>
      <c r="W215" s="50">
        <f t="shared" si="66"/>
        <v>8038</v>
      </c>
      <c r="X215" s="35">
        <f t="shared" si="67"/>
        <v>98.795476892822023</v>
      </c>
      <c r="Y215" s="48">
        <v>520</v>
      </c>
      <c r="Z215" s="36">
        <f t="shared" si="68"/>
        <v>6.3913470993117008</v>
      </c>
      <c r="AA215" s="48">
        <f t="shared" si="59"/>
        <v>7518</v>
      </c>
      <c r="AB215" s="48">
        <v>218</v>
      </c>
      <c r="AC215" s="26">
        <f t="shared" si="69"/>
        <v>2.8997073689811121</v>
      </c>
      <c r="AD215" s="48">
        <f t="shared" si="70"/>
        <v>7300</v>
      </c>
      <c r="AE215" s="52">
        <v>5</v>
      </c>
      <c r="AF215" s="52" t="s">
        <v>53</v>
      </c>
      <c r="AG215" s="52" t="s">
        <v>54</v>
      </c>
      <c r="AH215" s="27">
        <v>3</v>
      </c>
      <c r="AI215" s="21" t="s">
        <v>55</v>
      </c>
      <c r="AJ215" s="48">
        <v>1444</v>
      </c>
      <c r="AK215" s="29">
        <f t="shared" si="71"/>
        <v>19.207235967012505</v>
      </c>
      <c r="AL215" s="48">
        <v>120</v>
      </c>
      <c r="AM215" s="48">
        <f t="shared" si="72"/>
        <v>5736</v>
      </c>
      <c r="AN215" s="51">
        <f t="shared" si="73"/>
        <v>78.575342465753423</v>
      </c>
    </row>
    <row r="216" spans="1:40" x14ac:dyDescent="0.3">
      <c r="A216" s="47">
        <v>43546</v>
      </c>
      <c r="B216" s="48" t="s">
        <v>116</v>
      </c>
      <c r="C216" s="48">
        <v>5</v>
      </c>
      <c r="D216" s="2" t="s">
        <v>45</v>
      </c>
      <c r="E216" s="47">
        <v>43250</v>
      </c>
      <c r="F216" s="47">
        <f t="shared" si="75"/>
        <v>43417</v>
      </c>
      <c r="G216" s="48">
        <v>3900</v>
      </c>
      <c r="H216" s="48">
        <v>3889</v>
      </c>
      <c r="I216" s="48">
        <f t="shared" ref="I216:I222" si="76">SUM(G216-H216)</f>
        <v>11</v>
      </c>
      <c r="J216" s="48">
        <v>3889</v>
      </c>
      <c r="K216" s="48">
        <v>17</v>
      </c>
      <c r="L216" s="47">
        <v>43550</v>
      </c>
      <c r="M216" s="47">
        <f t="shared" ref="M216:M236" si="77">SUM(L216+28)</f>
        <v>43578</v>
      </c>
      <c r="N216" s="49">
        <f t="shared" si="63"/>
        <v>42.857142857142854</v>
      </c>
      <c r="O216" s="18" t="s">
        <v>145</v>
      </c>
      <c r="P216" s="50">
        <f t="shared" si="64"/>
        <v>4</v>
      </c>
      <c r="Q216" s="48">
        <v>11</v>
      </c>
      <c r="R216" s="48" t="s">
        <v>44</v>
      </c>
      <c r="S216" s="28" t="s">
        <v>46</v>
      </c>
      <c r="T216" s="48">
        <v>1</v>
      </c>
      <c r="U216" s="48">
        <v>51</v>
      </c>
      <c r="V216" s="51">
        <f t="shared" si="65"/>
        <v>1.3113911031113397</v>
      </c>
      <c r="W216" s="50">
        <f t="shared" si="66"/>
        <v>3838</v>
      </c>
      <c r="X216" s="35">
        <f t="shared" si="67"/>
        <v>98.688608896888667</v>
      </c>
      <c r="Y216" s="48">
        <v>95</v>
      </c>
      <c r="Z216" s="36">
        <f t="shared" si="68"/>
        <v>2.4427873489328875</v>
      </c>
      <c r="AA216" s="48">
        <f t="shared" si="59"/>
        <v>3743</v>
      </c>
      <c r="AB216" s="48">
        <v>3</v>
      </c>
      <c r="AC216" s="26">
        <f t="shared" si="69"/>
        <v>8.0149612610205714E-2</v>
      </c>
      <c r="AD216" s="48">
        <f t="shared" si="70"/>
        <v>3740</v>
      </c>
      <c r="AE216" s="52">
        <v>2</v>
      </c>
      <c r="AF216" s="52" t="s">
        <v>42</v>
      </c>
      <c r="AG216" s="52" t="s">
        <v>54</v>
      </c>
      <c r="AH216" s="27">
        <v>2</v>
      </c>
      <c r="AI216" s="21" t="s">
        <v>43</v>
      </c>
      <c r="AJ216" s="48">
        <v>438</v>
      </c>
      <c r="AK216" s="29">
        <f t="shared" si="71"/>
        <v>11.701843441090034</v>
      </c>
      <c r="AL216" s="48">
        <v>42</v>
      </c>
      <c r="AM216" s="48">
        <f t="shared" si="72"/>
        <v>3260</v>
      </c>
      <c r="AN216" s="51">
        <f t="shared" si="73"/>
        <v>87.165775401069524</v>
      </c>
    </row>
    <row r="217" spans="1:40" x14ac:dyDescent="0.3">
      <c r="A217" s="15">
        <v>43514</v>
      </c>
      <c r="B217" s="2" t="s">
        <v>150</v>
      </c>
      <c r="C217" s="2">
        <v>13</v>
      </c>
      <c r="D217" s="2" t="s">
        <v>62</v>
      </c>
      <c r="E217" s="15">
        <v>43215</v>
      </c>
      <c r="F217" s="15">
        <f t="shared" si="75"/>
        <v>43382</v>
      </c>
      <c r="G217" s="32">
        <v>8800</v>
      </c>
      <c r="H217" s="32">
        <v>8799</v>
      </c>
      <c r="I217" s="32">
        <f t="shared" si="76"/>
        <v>1</v>
      </c>
      <c r="J217" s="16">
        <v>8799</v>
      </c>
      <c r="K217" s="16">
        <v>12</v>
      </c>
      <c r="L217" s="33">
        <v>43515</v>
      </c>
      <c r="M217" s="33">
        <f t="shared" si="77"/>
        <v>43543</v>
      </c>
      <c r="N217" s="4">
        <f t="shared" si="63"/>
        <v>42.857142857142854</v>
      </c>
      <c r="O217" s="18" t="s">
        <v>145</v>
      </c>
      <c r="P217" s="19">
        <f t="shared" si="64"/>
        <v>1</v>
      </c>
      <c r="Q217" s="2">
        <v>9</v>
      </c>
      <c r="R217" s="20" t="s">
        <v>42</v>
      </c>
      <c r="S217" s="21" t="s">
        <v>43</v>
      </c>
      <c r="T217" s="2">
        <v>2</v>
      </c>
      <c r="U217" s="16">
        <v>919</v>
      </c>
      <c r="V217" s="34">
        <f t="shared" si="65"/>
        <v>10.444368678258893</v>
      </c>
      <c r="W217" s="23">
        <f t="shared" si="66"/>
        <v>7880</v>
      </c>
      <c r="X217" s="35">
        <f t="shared" si="67"/>
        <v>89.555631321741103</v>
      </c>
      <c r="Y217" s="16">
        <v>664</v>
      </c>
      <c r="Z217" s="36">
        <f t="shared" si="68"/>
        <v>7.5463120809182866</v>
      </c>
      <c r="AA217" s="16">
        <f t="shared" si="59"/>
        <v>7216</v>
      </c>
      <c r="AB217" s="32">
        <v>0</v>
      </c>
      <c r="AC217" s="26">
        <f t="shared" si="69"/>
        <v>0</v>
      </c>
      <c r="AD217" s="32">
        <f t="shared" si="70"/>
        <v>7216</v>
      </c>
      <c r="AE217" s="20">
        <v>4</v>
      </c>
      <c r="AF217" s="20" t="s">
        <v>42</v>
      </c>
      <c r="AG217" s="27" t="s">
        <v>54</v>
      </c>
      <c r="AH217" s="27">
        <v>2</v>
      </c>
      <c r="AI217" s="21" t="s">
        <v>43</v>
      </c>
      <c r="AJ217" s="16">
        <v>1098</v>
      </c>
      <c r="AK217" s="29">
        <f t="shared" si="71"/>
        <v>15.216186252771619</v>
      </c>
      <c r="AL217" s="16">
        <v>106</v>
      </c>
      <c r="AM217" s="16">
        <f t="shared" si="72"/>
        <v>6012</v>
      </c>
      <c r="AN217" s="34">
        <f t="shared" si="73"/>
        <v>83.314855875831483</v>
      </c>
    </row>
    <row r="218" spans="1:40" ht="24" x14ac:dyDescent="0.3">
      <c r="A218" s="15">
        <v>43654</v>
      </c>
      <c r="B218" s="2" t="s">
        <v>64</v>
      </c>
      <c r="C218" s="2">
        <v>19</v>
      </c>
      <c r="D218" s="2" t="s">
        <v>65</v>
      </c>
      <c r="E218" s="31">
        <v>43362</v>
      </c>
      <c r="F218" s="15">
        <f t="shared" si="75"/>
        <v>43529</v>
      </c>
      <c r="G218" s="32">
        <v>10400</v>
      </c>
      <c r="H218" s="32">
        <v>10393</v>
      </c>
      <c r="I218" s="32">
        <f t="shared" si="76"/>
        <v>7</v>
      </c>
      <c r="J218" s="16">
        <v>2184</v>
      </c>
      <c r="K218" s="16">
        <v>33</v>
      </c>
      <c r="L218" s="33">
        <v>43662</v>
      </c>
      <c r="M218" s="33">
        <f t="shared" si="77"/>
        <v>43690</v>
      </c>
      <c r="N218" s="4">
        <f t="shared" si="63"/>
        <v>42.857142857142854</v>
      </c>
      <c r="O218" s="18" t="s">
        <v>145</v>
      </c>
      <c r="P218" s="19">
        <f t="shared" si="64"/>
        <v>8</v>
      </c>
      <c r="Q218" s="2">
        <v>1</v>
      </c>
      <c r="R218" s="2" t="s">
        <v>44</v>
      </c>
      <c r="S218" s="28" t="s">
        <v>46</v>
      </c>
      <c r="T218" s="2">
        <v>1</v>
      </c>
      <c r="U218" s="16">
        <v>61</v>
      </c>
      <c r="V218" s="34">
        <f t="shared" si="65"/>
        <v>2.7930402930402933</v>
      </c>
      <c r="W218" s="23">
        <f t="shared" si="66"/>
        <v>2123</v>
      </c>
      <c r="X218" s="35">
        <f t="shared" si="67"/>
        <v>97.206959706959708</v>
      </c>
      <c r="Y218" s="16">
        <v>113</v>
      </c>
      <c r="Z218" s="36">
        <f t="shared" si="68"/>
        <v>5.1739926739926734</v>
      </c>
      <c r="AA218" s="16">
        <f t="shared" si="59"/>
        <v>2010</v>
      </c>
      <c r="AB218" s="32">
        <v>44</v>
      </c>
      <c r="AC218" s="26">
        <f t="shared" si="69"/>
        <v>2.189054726368159</v>
      </c>
      <c r="AD218" s="32">
        <f t="shared" si="70"/>
        <v>1966</v>
      </c>
      <c r="AE218" s="20">
        <v>6</v>
      </c>
      <c r="AF218" s="20" t="s">
        <v>53</v>
      </c>
      <c r="AG218" s="27" t="s">
        <v>54</v>
      </c>
      <c r="AH218" s="27">
        <v>3</v>
      </c>
      <c r="AI218" s="21" t="s">
        <v>55</v>
      </c>
      <c r="AJ218" s="16">
        <v>328</v>
      </c>
      <c r="AK218" s="29">
        <f t="shared" si="71"/>
        <v>16.318407960199004</v>
      </c>
      <c r="AL218" s="16">
        <v>102</v>
      </c>
      <c r="AM218" s="16">
        <f t="shared" si="72"/>
        <v>1536</v>
      </c>
      <c r="AN218" s="34">
        <f t="shared" si="73"/>
        <v>78.128179043743643</v>
      </c>
    </row>
    <row r="219" spans="1:40" x14ac:dyDescent="0.3">
      <c r="A219" s="37">
        <v>43731</v>
      </c>
      <c r="B219" s="38" t="s">
        <v>68</v>
      </c>
      <c r="C219" s="38">
        <v>4</v>
      </c>
      <c r="D219" s="2" t="s">
        <v>45</v>
      </c>
      <c r="E219" s="37">
        <v>43432</v>
      </c>
      <c r="F219" s="37">
        <f t="shared" si="75"/>
        <v>43599</v>
      </c>
      <c r="G219" s="38">
        <v>6900</v>
      </c>
      <c r="H219" s="38">
        <v>6892</v>
      </c>
      <c r="I219" s="38">
        <f t="shared" si="76"/>
        <v>8</v>
      </c>
      <c r="J219" s="38">
        <v>6892</v>
      </c>
      <c r="K219" s="38" t="s">
        <v>88</v>
      </c>
      <c r="L219" s="37">
        <v>43734</v>
      </c>
      <c r="M219" s="37">
        <f t="shared" si="77"/>
        <v>43762</v>
      </c>
      <c r="N219" s="39">
        <f t="shared" si="63"/>
        <v>43.142857142857146</v>
      </c>
      <c r="O219" s="18" t="s">
        <v>145</v>
      </c>
      <c r="P219" s="40">
        <f t="shared" si="64"/>
        <v>3</v>
      </c>
      <c r="Q219" s="38">
        <v>3.4</v>
      </c>
      <c r="R219" s="38" t="s">
        <v>44</v>
      </c>
      <c r="S219" s="28" t="s">
        <v>46</v>
      </c>
      <c r="T219" s="38">
        <v>1</v>
      </c>
      <c r="U219" s="38">
        <v>138</v>
      </c>
      <c r="V219" s="44">
        <f t="shared" si="65"/>
        <v>2.0023215322112593</v>
      </c>
      <c r="W219" s="40">
        <f t="shared" si="66"/>
        <v>6754</v>
      </c>
      <c r="X219" s="24">
        <f t="shared" si="67"/>
        <v>97.997678467788745</v>
      </c>
      <c r="Y219" s="38">
        <v>231</v>
      </c>
      <c r="Z219" s="25">
        <f t="shared" si="68"/>
        <v>3.3517121300058039</v>
      </c>
      <c r="AA219" s="42">
        <f t="shared" si="59"/>
        <v>6523</v>
      </c>
      <c r="AB219" s="38">
        <v>103</v>
      </c>
      <c r="AC219" s="26">
        <f t="shared" si="69"/>
        <v>1.5790280545761153</v>
      </c>
      <c r="AD219" s="42">
        <f t="shared" si="70"/>
        <v>6420</v>
      </c>
      <c r="AE219" s="42">
        <v>4</v>
      </c>
      <c r="AF219" s="42" t="s">
        <v>44</v>
      </c>
      <c r="AG219" s="42" t="s">
        <v>45</v>
      </c>
      <c r="AH219" s="27">
        <v>1</v>
      </c>
      <c r="AI219" s="28" t="s">
        <v>46</v>
      </c>
      <c r="AJ219" s="38">
        <v>468</v>
      </c>
      <c r="AK219" s="29">
        <f t="shared" si="71"/>
        <v>7.1746129081710865</v>
      </c>
      <c r="AL219" s="38">
        <v>181</v>
      </c>
      <c r="AM219" s="42">
        <f t="shared" si="72"/>
        <v>5771</v>
      </c>
      <c r="AN219" s="44">
        <f t="shared" si="73"/>
        <v>89.890965732087224</v>
      </c>
    </row>
    <row r="220" spans="1:40" x14ac:dyDescent="0.3">
      <c r="A220" s="15">
        <v>43549</v>
      </c>
      <c r="B220" s="30" t="s">
        <v>124</v>
      </c>
      <c r="C220" s="30">
        <v>11</v>
      </c>
      <c r="D220" s="2" t="s">
        <v>48</v>
      </c>
      <c r="E220" s="15">
        <v>43250</v>
      </c>
      <c r="F220" s="15">
        <f t="shared" si="75"/>
        <v>43417</v>
      </c>
      <c r="G220" s="32">
        <v>8058</v>
      </c>
      <c r="H220" s="32">
        <v>8036</v>
      </c>
      <c r="I220" s="32">
        <f t="shared" si="76"/>
        <v>22</v>
      </c>
      <c r="J220" s="16">
        <v>8036</v>
      </c>
      <c r="K220" s="16" t="s">
        <v>168</v>
      </c>
      <c r="L220" s="33">
        <v>43552</v>
      </c>
      <c r="M220" s="33">
        <f t="shared" si="77"/>
        <v>43580</v>
      </c>
      <c r="N220" s="4">
        <f t="shared" si="63"/>
        <v>43.142857142857146</v>
      </c>
      <c r="O220" s="18" t="s">
        <v>145</v>
      </c>
      <c r="P220" s="19">
        <f t="shared" si="64"/>
        <v>3</v>
      </c>
      <c r="Q220" s="2" t="s">
        <v>74</v>
      </c>
      <c r="R220" s="2" t="s">
        <v>44</v>
      </c>
      <c r="S220" s="28" t="s">
        <v>46</v>
      </c>
      <c r="T220" s="2">
        <v>1</v>
      </c>
      <c r="U220" s="16">
        <v>106</v>
      </c>
      <c r="V220" s="34">
        <f t="shared" si="65"/>
        <v>1.3190642110502737</v>
      </c>
      <c r="W220" s="23">
        <f t="shared" si="66"/>
        <v>7930</v>
      </c>
      <c r="X220" s="35">
        <f t="shared" si="67"/>
        <v>98.680935788949725</v>
      </c>
      <c r="Y220" s="16">
        <v>606</v>
      </c>
      <c r="Z220" s="36">
        <f t="shared" si="68"/>
        <v>7.5410652065704324</v>
      </c>
      <c r="AA220" s="16">
        <f t="shared" si="59"/>
        <v>7324</v>
      </c>
      <c r="AB220" s="32">
        <v>257</v>
      </c>
      <c r="AC220" s="26">
        <f t="shared" si="69"/>
        <v>3.5090114691425449</v>
      </c>
      <c r="AD220" s="32">
        <f t="shared" si="70"/>
        <v>7067</v>
      </c>
      <c r="AE220" s="20" t="s">
        <v>63</v>
      </c>
      <c r="AF220" s="20" t="s">
        <v>44</v>
      </c>
      <c r="AG220" s="27" t="s">
        <v>45</v>
      </c>
      <c r="AH220" s="27">
        <v>1</v>
      </c>
      <c r="AI220" s="28" t="s">
        <v>46</v>
      </c>
      <c r="AJ220" s="16">
        <v>714</v>
      </c>
      <c r="AK220" s="29">
        <f t="shared" si="71"/>
        <v>9.748771163298743</v>
      </c>
      <c r="AL220" s="16">
        <v>98</v>
      </c>
      <c r="AM220" s="16">
        <f t="shared" si="72"/>
        <v>6255</v>
      </c>
      <c r="AN220" s="34">
        <f t="shared" si="73"/>
        <v>88.509975944530922</v>
      </c>
    </row>
    <row r="221" spans="1:40" x14ac:dyDescent="0.3">
      <c r="A221" s="15">
        <v>43663</v>
      </c>
      <c r="B221" s="2" t="s">
        <v>64</v>
      </c>
      <c r="C221" s="2">
        <v>19</v>
      </c>
      <c r="D221" s="2" t="s">
        <v>65</v>
      </c>
      <c r="E221" s="31">
        <v>43362</v>
      </c>
      <c r="F221" s="15">
        <f t="shared" si="75"/>
        <v>43529</v>
      </c>
      <c r="G221" s="32">
        <v>6800</v>
      </c>
      <c r="H221" s="32">
        <v>6783</v>
      </c>
      <c r="I221" s="32">
        <f t="shared" si="76"/>
        <v>17</v>
      </c>
      <c r="J221" s="16">
        <v>90</v>
      </c>
      <c r="K221" s="16" t="s">
        <v>57</v>
      </c>
      <c r="L221" s="33">
        <v>43665</v>
      </c>
      <c r="M221" s="33">
        <f t="shared" si="77"/>
        <v>43693</v>
      </c>
      <c r="N221" s="4">
        <f t="shared" si="63"/>
        <v>43.285714285714285</v>
      </c>
      <c r="O221" s="18" t="s">
        <v>145</v>
      </c>
      <c r="P221" s="19">
        <f t="shared" si="64"/>
        <v>2</v>
      </c>
      <c r="Q221" s="2">
        <v>3</v>
      </c>
      <c r="R221" s="2" t="s">
        <v>44</v>
      </c>
      <c r="S221" s="28" t="s">
        <v>46</v>
      </c>
      <c r="T221" s="2">
        <v>1</v>
      </c>
      <c r="U221" s="16">
        <v>0</v>
      </c>
      <c r="V221" s="34">
        <f t="shared" si="65"/>
        <v>0</v>
      </c>
      <c r="W221" s="23">
        <f t="shared" si="66"/>
        <v>90</v>
      </c>
      <c r="X221" s="35">
        <f t="shared" si="67"/>
        <v>100</v>
      </c>
      <c r="Y221" s="16">
        <v>1</v>
      </c>
      <c r="Z221" s="36">
        <f t="shared" si="68"/>
        <v>1.1111111111111112</v>
      </c>
      <c r="AA221" s="16">
        <f t="shared" si="59"/>
        <v>89</v>
      </c>
      <c r="AB221" s="32">
        <v>3</v>
      </c>
      <c r="AC221" s="26">
        <f t="shared" si="69"/>
        <v>3.3707865168539324</v>
      </c>
      <c r="AD221" s="32">
        <f t="shared" si="70"/>
        <v>86</v>
      </c>
      <c r="AE221" s="20">
        <v>5</v>
      </c>
      <c r="AF221" s="20" t="s">
        <v>44</v>
      </c>
      <c r="AG221" s="27" t="s">
        <v>45</v>
      </c>
      <c r="AH221" s="27">
        <v>1</v>
      </c>
      <c r="AI221" s="28" t="s">
        <v>46</v>
      </c>
      <c r="AJ221" s="16">
        <v>6</v>
      </c>
      <c r="AK221" s="29">
        <f t="shared" si="71"/>
        <v>6.7415730337078648</v>
      </c>
      <c r="AL221" s="16">
        <v>14</v>
      </c>
      <c r="AM221" s="16">
        <f t="shared" si="72"/>
        <v>66</v>
      </c>
      <c r="AN221" s="34">
        <f t="shared" si="73"/>
        <v>76.744186046511629</v>
      </c>
    </row>
    <row r="222" spans="1:40" x14ac:dyDescent="0.3">
      <c r="A222" s="15">
        <v>43657</v>
      </c>
      <c r="B222" s="2" t="s">
        <v>64</v>
      </c>
      <c r="C222" s="2">
        <v>19</v>
      </c>
      <c r="D222" s="2" t="s">
        <v>65</v>
      </c>
      <c r="E222" s="31">
        <v>43362</v>
      </c>
      <c r="F222" s="15">
        <f t="shared" si="75"/>
        <v>43529</v>
      </c>
      <c r="G222" s="32">
        <v>8000</v>
      </c>
      <c r="H222" s="32">
        <v>7984</v>
      </c>
      <c r="I222" s="32">
        <f t="shared" si="76"/>
        <v>16</v>
      </c>
      <c r="J222" s="16">
        <v>7984</v>
      </c>
      <c r="K222" s="16" t="s">
        <v>57</v>
      </c>
      <c r="L222" s="33">
        <v>43665</v>
      </c>
      <c r="M222" s="33">
        <f t="shared" si="77"/>
        <v>43693</v>
      </c>
      <c r="N222" s="4">
        <f t="shared" si="63"/>
        <v>43.285714285714285</v>
      </c>
      <c r="O222" s="18" t="s">
        <v>145</v>
      </c>
      <c r="P222" s="19">
        <f t="shared" si="64"/>
        <v>8</v>
      </c>
      <c r="Q222" s="2">
        <v>5</v>
      </c>
      <c r="R222" s="2" t="s">
        <v>44</v>
      </c>
      <c r="S222" s="28" t="s">
        <v>46</v>
      </c>
      <c r="T222" s="2">
        <v>1</v>
      </c>
      <c r="U222" s="16">
        <v>258</v>
      </c>
      <c r="V222" s="34">
        <f t="shared" si="65"/>
        <v>3.2314629258517034</v>
      </c>
      <c r="W222" s="23">
        <f t="shared" si="66"/>
        <v>7726</v>
      </c>
      <c r="X222" s="35">
        <f t="shared" si="67"/>
        <v>96.768537074148298</v>
      </c>
      <c r="Y222" s="16">
        <v>484</v>
      </c>
      <c r="Z222" s="36">
        <f t="shared" si="68"/>
        <v>6.0621242484969935</v>
      </c>
      <c r="AA222" s="16">
        <f t="shared" si="59"/>
        <v>7242</v>
      </c>
      <c r="AB222" s="32">
        <v>352</v>
      </c>
      <c r="AC222" s="26">
        <f t="shared" si="69"/>
        <v>4.8605357636012148</v>
      </c>
      <c r="AD222" s="32">
        <f t="shared" si="70"/>
        <v>6890</v>
      </c>
      <c r="AE222" s="20" t="s">
        <v>69</v>
      </c>
      <c r="AF222" s="20" t="s">
        <v>44</v>
      </c>
      <c r="AG222" s="27" t="s">
        <v>45</v>
      </c>
      <c r="AH222" s="27">
        <v>1</v>
      </c>
      <c r="AI222" s="28" t="s">
        <v>46</v>
      </c>
      <c r="AJ222" s="16">
        <v>1515</v>
      </c>
      <c r="AK222" s="29">
        <f t="shared" si="71"/>
        <v>20.91963545981773</v>
      </c>
      <c r="AL222" s="16">
        <v>273</v>
      </c>
      <c r="AM222" s="16">
        <f t="shared" si="72"/>
        <v>5102</v>
      </c>
      <c r="AN222" s="34">
        <f t="shared" si="73"/>
        <v>74.049346879535562</v>
      </c>
    </row>
    <row r="223" spans="1:40" x14ac:dyDescent="0.3">
      <c r="A223" s="15">
        <v>43654</v>
      </c>
      <c r="B223" s="2" t="s">
        <v>64</v>
      </c>
      <c r="C223" s="2">
        <v>19</v>
      </c>
      <c r="D223" s="2" t="s">
        <v>65</v>
      </c>
      <c r="E223" s="31">
        <v>43362</v>
      </c>
      <c r="F223" s="15">
        <f t="shared" si="75"/>
        <v>43529</v>
      </c>
      <c r="G223" s="32"/>
      <c r="H223" s="32"/>
      <c r="I223" s="32"/>
      <c r="J223" s="16">
        <v>8209</v>
      </c>
      <c r="K223" s="16" t="s">
        <v>57</v>
      </c>
      <c r="L223" s="33">
        <v>43665</v>
      </c>
      <c r="M223" s="33">
        <f t="shared" si="77"/>
        <v>43693</v>
      </c>
      <c r="N223" s="4">
        <f t="shared" si="63"/>
        <v>43.285714285714285</v>
      </c>
      <c r="O223" s="18" t="s">
        <v>145</v>
      </c>
      <c r="P223" s="19">
        <f t="shared" si="64"/>
        <v>11</v>
      </c>
      <c r="Q223" s="2">
        <v>11</v>
      </c>
      <c r="R223" s="2" t="s">
        <v>44</v>
      </c>
      <c r="S223" s="28" t="s">
        <v>46</v>
      </c>
      <c r="T223" s="2">
        <v>1</v>
      </c>
      <c r="U223" s="16">
        <v>293</v>
      </c>
      <c r="V223" s="34">
        <f t="shared" si="65"/>
        <v>3.569253258618589</v>
      </c>
      <c r="W223" s="23">
        <f t="shared" si="66"/>
        <v>7916</v>
      </c>
      <c r="X223" s="35">
        <f t="shared" si="67"/>
        <v>96.430746741381412</v>
      </c>
      <c r="Y223" s="16">
        <v>803</v>
      </c>
      <c r="Z223" s="36">
        <f t="shared" si="68"/>
        <v>9.7819466439273981</v>
      </c>
      <c r="AA223" s="16">
        <f t="shared" si="59"/>
        <v>7113</v>
      </c>
      <c r="AB223" s="32">
        <v>249</v>
      </c>
      <c r="AC223" s="26">
        <f t="shared" si="69"/>
        <v>3.5006326444538169</v>
      </c>
      <c r="AD223" s="32">
        <f t="shared" si="70"/>
        <v>6864</v>
      </c>
      <c r="AE223" s="20">
        <v>1</v>
      </c>
      <c r="AF223" s="20" t="s">
        <v>44</v>
      </c>
      <c r="AG223" s="27" t="s">
        <v>45</v>
      </c>
      <c r="AH223" s="27">
        <v>1</v>
      </c>
      <c r="AI223" s="28" t="s">
        <v>46</v>
      </c>
      <c r="AJ223" s="16">
        <v>1150</v>
      </c>
      <c r="AK223" s="29">
        <f t="shared" si="71"/>
        <v>16.167580486433291</v>
      </c>
      <c r="AL223" s="16">
        <v>238</v>
      </c>
      <c r="AM223" s="16">
        <f t="shared" si="72"/>
        <v>5476</v>
      </c>
      <c r="AN223" s="34">
        <f t="shared" si="73"/>
        <v>79.778554778554778</v>
      </c>
    </row>
    <row r="224" spans="1:40" x14ac:dyDescent="0.3">
      <c r="A224" s="15">
        <v>43660</v>
      </c>
      <c r="B224" s="2" t="s">
        <v>64</v>
      </c>
      <c r="C224" s="2">
        <v>19</v>
      </c>
      <c r="D224" s="2" t="s">
        <v>65</v>
      </c>
      <c r="E224" s="31">
        <v>43362</v>
      </c>
      <c r="F224" s="15">
        <f t="shared" si="75"/>
        <v>43529</v>
      </c>
      <c r="G224" s="32">
        <v>9600</v>
      </c>
      <c r="H224" s="32">
        <v>9573</v>
      </c>
      <c r="I224" s="32">
        <f t="shared" ref="I224:I236" si="78">SUM(G224-H224)</f>
        <v>27</v>
      </c>
      <c r="J224" s="16">
        <v>9573</v>
      </c>
      <c r="K224" s="16" t="s">
        <v>57</v>
      </c>
      <c r="L224" s="33">
        <v>43665</v>
      </c>
      <c r="M224" s="33">
        <f t="shared" si="77"/>
        <v>43693</v>
      </c>
      <c r="N224" s="4">
        <f t="shared" si="63"/>
        <v>43.285714285714285</v>
      </c>
      <c r="O224" s="18" t="s">
        <v>145</v>
      </c>
      <c r="P224" s="19">
        <f t="shared" si="64"/>
        <v>5</v>
      </c>
      <c r="Q224" s="2">
        <v>12</v>
      </c>
      <c r="R224" s="2" t="s">
        <v>44</v>
      </c>
      <c r="S224" s="28" t="s">
        <v>46</v>
      </c>
      <c r="T224" s="2">
        <v>1</v>
      </c>
      <c r="U224" s="16">
        <v>198</v>
      </c>
      <c r="V224" s="34">
        <f t="shared" si="65"/>
        <v>2.0683171419617672</v>
      </c>
      <c r="W224" s="23">
        <f t="shared" si="66"/>
        <v>9375</v>
      </c>
      <c r="X224" s="35">
        <f t="shared" si="67"/>
        <v>97.931682858038229</v>
      </c>
      <c r="Y224" s="16">
        <v>421</v>
      </c>
      <c r="Z224" s="36">
        <f t="shared" si="68"/>
        <v>4.3977854382116366</v>
      </c>
      <c r="AA224" s="16">
        <f t="shared" si="59"/>
        <v>8954</v>
      </c>
      <c r="AB224" s="32">
        <v>270</v>
      </c>
      <c r="AC224" s="26">
        <f t="shared" si="69"/>
        <v>3.0154121063211972</v>
      </c>
      <c r="AD224" s="32">
        <f t="shared" si="70"/>
        <v>8684</v>
      </c>
      <c r="AE224" s="20">
        <v>4.5</v>
      </c>
      <c r="AF224" s="20" t="s">
        <v>44</v>
      </c>
      <c r="AG224" s="27" t="s">
        <v>45</v>
      </c>
      <c r="AH224" s="27">
        <v>1</v>
      </c>
      <c r="AI224" s="28" t="s">
        <v>46</v>
      </c>
      <c r="AJ224" s="16">
        <v>1292</v>
      </c>
      <c r="AK224" s="29">
        <f t="shared" si="71"/>
        <v>14.429305338396247</v>
      </c>
      <c r="AL224" s="16">
        <v>236</v>
      </c>
      <c r="AM224" s="16">
        <f t="shared" si="72"/>
        <v>7156</v>
      </c>
      <c r="AN224" s="34">
        <f t="shared" si="73"/>
        <v>82.404421925380007</v>
      </c>
    </row>
    <row r="225" spans="1:40" x14ac:dyDescent="0.3">
      <c r="A225" s="37">
        <v>43735</v>
      </c>
      <c r="B225" s="38" t="s">
        <v>68</v>
      </c>
      <c r="C225" s="38">
        <v>4</v>
      </c>
      <c r="D225" s="2" t="s">
        <v>45</v>
      </c>
      <c r="E225" s="37">
        <v>43432</v>
      </c>
      <c r="F225" s="37">
        <f t="shared" si="75"/>
        <v>43599</v>
      </c>
      <c r="G225" s="38">
        <v>9200</v>
      </c>
      <c r="H225" s="38">
        <v>9188</v>
      </c>
      <c r="I225" s="38">
        <f t="shared" si="78"/>
        <v>12</v>
      </c>
      <c r="J225" s="38">
        <v>9188</v>
      </c>
      <c r="K225" s="38">
        <v>44</v>
      </c>
      <c r="L225" s="37">
        <v>43739</v>
      </c>
      <c r="M225" s="37">
        <f t="shared" si="77"/>
        <v>43767</v>
      </c>
      <c r="N225" s="39">
        <f t="shared" si="63"/>
        <v>43.857142857142854</v>
      </c>
      <c r="O225" s="18" t="s">
        <v>145</v>
      </c>
      <c r="P225" s="40">
        <f t="shared" si="64"/>
        <v>4</v>
      </c>
      <c r="Q225" s="38">
        <v>8.9</v>
      </c>
      <c r="R225" s="42" t="s">
        <v>42</v>
      </c>
      <c r="S225" s="21" t="s">
        <v>43</v>
      </c>
      <c r="T225" s="38">
        <v>2</v>
      </c>
      <c r="U225" s="38">
        <v>280</v>
      </c>
      <c r="V225" s="44">
        <f t="shared" si="65"/>
        <v>3.0474531998258598</v>
      </c>
      <c r="W225" s="40">
        <f t="shared" si="66"/>
        <v>8908</v>
      </c>
      <c r="X225" s="24">
        <f t="shared" si="67"/>
        <v>96.952546800174147</v>
      </c>
      <c r="Y225" s="38">
        <v>426</v>
      </c>
      <c r="Z225" s="25">
        <f t="shared" si="68"/>
        <v>4.6364823683064866</v>
      </c>
      <c r="AA225" s="42">
        <f t="shared" si="59"/>
        <v>8482</v>
      </c>
      <c r="AB225" s="38">
        <v>40</v>
      </c>
      <c r="AC225" s="26">
        <f t="shared" si="69"/>
        <v>0.47158688988446124</v>
      </c>
      <c r="AD225" s="42">
        <f t="shared" si="70"/>
        <v>8442</v>
      </c>
      <c r="AE225" s="42">
        <v>3.4</v>
      </c>
      <c r="AF225" s="42" t="s">
        <v>44</v>
      </c>
      <c r="AG225" s="42" t="s">
        <v>45</v>
      </c>
      <c r="AH225" s="27">
        <v>1</v>
      </c>
      <c r="AI225" s="28" t="s">
        <v>46</v>
      </c>
      <c r="AJ225" s="38">
        <v>1098</v>
      </c>
      <c r="AK225" s="29">
        <f t="shared" si="71"/>
        <v>12.94506012732846</v>
      </c>
      <c r="AL225" s="38">
        <v>140</v>
      </c>
      <c r="AM225" s="42">
        <f t="shared" si="72"/>
        <v>7204</v>
      </c>
      <c r="AN225" s="44">
        <f t="shared" si="73"/>
        <v>85.335228618810703</v>
      </c>
    </row>
    <row r="226" spans="1:40" x14ac:dyDescent="0.3">
      <c r="A226" s="47">
        <v>43556</v>
      </c>
      <c r="B226" s="48" t="s">
        <v>116</v>
      </c>
      <c r="C226" s="48">
        <v>5</v>
      </c>
      <c r="D226" s="2" t="s">
        <v>45</v>
      </c>
      <c r="E226" s="47">
        <v>43250</v>
      </c>
      <c r="F226" s="47">
        <f t="shared" si="75"/>
        <v>43417</v>
      </c>
      <c r="G226" s="48">
        <v>10000</v>
      </c>
      <c r="H226" s="48">
        <v>9997</v>
      </c>
      <c r="I226" s="48">
        <f t="shared" si="78"/>
        <v>3</v>
      </c>
      <c r="J226" s="48">
        <v>9997</v>
      </c>
      <c r="K226" s="48">
        <v>18</v>
      </c>
      <c r="L226" s="47">
        <v>43557</v>
      </c>
      <c r="M226" s="47">
        <f t="shared" si="77"/>
        <v>43585</v>
      </c>
      <c r="N226" s="49">
        <f t="shared" si="63"/>
        <v>43.857142857142854</v>
      </c>
      <c r="O226" s="18" t="s">
        <v>145</v>
      </c>
      <c r="P226" s="50">
        <f t="shared" si="64"/>
        <v>1</v>
      </c>
      <c r="Q226" s="48" t="s">
        <v>169</v>
      </c>
      <c r="R226" s="48" t="s">
        <v>44</v>
      </c>
      <c r="S226" s="28" t="s">
        <v>46</v>
      </c>
      <c r="T226" s="48">
        <v>1</v>
      </c>
      <c r="U226" s="48">
        <v>88</v>
      </c>
      <c r="V226" s="51">
        <f t="shared" si="65"/>
        <v>0.88026407922376715</v>
      </c>
      <c r="W226" s="50">
        <f t="shared" si="66"/>
        <v>9909</v>
      </c>
      <c r="X226" s="35">
        <f t="shared" si="67"/>
        <v>99.119735920776236</v>
      </c>
      <c r="Y226" s="48">
        <v>329</v>
      </c>
      <c r="Z226" s="36">
        <f t="shared" si="68"/>
        <v>3.2909872961888569</v>
      </c>
      <c r="AA226" s="48">
        <f t="shared" si="59"/>
        <v>9580</v>
      </c>
      <c r="AB226" s="48">
        <v>79</v>
      </c>
      <c r="AC226" s="26">
        <f t="shared" si="69"/>
        <v>0.82463465553235904</v>
      </c>
      <c r="AD226" s="48">
        <f t="shared" si="70"/>
        <v>9501</v>
      </c>
      <c r="AE226" s="52" t="s">
        <v>81</v>
      </c>
      <c r="AF226" s="52" t="s">
        <v>42</v>
      </c>
      <c r="AG226" s="52" t="s">
        <v>54</v>
      </c>
      <c r="AH226" s="27">
        <v>2</v>
      </c>
      <c r="AI226" s="21" t="s">
        <v>43</v>
      </c>
      <c r="AJ226" s="48">
        <v>1390</v>
      </c>
      <c r="AK226" s="29">
        <f t="shared" si="71"/>
        <v>14.509394572025052</v>
      </c>
      <c r="AL226" s="48">
        <v>103</v>
      </c>
      <c r="AM226" s="48">
        <f t="shared" si="72"/>
        <v>8008</v>
      </c>
      <c r="AN226" s="51">
        <f t="shared" si="73"/>
        <v>84.285864645826763</v>
      </c>
    </row>
    <row r="227" spans="1:40" x14ac:dyDescent="0.3">
      <c r="A227" s="15">
        <v>43556</v>
      </c>
      <c r="B227" s="30" t="s">
        <v>124</v>
      </c>
      <c r="C227" s="30">
        <v>11</v>
      </c>
      <c r="D227" s="2" t="s">
        <v>48</v>
      </c>
      <c r="E227" s="15">
        <v>43250</v>
      </c>
      <c r="F227" s="15">
        <f t="shared" si="75"/>
        <v>43417</v>
      </c>
      <c r="G227" s="32">
        <v>6927</v>
      </c>
      <c r="H227" s="32">
        <v>6919</v>
      </c>
      <c r="I227" s="32">
        <f t="shared" si="78"/>
        <v>8</v>
      </c>
      <c r="J227" s="16">
        <v>6919</v>
      </c>
      <c r="K227" s="16">
        <v>18</v>
      </c>
      <c r="L227" s="33">
        <v>43557</v>
      </c>
      <c r="M227" s="33">
        <f t="shared" si="77"/>
        <v>43585</v>
      </c>
      <c r="N227" s="4">
        <f t="shared" si="63"/>
        <v>43.857142857142854</v>
      </c>
      <c r="O227" s="18" t="s">
        <v>145</v>
      </c>
      <c r="P227" s="19">
        <f t="shared" si="64"/>
        <v>1</v>
      </c>
      <c r="Q227" s="2" t="s">
        <v>147</v>
      </c>
      <c r="R227" s="2" t="s">
        <v>44</v>
      </c>
      <c r="S227" s="28" t="s">
        <v>46</v>
      </c>
      <c r="T227" s="2">
        <v>1</v>
      </c>
      <c r="U227" s="16">
        <v>93</v>
      </c>
      <c r="V227" s="34">
        <f t="shared" si="65"/>
        <v>1.3441248735366382</v>
      </c>
      <c r="W227" s="23">
        <f t="shared" si="66"/>
        <v>6826</v>
      </c>
      <c r="X227" s="35">
        <f t="shared" si="67"/>
        <v>98.655875126463371</v>
      </c>
      <c r="Y227" s="16">
        <v>486</v>
      </c>
      <c r="Z227" s="36">
        <f t="shared" si="68"/>
        <v>7.0241364359011422</v>
      </c>
      <c r="AA227" s="16">
        <f t="shared" si="59"/>
        <v>6340</v>
      </c>
      <c r="AB227" s="32">
        <v>226</v>
      </c>
      <c r="AC227" s="26">
        <f t="shared" si="69"/>
        <v>3.5646687697160884</v>
      </c>
      <c r="AD227" s="32">
        <f t="shared" si="70"/>
        <v>6114</v>
      </c>
      <c r="AE227" s="20" t="s">
        <v>69</v>
      </c>
      <c r="AF227" s="20" t="s">
        <v>42</v>
      </c>
      <c r="AG227" s="27" t="s">
        <v>54</v>
      </c>
      <c r="AH227" s="27">
        <v>2</v>
      </c>
      <c r="AI227" s="21" t="s">
        <v>43</v>
      </c>
      <c r="AJ227" s="16">
        <v>786</v>
      </c>
      <c r="AK227" s="29">
        <f t="shared" si="71"/>
        <v>12.397476340694006</v>
      </c>
      <c r="AL227" s="16">
        <v>101</v>
      </c>
      <c r="AM227" s="16">
        <f t="shared" si="72"/>
        <v>5227</v>
      </c>
      <c r="AN227" s="34">
        <f t="shared" si="73"/>
        <v>85.492312724893679</v>
      </c>
    </row>
    <row r="228" spans="1:40" x14ac:dyDescent="0.3">
      <c r="A228" s="15">
        <v>43735</v>
      </c>
      <c r="B228" s="30" t="s">
        <v>51</v>
      </c>
      <c r="C228" s="30">
        <v>17</v>
      </c>
      <c r="D228" s="30" t="s">
        <v>52</v>
      </c>
      <c r="E228" s="31">
        <v>43432</v>
      </c>
      <c r="F228" s="15">
        <f t="shared" si="75"/>
        <v>43599</v>
      </c>
      <c r="G228" s="32">
        <v>10350</v>
      </c>
      <c r="H228" s="32">
        <v>10310</v>
      </c>
      <c r="I228" s="32">
        <f t="shared" si="78"/>
        <v>40</v>
      </c>
      <c r="J228" s="16">
        <v>10310</v>
      </c>
      <c r="K228" s="16">
        <v>44</v>
      </c>
      <c r="L228" s="15">
        <v>43739</v>
      </c>
      <c r="M228" s="15">
        <f t="shared" si="77"/>
        <v>43767</v>
      </c>
      <c r="N228" s="4">
        <f t="shared" si="63"/>
        <v>43.857142857142854</v>
      </c>
      <c r="O228" s="18" t="s">
        <v>145</v>
      </c>
      <c r="P228" s="19">
        <f t="shared" si="64"/>
        <v>4</v>
      </c>
      <c r="Q228" s="2">
        <v>9</v>
      </c>
      <c r="R228" s="20" t="s">
        <v>42</v>
      </c>
      <c r="S228" s="21" t="s">
        <v>43</v>
      </c>
      <c r="T228" s="2">
        <v>2</v>
      </c>
      <c r="U228" s="16">
        <v>198</v>
      </c>
      <c r="V228" s="22">
        <f t="shared" si="65"/>
        <v>1.9204655674102813</v>
      </c>
      <c r="W228" s="23">
        <f t="shared" si="66"/>
        <v>10112</v>
      </c>
      <c r="X228" s="24">
        <f t="shared" si="67"/>
        <v>98.079534432589725</v>
      </c>
      <c r="Y228" s="16">
        <v>539</v>
      </c>
      <c r="Z228" s="25">
        <f t="shared" si="68"/>
        <v>5.2279340446168767</v>
      </c>
      <c r="AA228" s="17">
        <f t="shared" si="59"/>
        <v>9573</v>
      </c>
      <c r="AB228" s="16">
        <v>159</v>
      </c>
      <c r="AC228" s="26">
        <f t="shared" si="69"/>
        <v>1.6609213412723285</v>
      </c>
      <c r="AD228" s="17">
        <f t="shared" si="70"/>
        <v>9414</v>
      </c>
      <c r="AE228" s="20">
        <v>4.5</v>
      </c>
      <c r="AF228" s="20" t="s">
        <v>44</v>
      </c>
      <c r="AG228" s="27" t="s">
        <v>45</v>
      </c>
      <c r="AH228" s="27">
        <v>1</v>
      </c>
      <c r="AI228" s="28" t="s">
        <v>46</v>
      </c>
      <c r="AJ228" s="16">
        <v>1503</v>
      </c>
      <c r="AK228" s="29">
        <f t="shared" si="71"/>
        <v>15.70040739580069</v>
      </c>
      <c r="AL228" s="16">
        <v>246</v>
      </c>
      <c r="AM228" s="17">
        <f t="shared" si="72"/>
        <v>7665</v>
      </c>
      <c r="AN228" s="22">
        <f t="shared" si="73"/>
        <v>81.421287444231993</v>
      </c>
    </row>
    <row r="229" spans="1:40" ht="24" x14ac:dyDescent="0.3">
      <c r="A229" s="15">
        <v>43738</v>
      </c>
      <c r="B229" s="2" t="s">
        <v>67</v>
      </c>
      <c r="C229" s="2">
        <v>2</v>
      </c>
      <c r="D229" s="2" t="s">
        <v>54</v>
      </c>
      <c r="E229" s="15">
        <v>43432</v>
      </c>
      <c r="F229" s="15">
        <f t="shared" si="75"/>
        <v>43599</v>
      </c>
      <c r="G229" s="32">
        <v>5700</v>
      </c>
      <c r="H229" s="32">
        <v>5685</v>
      </c>
      <c r="I229" s="32">
        <f t="shared" si="78"/>
        <v>15</v>
      </c>
      <c r="J229" s="16">
        <v>5685</v>
      </c>
      <c r="K229" s="16" t="s">
        <v>170</v>
      </c>
      <c r="L229" s="15">
        <v>43741</v>
      </c>
      <c r="M229" s="15">
        <f t="shared" si="77"/>
        <v>43769</v>
      </c>
      <c r="N229" s="4">
        <f t="shared" si="63"/>
        <v>44.142857142857146</v>
      </c>
      <c r="O229" s="18" t="s">
        <v>145</v>
      </c>
      <c r="P229" s="19">
        <f t="shared" si="64"/>
        <v>3</v>
      </c>
      <c r="Q229" s="2">
        <v>2.4</v>
      </c>
      <c r="R229" s="2" t="s">
        <v>44</v>
      </c>
      <c r="S229" s="28" t="s">
        <v>46</v>
      </c>
      <c r="T229" s="2">
        <v>1</v>
      </c>
      <c r="U229" s="16">
        <v>285</v>
      </c>
      <c r="V229" s="22">
        <f t="shared" si="65"/>
        <v>5.0131926121372032</v>
      </c>
      <c r="W229" s="23">
        <f t="shared" si="66"/>
        <v>5400</v>
      </c>
      <c r="X229" s="24">
        <f t="shared" si="67"/>
        <v>94.986807387862797</v>
      </c>
      <c r="Y229" s="16">
        <v>272</v>
      </c>
      <c r="Z229" s="25">
        <f t="shared" si="68"/>
        <v>4.7845206684256816</v>
      </c>
      <c r="AA229" s="17">
        <f t="shared" si="59"/>
        <v>5128</v>
      </c>
      <c r="AB229" s="16">
        <v>216</v>
      </c>
      <c r="AC229" s="26">
        <f t="shared" si="69"/>
        <v>4.2121684867394693</v>
      </c>
      <c r="AD229" s="17">
        <f t="shared" si="70"/>
        <v>4912</v>
      </c>
      <c r="AE229" s="20">
        <v>6</v>
      </c>
      <c r="AF229" s="20" t="s">
        <v>53</v>
      </c>
      <c r="AG229" s="17" t="s">
        <v>54</v>
      </c>
      <c r="AH229" s="27">
        <v>3</v>
      </c>
      <c r="AI229" s="21" t="s">
        <v>55</v>
      </c>
      <c r="AJ229" s="16">
        <v>664</v>
      </c>
      <c r="AK229" s="29">
        <f t="shared" si="71"/>
        <v>12.948517940717629</v>
      </c>
      <c r="AL229" s="16">
        <v>94</v>
      </c>
      <c r="AM229" s="17">
        <f t="shared" si="72"/>
        <v>4154</v>
      </c>
      <c r="AN229" s="22">
        <f t="shared" si="73"/>
        <v>84.568403908794792</v>
      </c>
    </row>
    <row r="230" spans="1:40" ht="24" x14ac:dyDescent="0.3">
      <c r="A230" s="37">
        <v>43738</v>
      </c>
      <c r="B230" s="38" t="s">
        <v>68</v>
      </c>
      <c r="C230" s="38">
        <v>4</v>
      </c>
      <c r="D230" s="2" t="s">
        <v>45</v>
      </c>
      <c r="E230" s="37">
        <v>43432</v>
      </c>
      <c r="F230" s="37">
        <f t="shared" si="75"/>
        <v>43599</v>
      </c>
      <c r="G230" s="38">
        <v>6900</v>
      </c>
      <c r="H230" s="38">
        <v>6893</v>
      </c>
      <c r="I230" s="38">
        <f t="shared" si="78"/>
        <v>7</v>
      </c>
      <c r="J230" s="38">
        <v>6893</v>
      </c>
      <c r="K230" s="38" t="s">
        <v>170</v>
      </c>
      <c r="L230" s="37">
        <v>43741</v>
      </c>
      <c r="M230" s="37">
        <f t="shared" si="77"/>
        <v>43769</v>
      </c>
      <c r="N230" s="39">
        <f t="shared" si="63"/>
        <v>44.142857142857146</v>
      </c>
      <c r="O230" s="18" t="s">
        <v>145</v>
      </c>
      <c r="P230" s="40">
        <f t="shared" si="64"/>
        <v>3</v>
      </c>
      <c r="Q230" s="38">
        <v>6</v>
      </c>
      <c r="R230" s="38" t="s">
        <v>44</v>
      </c>
      <c r="S230" s="28" t="s">
        <v>46</v>
      </c>
      <c r="T230" s="38">
        <v>1</v>
      </c>
      <c r="U230" s="38">
        <v>165</v>
      </c>
      <c r="V230" s="44">
        <f t="shared" si="65"/>
        <v>2.3937327723777746</v>
      </c>
      <c r="W230" s="40">
        <f t="shared" si="66"/>
        <v>6728</v>
      </c>
      <c r="X230" s="24">
        <f t="shared" si="67"/>
        <v>97.606267227622226</v>
      </c>
      <c r="Y230" s="38">
        <v>214</v>
      </c>
      <c r="Z230" s="25">
        <f t="shared" si="68"/>
        <v>3.1045988684172348</v>
      </c>
      <c r="AA230" s="42">
        <f t="shared" si="59"/>
        <v>6514</v>
      </c>
      <c r="AB230" s="38">
        <v>208</v>
      </c>
      <c r="AC230" s="26">
        <f t="shared" si="69"/>
        <v>3.1931225053730428</v>
      </c>
      <c r="AD230" s="42">
        <f t="shared" si="70"/>
        <v>6306</v>
      </c>
      <c r="AE230" s="42">
        <v>5.6</v>
      </c>
      <c r="AF230" s="42" t="s">
        <v>53</v>
      </c>
      <c r="AG230" s="42" t="s">
        <v>54</v>
      </c>
      <c r="AH230" s="27">
        <v>3</v>
      </c>
      <c r="AI230" s="21" t="s">
        <v>55</v>
      </c>
      <c r="AJ230" s="38">
        <v>657</v>
      </c>
      <c r="AK230" s="29">
        <f t="shared" si="71"/>
        <v>10.085968682836967</v>
      </c>
      <c r="AL230" s="38">
        <v>127</v>
      </c>
      <c r="AM230" s="42">
        <f t="shared" si="72"/>
        <v>5522</v>
      </c>
      <c r="AN230" s="44">
        <f t="shared" si="73"/>
        <v>87.567396130669209</v>
      </c>
    </row>
    <row r="231" spans="1:40" x14ac:dyDescent="0.3">
      <c r="A231" s="15">
        <v>43521</v>
      </c>
      <c r="B231" s="2" t="s">
        <v>141</v>
      </c>
      <c r="C231" s="2">
        <v>16</v>
      </c>
      <c r="D231" s="2" t="s">
        <v>52</v>
      </c>
      <c r="E231" s="15">
        <v>43215</v>
      </c>
      <c r="F231" s="15">
        <f t="shared" si="75"/>
        <v>43382</v>
      </c>
      <c r="G231" s="32">
        <v>8200</v>
      </c>
      <c r="H231" s="32">
        <v>8196</v>
      </c>
      <c r="I231" s="32">
        <f t="shared" si="78"/>
        <v>4</v>
      </c>
      <c r="J231" s="16">
        <v>8196</v>
      </c>
      <c r="K231" s="16" t="s">
        <v>158</v>
      </c>
      <c r="L231" s="33">
        <v>43524</v>
      </c>
      <c r="M231" s="33">
        <f t="shared" si="77"/>
        <v>43552</v>
      </c>
      <c r="N231" s="4">
        <f t="shared" si="63"/>
        <v>44.142857142857146</v>
      </c>
      <c r="O231" s="18" t="s">
        <v>145</v>
      </c>
      <c r="P231" s="19">
        <f t="shared" si="64"/>
        <v>3</v>
      </c>
      <c r="Q231" s="2" t="s">
        <v>171</v>
      </c>
      <c r="R231" s="2" t="s">
        <v>44</v>
      </c>
      <c r="S231" s="28" t="s">
        <v>46</v>
      </c>
      <c r="T231" s="2">
        <v>1</v>
      </c>
      <c r="U231" s="16">
        <v>858</v>
      </c>
      <c r="V231" s="34">
        <f t="shared" si="65"/>
        <v>10.468521229868228</v>
      </c>
      <c r="W231" s="23">
        <f t="shared" si="66"/>
        <v>7338</v>
      </c>
      <c r="X231" s="35">
        <f t="shared" si="67"/>
        <v>89.53147877013177</v>
      </c>
      <c r="Y231" s="16">
        <v>461</v>
      </c>
      <c r="Z231" s="36">
        <f t="shared" si="68"/>
        <v>5.6246949731576379</v>
      </c>
      <c r="AA231" s="16">
        <f t="shared" si="59"/>
        <v>6877</v>
      </c>
      <c r="AB231" s="32">
        <v>183</v>
      </c>
      <c r="AC231" s="26">
        <f t="shared" si="69"/>
        <v>2.6610440599098446</v>
      </c>
      <c r="AD231" s="32">
        <f t="shared" si="70"/>
        <v>6694</v>
      </c>
      <c r="AE231" s="20">
        <v>3</v>
      </c>
      <c r="AF231" s="20" t="s">
        <v>44</v>
      </c>
      <c r="AG231" s="27" t="s">
        <v>45</v>
      </c>
      <c r="AH231" s="27">
        <v>1</v>
      </c>
      <c r="AI231" s="28" t="s">
        <v>46</v>
      </c>
      <c r="AJ231" s="16">
        <v>1381</v>
      </c>
      <c r="AK231" s="29">
        <f t="shared" si="71"/>
        <v>20.081430856478114</v>
      </c>
      <c r="AL231" s="16">
        <v>150</v>
      </c>
      <c r="AM231" s="16">
        <f t="shared" si="72"/>
        <v>5163</v>
      </c>
      <c r="AN231" s="34">
        <f t="shared" si="73"/>
        <v>77.128772034657899</v>
      </c>
    </row>
    <row r="232" spans="1:40" x14ac:dyDescent="0.3">
      <c r="A232" s="15">
        <v>43667</v>
      </c>
      <c r="B232" s="2" t="s">
        <v>64</v>
      </c>
      <c r="C232" s="2">
        <v>19</v>
      </c>
      <c r="D232" s="2" t="s">
        <v>65</v>
      </c>
      <c r="E232" s="31">
        <v>43362</v>
      </c>
      <c r="F232" s="15">
        <f t="shared" si="75"/>
        <v>43529</v>
      </c>
      <c r="G232" s="32">
        <v>8800</v>
      </c>
      <c r="H232" s="32">
        <v>8778</v>
      </c>
      <c r="I232" s="32">
        <f t="shared" si="78"/>
        <v>22</v>
      </c>
      <c r="J232" s="16">
        <v>8778</v>
      </c>
      <c r="K232" s="16" t="s">
        <v>60</v>
      </c>
      <c r="L232" s="33">
        <v>43671</v>
      </c>
      <c r="M232" s="33">
        <f t="shared" si="77"/>
        <v>43699</v>
      </c>
      <c r="N232" s="4">
        <f t="shared" si="63"/>
        <v>44.142857142857146</v>
      </c>
      <c r="O232" s="18" t="s">
        <v>145</v>
      </c>
      <c r="P232" s="19">
        <f t="shared" si="64"/>
        <v>4</v>
      </c>
      <c r="Q232" s="2">
        <v>11</v>
      </c>
      <c r="R232" s="2" t="s">
        <v>44</v>
      </c>
      <c r="S232" s="28" t="s">
        <v>46</v>
      </c>
      <c r="T232" s="2">
        <v>1</v>
      </c>
      <c r="U232" s="16">
        <v>189</v>
      </c>
      <c r="V232" s="34">
        <f t="shared" si="65"/>
        <v>2.1531100478468899</v>
      </c>
      <c r="W232" s="23">
        <f t="shared" si="66"/>
        <v>8589</v>
      </c>
      <c r="X232" s="35">
        <f t="shared" si="67"/>
        <v>97.84688995215312</v>
      </c>
      <c r="Y232" s="16">
        <v>427</v>
      </c>
      <c r="Z232" s="36">
        <f t="shared" si="68"/>
        <v>4.8644338118022334</v>
      </c>
      <c r="AA232" s="16">
        <f t="shared" si="59"/>
        <v>8162</v>
      </c>
      <c r="AB232" s="32">
        <v>272</v>
      </c>
      <c r="AC232" s="26">
        <f t="shared" si="69"/>
        <v>3.3325165400637098</v>
      </c>
      <c r="AD232" s="32">
        <f t="shared" si="70"/>
        <v>7890</v>
      </c>
      <c r="AE232" s="20" t="s">
        <v>75</v>
      </c>
      <c r="AF232" s="20" t="s">
        <v>44</v>
      </c>
      <c r="AG232" s="27" t="s">
        <v>45</v>
      </c>
      <c r="AH232" s="27">
        <v>1</v>
      </c>
      <c r="AI232" s="28" t="s">
        <v>46</v>
      </c>
      <c r="AJ232" s="16">
        <v>993</v>
      </c>
      <c r="AK232" s="29">
        <f t="shared" si="71"/>
        <v>12.166135751041411</v>
      </c>
      <c r="AL232" s="16">
        <v>233</v>
      </c>
      <c r="AM232" s="16">
        <f t="shared" si="72"/>
        <v>6664</v>
      </c>
      <c r="AN232" s="34">
        <f t="shared" si="73"/>
        <v>84.461343472750315</v>
      </c>
    </row>
    <row r="233" spans="1:40" x14ac:dyDescent="0.3">
      <c r="A233" s="15">
        <v>43670</v>
      </c>
      <c r="B233" s="2" t="s">
        <v>64</v>
      </c>
      <c r="C233" s="2">
        <v>19</v>
      </c>
      <c r="D233" s="2" t="s">
        <v>65</v>
      </c>
      <c r="E233" s="31">
        <v>43362</v>
      </c>
      <c r="F233" s="15">
        <f t="shared" si="75"/>
        <v>43529</v>
      </c>
      <c r="G233" s="32">
        <v>6720</v>
      </c>
      <c r="H233" s="32">
        <v>6700</v>
      </c>
      <c r="I233" s="32">
        <f t="shared" si="78"/>
        <v>20</v>
      </c>
      <c r="J233" s="16">
        <v>120</v>
      </c>
      <c r="K233" s="16" t="s">
        <v>60</v>
      </c>
      <c r="L233" s="33">
        <v>43671</v>
      </c>
      <c r="M233" s="33">
        <f t="shared" si="77"/>
        <v>43699</v>
      </c>
      <c r="N233" s="4">
        <f t="shared" si="63"/>
        <v>44.142857142857146</v>
      </c>
      <c r="O233" s="18" t="s">
        <v>145</v>
      </c>
      <c r="P233" s="19">
        <f t="shared" si="64"/>
        <v>1</v>
      </c>
      <c r="Q233" s="2">
        <v>7</v>
      </c>
      <c r="R233" s="2" t="s">
        <v>42</v>
      </c>
      <c r="S233" s="21" t="s">
        <v>43</v>
      </c>
      <c r="T233" s="2">
        <v>2</v>
      </c>
      <c r="U233" s="16">
        <v>2</v>
      </c>
      <c r="V233" s="34">
        <f t="shared" si="65"/>
        <v>1.6666666666666667</v>
      </c>
      <c r="W233" s="23">
        <f t="shared" si="66"/>
        <v>118</v>
      </c>
      <c r="X233" s="35">
        <f t="shared" si="67"/>
        <v>98.333333333333329</v>
      </c>
      <c r="Y233" s="16">
        <v>36</v>
      </c>
      <c r="Z233" s="36">
        <f t="shared" si="68"/>
        <v>30</v>
      </c>
      <c r="AA233" s="16">
        <f t="shared" ref="AA233:AA292" si="79">SUM(J233-U233-Y233)</f>
        <v>82</v>
      </c>
      <c r="AB233" s="32">
        <v>22</v>
      </c>
      <c r="AC233" s="26">
        <f t="shared" si="69"/>
        <v>26.829268292682926</v>
      </c>
      <c r="AD233" s="32">
        <f t="shared" si="70"/>
        <v>60</v>
      </c>
      <c r="AE233" s="20">
        <v>3</v>
      </c>
      <c r="AF233" s="20" t="s">
        <v>44</v>
      </c>
      <c r="AG233" s="27" t="s">
        <v>45</v>
      </c>
      <c r="AH233" s="27">
        <v>1</v>
      </c>
      <c r="AI233" s="28" t="s">
        <v>46</v>
      </c>
      <c r="AJ233" s="16">
        <v>12</v>
      </c>
      <c r="AK233" s="29">
        <f t="shared" si="71"/>
        <v>14.634146341463415</v>
      </c>
      <c r="AL233" s="16">
        <v>6</v>
      </c>
      <c r="AM233" s="16">
        <f t="shared" si="72"/>
        <v>42</v>
      </c>
      <c r="AN233" s="34">
        <f t="shared" si="73"/>
        <v>70</v>
      </c>
    </row>
    <row r="234" spans="1:40" x14ac:dyDescent="0.3">
      <c r="A234" s="15">
        <v>43479</v>
      </c>
      <c r="B234" s="2" t="s">
        <v>172</v>
      </c>
      <c r="C234" s="2">
        <v>8</v>
      </c>
      <c r="D234" s="2" t="s">
        <v>48</v>
      </c>
      <c r="E234" s="15">
        <v>43168</v>
      </c>
      <c r="F234" s="15">
        <f t="shared" si="75"/>
        <v>43335</v>
      </c>
      <c r="G234" s="32">
        <v>6268</v>
      </c>
      <c r="H234" s="32">
        <v>6258</v>
      </c>
      <c r="I234" s="32">
        <f t="shared" si="78"/>
        <v>10</v>
      </c>
      <c r="J234" s="16">
        <v>2352</v>
      </c>
      <c r="K234" s="16">
        <v>7</v>
      </c>
      <c r="L234" s="33">
        <v>43480</v>
      </c>
      <c r="M234" s="33">
        <f t="shared" si="77"/>
        <v>43508</v>
      </c>
      <c r="N234" s="4">
        <f t="shared" si="63"/>
        <v>44.571428571428569</v>
      </c>
      <c r="O234" s="18" t="s">
        <v>145</v>
      </c>
      <c r="P234" s="19">
        <f t="shared" si="64"/>
        <v>1</v>
      </c>
      <c r="Q234" s="2">
        <v>4</v>
      </c>
      <c r="R234" s="2" t="s">
        <v>44</v>
      </c>
      <c r="S234" s="28" t="s">
        <v>46</v>
      </c>
      <c r="T234" s="2">
        <v>1</v>
      </c>
      <c r="U234" s="16">
        <v>59</v>
      </c>
      <c r="V234" s="34">
        <f t="shared" si="65"/>
        <v>2.5085034013605441</v>
      </c>
      <c r="W234" s="23">
        <f t="shared" si="66"/>
        <v>2293</v>
      </c>
      <c r="X234" s="35">
        <f t="shared" si="67"/>
        <v>97.491496598639458</v>
      </c>
      <c r="Y234" s="16">
        <v>57</v>
      </c>
      <c r="Z234" s="36">
        <f t="shared" si="68"/>
        <v>2.4234693877551021</v>
      </c>
      <c r="AA234" s="16">
        <f t="shared" si="79"/>
        <v>2236</v>
      </c>
      <c r="AB234" s="32">
        <v>113</v>
      </c>
      <c r="AC234" s="26">
        <f t="shared" si="69"/>
        <v>5.0536672629695882</v>
      </c>
      <c r="AD234" s="32">
        <f t="shared" si="70"/>
        <v>2123</v>
      </c>
      <c r="AE234" s="20">
        <v>3</v>
      </c>
      <c r="AF234" s="20" t="s">
        <v>42</v>
      </c>
      <c r="AG234" s="27" t="s">
        <v>54</v>
      </c>
      <c r="AH234" s="27">
        <v>2</v>
      </c>
      <c r="AI234" s="21" t="s">
        <v>43</v>
      </c>
      <c r="AJ234" s="16">
        <v>198</v>
      </c>
      <c r="AK234" s="29">
        <f t="shared" si="71"/>
        <v>8.8550983899821105</v>
      </c>
      <c r="AL234" s="16">
        <v>28</v>
      </c>
      <c r="AM234" s="16">
        <f t="shared" si="72"/>
        <v>1897</v>
      </c>
      <c r="AN234" s="34">
        <f t="shared" si="73"/>
        <v>89.354686764013195</v>
      </c>
    </row>
    <row r="235" spans="1:40" x14ac:dyDescent="0.3">
      <c r="A235" s="15">
        <v>43745</v>
      </c>
      <c r="B235" s="2" t="s">
        <v>67</v>
      </c>
      <c r="C235" s="2">
        <v>2</v>
      </c>
      <c r="D235" s="2" t="s">
        <v>54</v>
      </c>
      <c r="E235" s="15">
        <v>43432</v>
      </c>
      <c r="F235" s="15">
        <f t="shared" si="75"/>
        <v>43599</v>
      </c>
      <c r="G235" s="32">
        <v>5800</v>
      </c>
      <c r="H235" s="32">
        <v>5790</v>
      </c>
      <c r="I235" s="32">
        <f t="shared" si="78"/>
        <v>10</v>
      </c>
      <c r="J235" s="16">
        <v>2390</v>
      </c>
      <c r="K235" s="16">
        <v>45</v>
      </c>
      <c r="L235" s="15">
        <v>43746</v>
      </c>
      <c r="M235" s="15">
        <f t="shared" si="77"/>
        <v>43774</v>
      </c>
      <c r="N235" s="4">
        <f t="shared" si="63"/>
        <v>44.857142857142854</v>
      </c>
      <c r="O235" s="18" t="s">
        <v>145</v>
      </c>
      <c r="P235" s="19">
        <f t="shared" si="64"/>
        <v>1</v>
      </c>
      <c r="Q235" s="2">
        <v>8.9</v>
      </c>
      <c r="R235" s="20" t="s">
        <v>42</v>
      </c>
      <c r="S235" s="21" t="s">
        <v>43</v>
      </c>
      <c r="T235" s="2">
        <v>2</v>
      </c>
      <c r="U235" s="16">
        <v>124</v>
      </c>
      <c r="V235" s="22">
        <f t="shared" si="65"/>
        <v>5.1882845188284517</v>
      </c>
      <c r="W235" s="23">
        <f t="shared" si="66"/>
        <v>2266</v>
      </c>
      <c r="X235" s="24">
        <f t="shared" si="67"/>
        <v>94.811715481171547</v>
      </c>
      <c r="Y235" s="16">
        <v>144</v>
      </c>
      <c r="Z235" s="25">
        <f t="shared" si="68"/>
        <v>6.02510460251046</v>
      </c>
      <c r="AA235" s="17">
        <f t="shared" si="79"/>
        <v>2122</v>
      </c>
      <c r="AB235" s="16">
        <v>75</v>
      </c>
      <c r="AC235" s="26">
        <f t="shared" si="69"/>
        <v>3.5344015080113103</v>
      </c>
      <c r="AD235" s="17">
        <f t="shared" si="70"/>
        <v>2047</v>
      </c>
      <c r="AE235" s="20">
        <v>3.4</v>
      </c>
      <c r="AF235" s="20" t="s">
        <v>44</v>
      </c>
      <c r="AG235" s="27" t="s">
        <v>45</v>
      </c>
      <c r="AH235" s="27">
        <v>1</v>
      </c>
      <c r="AI235" s="28" t="s">
        <v>46</v>
      </c>
      <c r="AJ235" s="16">
        <v>261</v>
      </c>
      <c r="AK235" s="29">
        <f t="shared" si="71"/>
        <v>12.299717247879359</v>
      </c>
      <c r="AL235" s="16">
        <v>38</v>
      </c>
      <c r="AM235" s="17">
        <f t="shared" si="72"/>
        <v>1748</v>
      </c>
      <c r="AN235" s="22">
        <f t="shared" si="73"/>
        <v>85.393258426966284</v>
      </c>
    </row>
    <row r="236" spans="1:40" x14ac:dyDescent="0.3">
      <c r="A236" s="37">
        <v>43742</v>
      </c>
      <c r="B236" s="38" t="s">
        <v>68</v>
      </c>
      <c r="C236" s="38">
        <v>4</v>
      </c>
      <c r="D236" s="2" t="s">
        <v>45</v>
      </c>
      <c r="E236" s="37">
        <v>43432</v>
      </c>
      <c r="F236" s="37">
        <f t="shared" si="75"/>
        <v>43599</v>
      </c>
      <c r="G236" s="38">
        <v>9200</v>
      </c>
      <c r="H236" s="38">
        <v>9183</v>
      </c>
      <c r="I236" s="38">
        <f t="shared" si="78"/>
        <v>17</v>
      </c>
      <c r="J236" s="38">
        <v>9183</v>
      </c>
      <c r="K236" s="38">
        <v>45</v>
      </c>
      <c r="L236" s="37">
        <v>43746</v>
      </c>
      <c r="M236" s="37">
        <f t="shared" si="77"/>
        <v>43774</v>
      </c>
      <c r="N236" s="39">
        <f t="shared" si="63"/>
        <v>44.857142857142854</v>
      </c>
      <c r="O236" s="18" t="s">
        <v>145</v>
      </c>
      <c r="P236" s="40">
        <f t="shared" si="64"/>
        <v>4</v>
      </c>
      <c r="Q236" s="38">
        <v>8.9</v>
      </c>
      <c r="R236" s="42" t="s">
        <v>42</v>
      </c>
      <c r="S236" s="21" t="s">
        <v>43</v>
      </c>
      <c r="T236" s="38">
        <v>2</v>
      </c>
      <c r="U236" s="38">
        <v>229</v>
      </c>
      <c r="V236" s="44">
        <f t="shared" si="65"/>
        <v>2.4937384297070673</v>
      </c>
      <c r="W236" s="40">
        <f t="shared" si="66"/>
        <v>8954</v>
      </c>
      <c r="X236" s="24">
        <f t="shared" si="67"/>
        <v>97.506261570292935</v>
      </c>
      <c r="Y236" s="38">
        <v>312</v>
      </c>
      <c r="Z236" s="25">
        <f t="shared" si="68"/>
        <v>3.3975824893825548</v>
      </c>
      <c r="AA236" s="42">
        <f t="shared" si="79"/>
        <v>8642</v>
      </c>
      <c r="AB236" s="38">
        <v>100</v>
      </c>
      <c r="AC236" s="26">
        <f t="shared" si="69"/>
        <v>1.1571395510298541</v>
      </c>
      <c r="AD236" s="42">
        <f t="shared" si="70"/>
        <v>8542</v>
      </c>
      <c r="AE236" s="42">
        <v>2.2999999999999998</v>
      </c>
      <c r="AF236" s="42" t="s">
        <v>44</v>
      </c>
      <c r="AG236" s="42" t="s">
        <v>45</v>
      </c>
      <c r="AH236" s="27">
        <v>1</v>
      </c>
      <c r="AI236" s="28" t="s">
        <v>46</v>
      </c>
      <c r="AJ236" s="38">
        <v>829</v>
      </c>
      <c r="AK236" s="29">
        <f t="shared" si="71"/>
        <v>9.5926868780374921</v>
      </c>
      <c r="AL236" s="38">
        <v>136</v>
      </c>
      <c r="AM236" s="42">
        <f t="shared" si="72"/>
        <v>7577</v>
      </c>
      <c r="AN236" s="44">
        <f t="shared" si="73"/>
        <v>88.702879887614145</v>
      </c>
    </row>
    <row r="237" spans="1:40" x14ac:dyDescent="0.3">
      <c r="A237" s="15">
        <v>43479</v>
      </c>
      <c r="B237" s="2" t="s">
        <v>172</v>
      </c>
      <c r="C237" s="2">
        <v>8</v>
      </c>
      <c r="D237" s="2" t="s">
        <v>48</v>
      </c>
      <c r="E237" s="15">
        <v>43168</v>
      </c>
      <c r="F237" s="15">
        <f t="shared" si="75"/>
        <v>43335</v>
      </c>
      <c r="G237" s="32"/>
      <c r="H237" s="32"/>
      <c r="I237" s="32"/>
      <c r="J237" s="16">
        <v>3906</v>
      </c>
      <c r="K237" s="16" t="s">
        <v>126</v>
      </c>
      <c r="L237" s="33">
        <v>43482</v>
      </c>
      <c r="M237" s="33">
        <f>SUM(L237+29)</f>
        <v>43511</v>
      </c>
      <c r="N237" s="4">
        <f t="shared" si="63"/>
        <v>44.857142857142854</v>
      </c>
      <c r="O237" s="18" t="s">
        <v>145</v>
      </c>
      <c r="P237" s="19">
        <f t="shared" si="64"/>
        <v>3</v>
      </c>
      <c r="Q237" s="2">
        <v>6</v>
      </c>
      <c r="R237" s="2" t="s">
        <v>44</v>
      </c>
      <c r="S237" s="28" t="s">
        <v>46</v>
      </c>
      <c r="T237" s="2">
        <v>1</v>
      </c>
      <c r="U237" s="16">
        <v>208</v>
      </c>
      <c r="V237" s="34">
        <f t="shared" si="65"/>
        <v>5.3251408090117769</v>
      </c>
      <c r="W237" s="23">
        <f t="shared" si="66"/>
        <v>3698</v>
      </c>
      <c r="X237" s="35">
        <f t="shared" si="67"/>
        <v>94.674859190988229</v>
      </c>
      <c r="Y237" s="16">
        <v>128</v>
      </c>
      <c r="Z237" s="36">
        <f t="shared" si="68"/>
        <v>3.2770097286226321</v>
      </c>
      <c r="AA237" s="16">
        <f t="shared" si="79"/>
        <v>3570</v>
      </c>
      <c r="AB237" s="32">
        <v>94</v>
      </c>
      <c r="AC237" s="26">
        <f t="shared" si="69"/>
        <v>2.6330532212885154</v>
      </c>
      <c r="AD237" s="59">
        <f t="shared" si="70"/>
        <v>3476</v>
      </c>
      <c r="AE237" s="60" t="s">
        <v>81</v>
      </c>
      <c r="AF237" s="20" t="s">
        <v>44</v>
      </c>
      <c r="AG237" s="27" t="s">
        <v>45</v>
      </c>
      <c r="AH237" s="27">
        <v>1</v>
      </c>
      <c r="AI237" s="28" t="s">
        <v>46</v>
      </c>
      <c r="AJ237" s="16">
        <v>438</v>
      </c>
      <c r="AK237" s="29">
        <f t="shared" si="71"/>
        <v>12.268907563025211</v>
      </c>
      <c r="AL237" s="16">
        <v>46</v>
      </c>
      <c r="AM237" s="16">
        <f t="shared" si="72"/>
        <v>2992</v>
      </c>
      <c r="AN237" s="34">
        <f t="shared" si="73"/>
        <v>86.075949367088612</v>
      </c>
    </row>
    <row r="238" spans="1:40" ht="24" x14ac:dyDescent="0.3">
      <c r="A238" s="15">
        <v>43670</v>
      </c>
      <c r="B238" s="2" t="s">
        <v>64</v>
      </c>
      <c r="C238" s="2">
        <v>19</v>
      </c>
      <c r="D238" s="2" t="s">
        <v>65</v>
      </c>
      <c r="E238" s="31">
        <v>43362</v>
      </c>
      <c r="F238" s="15">
        <f t="shared" si="75"/>
        <v>43529</v>
      </c>
      <c r="G238" s="32"/>
      <c r="H238" s="32"/>
      <c r="I238" s="32"/>
      <c r="J238" s="16">
        <v>6580</v>
      </c>
      <c r="K238" s="16">
        <v>35</v>
      </c>
      <c r="L238" s="33">
        <v>43676</v>
      </c>
      <c r="M238" s="33">
        <f>SUM(L238+28)</f>
        <v>43704</v>
      </c>
      <c r="N238" s="4">
        <f t="shared" si="63"/>
        <v>44.857142857142854</v>
      </c>
      <c r="O238" s="18" t="s">
        <v>145</v>
      </c>
      <c r="P238" s="19">
        <f t="shared" si="64"/>
        <v>6</v>
      </c>
      <c r="Q238" s="2" t="s">
        <v>74</v>
      </c>
      <c r="R238" s="2" t="s">
        <v>44</v>
      </c>
      <c r="S238" s="28" t="s">
        <v>46</v>
      </c>
      <c r="T238" s="2">
        <v>1</v>
      </c>
      <c r="U238" s="16">
        <v>114</v>
      </c>
      <c r="V238" s="34">
        <f t="shared" si="65"/>
        <v>1.7325227963525838</v>
      </c>
      <c r="W238" s="23">
        <f t="shared" si="66"/>
        <v>6466</v>
      </c>
      <c r="X238" s="35">
        <f t="shared" si="67"/>
        <v>98.267477203647417</v>
      </c>
      <c r="Y238" s="16">
        <v>515</v>
      </c>
      <c r="Z238" s="36">
        <f t="shared" si="68"/>
        <v>7.8267477203647422</v>
      </c>
      <c r="AA238" s="16">
        <f t="shared" si="79"/>
        <v>5951</v>
      </c>
      <c r="AB238" s="32">
        <v>425</v>
      </c>
      <c r="AC238" s="26">
        <f t="shared" si="69"/>
        <v>7.1416568643925391</v>
      </c>
      <c r="AD238" s="32">
        <f t="shared" si="70"/>
        <v>5526</v>
      </c>
      <c r="AE238" s="20">
        <v>5</v>
      </c>
      <c r="AF238" s="20" t="s">
        <v>53</v>
      </c>
      <c r="AG238" s="27" t="s">
        <v>54</v>
      </c>
      <c r="AH238" s="27">
        <v>3</v>
      </c>
      <c r="AI238" s="21" t="s">
        <v>55</v>
      </c>
      <c r="AJ238" s="16">
        <v>1303</v>
      </c>
      <c r="AK238" s="29">
        <f t="shared" si="71"/>
        <v>21.895479751302304</v>
      </c>
      <c r="AL238" s="16">
        <v>378</v>
      </c>
      <c r="AM238" s="16">
        <f t="shared" si="72"/>
        <v>3845</v>
      </c>
      <c r="AN238" s="34">
        <f t="shared" si="73"/>
        <v>69.580166485703941</v>
      </c>
    </row>
    <row r="239" spans="1:40" x14ac:dyDescent="0.3">
      <c r="A239" s="15">
        <v>43745</v>
      </c>
      <c r="B239" s="2" t="s">
        <v>67</v>
      </c>
      <c r="C239" s="2">
        <v>2</v>
      </c>
      <c r="D239" s="2" t="s">
        <v>54</v>
      </c>
      <c r="E239" s="15">
        <v>43432</v>
      </c>
      <c r="F239" s="15">
        <f t="shared" si="75"/>
        <v>43599</v>
      </c>
      <c r="G239" s="32">
        <v>5800</v>
      </c>
      <c r="H239" s="32">
        <v>5790</v>
      </c>
      <c r="I239" s="32">
        <f>SUM(G239-H239)</f>
        <v>10</v>
      </c>
      <c r="J239" s="16">
        <v>3400</v>
      </c>
      <c r="K239" s="16" t="s">
        <v>108</v>
      </c>
      <c r="L239" s="15">
        <v>43748</v>
      </c>
      <c r="M239" s="15">
        <f>SUM(L239+28)</f>
        <v>43776</v>
      </c>
      <c r="N239" s="4">
        <f t="shared" si="63"/>
        <v>45.142857142857146</v>
      </c>
      <c r="O239" s="18" t="s">
        <v>145</v>
      </c>
      <c r="P239" s="19">
        <f t="shared" si="64"/>
        <v>3</v>
      </c>
      <c r="Q239" s="2">
        <v>5.6</v>
      </c>
      <c r="R239" s="2" t="s">
        <v>44</v>
      </c>
      <c r="S239" s="28" t="s">
        <v>46</v>
      </c>
      <c r="T239" s="2">
        <v>1</v>
      </c>
      <c r="U239" s="16">
        <v>188</v>
      </c>
      <c r="V239" s="22">
        <f t="shared" si="65"/>
        <v>5.5294117647058822</v>
      </c>
      <c r="W239" s="23">
        <f t="shared" si="66"/>
        <v>3212</v>
      </c>
      <c r="X239" s="24">
        <f t="shared" si="67"/>
        <v>94.470588235294116</v>
      </c>
      <c r="Y239" s="16">
        <v>156</v>
      </c>
      <c r="Z239" s="25">
        <f t="shared" si="68"/>
        <v>4.5882352941176467</v>
      </c>
      <c r="AA239" s="17">
        <f t="shared" si="79"/>
        <v>3056</v>
      </c>
      <c r="AB239" s="16">
        <v>51</v>
      </c>
      <c r="AC239" s="26">
        <f t="shared" si="69"/>
        <v>1.668848167539267</v>
      </c>
      <c r="AD239" s="17">
        <f t="shared" si="70"/>
        <v>3005</v>
      </c>
      <c r="AE239" s="20">
        <v>2</v>
      </c>
      <c r="AF239" s="20" t="s">
        <v>42</v>
      </c>
      <c r="AG239" s="17" t="s">
        <v>54</v>
      </c>
      <c r="AH239" s="27">
        <v>2</v>
      </c>
      <c r="AI239" s="21" t="s">
        <v>43</v>
      </c>
      <c r="AJ239" s="16">
        <v>268</v>
      </c>
      <c r="AK239" s="29">
        <f t="shared" si="71"/>
        <v>8.7696335078534027</v>
      </c>
      <c r="AL239" s="16">
        <v>62</v>
      </c>
      <c r="AM239" s="17">
        <f t="shared" si="72"/>
        <v>2675</v>
      </c>
      <c r="AN239" s="22">
        <f t="shared" si="73"/>
        <v>89.018302828618971</v>
      </c>
    </row>
    <row r="240" spans="1:40" x14ac:dyDescent="0.3">
      <c r="A240" s="15">
        <v>43563</v>
      </c>
      <c r="B240" s="30" t="s">
        <v>124</v>
      </c>
      <c r="C240" s="30">
        <v>11</v>
      </c>
      <c r="D240" s="2" t="s">
        <v>48</v>
      </c>
      <c r="E240" s="15">
        <v>43250</v>
      </c>
      <c r="F240" s="15">
        <f t="shared" si="75"/>
        <v>43417</v>
      </c>
      <c r="G240" s="32">
        <v>6899</v>
      </c>
      <c r="H240" s="32">
        <v>6870</v>
      </c>
      <c r="I240" s="32">
        <f>SUM(G240-H240)</f>
        <v>29</v>
      </c>
      <c r="J240" s="16">
        <v>6432</v>
      </c>
      <c r="K240" s="16" t="s">
        <v>93</v>
      </c>
      <c r="L240" s="33">
        <v>43566</v>
      </c>
      <c r="M240" s="33">
        <f>SUM(L240+28)</f>
        <v>43594</v>
      </c>
      <c r="N240" s="4">
        <f t="shared" si="63"/>
        <v>45.142857142857146</v>
      </c>
      <c r="O240" s="18" t="s">
        <v>145</v>
      </c>
      <c r="P240" s="19">
        <f t="shared" si="64"/>
        <v>3</v>
      </c>
      <c r="Q240" s="2" t="s">
        <v>173</v>
      </c>
      <c r="R240" s="2" t="s">
        <v>44</v>
      </c>
      <c r="S240" s="28" t="s">
        <v>46</v>
      </c>
      <c r="T240" s="2">
        <v>1</v>
      </c>
      <c r="U240" s="16">
        <v>85</v>
      </c>
      <c r="V240" s="34">
        <f t="shared" si="65"/>
        <v>1.3215174129353235</v>
      </c>
      <c r="W240" s="23">
        <f t="shared" si="66"/>
        <v>6347</v>
      </c>
      <c r="X240" s="35">
        <f t="shared" si="67"/>
        <v>98.678482587064678</v>
      </c>
      <c r="Y240" s="16">
        <v>451</v>
      </c>
      <c r="Z240" s="36">
        <f t="shared" si="68"/>
        <v>7.0118159203980097</v>
      </c>
      <c r="AA240" s="16">
        <f t="shared" si="79"/>
        <v>5896</v>
      </c>
      <c r="AB240" s="32">
        <v>239</v>
      </c>
      <c r="AC240" s="26">
        <f t="shared" si="69"/>
        <v>4.0535956580732702</v>
      </c>
      <c r="AD240" s="32">
        <f t="shared" si="70"/>
        <v>5657</v>
      </c>
      <c r="AE240" s="20">
        <v>3</v>
      </c>
      <c r="AF240" s="20" t="s">
        <v>44</v>
      </c>
      <c r="AG240" s="27" t="s">
        <v>45</v>
      </c>
      <c r="AH240" s="27">
        <v>1</v>
      </c>
      <c r="AI240" s="28" t="s">
        <v>46</v>
      </c>
      <c r="AJ240" s="16">
        <v>741</v>
      </c>
      <c r="AK240" s="29">
        <f t="shared" si="71"/>
        <v>12.567842605156038</v>
      </c>
      <c r="AL240" s="16">
        <v>78</v>
      </c>
      <c r="AM240" s="16">
        <f t="shared" si="72"/>
        <v>4838</v>
      </c>
      <c r="AN240" s="34">
        <f t="shared" si="73"/>
        <v>85.5223616757999</v>
      </c>
    </row>
    <row r="241" spans="1:40" x14ac:dyDescent="0.3">
      <c r="A241" s="15">
        <v>43676</v>
      </c>
      <c r="B241" s="2" t="s">
        <v>64</v>
      </c>
      <c r="C241" s="2">
        <v>19</v>
      </c>
      <c r="D241" s="2" t="s">
        <v>65</v>
      </c>
      <c r="E241" s="31">
        <v>43362</v>
      </c>
      <c r="F241" s="15">
        <f t="shared" si="75"/>
        <v>43529</v>
      </c>
      <c r="G241" s="32">
        <v>8800</v>
      </c>
      <c r="H241" s="32">
        <v>8796</v>
      </c>
      <c r="I241" s="32">
        <f>SUM(G241-H241)</f>
        <v>4</v>
      </c>
      <c r="J241" s="16">
        <v>90</v>
      </c>
      <c r="K241" s="16" t="s">
        <v>72</v>
      </c>
      <c r="L241" s="33">
        <v>43678</v>
      </c>
      <c r="M241" s="33">
        <f>SUM(L241+28)</f>
        <v>43706</v>
      </c>
      <c r="N241" s="4">
        <f t="shared" si="63"/>
        <v>45.142857142857146</v>
      </c>
      <c r="O241" s="18" t="s">
        <v>145</v>
      </c>
      <c r="P241" s="19">
        <f t="shared" si="64"/>
        <v>2</v>
      </c>
      <c r="Q241" s="2">
        <v>3</v>
      </c>
      <c r="R241" s="2" t="s">
        <v>44</v>
      </c>
      <c r="S241" s="28" t="s">
        <v>46</v>
      </c>
      <c r="T241" s="2">
        <v>1</v>
      </c>
      <c r="U241" s="16">
        <v>1</v>
      </c>
      <c r="V241" s="34">
        <f t="shared" si="65"/>
        <v>1.1111111111111112</v>
      </c>
      <c r="W241" s="23">
        <f t="shared" si="66"/>
        <v>89</v>
      </c>
      <c r="X241" s="35">
        <f t="shared" si="67"/>
        <v>98.888888888888886</v>
      </c>
      <c r="Y241" s="16">
        <v>5</v>
      </c>
      <c r="Z241" s="36">
        <f t="shared" si="68"/>
        <v>5.5555555555555554</v>
      </c>
      <c r="AA241" s="16">
        <f t="shared" si="79"/>
        <v>84</v>
      </c>
      <c r="AB241" s="32">
        <v>4</v>
      </c>
      <c r="AC241" s="26">
        <f t="shared" si="69"/>
        <v>4.7619047619047619</v>
      </c>
      <c r="AD241" s="32">
        <f t="shared" si="70"/>
        <v>80</v>
      </c>
      <c r="AE241" s="20">
        <v>6</v>
      </c>
      <c r="AF241" s="20" t="s">
        <v>44</v>
      </c>
      <c r="AG241" s="27" t="s">
        <v>45</v>
      </c>
      <c r="AH241" s="27">
        <v>1</v>
      </c>
      <c r="AI241" s="28" t="s">
        <v>46</v>
      </c>
      <c r="AJ241" s="16">
        <v>17</v>
      </c>
      <c r="AK241" s="29">
        <f t="shared" si="71"/>
        <v>20.238095238095237</v>
      </c>
      <c r="AL241" s="16">
        <v>9</v>
      </c>
      <c r="AM241" s="16">
        <f t="shared" si="72"/>
        <v>54</v>
      </c>
      <c r="AN241" s="34">
        <f t="shared" si="73"/>
        <v>67.5</v>
      </c>
    </row>
    <row r="242" spans="1:40" x14ac:dyDescent="0.3">
      <c r="A242" s="15">
        <v>43486</v>
      </c>
      <c r="B242" s="2" t="s">
        <v>172</v>
      </c>
      <c r="C242" s="2">
        <v>8</v>
      </c>
      <c r="D242" s="2" t="s">
        <v>48</v>
      </c>
      <c r="E242" s="15">
        <v>43168</v>
      </c>
      <c r="F242" s="15">
        <f t="shared" si="75"/>
        <v>43335</v>
      </c>
      <c r="G242" s="32">
        <v>5200</v>
      </c>
      <c r="H242" s="32">
        <v>5192</v>
      </c>
      <c r="I242" s="32">
        <f>SUM(G242-H242)</f>
        <v>8</v>
      </c>
      <c r="J242" s="16">
        <v>3584</v>
      </c>
      <c r="K242" s="16">
        <v>8</v>
      </c>
      <c r="L242" s="33">
        <v>43486</v>
      </c>
      <c r="M242" s="33">
        <f>SUM(L242+29)</f>
        <v>43515</v>
      </c>
      <c r="N242" s="4">
        <f t="shared" si="63"/>
        <v>45.428571428571431</v>
      </c>
      <c r="O242" s="18" t="s">
        <v>145</v>
      </c>
      <c r="P242" s="19">
        <f t="shared" si="64"/>
        <v>0</v>
      </c>
      <c r="Q242" s="2">
        <v>9</v>
      </c>
      <c r="R242" s="20" t="s">
        <v>42</v>
      </c>
      <c r="S242" s="21" t="s">
        <v>43</v>
      </c>
      <c r="T242" s="2">
        <v>2</v>
      </c>
      <c r="U242" s="16">
        <v>157</v>
      </c>
      <c r="V242" s="34">
        <f t="shared" si="65"/>
        <v>4.3805803571428568</v>
      </c>
      <c r="W242" s="23">
        <f t="shared" si="66"/>
        <v>3427</v>
      </c>
      <c r="X242" s="35">
        <f t="shared" si="67"/>
        <v>95.619419642857139</v>
      </c>
      <c r="Y242" s="16">
        <v>155</v>
      </c>
      <c r="Z242" s="36">
        <f t="shared" si="68"/>
        <v>4.3247767857142856</v>
      </c>
      <c r="AA242" s="16">
        <f t="shared" si="79"/>
        <v>3272</v>
      </c>
      <c r="AB242" s="16">
        <v>0</v>
      </c>
      <c r="AC242" s="26">
        <f t="shared" si="69"/>
        <v>0</v>
      </c>
      <c r="AD242" s="32">
        <f t="shared" si="70"/>
        <v>3272</v>
      </c>
      <c r="AE242" s="60" t="s">
        <v>69</v>
      </c>
      <c r="AF242" s="20" t="s">
        <v>42</v>
      </c>
      <c r="AG242" s="27" t="s">
        <v>54</v>
      </c>
      <c r="AH242" s="27">
        <v>2</v>
      </c>
      <c r="AI242" s="21" t="s">
        <v>43</v>
      </c>
      <c r="AJ242" s="16">
        <v>344</v>
      </c>
      <c r="AK242" s="29">
        <f t="shared" si="71"/>
        <v>10.513447432762836</v>
      </c>
      <c r="AL242" s="16">
        <v>38</v>
      </c>
      <c r="AM242" s="16">
        <f t="shared" si="72"/>
        <v>2890</v>
      </c>
      <c r="AN242" s="34">
        <f t="shared" si="73"/>
        <v>88.325183374083124</v>
      </c>
    </row>
    <row r="243" spans="1:40" ht="24" x14ac:dyDescent="0.3">
      <c r="A243" s="15">
        <v>43682</v>
      </c>
      <c r="B243" s="2" t="s">
        <v>64</v>
      </c>
      <c r="C243" s="2">
        <v>19</v>
      </c>
      <c r="D243" s="2" t="s">
        <v>65</v>
      </c>
      <c r="E243" s="31">
        <v>43362</v>
      </c>
      <c r="F243" s="15">
        <f t="shared" si="75"/>
        <v>43529</v>
      </c>
      <c r="G243" s="32">
        <v>12000</v>
      </c>
      <c r="H243" s="32">
        <v>12000</v>
      </c>
      <c r="I243" s="32">
        <f>SUM(G243-H243)</f>
        <v>0</v>
      </c>
      <c r="J243" s="16">
        <v>12000</v>
      </c>
      <c r="K243" s="16">
        <v>36</v>
      </c>
      <c r="L243" s="33">
        <v>43682</v>
      </c>
      <c r="M243" s="33">
        <f>SUM(L243+29)</f>
        <v>43711</v>
      </c>
      <c r="N243" s="4">
        <f t="shared" si="63"/>
        <v>45.714285714285715</v>
      </c>
      <c r="O243" s="18" t="s">
        <v>145</v>
      </c>
      <c r="P243" s="19">
        <f t="shared" si="64"/>
        <v>0</v>
      </c>
      <c r="Q243" s="2" t="s">
        <v>174</v>
      </c>
      <c r="R243" s="2" t="s">
        <v>44</v>
      </c>
      <c r="S243" s="28" t="s">
        <v>46</v>
      </c>
      <c r="T243" s="2">
        <v>1</v>
      </c>
      <c r="U243" s="16">
        <v>307</v>
      </c>
      <c r="V243" s="34">
        <f t="shared" si="65"/>
        <v>2.5583333333333331</v>
      </c>
      <c r="W243" s="23">
        <f t="shared" si="66"/>
        <v>11693</v>
      </c>
      <c r="X243" s="35">
        <f t="shared" si="67"/>
        <v>97.441666666666677</v>
      </c>
      <c r="Y243" s="16">
        <v>686</v>
      </c>
      <c r="Z243" s="36">
        <f t="shared" si="68"/>
        <v>5.7166666666666668</v>
      </c>
      <c r="AA243" s="16">
        <f t="shared" si="79"/>
        <v>11007</v>
      </c>
      <c r="AB243" s="32">
        <v>483</v>
      </c>
      <c r="AC243" s="26">
        <f t="shared" si="69"/>
        <v>4.388116653038975</v>
      </c>
      <c r="AD243" s="32">
        <f t="shared" si="70"/>
        <v>10524</v>
      </c>
      <c r="AE243" s="20">
        <v>5</v>
      </c>
      <c r="AF243" s="20" t="s">
        <v>53</v>
      </c>
      <c r="AG243" s="27" t="s">
        <v>54</v>
      </c>
      <c r="AH243" s="27">
        <v>3</v>
      </c>
      <c r="AI243" s="21" t="s">
        <v>55</v>
      </c>
      <c r="AJ243" s="16">
        <v>1963</v>
      </c>
      <c r="AK243" s="29">
        <f t="shared" si="71"/>
        <v>17.834105569183247</v>
      </c>
      <c r="AL243" s="16">
        <v>434</v>
      </c>
      <c r="AM243" s="16">
        <f t="shared" si="72"/>
        <v>8127</v>
      </c>
      <c r="AN243" s="34">
        <f t="shared" si="73"/>
        <v>77.223489167616876</v>
      </c>
    </row>
    <row r="244" spans="1:40" x14ac:dyDescent="0.3">
      <c r="A244" s="15">
        <v>43676</v>
      </c>
      <c r="B244" s="2" t="s">
        <v>64</v>
      </c>
      <c r="C244" s="2">
        <v>19</v>
      </c>
      <c r="D244" s="2" t="s">
        <v>65</v>
      </c>
      <c r="E244" s="31">
        <v>43362</v>
      </c>
      <c r="F244" s="15">
        <f t="shared" si="75"/>
        <v>43529</v>
      </c>
      <c r="G244" s="32"/>
      <c r="H244" s="32"/>
      <c r="I244" s="32"/>
      <c r="J244" s="16">
        <v>8706</v>
      </c>
      <c r="K244" s="16">
        <v>36</v>
      </c>
      <c r="L244" s="33">
        <v>43682</v>
      </c>
      <c r="M244" s="33">
        <f>SUM(L244+29)</f>
        <v>43711</v>
      </c>
      <c r="N244" s="4">
        <f t="shared" si="63"/>
        <v>45.714285714285715</v>
      </c>
      <c r="O244" s="18" t="s">
        <v>145</v>
      </c>
      <c r="P244" s="19">
        <f t="shared" si="64"/>
        <v>6</v>
      </c>
      <c r="Q244" s="2">
        <v>2</v>
      </c>
      <c r="R244" s="2" t="s">
        <v>44</v>
      </c>
      <c r="S244" s="28" t="s">
        <v>46</v>
      </c>
      <c r="T244" s="2">
        <v>1</v>
      </c>
      <c r="U244" s="16">
        <v>254</v>
      </c>
      <c r="V244" s="34">
        <f t="shared" si="65"/>
        <v>2.917528141511601</v>
      </c>
      <c r="W244" s="23">
        <f t="shared" si="66"/>
        <v>8452</v>
      </c>
      <c r="X244" s="35">
        <f t="shared" si="67"/>
        <v>97.08247185848839</v>
      </c>
      <c r="Y244" s="16">
        <v>596</v>
      </c>
      <c r="Z244" s="36">
        <f t="shared" si="68"/>
        <v>6.8458534344130486</v>
      </c>
      <c r="AA244" s="16">
        <f t="shared" si="79"/>
        <v>7856</v>
      </c>
      <c r="AB244" s="32">
        <v>502</v>
      </c>
      <c r="AC244" s="26">
        <f t="shared" si="69"/>
        <v>6.3900203665987778</v>
      </c>
      <c r="AD244" s="32">
        <f t="shared" si="70"/>
        <v>7354</v>
      </c>
      <c r="AE244" s="20">
        <v>2</v>
      </c>
      <c r="AF244" s="20" t="s">
        <v>42</v>
      </c>
      <c r="AG244" s="27" t="s">
        <v>54</v>
      </c>
      <c r="AH244" s="27">
        <v>2</v>
      </c>
      <c r="AI244" s="21" t="s">
        <v>43</v>
      </c>
      <c r="AJ244" s="16">
        <v>1235</v>
      </c>
      <c r="AK244" s="29">
        <f t="shared" si="71"/>
        <v>15.720468431771893</v>
      </c>
      <c r="AL244" s="16">
        <v>353</v>
      </c>
      <c r="AM244" s="16">
        <f t="shared" si="72"/>
        <v>5766</v>
      </c>
      <c r="AN244" s="34">
        <f t="shared" si="73"/>
        <v>78.406309491433234</v>
      </c>
    </row>
    <row r="245" spans="1:40" x14ac:dyDescent="0.3">
      <c r="A245" s="15">
        <v>43752</v>
      </c>
      <c r="B245" s="2" t="s">
        <v>67</v>
      </c>
      <c r="C245" s="2">
        <v>2</v>
      </c>
      <c r="D245" s="2" t="s">
        <v>54</v>
      </c>
      <c r="E245" s="15">
        <v>43432</v>
      </c>
      <c r="F245" s="15">
        <f t="shared" si="75"/>
        <v>43599</v>
      </c>
      <c r="G245" s="32">
        <v>5600</v>
      </c>
      <c r="H245" s="32">
        <v>5593</v>
      </c>
      <c r="I245" s="32">
        <f t="shared" ref="I245:I251" si="80">SUM(G245-H245)</f>
        <v>7</v>
      </c>
      <c r="J245" s="16">
        <v>5593</v>
      </c>
      <c r="K245" s="16">
        <v>46</v>
      </c>
      <c r="L245" s="15">
        <v>43753</v>
      </c>
      <c r="M245" s="15">
        <f t="shared" ref="M245:M268" si="81">SUM(L245+28)</f>
        <v>43781</v>
      </c>
      <c r="N245" s="4">
        <f t="shared" si="63"/>
        <v>45.857142857142854</v>
      </c>
      <c r="O245" s="18" t="s">
        <v>145</v>
      </c>
      <c r="P245" s="19">
        <f t="shared" si="64"/>
        <v>1</v>
      </c>
      <c r="Q245" s="2">
        <v>5</v>
      </c>
      <c r="R245" s="2" t="s">
        <v>44</v>
      </c>
      <c r="S245" s="28" t="s">
        <v>46</v>
      </c>
      <c r="T245" s="2">
        <v>1</v>
      </c>
      <c r="U245" s="16">
        <v>307</v>
      </c>
      <c r="V245" s="22">
        <f t="shared" si="65"/>
        <v>5.4890041122832116</v>
      </c>
      <c r="W245" s="23">
        <f t="shared" si="66"/>
        <v>5286</v>
      </c>
      <c r="X245" s="24">
        <f t="shared" si="67"/>
        <v>94.510995887716788</v>
      </c>
      <c r="Y245" s="16">
        <v>316</v>
      </c>
      <c r="Z245" s="25">
        <f t="shared" si="68"/>
        <v>5.6499195422849997</v>
      </c>
      <c r="AA245" s="17">
        <f t="shared" si="79"/>
        <v>4970</v>
      </c>
      <c r="AB245" s="16">
        <v>166</v>
      </c>
      <c r="AC245" s="26">
        <f t="shared" si="69"/>
        <v>3.3400402414486923</v>
      </c>
      <c r="AD245" s="17">
        <f t="shared" si="70"/>
        <v>4804</v>
      </c>
      <c r="AE245" s="20">
        <v>2.2999999999999998</v>
      </c>
      <c r="AF245" s="20" t="s">
        <v>44</v>
      </c>
      <c r="AG245" s="27" t="s">
        <v>45</v>
      </c>
      <c r="AH245" s="27">
        <v>1</v>
      </c>
      <c r="AI245" s="28" t="s">
        <v>46</v>
      </c>
      <c r="AJ245" s="16">
        <v>721</v>
      </c>
      <c r="AK245" s="29">
        <f t="shared" si="71"/>
        <v>14.507042253521126</v>
      </c>
      <c r="AL245" s="16">
        <v>131</v>
      </c>
      <c r="AM245" s="17">
        <f t="shared" si="72"/>
        <v>3952</v>
      </c>
      <c r="AN245" s="22">
        <f t="shared" si="73"/>
        <v>82.264779350541218</v>
      </c>
    </row>
    <row r="246" spans="1:40" x14ac:dyDescent="0.3">
      <c r="A246" s="37">
        <v>43749</v>
      </c>
      <c r="B246" s="38" t="s">
        <v>68</v>
      </c>
      <c r="C246" s="38">
        <v>4</v>
      </c>
      <c r="D246" s="2" t="s">
        <v>45</v>
      </c>
      <c r="E246" s="37">
        <v>43432</v>
      </c>
      <c r="F246" s="37">
        <f t="shared" si="75"/>
        <v>43599</v>
      </c>
      <c r="G246" s="38">
        <v>9100</v>
      </c>
      <c r="H246" s="38">
        <v>9088</v>
      </c>
      <c r="I246" s="38">
        <f t="shared" si="80"/>
        <v>12</v>
      </c>
      <c r="J246" s="38">
        <v>9088</v>
      </c>
      <c r="K246" s="38">
        <v>46</v>
      </c>
      <c r="L246" s="37">
        <v>43753</v>
      </c>
      <c r="M246" s="37">
        <f t="shared" si="81"/>
        <v>43781</v>
      </c>
      <c r="N246" s="39">
        <f t="shared" si="63"/>
        <v>45.857142857142854</v>
      </c>
      <c r="O246" s="18" t="s">
        <v>145</v>
      </c>
      <c r="P246" s="40">
        <f t="shared" si="64"/>
        <v>4</v>
      </c>
      <c r="Q246" s="38">
        <v>8.9</v>
      </c>
      <c r="R246" s="42" t="s">
        <v>42</v>
      </c>
      <c r="S246" s="21" t="s">
        <v>43</v>
      </c>
      <c r="T246" s="38">
        <v>2</v>
      </c>
      <c r="U246" s="38">
        <v>187</v>
      </c>
      <c r="V246" s="44">
        <f t="shared" si="65"/>
        <v>2.0576584507042255</v>
      </c>
      <c r="W246" s="40">
        <f t="shared" si="66"/>
        <v>8901</v>
      </c>
      <c r="X246" s="24">
        <f t="shared" si="67"/>
        <v>97.942341549295776</v>
      </c>
      <c r="Y246" s="38">
        <v>407</v>
      </c>
      <c r="Z246" s="25">
        <f t="shared" si="68"/>
        <v>4.478433098591549</v>
      </c>
      <c r="AA246" s="42">
        <f t="shared" si="79"/>
        <v>8494</v>
      </c>
      <c r="AB246" s="38">
        <v>89</v>
      </c>
      <c r="AC246" s="26">
        <f t="shared" si="69"/>
        <v>1.0477984459618555</v>
      </c>
      <c r="AD246" s="42">
        <f t="shared" si="70"/>
        <v>8405</v>
      </c>
      <c r="AE246" s="42">
        <v>1.3</v>
      </c>
      <c r="AF246" s="42" t="s">
        <v>44</v>
      </c>
      <c r="AG246" s="42" t="s">
        <v>45</v>
      </c>
      <c r="AH246" s="27">
        <v>1</v>
      </c>
      <c r="AI246" s="28" t="s">
        <v>46</v>
      </c>
      <c r="AJ246" s="38">
        <v>994</v>
      </c>
      <c r="AK246" s="29">
        <f t="shared" si="71"/>
        <v>11.702378149281847</v>
      </c>
      <c r="AL246" s="38">
        <v>165</v>
      </c>
      <c r="AM246" s="42">
        <f t="shared" si="72"/>
        <v>7246</v>
      </c>
      <c r="AN246" s="44">
        <f t="shared" si="73"/>
        <v>86.210588935157645</v>
      </c>
    </row>
    <row r="247" spans="1:40" ht="24" x14ac:dyDescent="0.3">
      <c r="A247" s="47">
        <v>43567</v>
      </c>
      <c r="B247" s="48" t="s">
        <v>116</v>
      </c>
      <c r="C247" s="48">
        <v>5</v>
      </c>
      <c r="D247" s="2" t="s">
        <v>45</v>
      </c>
      <c r="E247" s="47">
        <v>43250</v>
      </c>
      <c r="F247" s="47">
        <f t="shared" si="75"/>
        <v>43417</v>
      </c>
      <c r="G247" s="48">
        <v>8944</v>
      </c>
      <c r="H247" s="48">
        <v>8927</v>
      </c>
      <c r="I247" s="48">
        <f t="shared" si="80"/>
        <v>17</v>
      </c>
      <c r="J247" s="48">
        <v>8479</v>
      </c>
      <c r="K247" s="48">
        <v>20</v>
      </c>
      <c r="L247" s="47">
        <v>43571</v>
      </c>
      <c r="M247" s="47">
        <f t="shared" si="81"/>
        <v>43599</v>
      </c>
      <c r="N247" s="49">
        <f t="shared" si="63"/>
        <v>45.857142857142854</v>
      </c>
      <c r="O247" s="18" t="s">
        <v>145</v>
      </c>
      <c r="P247" s="50">
        <f t="shared" si="64"/>
        <v>4</v>
      </c>
      <c r="Q247" s="48" t="s">
        <v>95</v>
      </c>
      <c r="R247" s="48" t="s">
        <v>42</v>
      </c>
      <c r="S247" s="21" t="s">
        <v>43</v>
      </c>
      <c r="T247" s="48">
        <v>2</v>
      </c>
      <c r="U247" s="48">
        <v>119</v>
      </c>
      <c r="V247" s="51">
        <f t="shared" si="65"/>
        <v>1.4034673900224084</v>
      </c>
      <c r="W247" s="50">
        <f t="shared" si="66"/>
        <v>8360</v>
      </c>
      <c r="X247" s="35">
        <f t="shared" si="67"/>
        <v>98.596532609977601</v>
      </c>
      <c r="Y247" s="48">
        <v>318</v>
      </c>
      <c r="Z247" s="36">
        <f t="shared" si="68"/>
        <v>3.7504422691355113</v>
      </c>
      <c r="AA247" s="48">
        <f t="shared" si="79"/>
        <v>8042</v>
      </c>
      <c r="AB247" s="48">
        <v>57</v>
      </c>
      <c r="AC247" s="26">
        <f t="shared" si="69"/>
        <v>0.70877891071872667</v>
      </c>
      <c r="AD247" s="48">
        <f t="shared" si="70"/>
        <v>7985</v>
      </c>
      <c r="AE247" s="52">
        <v>5</v>
      </c>
      <c r="AF247" s="52" t="s">
        <v>53</v>
      </c>
      <c r="AG247" s="52" t="s">
        <v>54</v>
      </c>
      <c r="AH247" s="27">
        <v>3</v>
      </c>
      <c r="AI247" s="21" t="s">
        <v>55</v>
      </c>
      <c r="AJ247" s="48">
        <v>650</v>
      </c>
      <c r="AK247" s="29">
        <f t="shared" si="71"/>
        <v>8.0825665257398658</v>
      </c>
      <c r="AL247" s="48">
        <v>132</v>
      </c>
      <c r="AM247" s="48">
        <f t="shared" si="72"/>
        <v>7203</v>
      </c>
      <c r="AN247" s="51">
        <f t="shared" si="73"/>
        <v>90.206637445209765</v>
      </c>
    </row>
    <row r="248" spans="1:40" ht="24" x14ac:dyDescent="0.3">
      <c r="A248" s="15">
        <v>43528</v>
      </c>
      <c r="B248" s="2" t="s">
        <v>150</v>
      </c>
      <c r="C248" s="2">
        <v>13</v>
      </c>
      <c r="D248" s="2" t="s">
        <v>62</v>
      </c>
      <c r="E248" s="15">
        <v>43215</v>
      </c>
      <c r="F248" s="15">
        <f t="shared" si="75"/>
        <v>43382</v>
      </c>
      <c r="G248" s="32">
        <v>8300</v>
      </c>
      <c r="H248" s="32">
        <v>8296</v>
      </c>
      <c r="I248" s="32">
        <f t="shared" si="80"/>
        <v>4</v>
      </c>
      <c r="J248" s="16">
        <v>8296</v>
      </c>
      <c r="K248" s="16">
        <v>15</v>
      </c>
      <c r="L248" s="33">
        <v>43536</v>
      </c>
      <c r="M248" s="33">
        <f t="shared" si="81"/>
        <v>43564</v>
      </c>
      <c r="N248" s="4">
        <f t="shared" ref="N248:N307" si="82">_xlfn.DAYS(L248,E248)/7</f>
        <v>45.857142857142854</v>
      </c>
      <c r="O248" s="18" t="s">
        <v>145</v>
      </c>
      <c r="P248" s="19">
        <f t="shared" ref="P248:P307" si="83">L248-A248</f>
        <v>8</v>
      </c>
      <c r="Q248" s="2">
        <v>12</v>
      </c>
      <c r="R248" s="2" t="s">
        <v>44</v>
      </c>
      <c r="S248" s="28" t="s">
        <v>46</v>
      </c>
      <c r="T248" s="2">
        <v>1</v>
      </c>
      <c r="U248" s="16">
        <v>1030</v>
      </c>
      <c r="V248" s="34">
        <f t="shared" ref="V248:V307" si="84">SUM(U248/J248*100)</f>
        <v>12.415621986499518</v>
      </c>
      <c r="W248" s="23">
        <f t="shared" ref="W248:W307" si="85">(J248-U248)</f>
        <v>7266</v>
      </c>
      <c r="X248" s="35">
        <f t="shared" ref="X248:X307" si="86">(W248/J248*100)</f>
        <v>87.584378013500483</v>
      </c>
      <c r="Y248" s="16">
        <v>874</v>
      </c>
      <c r="Z248" s="36">
        <f t="shared" ref="Z248:Z307" si="87">SUM(Y248/J248*100)</f>
        <v>10.53519768563163</v>
      </c>
      <c r="AA248" s="16">
        <f t="shared" si="79"/>
        <v>6392</v>
      </c>
      <c r="AB248" s="32">
        <v>192</v>
      </c>
      <c r="AC248" s="26">
        <f t="shared" ref="AC248:AC307" si="88">100*AB248/AA248</f>
        <v>3.0037546933667083</v>
      </c>
      <c r="AD248" s="32">
        <f t="shared" ref="AD248:AD307" si="89">SUM(AA248-AB248)</f>
        <v>6200</v>
      </c>
      <c r="AE248" s="20" t="s">
        <v>75</v>
      </c>
      <c r="AF248" s="20" t="s">
        <v>53</v>
      </c>
      <c r="AG248" s="27" t="s">
        <v>54</v>
      </c>
      <c r="AH248" s="27">
        <v>3</v>
      </c>
      <c r="AI248" s="21" t="s">
        <v>55</v>
      </c>
      <c r="AJ248" s="16">
        <v>955</v>
      </c>
      <c r="AK248" s="29">
        <f t="shared" ref="AK248:AK307" si="90">100*AJ248/AA248</f>
        <v>14.940550688360451</v>
      </c>
      <c r="AL248" s="16">
        <v>154</v>
      </c>
      <c r="AM248" s="16">
        <f t="shared" ref="AM248:AM307" si="91">SUM(AD248-AJ248-AL248)</f>
        <v>5091</v>
      </c>
      <c r="AN248" s="34">
        <f t="shared" ref="AN248:AN307" si="92">SUM(AM248/AD248*100)</f>
        <v>82.112903225806448</v>
      </c>
    </row>
    <row r="249" spans="1:40" ht="24" x14ac:dyDescent="0.3">
      <c r="A249" s="37">
        <v>43754</v>
      </c>
      <c r="B249" s="38" t="s">
        <v>68</v>
      </c>
      <c r="C249" s="38">
        <v>4</v>
      </c>
      <c r="D249" s="2" t="s">
        <v>45</v>
      </c>
      <c r="E249" s="37">
        <v>43432</v>
      </c>
      <c r="F249" s="37">
        <f t="shared" si="75"/>
        <v>43599</v>
      </c>
      <c r="G249" s="38">
        <v>6900</v>
      </c>
      <c r="H249" s="38">
        <v>6888</v>
      </c>
      <c r="I249" s="38">
        <f t="shared" si="80"/>
        <v>12</v>
      </c>
      <c r="J249" s="38">
        <v>6888</v>
      </c>
      <c r="K249" s="38" t="s">
        <v>56</v>
      </c>
      <c r="L249" s="37">
        <v>43755</v>
      </c>
      <c r="M249" s="37">
        <f t="shared" si="81"/>
        <v>43783</v>
      </c>
      <c r="N249" s="39">
        <f t="shared" si="82"/>
        <v>46.142857142857146</v>
      </c>
      <c r="O249" s="18" t="s">
        <v>145</v>
      </c>
      <c r="P249" s="40">
        <f t="shared" si="83"/>
        <v>1</v>
      </c>
      <c r="Q249" s="38">
        <v>3.11</v>
      </c>
      <c r="R249" s="38" t="s">
        <v>44</v>
      </c>
      <c r="S249" s="28" t="s">
        <v>46</v>
      </c>
      <c r="T249" s="38">
        <v>1</v>
      </c>
      <c r="U249" s="38">
        <v>160</v>
      </c>
      <c r="V249" s="44">
        <f t="shared" si="84"/>
        <v>2.3228803716608595</v>
      </c>
      <c r="W249" s="40">
        <f t="shared" si="85"/>
        <v>6728</v>
      </c>
      <c r="X249" s="24">
        <f t="shared" si="86"/>
        <v>97.677119628339142</v>
      </c>
      <c r="Y249" s="38">
        <v>215</v>
      </c>
      <c r="Z249" s="25">
        <f t="shared" si="87"/>
        <v>3.1213704994192799</v>
      </c>
      <c r="AA249" s="42">
        <f t="shared" si="79"/>
        <v>6513</v>
      </c>
      <c r="AB249" s="38">
        <v>215</v>
      </c>
      <c r="AC249" s="26">
        <f t="shared" si="88"/>
        <v>3.3010901274374329</v>
      </c>
      <c r="AD249" s="42">
        <f t="shared" si="89"/>
        <v>6298</v>
      </c>
      <c r="AE249" s="42">
        <v>6</v>
      </c>
      <c r="AF249" s="42" t="s">
        <v>53</v>
      </c>
      <c r="AG249" s="42" t="s">
        <v>54</v>
      </c>
      <c r="AH249" s="27">
        <v>3</v>
      </c>
      <c r="AI249" s="21" t="s">
        <v>55</v>
      </c>
      <c r="AJ249" s="38">
        <v>609</v>
      </c>
      <c r="AK249" s="29">
        <f t="shared" si="90"/>
        <v>9.3505297098111466</v>
      </c>
      <c r="AL249" s="38">
        <v>113</v>
      </c>
      <c r="AM249" s="42">
        <f t="shared" si="91"/>
        <v>5576</v>
      </c>
      <c r="AN249" s="44">
        <f t="shared" si="92"/>
        <v>88.536043188313755</v>
      </c>
    </row>
    <row r="250" spans="1:40" x14ac:dyDescent="0.3">
      <c r="A250" s="15">
        <v>43570</v>
      </c>
      <c r="B250" s="30" t="s">
        <v>124</v>
      </c>
      <c r="C250" s="30">
        <v>11</v>
      </c>
      <c r="D250" s="2" t="s">
        <v>48</v>
      </c>
      <c r="E250" s="15">
        <v>43250</v>
      </c>
      <c r="F250" s="15">
        <f t="shared" si="75"/>
        <v>43417</v>
      </c>
      <c r="G250" s="32">
        <v>5946</v>
      </c>
      <c r="H250" s="32">
        <v>5926</v>
      </c>
      <c r="I250" s="32">
        <f t="shared" si="80"/>
        <v>20</v>
      </c>
      <c r="J250" s="16">
        <v>5926</v>
      </c>
      <c r="K250" s="16" t="s">
        <v>103</v>
      </c>
      <c r="L250" s="33">
        <v>43573</v>
      </c>
      <c r="M250" s="33">
        <f t="shared" si="81"/>
        <v>43601</v>
      </c>
      <c r="N250" s="4">
        <f t="shared" si="82"/>
        <v>46.142857142857146</v>
      </c>
      <c r="O250" s="18" t="s">
        <v>145</v>
      </c>
      <c r="P250" s="19">
        <f t="shared" si="83"/>
        <v>3</v>
      </c>
      <c r="Q250" s="2">
        <v>10</v>
      </c>
      <c r="R250" s="2" t="s">
        <v>44</v>
      </c>
      <c r="S250" s="28" t="s">
        <v>46</v>
      </c>
      <c r="T250" s="2">
        <v>1</v>
      </c>
      <c r="U250" s="16">
        <v>82</v>
      </c>
      <c r="V250" s="34">
        <f t="shared" si="84"/>
        <v>1.3837327033412081</v>
      </c>
      <c r="W250" s="23">
        <f t="shared" si="85"/>
        <v>5844</v>
      </c>
      <c r="X250" s="35">
        <f t="shared" si="86"/>
        <v>98.616267296658791</v>
      </c>
      <c r="Y250" s="16">
        <v>374</v>
      </c>
      <c r="Z250" s="36">
        <f t="shared" si="87"/>
        <v>6.3111711103611201</v>
      </c>
      <c r="AA250" s="16">
        <f t="shared" si="79"/>
        <v>5470</v>
      </c>
      <c r="AB250" s="32">
        <v>222</v>
      </c>
      <c r="AC250" s="26">
        <f t="shared" si="88"/>
        <v>4.0585009140767827</v>
      </c>
      <c r="AD250" s="32">
        <f t="shared" si="89"/>
        <v>5248</v>
      </c>
      <c r="AE250" s="20">
        <v>4</v>
      </c>
      <c r="AF250" s="20" t="s">
        <v>44</v>
      </c>
      <c r="AG250" s="27" t="s">
        <v>45</v>
      </c>
      <c r="AH250" s="27">
        <v>1</v>
      </c>
      <c r="AI250" s="28" t="s">
        <v>46</v>
      </c>
      <c r="AJ250" s="16">
        <v>777</v>
      </c>
      <c r="AK250" s="29">
        <f t="shared" si="90"/>
        <v>14.204753199268739</v>
      </c>
      <c r="AL250" s="16">
        <v>81</v>
      </c>
      <c r="AM250" s="16">
        <f t="shared" si="91"/>
        <v>4390</v>
      </c>
      <c r="AN250" s="34">
        <f t="shared" si="92"/>
        <v>83.650914634146346</v>
      </c>
    </row>
    <row r="251" spans="1:40" x14ac:dyDescent="0.3">
      <c r="A251" s="15">
        <v>43535</v>
      </c>
      <c r="B251" s="2" t="s">
        <v>141</v>
      </c>
      <c r="C251" s="2">
        <v>16</v>
      </c>
      <c r="D251" s="30" t="s">
        <v>52</v>
      </c>
      <c r="E251" s="15">
        <v>43215</v>
      </c>
      <c r="F251" s="15">
        <f t="shared" si="75"/>
        <v>43382</v>
      </c>
      <c r="G251" s="32">
        <v>5330</v>
      </c>
      <c r="H251" s="32">
        <v>5327</v>
      </c>
      <c r="I251" s="32">
        <f t="shared" si="80"/>
        <v>3</v>
      </c>
      <c r="J251" s="16">
        <v>5327</v>
      </c>
      <c r="K251" s="16" t="s">
        <v>164</v>
      </c>
      <c r="L251" s="33">
        <v>43538</v>
      </c>
      <c r="M251" s="33">
        <f t="shared" si="81"/>
        <v>43566</v>
      </c>
      <c r="N251" s="4">
        <f t="shared" si="82"/>
        <v>46.142857142857146</v>
      </c>
      <c r="O251" s="18" t="s">
        <v>145</v>
      </c>
      <c r="P251" s="19">
        <f t="shared" si="83"/>
        <v>3</v>
      </c>
      <c r="Q251" s="2" t="s">
        <v>144</v>
      </c>
      <c r="R251" s="2" t="s">
        <v>44</v>
      </c>
      <c r="S251" s="28" t="s">
        <v>46</v>
      </c>
      <c r="T251" s="2">
        <v>1</v>
      </c>
      <c r="U251" s="16">
        <v>686</v>
      </c>
      <c r="V251" s="34">
        <f t="shared" si="84"/>
        <v>12.87779237844941</v>
      </c>
      <c r="W251" s="23">
        <f t="shared" si="85"/>
        <v>4641</v>
      </c>
      <c r="X251" s="35">
        <f t="shared" si="86"/>
        <v>87.122207621550601</v>
      </c>
      <c r="Y251" s="16">
        <v>290</v>
      </c>
      <c r="Z251" s="36">
        <f t="shared" si="87"/>
        <v>5.4439647080908582</v>
      </c>
      <c r="AA251" s="16">
        <f t="shared" si="79"/>
        <v>4351</v>
      </c>
      <c r="AB251" s="32">
        <v>103</v>
      </c>
      <c r="AC251" s="26">
        <f t="shared" si="88"/>
        <v>2.367271891519191</v>
      </c>
      <c r="AD251" s="32">
        <f t="shared" si="89"/>
        <v>4248</v>
      </c>
      <c r="AE251" s="20" t="s">
        <v>63</v>
      </c>
      <c r="AF251" s="20" t="s">
        <v>44</v>
      </c>
      <c r="AG251" s="27" t="s">
        <v>45</v>
      </c>
      <c r="AH251" s="27">
        <v>1</v>
      </c>
      <c r="AI251" s="28" t="s">
        <v>46</v>
      </c>
      <c r="AJ251" s="16">
        <v>865</v>
      </c>
      <c r="AK251" s="29">
        <f t="shared" si="90"/>
        <v>19.880487244311652</v>
      </c>
      <c r="AL251" s="16">
        <v>80</v>
      </c>
      <c r="AM251" s="16">
        <f t="shared" si="91"/>
        <v>3303</v>
      </c>
      <c r="AN251" s="34">
        <f t="shared" si="92"/>
        <v>77.754237288135599</v>
      </c>
    </row>
    <row r="252" spans="1:40" x14ac:dyDescent="0.3">
      <c r="A252" s="15">
        <v>43486</v>
      </c>
      <c r="B252" s="2" t="s">
        <v>172</v>
      </c>
      <c r="C252" s="2">
        <v>8</v>
      </c>
      <c r="D252" s="2" t="s">
        <v>48</v>
      </c>
      <c r="E252" s="15">
        <v>43168</v>
      </c>
      <c r="F252" s="15">
        <f t="shared" si="75"/>
        <v>43335</v>
      </c>
      <c r="G252" s="32"/>
      <c r="H252" s="32"/>
      <c r="I252" s="32"/>
      <c r="J252" s="16">
        <v>1608</v>
      </c>
      <c r="K252" s="16">
        <v>9</v>
      </c>
      <c r="L252" s="33">
        <v>43494</v>
      </c>
      <c r="M252" s="33">
        <f t="shared" si="81"/>
        <v>43522</v>
      </c>
      <c r="N252" s="4">
        <f t="shared" si="82"/>
        <v>46.571428571428569</v>
      </c>
      <c r="O252" s="18" t="s">
        <v>145</v>
      </c>
      <c r="P252" s="19">
        <f t="shared" si="83"/>
        <v>8</v>
      </c>
      <c r="Q252" s="2">
        <v>11</v>
      </c>
      <c r="R252" s="2" t="s">
        <v>44</v>
      </c>
      <c r="S252" s="28" t="s">
        <v>46</v>
      </c>
      <c r="T252" s="2">
        <v>1</v>
      </c>
      <c r="U252" s="16">
        <v>67</v>
      </c>
      <c r="V252" s="34">
        <f t="shared" si="84"/>
        <v>4.1666666666666661</v>
      </c>
      <c r="W252" s="23">
        <f t="shared" si="85"/>
        <v>1541</v>
      </c>
      <c r="X252" s="35">
        <f t="shared" si="86"/>
        <v>95.833333333333343</v>
      </c>
      <c r="Y252" s="16">
        <v>86</v>
      </c>
      <c r="Z252" s="36">
        <f t="shared" si="87"/>
        <v>5.3482587064676617</v>
      </c>
      <c r="AA252" s="16">
        <f t="shared" si="79"/>
        <v>1455</v>
      </c>
      <c r="AB252" s="32">
        <v>27</v>
      </c>
      <c r="AC252" s="26">
        <f t="shared" si="88"/>
        <v>1.8556701030927836</v>
      </c>
      <c r="AD252" s="32">
        <f t="shared" si="89"/>
        <v>1428</v>
      </c>
      <c r="AE252" s="20">
        <v>3</v>
      </c>
      <c r="AF252" s="20" t="s">
        <v>42</v>
      </c>
      <c r="AG252" s="27" t="s">
        <v>54</v>
      </c>
      <c r="AH252" s="27">
        <v>2</v>
      </c>
      <c r="AI252" s="21" t="s">
        <v>43</v>
      </c>
      <c r="AJ252" s="16">
        <v>170</v>
      </c>
      <c r="AK252" s="29">
        <f t="shared" si="90"/>
        <v>11.683848797250858</v>
      </c>
      <c r="AL252" s="16">
        <v>51</v>
      </c>
      <c r="AM252" s="16">
        <f t="shared" si="91"/>
        <v>1207</v>
      </c>
      <c r="AN252" s="34">
        <f t="shared" si="92"/>
        <v>84.523809523809518</v>
      </c>
    </row>
    <row r="253" spans="1:40" x14ac:dyDescent="0.3">
      <c r="A253" s="15">
        <v>43493</v>
      </c>
      <c r="B253" s="2" t="s">
        <v>172</v>
      </c>
      <c r="C253" s="2">
        <v>8</v>
      </c>
      <c r="D253" s="2" t="s">
        <v>48</v>
      </c>
      <c r="E253" s="15">
        <v>43168</v>
      </c>
      <c r="F253" s="15">
        <f t="shared" si="75"/>
        <v>43335</v>
      </c>
      <c r="G253" s="32">
        <v>6955</v>
      </c>
      <c r="H253" s="32">
        <v>6946</v>
      </c>
      <c r="I253" s="32">
        <f>SUM(G253-H253)</f>
        <v>9</v>
      </c>
      <c r="J253" s="16">
        <v>6946</v>
      </c>
      <c r="K253" s="16" t="s">
        <v>140</v>
      </c>
      <c r="L253" s="33">
        <v>43496</v>
      </c>
      <c r="M253" s="33">
        <f t="shared" si="81"/>
        <v>43524</v>
      </c>
      <c r="N253" s="4">
        <f t="shared" si="82"/>
        <v>46.857142857142854</v>
      </c>
      <c r="O253" s="18" t="s">
        <v>145</v>
      </c>
      <c r="P253" s="19">
        <f t="shared" si="83"/>
        <v>3</v>
      </c>
      <c r="Q253" s="2">
        <v>2</v>
      </c>
      <c r="R253" s="2" t="s">
        <v>44</v>
      </c>
      <c r="S253" s="28" t="s">
        <v>46</v>
      </c>
      <c r="T253" s="2">
        <v>1</v>
      </c>
      <c r="U253" s="16">
        <v>336</v>
      </c>
      <c r="V253" s="34">
        <f t="shared" si="84"/>
        <v>4.8373164411171903</v>
      </c>
      <c r="W253" s="23">
        <f t="shared" si="85"/>
        <v>6610</v>
      </c>
      <c r="X253" s="35">
        <f t="shared" si="86"/>
        <v>95.162683558882804</v>
      </c>
      <c r="Y253" s="16">
        <v>299</v>
      </c>
      <c r="Z253" s="36">
        <f t="shared" si="87"/>
        <v>4.3046357615894042</v>
      </c>
      <c r="AA253" s="16">
        <f t="shared" si="79"/>
        <v>6311</v>
      </c>
      <c r="AB253" s="32">
        <v>177</v>
      </c>
      <c r="AC253" s="26">
        <f t="shared" si="88"/>
        <v>2.8046268420218667</v>
      </c>
      <c r="AD253" s="32">
        <f t="shared" si="89"/>
        <v>6134</v>
      </c>
      <c r="AE253" s="20">
        <v>3</v>
      </c>
      <c r="AF253" s="20" t="s">
        <v>44</v>
      </c>
      <c r="AG253" s="27" t="s">
        <v>45</v>
      </c>
      <c r="AH253" s="27">
        <v>1</v>
      </c>
      <c r="AI253" s="28" t="s">
        <v>46</v>
      </c>
      <c r="AJ253" s="16">
        <v>713</v>
      </c>
      <c r="AK253" s="29">
        <f t="shared" si="90"/>
        <v>11.297734115037237</v>
      </c>
      <c r="AL253" s="16">
        <v>170</v>
      </c>
      <c r="AM253" s="16">
        <f t="shared" si="91"/>
        <v>5251</v>
      </c>
      <c r="AN253" s="34">
        <f t="shared" si="92"/>
        <v>85.604825562438862</v>
      </c>
    </row>
    <row r="254" spans="1:40" ht="24" x14ac:dyDescent="0.3">
      <c r="A254" s="15">
        <v>43575</v>
      </c>
      <c r="B254" s="30" t="s">
        <v>124</v>
      </c>
      <c r="C254" s="30">
        <v>11</v>
      </c>
      <c r="D254" s="2" t="s">
        <v>48</v>
      </c>
      <c r="E254" s="15">
        <v>43250</v>
      </c>
      <c r="F254" s="15">
        <f t="shared" ref="F254:F313" si="93">SUM(E254+167)</f>
        <v>43417</v>
      </c>
      <c r="G254" s="32">
        <v>4974</v>
      </c>
      <c r="H254" s="32">
        <v>4968</v>
      </c>
      <c r="I254" s="32">
        <f>SUM(G254-H254)</f>
        <v>6</v>
      </c>
      <c r="J254" s="16">
        <v>4968</v>
      </c>
      <c r="K254" s="16">
        <v>21</v>
      </c>
      <c r="L254" s="33">
        <v>43578</v>
      </c>
      <c r="M254" s="33">
        <f t="shared" si="81"/>
        <v>43606</v>
      </c>
      <c r="N254" s="4">
        <f t="shared" si="82"/>
        <v>46.857142857142854</v>
      </c>
      <c r="O254" s="18" t="s">
        <v>145</v>
      </c>
      <c r="P254" s="19">
        <f t="shared" si="83"/>
        <v>3</v>
      </c>
      <c r="Q254" s="2" t="s">
        <v>70</v>
      </c>
      <c r="R254" s="2" t="s">
        <v>42</v>
      </c>
      <c r="S254" s="21" t="s">
        <v>43</v>
      </c>
      <c r="T254" s="2">
        <v>2</v>
      </c>
      <c r="U254" s="16">
        <v>173</v>
      </c>
      <c r="V254" s="34">
        <f t="shared" si="84"/>
        <v>3.4822866344605479</v>
      </c>
      <c r="W254" s="23">
        <f t="shared" si="85"/>
        <v>4795</v>
      </c>
      <c r="X254" s="35">
        <f t="shared" si="86"/>
        <v>96.51771336553945</v>
      </c>
      <c r="Y254" s="16">
        <v>200</v>
      </c>
      <c r="Z254" s="36">
        <f t="shared" si="87"/>
        <v>4.0257648953301128</v>
      </c>
      <c r="AA254" s="16">
        <f t="shared" si="79"/>
        <v>4595</v>
      </c>
      <c r="AB254" s="32">
        <v>230</v>
      </c>
      <c r="AC254" s="26">
        <f t="shared" si="88"/>
        <v>5.0054406964091402</v>
      </c>
      <c r="AD254" s="32">
        <f t="shared" si="89"/>
        <v>4365</v>
      </c>
      <c r="AE254" s="20">
        <v>5</v>
      </c>
      <c r="AF254" s="20" t="s">
        <v>53</v>
      </c>
      <c r="AG254" s="27" t="s">
        <v>54</v>
      </c>
      <c r="AH254" s="27">
        <v>3</v>
      </c>
      <c r="AI254" s="21" t="s">
        <v>55</v>
      </c>
      <c r="AJ254" s="16">
        <v>614</v>
      </c>
      <c r="AK254" s="29">
        <f t="shared" si="90"/>
        <v>13.362350380848749</v>
      </c>
      <c r="AL254" s="16">
        <v>138</v>
      </c>
      <c r="AM254" s="16">
        <f t="shared" si="91"/>
        <v>3613</v>
      </c>
      <c r="AN254" s="34">
        <f t="shared" si="92"/>
        <v>82.77205040091637</v>
      </c>
    </row>
    <row r="255" spans="1:40" x14ac:dyDescent="0.3">
      <c r="A255" s="15">
        <v>43542</v>
      </c>
      <c r="B255" s="2" t="s">
        <v>150</v>
      </c>
      <c r="C255" s="2">
        <v>13</v>
      </c>
      <c r="D255" s="2" t="s">
        <v>62</v>
      </c>
      <c r="E255" s="15">
        <v>43215</v>
      </c>
      <c r="F255" s="15">
        <f t="shared" si="93"/>
        <v>43382</v>
      </c>
      <c r="G255" s="32">
        <v>25200</v>
      </c>
      <c r="H255" s="32">
        <v>25182</v>
      </c>
      <c r="I255" s="32">
        <f>SUM(G255-H255)</f>
        <v>18</v>
      </c>
      <c r="J255" s="16">
        <v>3584</v>
      </c>
      <c r="K255" s="16">
        <v>16</v>
      </c>
      <c r="L255" s="33">
        <v>43543</v>
      </c>
      <c r="M255" s="33">
        <f t="shared" si="81"/>
        <v>43571</v>
      </c>
      <c r="N255" s="4">
        <f t="shared" si="82"/>
        <v>46.857142857142854</v>
      </c>
      <c r="O255" s="18" t="s">
        <v>145</v>
      </c>
      <c r="P255" s="19">
        <f t="shared" si="83"/>
        <v>1</v>
      </c>
      <c r="Q255" s="2">
        <v>9</v>
      </c>
      <c r="R255" s="20" t="s">
        <v>42</v>
      </c>
      <c r="S255" s="21" t="s">
        <v>43</v>
      </c>
      <c r="T255" s="2">
        <v>2</v>
      </c>
      <c r="U255" s="16">
        <v>78</v>
      </c>
      <c r="V255" s="34">
        <f t="shared" si="84"/>
        <v>2.1763392857142856</v>
      </c>
      <c r="W255" s="23">
        <f t="shared" si="85"/>
        <v>3506</v>
      </c>
      <c r="X255" s="35">
        <f t="shared" si="86"/>
        <v>97.823660714285708</v>
      </c>
      <c r="Y255" s="16">
        <v>103</v>
      </c>
      <c r="Z255" s="36">
        <f t="shared" si="87"/>
        <v>2.8738839285714284</v>
      </c>
      <c r="AA255" s="16">
        <f t="shared" si="79"/>
        <v>3403</v>
      </c>
      <c r="AB255" s="32">
        <v>32</v>
      </c>
      <c r="AC255" s="26">
        <f t="shared" si="88"/>
        <v>0.94034675286511904</v>
      </c>
      <c r="AD255" s="32">
        <f t="shared" si="89"/>
        <v>3371</v>
      </c>
      <c r="AE255" s="20">
        <v>1</v>
      </c>
      <c r="AF255" s="20" t="s">
        <v>42</v>
      </c>
      <c r="AG255" s="27" t="s">
        <v>54</v>
      </c>
      <c r="AH255" s="27">
        <v>2</v>
      </c>
      <c r="AI255" s="21" t="s">
        <v>43</v>
      </c>
      <c r="AJ255" s="16">
        <v>435</v>
      </c>
      <c r="AK255" s="29">
        <f t="shared" si="90"/>
        <v>12.782838671760212</v>
      </c>
      <c r="AL255" s="16">
        <v>40</v>
      </c>
      <c r="AM255" s="16">
        <f t="shared" si="91"/>
        <v>2896</v>
      </c>
      <c r="AN255" s="34">
        <f t="shared" si="92"/>
        <v>85.909225749035883</v>
      </c>
    </row>
    <row r="256" spans="1:40" x14ac:dyDescent="0.3">
      <c r="A256" s="15">
        <v>43684</v>
      </c>
      <c r="B256" s="2" t="s">
        <v>64</v>
      </c>
      <c r="C256" s="2">
        <v>19</v>
      </c>
      <c r="D256" s="2" t="s">
        <v>65</v>
      </c>
      <c r="E256" s="31">
        <v>43362</v>
      </c>
      <c r="F256" s="15">
        <f t="shared" si="93"/>
        <v>43529</v>
      </c>
      <c r="G256" s="32">
        <v>9600</v>
      </c>
      <c r="H256" s="32">
        <v>9564</v>
      </c>
      <c r="I256" s="32">
        <f>SUM(G256-H256)</f>
        <v>36</v>
      </c>
      <c r="J256" s="16">
        <v>9564</v>
      </c>
      <c r="K256" s="16">
        <v>37</v>
      </c>
      <c r="L256" s="33">
        <v>43690</v>
      </c>
      <c r="M256" s="33">
        <f t="shared" si="81"/>
        <v>43718</v>
      </c>
      <c r="N256" s="4">
        <f t="shared" si="82"/>
        <v>46.857142857142854</v>
      </c>
      <c r="O256" s="18" t="s">
        <v>145</v>
      </c>
      <c r="P256" s="19">
        <f t="shared" si="83"/>
        <v>6</v>
      </c>
      <c r="Q256" s="2">
        <v>3.5</v>
      </c>
      <c r="R256" s="2" t="s">
        <v>44</v>
      </c>
      <c r="S256" s="28" t="s">
        <v>46</v>
      </c>
      <c r="T256" s="2">
        <v>1</v>
      </c>
      <c r="U256" s="16">
        <v>148</v>
      </c>
      <c r="V256" s="34">
        <f t="shared" si="84"/>
        <v>1.5474696779590129</v>
      </c>
      <c r="W256" s="23">
        <f t="shared" si="85"/>
        <v>9416</v>
      </c>
      <c r="X256" s="35">
        <f t="shared" si="86"/>
        <v>98.452530322040985</v>
      </c>
      <c r="Y256" s="16">
        <v>541</v>
      </c>
      <c r="Z256" s="36">
        <f t="shared" si="87"/>
        <v>5.6566290255123377</v>
      </c>
      <c r="AA256" s="16">
        <f t="shared" si="79"/>
        <v>8875</v>
      </c>
      <c r="AB256" s="32">
        <v>363</v>
      </c>
      <c r="AC256" s="26">
        <f t="shared" si="88"/>
        <v>4.0901408450704224</v>
      </c>
      <c r="AD256" s="32">
        <f t="shared" si="89"/>
        <v>8512</v>
      </c>
      <c r="AE256" s="20">
        <v>4</v>
      </c>
      <c r="AF256" s="20" t="s">
        <v>42</v>
      </c>
      <c r="AG256" s="27" t="s">
        <v>54</v>
      </c>
      <c r="AH256" s="27">
        <v>2</v>
      </c>
      <c r="AI256" s="21" t="s">
        <v>43</v>
      </c>
      <c r="AJ256" s="16">
        <v>1410</v>
      </c>
      <c r="AK256" s="29">
        <f t="shared" si="90"/>
        <v>15.887323943661972</v>
      </c>
      <c r="AL256" s="16">
        <v>240</v>
      </c>
      <c r="AM256" s="16">
        <f t="shared" si="91"/>
        <v>6862</v>
      </c>
      <c r="AN256" s="34">
        <f t="shared" si="92"/>
        <v>80.615601503759393</v>
      </c>
    </row>
    <row r="257" spans="1:40" x14ac:dyDescent="0.3">
      <c r="A257" s="15">
        <v>43472</v>
      </c>
      <c r="B257" s="30" t="s">
        <v>175</v>
      </c>
      <c r="C257" s="30">
        <v>22</v>
      </c>
      <c r="D257" s="30" t="s">
        <v>176</v>
      </c>
      <c r="E257" s="31">
        <v>43147</v>
      </c>
      <c r="F257" s="15">
        <f t="shared" si="93"/>
        <v>43314</v>
      </c>
      <c r="G257" s="32">
        <v>2600</v>
      </c>
      <c r="H257" s="32">
        <v>2598</v>
      </c>
      <c r="I257" s="32">
        <f>SUM(G257-H257)</f>
        <v>2</v>
      </c>
      <c r="J257" s="16">
        <v>2598</v>
      </c>
      <c r="K257" s="16" t="s">
        <v>117</v>
      </c>
      <c r="L257" s="33">
        <v>43475</v>
      </c>
      <c r="M257" s="33">
        <f t="shared" si="81"/>
        <v>43503</v>
      </c>
      <c r="N257" s="4">
        <f t="shared" si="82"/>
        <v>46.857142857142854</v>
      </c>
      <c r="O257" s="18" t="s">
        <v>145</v>
      </c>
      <c r="P257" s="19">
        <f t="shared" si="83"/>
        <v>3</v>
      </c>
      <c r="Q257" s="2" t="s">
        <v>135</v>
      </c>
      <c r="R257" s="2" t="s">
        <v>44</v>
      </c>
      <c r="S257" s="28" t="s">
        <v>46</v>
      </c>
      <c r="T257" s="2">
        <v>1</v>
      </c>
      <c r="U257" s="16">
        <v>1981</v>
      </c>
      <c r="V257" s="34">
        <f t="shared" si="84"/>
        <v>76.2509622786759</v>
      </c>
      <c r="W257" s="23">
        <f t="shared" si="85"/>
        <v>617</v>
      </c>
      <c r="X257" s="35">
        <f t="shared" si="86"/>
        <v>23.749037721324097</v>
      </c>
      <c r="Y257" s="16">
        <v>65</v>
      </c>
      <c r="Z257" s="36">
        <f t="shared" si="87"/>
        <v>2.501924557351809</v>
      </c>
      <c r="AA257" s="16">
        <f t="shared" si="79"/>
        <v>552</v>
      </c>
      <c r="AB257" s="32">
        <v>56</v>
      </c>
      <c r="AC257" s="26">
        <f t="shared" si="88"/>
        <v>10.144927536231885</v>
      </c>
      <c r="AD257" s="32">
        <f t="shared" si="89"/>
        <v>496</v>
      </c>
      <c r="AE257" s="20">
        <v>3</v>
      </c>
      <c r="AF257" s="20" t="s">
        <v>44</v>
      </c>
      <c r="AG257" s="27" t="s">
        <v>45</v>
      </c>
      <c r="AH257" s="27">
        <v>1</v>
      </c>
      <c r="AI257" s="28" t="s">
        <v>46</v>
      </c>
      <c r="AJ257" s="16">
        <v>104</v>
      </c>
      <c r="AK257" s="29">
        <f t="shared" si="90"/>
        <v>18.840579710144926</v>
      </c>
      <c r="AL257" s="16">
        <v>45</v>
      </c>
      <c r="AM257" s="16">
        <f t="shared" si="91"/>
        <v>347</v>
      </c>
      <c r="AN257" s="34">
        <f t="shared" si="92"/>
        <v>69.959677419354833</v>
      </c>
    </row>
    <row r="258" spans="1:40" x14ac:dyDescent="0.3">
      <c r="A258" s="15">
        <v>43542</v>
      </c>
      <c r="B258" s="2" t="s">
        <v>150</v>
      </c>
      <c r="C258" s="2">
        <v>13</v>
      </c>
      <c r="D258" s="2" t="s">
        <v>62</v>
      </c>
      <c r="E258" s="15">
        <v>43215</v>
      </c>
      <c r="F258" s="15">
        <f t="shared" si="93"/>
        <v>43382</v>
      </c>
      <c r="G258" s="32"/>
      <c r="H258" s="32"/>
      <c r="I258" s="32"/>
      <c r="J258" s="16">
        <v>14878</v>
      </c>
      <c r="K258" s="16" t="s">
        <v>66</v>
      </c>
      <c r="L258" s="33">
        <v>43545</v>
      </c>
      <c r="M258" s="33">
        <f t="shared" si="81"/>
        <v>43573</v>
      </c>
      <c r="N258" s="4">
        <f t="shared" si="82"/>
        <v>47.142857142857146</v>
      </c>
      <c r="O258" s="18" t="s">
        <v>145</v>
      </c>
      <c r="P258" s="19">
        <f t="shared" si="83"/>
        <v>3</v>
      </c>
      <c r="Q258" s="2" t="s">
        <v>75</v>
      </c>
      <c r="R258" s="2" t="s">
        <v>44</v>
      </c>
      <c r="S258" s="28" t="s">
        <v>46</v>
      </c>
      <c r="T258" s="2">
        <v>1</v>
      </c>
      <c r="U258" s="16">
        <v>320</v>
      </c>
      <c r="V258" s="34">
        <f t="shared" si="84"/>
        <v>2.1508267240220458</v>
      </c>
      <c r="W258" s="23">
        <f t="shared" si="85"/>
        <v>14558</v>
      </c>
      <c r="X258" s="35">
        <f t="shared" si="86"/>
        <v>97.849173275977947</v>
      </c>
      <c r="Y258" s="16">
        <v>481</v>
      </c>
      <c r="Z258" s="36">
        <f t="shared" si="87"/>
        <v>3.2329614195456378</v>
      </c>
      <c r="AA258" s="16">
        <f t="shared" si="79"/>
        <v>14077</v>
      </c>
      <c r="AB258" s="32">
        <v>140</v>
      </c>
      <c r="AC258" s="26">
        <f t="shared" si="88"/>
        <v>0.9945300845350572</v>
      </c>
      <c r="AD258" s="32">
        <f t="shared" si="89"/>
        <v>13937</v>
      </c>
      <c r="AE258" s="20" t="s">
        <v>73</v>
      </c>
      <c r="AF258" s="20" t="s">
        <v>44</v>
      </c>
      <c r="AG258" s="27" t="s">
        <v>45</v>
      </c>
      <c r="AH258" s="27">
        <v>1</v>
      </c>
      <c r="AI258" s="28" t="s">
        <v>46</v>
      </c>
      <c r="AJ258" s="16">
        <v>2082</v>
      </c>
      <c r="AK258" s="29">
        <f t="shared" si="90"/>
        <v>14.790083114299922</v>
      </c>
      <c r="AL258" s="16">
        <v>198</v>
      </c>
      <c r="AM258" s="16">
        <f t="shared" si="91"/>
        <v>11657</v>
      </c>
      <c r="AN258" s="34">
        <f t="shared" si="92"/>
        <v>83.640668723541651</v>
      </c>
    </row>
    <row r="259" spans="1:40" ht="24" x14ac:dyDescent="0.3">
      <c r="A259" s="15">
        <v>43479</v>
      </c>
      <c r="B259" s="30" t="s">
        <v>175</v>
      </c>
      <c r="C259" s="30">
        <v>22</v>
      </c>
      <c r="D259" s="30" t="s">
        <v>176</v>
      </c>
      <c r="E259" s="31">
        <v>43147</v>
      </c>
      <c r="F259" s="15">
        <f t="shared" si="93"/>
        <v>43314</v>
      </c>
      <c r="G259" s="32">
        <v>16300</v>
      </c>
      <c r="H259" s="32">
        <v>16283</v>
      </c>
      <c r="I259" s="32">
        <f>SUM(G259-H259)</f>
        <v>17</v>
      </c>
      <c r="J259" s="16">
        <v>16283</v>
      </c>
      <c r="K259" s="16">
        <v>7</v>
      </c>
      <c r="L259" s="33">
        <v>43480</v>
      </c>
      <c r="M259" s="33">
        <f t="shared" si="81"/>
        <v>43508</v>
      </c>
      <c r="N259" s="4">
        <f t="shared" si="82"/>
        <v>47.571428571428569</v>
      </c>
      <c r="O259" s="18" t="s">
        <v>145</v>
      </c>
      <c r="P259" s="19">
        <f t="shared" si="83"/>
        <v>1</v>
      </c>
      <c r="Q259" s="2">
        <v>1</v>
      </c>
      <c r="R259" s="2" t="s">
        <v>44</v>
      </c>
      <c r="S259" s="28" t="s">
        <v>46</v>
      </c>
      <c r="T259" s="2">
        <v>1</v>
      </c>
      <c r="U259" s="16">
        <v>6515</v>
      </c>
      <c r="V259" s="34">
        <f t="shared" si="84"/>
        <v>40.01105447399128</v>
      </c>
      <c r="W259" s="23">
        <f t="shared" si="85"/>
        <v>9768</v>
      </c>
      <c r="X259" s="35">
        <f t="shared" si="86"/>
        <v>59.98894552600872</v>
      </c>
      <c r="Y259" s="16">
        <v>949</v>
      </c>
      <c r="Z259" s="36">
        <f t="shared" si="87"/>
        <v>5.8281643431800036</v>
      </c>
      <c r="AA259" s="16">
        <f t="shared" si="79"/>
        <v>8819</v>
      </c>
      <c r="AB259" s="32">
        <v>1154</v>
      </c>
      <c r="AC259" s="26">
        <f t="shared" si="88"/>
        <v>13.085383830366254</v>
      </c>
      <c r="AD259" s="32">
        <f t="shared" si="89"/>
        <v>7665</v>
      </c>
      <c r="AE259" s="20">
        <v>6</v>
      </c>
      <c r="AF259" s="20" t="s">
        <v>53</v>
      </c>
      <c r="AG259" s="27" t="s">
        <v>54</v>
      </c>
      <c r="AH259" s="27">
        <v>3</v>
      </c>
      <c r="AI259" s="21" t="s">
        <v>55</v>
      </c>
      <c r="AJ259" s="16">
        <v>1532</v>
      </c>
      <c r="AK259" s="29">
        <f t="shared" si="90"/>
        <v>17.371584079827645</v>
      </c>
      <c r="AL259" s="16">
        <v>188</v>
      </c>
      <c r="AM259" s="16">
        <f t="shared" si="91"/>
        <v>5945</v>
      </c>
      <c r="AN259" s="34">
        <f t="shared" si="92"/>
        <v>77.560339204174824</v>
      </c>
    </row>
    <row r="260" spans="1:40" x14ac:dyDescent="0.3">
      <c r="A260" s="15">
        <v>43542</v>
      </c>
      <c r="B260" s="2" t="s">
        <v>150</v>
      </c>
      <c r="C260" s="2">
        <v>13</v>
      </c>
      <c r="D260" s="2" t="s">
        <v>62</v>
      </c>
      <c r="E260" s="15">
        <v>43215</v>
      </c>
      <c r="F260" s="15">
        <f t="shared" si="93"/>
        <v>43382</v>
      </c>
      <c r="G260" s="32"/>
      <c r="H260" s="32"/>
      <c r="I260" s="32"/>
      <c r="J260" s="16">
        <v>6720</v>
      </c>
      <c r="K260" s="16">
        <v>17</v>
      </c>
      <c r="L260" s="33">
        <v>43550</v>
      </c>
      <c r="M260" s="33">
        <f t="shared" si="81"/>
        <v>43578</v>
      </c>
      <c r="N260" s="4">
        <f t="shared" si="82"/>
        <v>47.857142857142854</v>
      </c>
      <c r="O260" s="18" t="s">
        <v>145</v>
      </c>
      <c r="P260" s="19">
        <f t="shared" si="83"/>
        <v>8</v>
      </c>
      <c r="Q260" s="2" t="s">
        <v>128</v>
      </c>
      <c r="R260" s="2" t="s">
        <v>44</v>
      </c>
      <c r="S260" s="28" t="s">
        <v>46</v>
      </c>
      <c r="T260" s="2">
        <v>1</v>
      </c>
      <c r="U260" s="16">
        <v>113</v>
      </c>
      <c r="V260" s="34">
        <f t="shared" si="84"/>
        <v>1.6815476190476191</v>
      </c>
      <c r="W260" s="23">
        <f t="shared" si="85"/>
        <v>6607</v>
      </c>
      <c r="X260" s="35">
        <f t="shared" si="86"/>
        <v>98.31845238095238</v>
      </c>
      <c r="Y260" s="16">
        <v>408</v>
      </c>
      <c r="Z260" s="36">
        <f t="shared" si="87"/>
        <v>6.0714285714285712</v>
      </c>
      <c r="AA260" s="16">
        <f t="shared" si="79"/>
        <v>6199</v>
      </c>
      <c r="AB260" s="32">
        <v>39</v>
      </c>
      <c r="AC260" s="26">
        <f t="shared" si="88"/>
        <v>0.62913373124697536</v>
      </c>
      <c r="AD260" s="32">
        <f t="shared" si="89"/>
        <v>6160</v>
      </c>
      <c r="AE260" s="20" t="s">
        <v>166</v>
      </c>
      <c r="AF260" s="20" t="s">
        <v>42</v>
      </c>
      <c r="AG260" s="27" t="s">
        <v>54</v>
      </c>
      <c r="AH260" s="27">
        <v>2</v>
      </c>
      <c r="AI260" s="21" t="s">
        <v>43</v>
      </c>
      <c r="AJ260" s="16">
        <v>1103</v>
      </c>
      <c r="AK260" s="29">
        <f t="shared" si="90"/>
        <v>17.793192450395225</v>
      </c>
      <c r="AL260" s="16">
        <v>86</v>
      </c>
      <c r="AM260" s="16">
        <f t="shared" si="91"/>
        <v>4971</v>
      </c>
      <c r="AN260" s="34">
        <f t="shared" si="92"/>
        <v>80.698051948051955</v>
      </c>
    </row>
    <row r="261" spans="1:40" x14ac:dyDescent="0.3">
      <c r="A261" s="15">
        <v>43549</v>
      </c>
      <c r="B261" s="2" t="s">
        <v>150</v>
      </c>
      <c r="C261" s="2">
        <v>13</v>
      </c>
      <c r="D261" s="2" t="s">
        <v>62</v>
      </c>
      <c r="E261" s="15">
        <v>43215</v>
      </c>
      <c r="F261" s="15">
        <f t="shared" si="93"/>
        <v>43382</v>
      </c>
      <c r="G261" s="32">
        <v>25200</v>
      </c>
      <c r="H261" s="32">
        <v>25180</v>
      </c>
      <c r="I261" s="32">
        <f>SUM(G261-H261)</f>
        <v>20</v>
      </c>
      <c r="J261" s="16">
        <v>2836</v>
      </c>
      <c r="K261" s="16">
        <v>17</v>
      </c>
      <c r="L261" s="33">
        <v>43550</v>
      </c>
      <c r="M261" s="33">
        <f t="shared" si="81"/>
        <v>43578</v>
      </c>
      <c r="N261" s="4">
        <f t="shared" si="82"/>
        <v>47.857142857142854</v>
      </c>
      <c r="O261" s="18" t="s">
        <v>145</v>
      </c>
      <c r="P261" s="19">
        <f t="shared" si="83"/>
        <v>1</v>
      </c>
      <c r="Q261" s="2" t="s">
        <v>83</v>
      </c>
      <c r="R261" s="2" t="s">
        <v>44</v>
      </c>
      <c r="S261" s="28" t="s">
        <v>46</v>
      </c>
      <c r="T261" s="2">
        <v>1</v>
      </c>
      <c r="U261" s="16">
        <v>58</v>
      </c>
      <c r="V261" s="34">
        <f t="shared" si="84"/>
        <v>2.0451339915373765</v>
      </c>
      <c r="W261" s="23">
        <f t="shared" si="85"/>
        <v>2778</v>
      </c>
      <c r="X261" s="35">
        <f t="shared" si="86"/>
        <v>97.954866008462631</v>
      </c>
      <c r="Y261" s="16">
        <v>73</v>
      </c>
      <c r="Z261" s="36">
        <f t="shared" si="87"/>
        <v>2.5740479548660087</v>
      </c>
      <c r="AA261" s="16">
        <f t="shared" si="79"/>
        <v>2705</v>
      </c>
      <c r="AB261" s="32">
        <v>44</v>
      </c>
      <c r="AC261" s="26">
        <f t="shared" si="88"/>
        <v>1.6266173752310535</v>
      </c>
      <c r="AD261" s="32">
        <f t="shared" si="89"/>
        <v>2661</v>
      </c>
      <c r="AE261" s="20">
        <v>4</v>
      </c>
      <c r="AF261" s="20" t="s">
        <v>42</v>
      </c>
      <c r="AG261" s="27" t="s">
        <v>54</v>
      </c>
      <c r="AH261" s="27">
        <v>2</v>
      </c>
      <c r="AI261" s="21" t="s">
        <v>43</v>
      </c>
      <c r="AJ261" s="16">
        <v>234</v>
      </c>
      <c r="AK261" s="29">
        <f t="shared" si="90"/>
        <v>8.6506469500924208</v>
      </c>
      <c r="AL261" s="16">
        <v>26</v>
      </c>
      <c r="AM261" s="16">
        <f t="shared" si="91"/>
        <v>2401</v>
      </c>
      <c r="AN261" s="34">
        <f t="shared" si="92"/>
        <v>90.229237128898916</v>
      </c>
    </row>
    <row r="262" spans="1:40" x14ac:dyDescent="0.3">
      <c r="A262" s="15">
        <v>43472</v>
      </c>
      <c r="B262" s="2" t="s">
        <v>58</v>
      </c>
      <c r="C262" s="2">
        <v>1</v>
      </c>
      <c r="D262" s="2" t="s">
        <v>54</v>
      </c>
      <c r="E262" s="15">
        <v>43137</v>
      </c>
      <c r="F262" s="15">
        <f t="shared" si="93"/>
        <v>43304</v>
      </c>
      <c r="G262" s="32">
        <v>9600</v>
      </c>
      <c r="H262" s="32">
        <v>9592</v>
      </c>
      <c r="I262" s="32">
        <f>SUM(G262-H262)</f>
        <v>8</v>
      </c>
      <c r="J262" s="16">
        <v>2340</v>
      </c>
      <c r="K262" s="16">
        <v>6</v>
      </c>
      <c r="L262" s="33">
        <v>43473</v>
      </c>
      <c r="M262" s="33">
        <f t="shared" si="81"/>
        <v>43501</v>
      </c>
      <c r="N262" s="4">
        <f t="shared" si="82"/>
        <v>48</v>
      </c>
      <c r="O262" s="18" t="s">
        <v>145</v>
      </c>
      <c r="P262" s="19">
        <f t="shared" si="83"/>
        <v>1</v>
      </c>
      <c r="Q262" s="2">
        <v>2</v>
      </c>
      <c r="R262" s="2" t="s">
        <v>44</v>
      </c>
      <c r="S262" s="28" t="s">
        <v>46</v>
      </c>
      <c r="T262" s="2">
        <v>1</v>
      </c>
      <c r="U262" s="16">
        <v>57</v>
      </c>
      <c r="V262" s="34">
        <f t="shared" si="84"/>
        <v>2.4358974358974361</v>
      </c>
      <c r="W262" s="23">
        <f t="shared" si="85"/>
        <v>2283</v>
      </c>
      <c r="X262" s="35">
        <f t="shared" si="86"/>
        <v>97.564102564102555</v>
      </c>
      <c r="Y262" s="16">
        <v>120</v>
      </c>
      <c r="Z262" s="36">
        <f t="shared" si="87"/>
        <v>5.1282051282051277</v>
      </c>
      <c r="AA262" s="16">
        <f t="shared" si="79"/>
        <v>2163</v>
      </c>
      <c r="AB262" s="32">
        <v>89</v>
      </c>
      <c r="AC262" s="26">
        <f t="shared" si="88"/>
        <v>4.1146555709662502</v>
      </c>
      <c r="AD262" s="32">
        <f t="shared" si="89"/>
        <v>2074</v>
      </c>
      <c r="AE262" s="20">
        <v>4</v>
      </c>
      <c r="AF262" s="20" t="s">
        <v>42</v>
      </c>
      <c r="AG262" s="27" t="s">
        <v>54</v>
      </c>
      <c r="AH262" s="27">
        <v>2</v>
      </c>
      <c r="AI262" s="21" t="s">
        <v>43</v>
      </c>
      <c r="AJ262" s="16">
        <v>170</v>
      </c>
      <c r="AK262" s="29">
        <f t="shared" si="90"/>
        <v>7.8594544613962087</v>
      </c>
      <c r="AL262" s="16">
        <v>37</v>
      </c>
      <c r="AM262" s="16">
        <f t="shared" si="91"/>
        <v>1867</v>
      </c>
      <c r="AN262" s="34">
        <f t="shared" si="92"/>
        <v>90.019286403085829</v>
      </c>
    </row>
    <row r="263" spans="1:40" x14ac:dyDescent="0.3">
      <c r="A263" s="15">
        <v>43584</v>
      </c>
      <c r="B263" s="30" t="s">
        <v>124</v>
      </c>
      <c r="C263" s="30">
        <v>11</v>
      </c>
      <c r="D263" s="2" t="s">
        <v>48</v>
      </c>
      <c r="E263" s="15">
        <v>43250</v>
      </c>
      <c r="F263" s="15">
        <f t="shared" si="93"/>
        <v>43417</v>
      </c>
      <c r="G263" s="32">
        <v>8791</v>
      </c>
      <c r="H263" s="32">
        <v>8778</v>
      </c>
      <c r="I263" s="32">
        <f>SUM(G263-H263)</f>
        <v>13</v>
      </c>
      <c r="J263" s="16">
        <v>8778</v>
      </c>
      <c r="K263" s="16" t="s">
        <v>122</v>
      </c>
      <c r="L263" s="33">
        <v>43587</v>
      </c>
      <c r="M263" s="33">
        <f t="shared" si="81"/>
        <v>43615</v>
      </c>
      <c r="N263" s="4">
        <f t="shared" si="82"/>
        <v>48.142857142857146</v>
      </c>
      <c r="O263" s="18" t="s">
        <v>145</v>
      </c>
      <c r="P263" s="19">
        <f t="shared" si="83"/>
        <v>3</v>
      </c>
      <c r="Q263" s="2">
        <v>1</v>
      </c>
      <c r="R263" s="2" t="s">
        <v>44</v>
      </c>
      <c r="S263" s="28" t="s">
        <v>46</v>
      </c>
      <c r="T263" s="2">
        <v>1</v>
      </c>
      <c r="U263" s="16">
        <v>146</v>
      </c>
      <c r="V263" s="34">
        <f t="shared" si="84"/>
        <v>1.6632490316700843</v>
      </c>
      <c r="W263" s="23">
        <f t="shared" si="85"/>
        <v>8632</v>
      </c>
      <c r="X263" s="35">
        <f t="shared" si="86"/>
        <v>98.336750968329909</v>
      </c>
      <c r="Y263" s="16">
        <v>482</v>
      </c>
      <c r="Z263" s="36">
        <f t="shared" si="87"/>
        <v>5.4910002278423331</v>
      </c>
      <c r="AA263" s="16">
        <f t="shared" si="79"/>
        <v>8150</v>
      </c>
      <c r="AB263" s="32">
        <v>394</v>
      </c>
      <c r="AC263" s="26">
        <f t="shared" si="88"/>
        <v>4.8343558282208585</v>
      </c>
      <c r="AD263" s="32">
        <f t="shared" si="89"/>
        <v>7756</v>
      </c>
      <c r="AE263" s="20">
        <v>5</v>
      </c>
      <c r="AF263" s="20" t="s">
        <v>44</v>
      </c>
      <c r="AG263" s="27" t="s">
        <v>45</v>
      </c>
      <c r="AH263" s="27">
        <v>1</v>
      </c>
      <c r="AI263" s="28" t="s">
        <v>46</v>
      </c>
      <c r="AJ263" s="16">
        <v>876</v>
      </c>
      <c r="AK263" s="29">
        <f t="shared" si="90"/>
        <v>10.748466257668712</v>
      </c>
      <c r="AL263" s="16">
        <v>139</v>
      </c>
      <c r="AM263" s="16">
        <f t="shared" si="91"/>
        <v>6741</v>
      </c>
      <c r="AN263" s="34">
        <f t="shared" si="92"/>
        <v>86.91335740072202</v>
      </c>
    </row>
    <row r="264" spans="1:40" x14ac:dyDescent="0.3">
      <c r="A264" s="15">
        <v>43549</v>
      </c>
      <c r="B264" s="2" t="s">
        <v>150</v>
      </c>
      <c r="C264" s="2">
        <v>13</v>
      </c>
      <c r="D264" s="2" t="s">
        <v>62</v>
      </c>
      <c r="E264" s="15">
        <v>43215</v>
      </c>
      <c r="F264" s="15">
        <f t="shared" si="93"/>
        <v>43382</v>
      </c>
      <c r="G264" s="32"/>
      <c r="H264" s="32"/>
      <c r="I264" s="32"/>
      <c r="J264" s="16">
        <v>22344</v>
      </c>
      <c r="K264" s="16" t="s">
        <v>168</v>
      </c>
      <c r="L264" s="33">
        <v>43552</v>
      </c>
      <c r="M264" s="33">
        <f t="shared" si="81"/>
        <v>43580</v>
      </c>
      <c r="N264" s="4">
        <f t="shared" si="82"/>
        <v>48.142857142857146</v>
      </c>
      <c r="O264" s="18" t="s">
        <v>145</v>
      </c>
      <c r="P264" s="19">
        <f t="shared" si="83"/>
        <v>3</v>
      </c>
      <c r="Q264" s="2" t="s">
        <v>177</v>
      </c>
      <c r="R264" s="2" t="s">
        <v>44</v>
      </c>
      <c r="S264" s="28" t="s">
        <v>46</v>
      </c>
      <c r="T264" s="2">
        <v>1</v>
      </c>
      <c r="U264" s="16">
        <v>409</v>
      </c>
      <c r="V264" s="34">
        <f t="shared" si="84"/>
        <v>1.8304690297171502</v>
      </c>
      <c r="W264" s="23">
        <f t="shared" si="85"/>
        <v>21935</v>
      </c>
      <c r="X264" s="35">
        <f t="shared" si="86"/>
        <v>98.16953097028285</v>
      </c>
      <c r="Y264" s="16">
        <v>678</v>
      </c>
      <c r="Z264" s="36">
        <f t="shared" si="87"/>
        <v>3.0343716433941998</v>
      </c>
      <c r="AA264" s="16">
        <f t="shared" si="79"/>
        <v>21257</v>
      </c>
      <c r="AB264" s="32">
        <v>300</v>
      </c>
      <c r="AC264" s="26">
        <f t="shared" si="88"/>
        <v>1.4112998071223597</v>
      </c>
      <c r="AD264" s="32">
        <f t="shared" si="89"/>
        <v>20957</v>
      </c>
      <c r="AE264" s="20" t="s">
        <v>178</v>
      </c>
      <c r="AF264" s="20" t="s">
        <v>44</v>
      </c>
      <c r="AG264" s="27" t="s">
        <v>45</v>
      </c>
      <c r="AH264" s="27">
        <v>1</v>
      </c>
      <c r="AI264" s="28" t="s">
        <v>46</v>
      </c>
      <c r="AJ264" s="16">
        <v>2898</v>
      </c>
      <c r="AK264" s="29">
        <f t="shared" si="90"/>
        <v>13.633156136801995</v>
      </c>
      <c r="AL264" s="16">
        <v>240</v>
      </c>
      <c r="AM264" s="16">
        <f t="shared" si="91"/>
        <v>17819</v>
      </c>
      <c r="AN264" s="34">
        <f t="shared" si="92"/>
        <v>85.026482798110408</v>
      </c>
    </row>
    <row r="265" spans="1:40" x14ac:dyDescent="0.3">
      <c r="A265" s="15">
        <v>43472</v>
      </c>
      <c r="B265" s="2" t="s">
        <v>141</v>
      </c>
      <c r="C265" s="30">
        <v>16</v>
      </c>
      <c r="D265" s="2" t="s">
        <v>52</v>
      </c>
      <c r="E265" s="15">
        <v>43136</v>
      </c>
      <c r="F265" s="15">
        <f t="shared" si="93"/>
        <v>43303</v>
      </c>
      <c r="G265" s="32">
        <v>28400</v>
      </c>
      <c r="H265" s="32">
        <v>28330</v>
      </c>
      <c r="I265" s="16">
        <f>SUM(G265-H265)</f>
        <v>70</v>
      </c>
      <c r="J265" s="16">
        <v>13370</v>
      </c>
      <c r="K265" s="16">
        <v>6</v>
      </c>
      <c r="L265" s="33">
        <v>43473</v>
      </c>
      <c r="M265" s="33">
        <f t="shared" si="81"/>
        <v>43501</v>
      </c>
      <c r="N265" s="4">
        <f t="shared" si="82"/>
        <v>48.142857142857146</v>
      </c>
      <c r="O265" s="18" t="s">
        <v>145</v>
      </c>
      <c r="P265" s="19">
        <f t="shared" si="83"/>
        <v>1</v>
      </c>
      <c r="Q265" s="2">
        <v>7</v>
      </c>
      <c r="R265" s="2" t="s">
        <v>42</v>
      </c>
      <c r="S265" s="21" t="s">
        <v>43</v>
      </c>
      <c r="T265" s="2">
        <v>2</v>
      </c>
      <c r="U265" s="16">
        <v>440</v>
      </c>
      <c r="V265" s="34">
        <f t="shared" si="84"/>
        <v>3.2909498878085266</v>
      </c>
      <c r="W265" s="23">
        <f t="shared" si="85"/>
        <v>12930</v>
      </c>
      <c r="X265" s="35">
        <f t="shared" si="86"/>
        <v>96.709050112191477</v>
      </c>
      <c r="Y265" s="16">
        <v>596</v>
      </c>
      <c r="Z265" s="36">
        <f t="shared" si="87"/>
        <v>4.4577412116679138</v>
      </c>
      <c r="AA265" s="16">
        <f t="shared" si="79"/>
        <v>12334</v>
      </c>
      <c r="AB265" s="32">
        <v>230</v>
      </c>
      <c r="AC265" s="26">
        <f t="shared" si="88"/>
        <v>1.8647640668071996</v>
      </c>
      <c r="AD265" s="32">
        <f t="shared" si="89"/>
        <v>12104</v>
      </c>
      <c r="AE265" s="20" t="s">
        <v>69</v>
      </c>
      <c r="AF265" s="20" t="s">
        <v>42</v>
      </c>
      <c r="AG265" s="27" t="s">
        <v>54</v>
      </c>
      <c r="AH265" s="27">
        <v>2</v>
      </c>
      <c r="AI265" s="21" t="s">
        <v>43</v>
      </c>
      <c r="AJ265" s="16">
        <v>2274</v>
      </c>
      <c r="AK265" s="29">
        <f t="shared" si="90"/>
        <v>18.436841251824227</v>
      </c>
      <c r="AL265" s="16">
        <v>196</v>
      </c>
      <c r="AM265" s="16">
        <f t="shared" si="91"/>
        <v>9634</v>
      </c>
      <c r="AN265" s="34">
        <f t="shared" si="92"/>
        <v>79.593522802379383</v>
      </c>
    </row>
    <row r="266" spans="1:40" x14ac:dyDescent="0.3">
      <c r="A266" s="15">
        <v>43472</v>
      </c>
      <c r="B266" s="2" t="s">
        <v>58</v>
      </c>
      <c r="C266" s="2">
        <v>1</v>
      </c>
      <c r="D266" s="2" t="s">
        <v>54</v>
      </c>
      <c r="E266" s="15">
        <v>43137</v>
      </c>
      <c r="F266" s="15">
        <f t="shared" si="93"/>
        <v>43304</v>
      </c>
      <c r="G266" s="32"/>
      <c r="H266" s="32"/>
      <c r="I266" s="32"/>
      <c r="J266" s="16">
        <v>7252</v>
      </c>
      <c r="K266" s="16" t="s">
        <v>117</v>
      </c>
      <c r="L266" s="33">
        <v>43475</v>
      </c>
      <c r="M266" s="33">
        <f t="shared" si="81"/>
        <v>43503</v>
      </c>
      <c r="N266" s="4">
        <f t="shared" si="82"/>
        <v>48.285714285714285</v>
      </c>
      <c r="O266" s="18" t="s">
        <v>145</v>
      </c>
      <c r="P266" s="19">
        <f t="shared" si="83"/>
        <v>3</v>
      </c>
      <c r="Q266" s="2" t="s">
        <v>179</v>
      </c>
      <c r="R266" s="2" t="s">
        <v>44</v>
      </c>
      <c r="S266" s="28" t="s">
        <v>46</v>
      </c>
      <c r="T266" s="2">
        <v>1</v>
      </c>
      <c r="U266" s="16">
        <v>109</v>
      </c>
      <c r="V266" s="34">
        <f t="shared" si="84"/>
        <v>1.5030336458907887</v>
      </c>
      <c r="W266" s="23">
        <f t="shared" si="85"/>
        <v>7143</v>
      </c>
      <c r="X266" s="35">
        <f t="shared" si="86"/>
        <v>98.496966354109219</v>
      </c>
      <c r="Y266" s="16">
        <v>338</v>
      </c>
      <c r="Z266" s="36">
        <f t="shared" si="87"/>
        <v>4.6607832322118039</v>
      </c>
      <c r="AA266" s="16">
        <f t="shared" si="79"/>
        <v>6805</v>
      </c>
      <c r="AB266" s="32">
        <v>272</v>
      </c>
      <c r="AC266" s="26">
        <f t="shared" si="88"/>
        <v>3.9970609845701688</v>
      </c>
      <c r="AD266" s="32">
        <f t="shared" si="89"/>
        <v>6533</v>
      </c>
      <c r="AE266" s="20" t="s">
        <v>180</v>
      </c>
      <c r="AF266" s="20" t="s">
        <v>44</v>
      </c>
      <c r="AG266" s="27" t="s">
        <v>45</v>
      </c>
      <c r="AH266" s="27">
        <v>1</v>
      </c>
      <c r="AI266" s="28" t="s">
        <v>46</v>
      </c>
      <c r="AJ266" s="16">
        <v>695</v>
      </c>
      <c r="AK266" s="29">
        <f t="shared" si="90"/>
        <v>10.213078618662747</v>
      </c>
      <c r="AL266" s="16">
        <v>121</v>
      </c>
      <c r="AM266" s="16">
        <f t="shared" si="91"/>
        <v>5717</v>
      </c>
      <c r="AN266" s="34">
        <f t="shared" si="92"/>
        <v>87.509566814633402</v>
      </c>
    </row>
    <row r="267" spans="1:40" x14ac:dyDescent="0.3">
      <c r="A267" s="47">
        <v>43589</v>
      </c>
      <c r="B267" s="48" t="s">
        <v>116</v>
      </c>
      <c r="C267" s="48">
        <v>5</v>
      </c>
      <c r="D267" s="2" t="s">
        <v>45</v>
      </c>
      <c r="E267" s="47">
        <v>43250</v>
      </c>
      <c r="F267" s="47">
        <f t="shared" si="93"/>
        <v>43417</v>
      </c>
      <c r="G267" s="48">
        <v>10000</v>
      </c>
      <c r="H267" s="48">
        <v>9987</v>
      </c>
      <c r="I267" s="48">
        <f>SUM(G267-H267)</f>
        <v>13</v>
      </c>
      <c r="J267" s="48">
        <v>9987</v>
      </c>
      <c r="K267" s="48">
        <v>23</v>
      </c>
      <c r="L267" s="47">
        <v>43592</v>
      </c>
      <c r="M267" s="47">
        <f t="shared" si="81"/>
        <v>43620</v>
      </c>
      <c r="N267" s="49">
        <f t="shared" si="82"/>
        <v>48.857142857142854</v>
      </c>
      <c r="O267" s="18" t="s">
        <v>145</v>
      </c>
      <c r="P267" s="50">
        <f t="shared" si="83"/>
        <v>3</v>
      </c>
      <c r="Q267" s="48">
        <v>9</v>
      </c>
      <c r="R267" s="52" t="s">
        <v>42</v>
      </c>
      <c r="S267" s="21" t="s">
        <v>43</v>
      </c>
      <c r="T267" s="48">
        <v>2</v>
      </c>
      <c r="U267" s="48">
        <v>129</v>
      </c>
      <c r="V267" s="51">
        <f t="shared" si="84"/>
        <v>1.2916791829378191</v>
      </c>
      <c r="W267" s="50">
        <f t="shared" si="85"/>
        <v>9858</v>
      </c>
      <c r="X267" s="35">
        <f t="shared" si="86"/>
        <v>98.708320817062173</v>
      </c>
      <c r="Y267" s="48">
        <v>311</v>
      </c>
      <c r="Z267" s="36">
        <f t="shared" si="87"/>
        <v>3.114048262741564</v>
      </c>
      <c r="AA267" s="48">
        <f t="shared" si="79"/>
        <v>9547</v>
      </c>
      <c r="AB267" s="48">
        <v>94</v>
      </c>
      <c r="AC267" s="26">
        <f t="shared" si="88"/>
        <v>0.98460249292971613</v>
      </c>
      <c r="AD267" s="48">
        <f t="shared" si="89"/>
        <v>9453</v>
      </c>
      <c r="AE267" s="52">
        <v>1.2</v>
      </c>
      <c r="AF267" s="52" t="s">
        <v>42</v>
      </c>
      <c r="AG267" s="52" t="s">
        <v>54</v>
      </c>
      <c r="AH267" s="27">
        <v>2</v>
      </c>
      <c r="AI267" s="21" t="s">
        <v>43</v>
      </c>
      <c r="AJ267" s="48">
        <v>674</v>
      </c>
      <c r="AK267" s="29">
        <f t="shared" si="90"/>
        <v>7.0598093641981778</v>
      </c>
      <c r="AL267" s="48">
        <v>223</v>
      </c>
      <c r="AM267" s="48">
        <f t="shared" si="91"/>
        <v>8556</v>
      </c>
      <c r="AN267" s="51">
        <f t="shared" si="92"/>
        <v>90.510948905109487</v>
      </c>
    </row>
    <row r="268" spans="1:40" x14ac:dyDescent="0.3">
      <c r="A268" s="15">
        <v>43507</v>
      </c>
      <c r="B268" s="2" t="s">
        <v>172</v>
      </c>
      <c r="C268" s="2">
        <v>8</v>
      </c>
      <c r="D268" s="2" t="s">
        <v>48</v>
      </c>
      <c r="E268" s="15">
        <v>43168</v>
      </c>
      <c r="F268" s="15">
        <f t="shared" si="93"/>
        <v>43335</v>
      </c>
      <c r="G268" s="32"/>
      <c r="H268" s="32"/>
      <c r="I268" s="32"/>
      <c r="J268" s="16">
        <v>962</v>
      </c>
      <c r="K268" s="16" t="s">
        <v>151</v>
      </c>
      <c r="L268" s="33">
        <v>43510</v>
      </c>
      <c r="M268" s="33">
        <f t="shared" si="81"/>
        <v>43538</v>
      </c>
      <c r="N268" s="4">
        <f t="shared" si="82"/>
        <v>48.857142857142854</v>
      </c>
      <c r="O268" s="18" t="s">
        <v>145</v>
      </c>
      <c r="P268" s="19">
        <f t="shared" si="83"/>
        <v>3</v>
      </c>
      <c r="Q268" s="2">
        <v>1</v>
      </c>
      <c r="R268" s="2" t="s">
        <v>44</v>
      </c>
      <c r="S268" s="28" t="s">
        <v>46</v>
      </c>
      <c r="T268" s="2">
        <v>1</v>
      </c>
      <c r="U268" s="16">
        <v>46</v>
      </c>
      <c r="V268" s="34">
        <f t="shared" si="84"/>
        <v>4.7817047817047822</v>
      </c>
      <c r="W268" s="23">
        <f t="shared" si="85"/>
        <v>916</v>
      </c>
      <c r="X268" s="35">
        <f t="shared" si="86"/>
        <v>95.218295218295225</v>
      </c>
      <c r="Y268" s="16">
        <v>56</v>
      </c>
      <c r="Z268" s="36">
        <f t="shared" si="87"/>
        <v>5.8212058212058215</v>
      </c>
      <c r="AA268" s="16">
        <f t="shared" si="79"/>
        <v>860</v>
      </c>
      <c r="AB268" s="32">
        <v>47</v>
      </c>
      <c r="AC268" s="26">
        <f t="shared" si="88"/>
        <v>5.4651162790697674</v>
      </c>
      <c r="AD268" s="32">
        <f t="shared" si="89"/>
        <v>813</v>
      </c>
      <c r="AE268" s="20">
        <v>3</v>
      </c>
      <c r="AF268" s="20" t="s">
        <v>44</v>
      </c>
      <c r="AG268" s="27" t="s">
        <v>45</v>
      </c>
      <c r="AH268" s="27">
        <v>1</v>
      </c>
      <c r="AI268" s="28" t="s">
        <v>46</v>
      </c>
      <c r="AJ268" s="16">
        <v>80</v>
      </c>
      <c r="AK268" s="29">
        <f t="shared" si="90"/>
        <v>9.3023255813953494</v>
      </c>
      <c r="AL268" s="16">
        <v>18</v>
      </c>
      <c r="AM268" s="16">
        <f t="shared" si="91"/>
        <v>715</v>
      </c>
      <c r="AN268" s="34">
        <f t="shared" si="92"/>
        <v>87.945879458794579</v>
      </c>
    </row>
    <row r="269" spans="1:40" x14ac:dyDescent="0.3">
      <c r="A269" s="15">
        <v>43486</v>
      </c>
      <c r="B269" s="30" t="s">
        <v>175</v>
      </c>
      <c r="C269" s="30">
        <v>22</v>
      </c>
      <c r="D269" s="30" t="s">
        <v>176</v>
      </c>
      <c r="E269" s="31">
        <v>43147</v>
      </c>
      <c r="F269" s="15">
        <f t="shared" si="93"/>
        <v>43314</v>
      </c>
      <c r="G269" s="32">
        <v>20000</v>
      </c>
      <c r="H269" s="32">
        <v>19595</v>
      </c>
      <c r="I269" s="32">
        <f>SUM(G269-H269)</f>
        <v>405</v>
      </c>
      <c r="J269" s="16">
        <v>19595</v>
      </c>
      <c r="K269" s="16" t="s">
        <v>134</v>
      </c>
      <c r="L269" s="33">
        <v>43489</v>
      </c>
      <c r="M269" s="33">
        <f>SUM(L269+29)</f>
        <v>43518</v>
      </c>
      <c r="N269" s="4">
        <f t="shared" si="82"/>
        <v>48.857142857142854</v>
      </c>
      <c r="O269" s="18" t="s">
        <v>145</v>
      </c>
      <c r="P269" s="19">
        <f t="shared" si="83"/>
        <v>3</v>
      </c>
      <c r="Q269" s="2" t="s">
        <v>181</v>
      </c>
      <c r="R269" s="2" t="s">
        <v>44</v>
      </c>
      <c r="S269" s="28" t="s">
        <v>46</v>
      </c>
      <c r="T269" s="2">
        <v>1</v>
      </c>
      <c r="U269" s="16">
        <v>2214</v>
      </c>
      <c r="V269" s="34">
        <f t="shared" si="84"/>
        <v>11.298800714467976</v>
      </c>
      <c r="W269" s="23">
        <f t="shared" si="85"/>
        <v>17381</v>
      </c>
      <c r="X269" s="35">
        <f t="shared" si="86"/>
        <v>88.701199285532027</v>
      </c>
      <c r="Y269" s="16">
        <v>1358</v>
      </c>
      <c r="Z269" s="36">
        <f t="shared" si="87"/>
        <v>6.9303393722888487</v>
      </c>
      <c r="AA269" s="16">
        <f t="shared" si="79"/>
        <v>16023</v>
      </c>
      <c r="AB269" s="32">
        <v>914</v>
      </c>
      <c r="AC269" s="26">
        <f t="shared" si="88"/>
        <v>5.7043000686513139</v>
      </c>
      <c r="AD269" s="32">
        <f t="shared" si="89"/>
        <v>15109</v>
      </c>
      <c r="AE269" s="20" t="s">
        <v>81</v>
      </c>
      <c r="AF269" s="20" t="s">
        <v>44</v>
      </c>
      <c r="AG269" s="27" t="s">
        <v>45</v>
      </c>
      <c r="AH269" s="27">
        <v>1</v>
      </c>
      <c r="AI269" s="28" t="s">
        <v>46</v>
      </c>
      <c r="AJ269" s="16">
        <v>2141</v>
      </c>
      <c r="AK269" s="29">
        <f t="shared" si="90"/>
        <v>13.362042064532234</v>
      </c>
      <c r="AL269" s="16">
        <v>352</v>
      </c>
      <c r="AM269" s="16">
        <f t="shared" si="91"/>
        <v>12616</v>
      </c>
      <c r="AN269" s="34">
        <f t="shared" si="92"/>
        <v>83.499900721424311</v>
      </c>
    </row>
    <row r="270" spans="1:40" x14ac:dyDescent="0.3">
      <c r="A270" s="15">
        <v>43472</v>
      </c>
      <c r="B270" s="2" t="s">
        <v>182</v>
      </c>
      <c r="C270" s="2">
        <v>3</v>
      </c>
      <c r="D270" s="2" t="s">
        <v>45</v>
      </c>
      <c r="E270" s="15">
        <v>43126</v>
      </c>
      <c r="F270" s="15">
        <f t="shared" si="93"/>
        <v>43293</v>
      </c>
      <c r="G270" s="32">
        <v>18760</v>
      </c>
      <c r="H270" s="32">
        <v>18732</v>
      </c>
      <c r="I270" s="32">
        <f t="shared" ref="I270:I280" si="94">SUM(G270-H270)</f>
        <v>28</v>
      </c>
      <c r="J270" s="16">
        <f>SUM(H270+0)</f>
        <v>18732</v>
      </c>
      <c r="K270" s="16" t="s">
        <v>117</v>
      </c>
      <c r="L270" s="33">
        <v>43475</v>
      </c>
      <c r="M270" s="33">
        <f t="shared" ref="M270:M278" si="95">SUM(L270+28)</f>
        <v>43503</v>
      </c>
      <c r="N270" s="4">
        <f t="shared" si="82"/>
        <v>49.857142857142854</v>
      </c>
      <c r="O270" s="18" t="s">
        <v>145</v>
      </c>
      <c r="P270" s="19">
        <f t="shared" si="83"/>
        <v>3</v>
      </c>
      <c r="Q270" s="2" t="s">
        <v>183</v>
      </c>
      <c r="R270" s="2" t="s">
        <v>44</v>
      </c>
      <c r="S270" s="28" t="s">
        <v>46</v>
      </c>
      <c r="T270" s="2">
        <v>1</v>
      </c>
      <c r="U270" s="16">
        <v>428</v>
      </c>
      <c r="V270" s="34">
        <f t="shared" si="84"/>
        <v>2.2848601323937645</v>
      </c>
      <c r="W270" s="23">
        <f t="shared" si="85"/>
        <v>18304</v>
      </c>
      <c r="X270" s="35">
        <f t="shared" si="86"/>
        <v>97.71513986760624</v>
      </c>
      <c r="Y270" s="16">
        <v>836</v>
      </c>
      <c r="Z270" s="36">
        <f t="shared" si="87"/>
        <v>4.4629510997224004</v>
      </c>
      <c r="AA270" s="16">
        <f t="shared" si="79"/>
        <v>17468</v>
      </c>
      <c r="AB270" s="32">
        <v>696</v>
      </c>
      <c r="AC270" s="26">
        <f t="shared" si="88"/>
        <v>3.9844286695672086</v>
      </c>
      <c r="AD270" s="32">
        <f t="shared" si="89"/>
        <v>16772</v>
      </c>
      <c r="AE270" s="20" t="s">
        <v>81</v>
      </c>
      <c r="AF270" s="20" t="s">
        <v>44</v>
      </c>
      <c r="AG270" s="27" t="s">
        <v>45</v>
      </c>
      <c r="AH270" s="27">
        <v>1</v>
      </c>
      <c r="AI270" s="28" t="s">
        <v>46</v>
      </c>
      <c r="AJ270" s="16">
        <v>2607</v>
      </c>
      <c r="AK270" s="29">
        <f t="shared" si="90"/>
        <v>14.924433249370278</v>
      </c>
      <c r="AL270" s="16">
        <v>235</v>
      </c>
      <c r="AM270" s="16">
        <f t="shared" si="91"/>
        <v>13930</v>
      </c>
      <c r="AN270" s="34">
        <f t="shared" si="92"/>
        <v>83.055091819699499</v>
      </c>
    </row>
    <row r="271" spans="1:40" x14ac:dyDescent="0.3">
      <c r="A271" s="15">
        <v>43514</v>
      </c>
      <c r="B271" s="2" t="s">
        <v>172</v>
      </c>
      <c r="C271" s="2">
        <v>8</v>
      </c>
      <c r="D271" s="2" t="s">
        <v>48</v>
      </c>
      <c r="E271" s="15">
        <v>43168</v>
      </c>
      <c r="F271" s="15">
        <f t="shared" si="93"/>
        <v>43335</v>
      </c>
      <c r="G271" s="32">
        <v>6800</v>
      </c>
      <c r="H271" s="32">
        <v>6782</v>
      </c>
      <c r="I271" s="32">
        <f t="shared" si="94"/>
        <v>18</v>
      </c>
      <c r="J271" s="16">
        <v>6782</v>
      </c>
      <c r="K271" s="16" t="s">
        <v>155</v>
      </c>
      <c r="L271" s="33">
        <v>43517</v>
      </c>
      <c r="M271" s="33">
        <f t="shared" si="95"/>
        <v>43545</v>
      </c>
      <c r="N271" s="4">
        <f t="shared" si="82"/>
        <v>49.857142857142854</v>
      </c>
      <c r="O271" s="18" t="s">
        <v>145</v>
      </c>
      <c r="P271" s="19">
        <f t="shared" si="83"/>
        <v>3</v>
      </c>
      <c r="Q271" s="2" t="s">
        <v>184</v>
      </c>
      <c r="R271" s="2" t="s">
        <v>44</v>
      </c>
      <c r="S271" s="28" t="s">
        <v>46</v>
      </c>
      <c r="T271" s="2">
        <v>1</v>
      </c>
      <c r="U271" s="16">
        <v>319</v>
      </c>
      <c r="V271" s="34">
        <f t="shared" si="84"/>
        <v>4.7036272485992336</v>
      </c>
      <c r="W271" s="23">
        <f t="shared" si="85"/>
        <v>6463</v>
      </c>
      <c r="X271" s="35">
        <f t="shared" si="86"/>
        <v>95.296372751400767</v>
      </c>
      <c r="Y271" s="16">
        <v>330</v>
      </c>
      <c r="Z271" s="36">
        <f t="shared" si="87"/>
        <v>4.8658212916543793</v>
      </c>
      <c r="AA271" s="16">
        <f t="shared" si="79"/>
        <v>6133</v>
      </c>
      <c r="AB271" s="32">
        <v>183</v>
      </c>
      <c r="AC271" s="26">
        <f t="shared" si="88"/>
        <v>2.9838578183596933</v>
      </c>
      <c r="AD271" s="32">
        <f t="shared" si="89"/>
        <v>5950</v>
      </c>
      <c r="AE271" s="20" t="s">
        <v>73</v>
      </c>
      <c r="AF271" s="20" t="s">
        <v>44</v>
      </c>
      <c r="AG271" s="27" t="s">
        <v>45</v>
      </c>
      <c r="AH271" s="27">
        <v>1</v>
      </c>
      <c r="AI271" s="28" t="s">
        <v>46</v>
      </c>
      <c r="AJ271" s="16">
        <v>594</v>
      </c>
      <c r="AK271" s="29">
        <f t="shared" si="90"/>
        <v>9.6853089841839228</v>
      </c>
      <c r="AL271" s="16">
        <v>128</v>
      </c>
      <c r="AM271" s="16">
        <f t="shared" si="91"/>
        <v>5228</v>
      </c>
      <c r="AN271" s="34">
        <f t="shared" si="92"/>
        <v>87.865546218487395</v>
      </c>
    </row>
    <row r="272" spans="1:40" x14ac:dyDescent="0.3">
      <c r="A272" s="15">
        <v>43595</v>
      </c>
      <c r="B272" s="30" t="s">
        <v>124</v>
      </c>
      <c r="C272" s="30">
        <v>11</v>
      </c>
      <c r="D272" s="2" t="s">
        <v>48</v>
      </c>
      <c r="E272" s="15">
        <v>43250</v>
      </c>
      <c r="F272" s="15">
        <f t="shared" si="93"/>
        <v>43417</v>
      </c>
      <c r="G272" s="32">
        <v>6776</v>
      </c>
      <c r="H272" s="32">
        <v>6766</v>
      </c>
      <c r="I272" s="32">
        <f t="shared" si="94"/>
        <v>10</v>
      </c>
      <c r="J272" s="16">
        <v>6766</v>
      </c>
      <c r="K272" s="16">
        <v>24</v>
      </c>
      <c r="L272" s="33">
        <v>43599</v>
      </c>
      <c r="M272" s="33">
        <f t="shared" si="95"/>
        <v>43627</v>
      </c>
      <c r="N272" s="4">
        <f t="shared" si="82"/>
        <v>49.857142857142854</v>
      </c>
      <c r="O272" s="18" t="s">
        <v>145</v>
      </c>
      <c r="P272" s="19">
        <f t="shared" si="83"/>
        <v>4</v>
      </c>
      <c r="Q272" s="2">
        <v>9</v>
      </c>
      <c r="R272" s="20" t="s">
        <v>42</v>
      </c>
      <c r="S272" s="21" t="s">
        <v>43</v>
      </c>
      <c r="T272" s="2">
        <v>2</v>
      </c>
      <c r="U272" s="16">
        <v>91</v>
      </c>
      <c r="V272" s="34">
        <f t="shared" si="84"/>
        <v>1.3449600945906</v>
      </c>
      <c r="W272" s="23">
        <f t="shared" si="85"/>
        <v>6675</v>
      </c>
      <c r="X272" s="35">
        <f t="shared" si="86"/>
        <v>98.65503990540941</v>
      </c>
      <c r="Y272" s="16">
        <v>325</v>
      </c>
      <c r="Z272" s="36">
        <f t="shared" si="87"/>
        <v>4.8034289092521432</v>
      </c>
      <c r="AA272" s="16">
        <f t="shared" si="79"/>
        <v>6350</v>
      </c>
      <c r="AB272" s="32">
        <v>158</v>
      </c>
      <c r="AC272" s="26">
        <f t="shared" si="88"/>
        <v>2.4881889763779528</v>
      </c>
      <c r="AD272" s="32">
        <f t="shared" si="89"/>
        <v>6192</v>
      </c>
      <c r="AE272" s="20" t="s">
        <v>69</v>
      </c>
      <c r="AF272" s="20" t="s">
        <v>42</v>
      </c>
      <c r="AG272" s="27" t="s">
        <v>54</v>
      </c>
      <c r="AH272" s="27">
        <v>2</v>
      </c>
      <c r="AI272" s="21" t="s">
        <v>43</v>
      </c>
      <c r="AJ272" s="16">
        <v>831</v>
      </c>
      <c r="AK272" s="29">
        <f t="shared" si="90"/>
        <v>13.086614173228346</v>
      </c>
      <c r="AL272" s="16">
        <v>357</v>
      </c>
      <c r="AM272" s="16">
        <f t="shared" si="91"/>
        <v>5004</v>
      </c>
      <c r="AN272" s="34">
        <f t="shared" si="92"/>
        <v>80.813953488372093</v>
      </c>
    </row>
    <row r="273" spans="1:40" ht="24" x14ac:dyDescent="0.3">
      <c r="A273" s="15">
        <v>43705</v>
      </c>
      <c r="B273" s="2" t="s">
        <v>64</v>
      </c>
      <c r="C273" s="2">
        <v>19</v>
      </c>
      <c r="D273" s="2" t="s">
        <v>65</v>
      </c>
      <c r="E273" s="31">
        <v>43362</v>
      </c>
      <c r="F273" s="15">
        <f t="shared" si="93"/>
        <v>43529</v>
      </c>
      <c r="G273" s="32">
        <v>2700</v>
      </c>
      <c r="H273" s="32">
        <v>2670</v>
      </c>
      <c r="I273" s="32">
        <f t="shared" si="94"/>
        <v>30</v>
      </c>
      <c r="J273" s="16">
        <v>2670</v>
      </c>
      <c r="K273" s="16">
        <v>40</v>
      </c>
      <c r="L273" s="33">
        <v>43711</v>
      </c>
      <c r="M273" s="33">
        <f t="shared" si="95"/>
        <v>43739</v>
      </c>
      <c r="N273" s="4">
        <f t="shared" si="82"/>
        <v>49.857142857142854</v>
      </c>
      <c r="O273" s="18" t="s">
        <v>145</v>
      </c>
      <c r="P273" s="19">
        <f t="shared" si="83"/>
        <v>6</v>
      </c>
      <c r="Q273" s="2">
        <v>11</v>
      </c>
      <c r="R273" s="2" t="s">
        <v>44</v>
      </c>
      <c r="S273" s="28" t="s">
        <v>46</v>
      </c>
      <c r="T273" s="2">
        <v>1</v>
      </c>
      <c r="U273" s="16">
        <v>49</v>
      </c>
      <c r="V273" s="34">
        <f t="shared" si="84"/>
        <v>1.8352059925093633</v>
      </c>
      <c r="W273" s="23">
        <f t="shared" si="85"/>
        <v>2621</v>
      </c>
      <c r="X273" s="35">
        <f t="shared" si="86"/>
        <v>98.164794007490642</v>
      </c>
      <c r="Y273" s="16">
        <v>207</v>
      </c>
      <c r="Z273" s="36">
        <f t="shared" si="87"/>
        <v>7.7528089887640457</v>
      </c>
      <c r="AA273" s="16">
        <f t="shared" si="79"/>
        <v>2414</v>
      </c>
      <c r="AB273" s="32">
        <v>38</v>
      </c>
      <c r="AC273" s="26">
        <f t="shared" si="88"/>
        <v>1.5741507870753935</v>
      </c>
      <c r="AD273" s="32">
        <f t="shared" si="89"/>
        <v>2376</v>
      </c>
      <c r="AE273" s="20">
        <v>5.6</v>
      </c>
      <c r="AF273" s="20" t="s">
        <v>53</v>
      </c>
      <c r="AG273" s="27" t="s">
        <v>54</v>
      </c>
      <c r="AH273" s="27">
        <v>3</v>
      </c>
      <c r="AI273" s="21" t="s">
        <v>55</v>
      </c>
      <c r="AJ273" s="16">
        <v>268</v>
      </c>
      <c r="AK273" s="29">
        <f t="shared" si="90"/>
        <v>11.101905550952775</v>
      </c>
      <c r="AL273" s="16">
        <v>29</v>
      </c>
      <c r="AM273" s="16">
        <f t="shared" si="91"/>
        <v>2079</v>
      </c>
      <c r="AN273" s="34">
        <f t="shared" si="92"/>
        <v>87.5</v>
      </c>
    </row>
    <row r="274" spans="1:40" ht="24" x14ac:dyDescent="0.3">
      <c r="A274" s="15">
        <v>43709</v>
      </c>
      <c r="B274" s="2" t="s">
        <v>64</v>
      </c>
      <c r="C274" s="2">
        <v>19</v>
      </c>
      <c r="D274" s="2" t="s">
        <v>65</v>
      </c>
      <c r="E274" s="31">
        <v>43362</v>
      </c>
      <c r="F274" s="15">
        <f t="shared" si="93"/>
        <v>43529</v>
      </c>
      <c r="G274" s="16">
        <v>7000</v>
      </c>
      <c r="H274" s="16">
        <v>6992</v>
      </c>
      <c r="I274" s="16">
        <f t="shared" si="94"/>
        <v>8</v>
      </c>
      <c r="J274" s="16">
        <v>6992</v>
      </c>
      <c r="K274" s="16">
        <v>40</v>
      </c>
      <c r="L274" s="15">
        <v>43711</v>
      </c>
      <c r="M274" s="15">
        <f t="shared" si="95"/>
        <v>43739</v>
      </c>
      <c r="N274" s="4">
        <f t="shared" si="82"/>
        <v>49.857142857142854</v>
      </c>
      <c r="O274" s="18" t="s">
        <v>145</v>
      </c>
      <c r="P274" s="19">
        <f t="shared" si="83"/>
        <v>2</v>
      </c>
      <c r="Q274" s="2" t="s">
        <v>106</v>
      </c>
      <c r="R274" s="2" t="s">
        <v>44</v>
      </c>
      <c r="S274" s="28" t="s">
        <v>46</v>
      </c>
      <c r="T274" s="2">
        <v>1</v>
      </c>
      <c r="U274" s="16">
        <v>157</v>
      </c>
      <c r="V274" s="34">
        <f t="shared" si="84"/>
        <v>2.2454233409610986</v>
      </c>
      <c r="W274" s="23">
        <f t="shared" si="85"/>
        <v>6835</v>
      </c>
      <c r="X274" s="35">
        <f t="shared" si="86"/>
        <v>97.754576659038904</v>
      </c>
      <c r="Y274" s="16">
        <v>690</v>
      </c>
      <c r="Z274" s="36">
        <f t="shared" si="87"/>
        <v>9.8684210526315788</v>
      </c>
      <c r="AA274" s="16">
        <f t="shared" si="79"/>
        <v>6145</v>
      </c>
      <c r="AB274" s="17">
        <v>173</v>
      </c>
      <c r="AC274" s="26">
        <f t="shared" si="88"/>
        <v>2.8152969894222943</v>
      </c>
      <c r="AD274" s="16">
        <f t="shared" si="89"/>
        <v>5972</v>
      </c>
      <c r="AE274" s="20">
        <v>5</v>
      </c>
      <c r="AF274" s="20" t="s">
        <v>53</v>
      </c>
      <c r="AG274" s="27" t="s">
        <v>54</v>
      </c>
      <c r="AH274" s="27">
        <v>3</v>
      </c>
      <c r="AI274" s="21" t="s">
        <v>55</v>
      </c>
      <c r="AJ274" s="16">
        <v>884</v>
      </c>
      <c r="AK274" s="29">
        <f t="shared" si="90"/>
        <v>14.385679414157853</v>
      </c>
      <c r="AL274" s="16">
        <v>124</v>
      </c>
      <c r="AM274" s="16">
        <f t="shared" si="91"/>
        <v>4964</v>
      </c>
      <c r="AN274" s="34">
        <f t="shared" si="92"/>
        <v>83.121232417950424</v>
      </c>
    </row>
    <row r="275" spans="1:40" x14ac:dyDescent="0.3">
      <c r="A275" s="15">
        <v>43493</v>
      </c>
      <c r="B275" s="30" t="s">
        <v>175</v>
      </c>
      <c r="C275" s="30">
        <v>22</v>
      </c>
      <c r="D275" s="30" t="s">
        <v>176</v>
      </c>
      <c r="E275" s="31">
        <v>43147</v>
      </c>
      <c r="F275" s="15">
        <f t="shared" si="93"/>
        <v>43314</v>
      </c>
      <c r="G275" s="32">
        <v>20400</v>
      </c>
      <c r="H275" s="32">
        <v>20340</v>
      </c>
      <c r="I275" s="32">
        <f t="shared" si="94"/>
        <v>60</v>
      </c>
      <c r="J275" s="16">
        <v>5376</v>
      </c>
      <c r="K275" s="16" t="s">
        <v>140</v>
      </c>
      <c r="L275" s="33">
        <v>43496</v>
      </c>
      <c r="M275" s="33">
        <f t="shared" si="95"/>
        <v>43524</v>
      </c>
      <c r="N275" s="4">
        <f t="shared" si="82"/>
        <v>49.857142857142854</v>
      </c>
      <c r="O275" s="18" t="s">
        <v>145</v>
      </c>
      <c r="P275" s="19">
        <f t="shared" si="83"/>
        <v>3</v>
      </c>
      <c r="Q275" s="2">
        <v>11</v>
      </c>
      <c r="R275" s="2" t="s">
        <v>44</v>
      </c>
      <c r="S275" s="28" t="s">
        <v>46</v>
      </c>
      <c r="T275" s="2">
        <v>1</v>
      </c>
      <c r="U275" s="16">
        <v>247</v>
      </c>
      <c r="V275" s="34">
        <f t="shared" si="84"/>
        <v>4.5944940476190483</v>
      </c>
      <c r="W275" s="23">
        <f t="shared" si="85"/>
        <v>5129</v>
      </c>
      <c r="X275" s="35">
        <f t="shared" si="86"/>
        <v>95.405505952380949</v>
      </c>
      <c r="Y275" s="16">
        <v>285</v>
      </c>
      <c r="Z275" s="36">
        <f t="shared" si="87"/>
        <v>5.3013392857142856</v>
      </c>
      <c r="AA275" s="16">
        <f t="shared" si="79"/>
        <v>4844</v>
      </c>
      <c r="AB275" s="32">
        <v>178</v>
      </c>
      <c r="AC275" s="26">
        <f t="shared" si="88"/>
        <v>3.6746490503715936</v>
      </c>
      <c r="AD275" s="32">
        <f t="shared" si="89"/>
        <v>4666</v>
      </c>
      <c r="AE275" s="20" t="s">
        <v>75</v>
      </c>
      <c r="AF275" s="20" t="s">
        <v>44</v>
      </c>
      <c r="AG275" s="27" t="s">
        <v>45</v>
      </c>
      <c r="AH275" s="27">
        <v>1</v>
      </c>
      <c r="AI275" s="28" t="s">
        <v>46</v>
      </c>
      <c r="AJ275" s="16">
        <v>613</v>
      </c>
      <c r="AK275" s="29">
        <f t="shared" si="90"/>
        <v>12.654830718414534</v>
      </c>
      <c r="AL275" s="16">
        <v>156</v>
      </c>
      <c r="AM275" s="16">
        <f t="shared" si="91"/>
        <v>3897</v>
      </c>
      <c r="AN275" s="34">
        <f t="shared" si="92"/>
        <v>83.519074153450489</v>
      </c>
    </row>
    <row r="276" spans="1:40" x14ac:dyDescent="0.3">
      <c r="A276" s="47">
        <v>43600</v>
      </c>
      <c r="B276" s="48" t="s">
        <v>116</v>
      </c>
      <c r="C276" s="48">
        <v>5</v>
      </c>
      <c r="D276" s="2" t="s">
        <v>45</v>
      </c>
      <c r="E276" s="47">
        <v>43250</v>
      </c>
      <c r="F276" s="47">
        <f t="shared" si="93"/>
        <v>43417</v>
      </c>
      <c r="G276" s="48">
        <v>6200</v>
      </c>
      <c r="H276" s="48">
        <v>6199</v>
      </c>
      <c r="I276" s="48">
        <f t="shared" si="94"/>
        <v>1</v>
      </c>
      <c r="J276" s="48">
        <v>5000</v>
      </c>
      <c r="K276" s="48" t="s">
        <v>136</v>
      </c>
      <c r="L276" s="47">
        <v>43601</v>
      </c>
      <c r="M276" s="47">
        <f t="shared" si="95"/>
        <v>43629</v>
      </c>
      <c r="N276" s="49">
        <f t="shared" si="82"/>
        <v>50.142857142857146</v>
      </c>
      <c r="O276" s="18" t="s">
        <v>145</v>
      </c>
      <c r="P276" s="50">
        <f t="shared" si="83"/>
        <v>1</v>
      </c>
      <c r="Q276" s="48" t="s">
        <v>63</v>
      </c>
      <c r="R276" s="48" t="s">
        <v>44</v>
      </c>
      <c r="S276" s="28" t="s">
        <v>46</v>
      </c>
      <c r="T276" s="48">
        <v>1</v>
      </c>
      <c r="U276" s="48">
        <v>67</v>
      </c>
      <c r="V276" s="51">
        <f t="shared" si="84"/>
        <v>1.34</v>
      </c>
      <c r="W276" s="50">
        <f t="shared" si="85"/>
        <v>4933</v>
      </c>
      <c r="X276" s="35">
        <f t="shared" si="86"/>
        <v>98.66</v>
      </c>
      <c r="Y276" s="48">
        <v>171</v>
      </c>
      <c r="Z276" s="36">
        <f t="shared" si="87"/>
        <v>3.42</v>
      </c>
      <c r="AA276" s="48">
        <f t="shared" si="79"/>
        <v>4762</v>
      </c>
      <c r="AB276" s="48">
        <v>65</v>
      </c>
      <c r="AC276" s="26">
        <f t="shared" si="88"/>
        <v>1.3649727005459891</v>
      </c>
      <c r="AD276" s="48">
        <f t="shared" si="89"/>
        <v>4697</v>
      </c>
      <c r="AE276" s="52">
        <v>2</v>
      </c>
      <c r="AF276" s="52" t="s">
        <v>44</v>
      </c>
      <c r="AG276" s="52" t="s">
        <v>45</v>
      </c>
      <c r="AH276" s="27">
        <v>1</v>
      </c>
      <c r="AI276" s="28" t="s">
        <v>46</v>
      </c>
      <c r="AJ276" s="48">
        <v>391</v>
      </c>
      <c r="AK276" s="29">
        <f t="shared" si="90"/>
        <v>8.2108357832843346</v>
      </c>
      <c r="AL276" s="48">
        <v>229</v>
      </c>
      <c r="AM276" s="48">
        <f t="shared" si="91"/>
        <v>4077</v>
      </c>
      <c r="AN276" s="51">
        <f t="shared" si="92"/>
        <v>86.800085160740906</v>
      </c>
    </row>
    <row r="277" spans="1:40" x14ac:dyDescent="0.3">
      <c r="A277" s="15">
        <v>43565</v>
      </c>
      <c r="B277" s="2" t="s">
        <v>150</v>
      </c>
      <c r="C277" s="2">
        <v>13</v>
      </c>
      <c r="D277" s="2" t="s">
        <v>62</v>
      </c>
      <c r="E277" s="15">
        <v>43215</v>
      </c>
      <c r="F277" s="15">
        <f t="shared" si="93"/>
        <v>43382</v>
      </c>
      <c r="G277" s="32">
        <v>25200</v>
      </c>
      <c r="H277" s="32">
        <v>25170</v>
      </c>
      <c r="I277" s="32">
        <f t="shared" si="94"/>
        <v>30</v>
      </c>
      <c r="J277" s="16">
        <v>11460</v>
      </c>
      <c r="K277" s="16" t="s">
        <v>185</v>
      </c>
      <c r="L277" s="33">
        <v>43566</v>
      </c>
      <c r="M277" s="33">
        <f t="shared" si="95"/>
        <v>43594</v>
      </c>
      <c r="N277" s="4">
        <f t="shared" si="82"/>
        <v>50.142857142857146</v>
      </c>
      <c r="O277" s="18" t="s">
        <v>145</v>
      </c>
      <c r="P277" s="19">
        <f t="shared" si="83"/>
        <v>1</v>
      </c>
      <c r="Q277" s="2" t="s">
        <v>109</v>
      </c>
      <c r="R277" s="2" t="s">
        <v>44</v>
      </c>
      <c r="S277" s="28" t="s">
        <v>46</v>
      </c>
      <c r="T277" s="2">
        <v>1</v>
      </c>
      <c r="U277" s="16">
        <v>242</v>
      </c>
      <c r="V277" s="34">
        <f t="shared" si="84"/>
        <v>2.1116928446771381</v>
      </c>
      <c r="W277" s="23">
        <f t="shared" si="85"/>
        <v>11218</v>
      </c>
      <c r="X277" s="35">
        <f t="shared" si="86"/>
        <v>97.888307155322863</v>
      </c>
      <c r="Y277" s="16">
        <v>390</v>
      </c>
      <c r="Z277" s="36">
        <f t="shared" si="87"/>
        <v>3.4031413612565444</v>
      </c>
      <c r="AA277" s="16">
        <f t="shared" si="79"/>
        <v>10828</v>
      </c>
      <c r="AB277" s="32">
        <v>185</v>
      </c>
      <c r="AC277" s="26">
        <f t="shared" si="88"/>
        <v>1.7085334318433691</v>
      </c>
      <c r="AD277" s="32">
        <f t="shared" si="89"/>
        <v>10643</v>
      </c>
      <c r="AE277" s="20" t="s">
        <v>69</v>
      </c>
      <c r="AF277" s="20" t="s">
        <v>44</v>
      </c>
      <c r="AG277" s="27" t="s">
        <v>45</v>
      </c>
      <c r="AH277" s="27">
        <v>1</v>
      </c>
      <c r="AI277" s="28" t="s">
        <v>46</v>
      </c>
      <c r="AJ277" s="16">
        <v>1736</v>
      </c>
      <c r="AK277" s="29">
        <f t="shared" si="90"/>
        <v>16.032508311784262</v>
      </c>
      <c r="AL277" s="16">
        <v>120</v>
      </c>
      <c r="AM277" s="16">
        <f t="shared" si="91"/>
        <v>8787</v>
      </c>
      <c r="AN277" s="34">
        <f t="shared" si="92"/>
        <v>82.561307901907355</v>
      </c>
    </row>
    <row r="278" spans="1:40" x14ac:dyDescent="0.3">
      <c r="A278" s="15">
        <v>43712</v>
      </c>
      <c r="B278" s="2" t="s">
        <v>64</v>
      </c>
      <c r="C278" s="2">
        <v>19</v>
      </c>
      <c r="D278" s="2" t="s">
        <v>65</v>
      </c>
      <c r="E278" s="31">
        <v>43362</v>
      </c>
      <c r="F278" s="15">
        <f t="shared" si="93"/>
        <v>43529</v>
      </c>
      <c r="G278" s="16">
        <v>6000</v>
      </c>
      <c r="H278" s="16">
        <v>5991</v>
      </c>
      <c r="I278" s="16">
        <f t="shared" si="94"/>
        <v>9</v>
      </c>
      <c r="J278" s="16">
        <v>5991</v>
      </c>
      <c r="K278" s="16" t="s">
        <v>102</v>
      </c>
      <c r="L278" s="15">
        <v>43713</v>
      </c>
      <c r="M278" s="15">
        <f t="shared" si="95"/>
        <v>43741</v>
      </c>
      <c r="N278" s="4">
        <f t="shared" si="82"/>
        <v>50.142857142857146</v>
      </c>
      <c r="O278" s="18" t="s">
        <v>145</v>
      </c>
      <c r="P278" s="19">
        <f t="shared" si="83"/>
        <v>1</v>
      </c>
      <c r="Q278" s="2" t="s">
        <v>63</v>
      </c>
      <c r="R278" s="2" t="s">
        <v>44</v>
      </c>
      <c r="S278" s="28" t="s">
        <v>46</v>
      </c>
      <c r="T278" s="2">
        <v>1</v>
      </c>
      <c r="U278" s="16">
        <v>170</v>
      </c>
      <c r="V278" s="34">
        <f t="shared" si="84"/>
        <v>2.8375897179101988</v>
      </c>
      <c r="W278" s="23">
        <f t="shared" si="85"/>
        <v>5821</v>
      </c>
      <c r="X278" s="35">
        <f t="shared" si="86"/>
        <v>97.162410282089809</v>
      </c>
      <c r="Y278" s="16">
        <v>354</v>
      </c>
      <c r="Z278" s="36">
        <f t="shared" si="87"/>
        <v>5.9088632949424138</v>
      </c>
      <c r="AA278" s="16">
        <f t="shared" si="79"/>
        <v>5467</v>
      </c>
      <c r="AB278" s="45">
        <v>257</v>
      </c>
      <c r="AC278" s="26">
        <f t="shared" si="88"/>
        <v>4.7009328699469544</v>
      </c>
      <c r="AD278" s="16">
        <f t="shared" si="89"/>
        <v>5210</v>
      </c>
      <c r="AE278" s="20" t="s">
        <v>156</v>
      </c>
      <c r="AF278" s="20" t="s">
        <v>44</v>
      </c>
      <c r="AG278" s="27" t="s">
        <v>45</v>
      </c>
      <c r="AH278" s="27">
        <v>1</v>
      </c>
      <c r="AI278" s="28" t="s">
        <v>46</v>
      </c>
      <c r="AJ278" s="16">
        <v>931</v>
      </c>
      <c r="AK278" s="29">
        <f t="shared" si="90"/>
        <v>17.02944942381562</v>
      </c>
      <c r="AL278" s="16">
        <v>103</v>
      </c>
      <c r="AM278" s="16">
        <f t="shared" si="91"/>
        <v>4176</v>
      </c>
      <c r="AN278" s="34">
        <f t="shared" si="92"/>
        <v>80.153550863723609</v>
      </c>
    </row>
    <row r="279" spans="1:40" x14ac:dyDescent="0.3">
      <c r="A279" s="15">
        <v>43486</v>
      </c>
      <c r="B279" s="2" t="s">
        <v>58</v>
      </c>
      <c r="C279" s="2">
        <v>1</v>
      </c>
      <c r="D279" s="2" t="s">
        <v>54</v>
      </c>
      <c r="E279" s="15">
        <v>43137</v>
      </c>
      <c r="F279" s="15">
        <f t="shared" si="93"/>
        <v>43304</v>
      </c>
      <c r="G279" s="32">
        <v>9400</v>
      </c>
      <c r="H279" s="32">
        <v>9389</v>
      </c>
      <c r="I279" s="32">
        <f t="shared" si="94"/>
        <v>11</v>
      </c>
      <c r="J279" s="16">
        <v>9389</v>
      </c>
      <c r="K279" s="16" t="s">
        <v>134</v>
      </c>
      <c r="L279" s="33">
        <v>43489</v>
      </c>
      <c r="M279" s="33">
        <f>SUM(L279+29)</f>
        <v>43518</v>
      </c>
      <c r="N279" s="4">
        <f t="shared" si="82"/>
        <v>50.285714285714285</v>
      </c>
      <c r="O279" s="18" t="s">
        <v>145</v>
      </c>
      <c r="P279" s="19">
        <f t="shared" si="83"/>
        <v>3</v>
      </c>
      <c r="Q279" s="2">
        <v>5</v>
      </c>
      <c r="R279" s="2" t="s">
        <v>44</v>
      </c>
      <c r="S279" s="28" t="s">
        <v>46</v>
      </c>
      <c r="T279" s="2">
        <v>1</v>
      </c>
      <c r="U279" s="16">
        <v>173</v>
      </c>
      <c r="V279" s="34">
        <f t="shared" si="84"/>
        <v>1.8425817445947383</v>
      </c>
      <c r="W279" s="23">
        <f t="shared" si="85"/>
        <v>9216</v>
      </c>
      <c r="X279" s="35">
        <f t="shared" si="86"/>
        <v>98.157418255405261</v>
      </c>
      <c r="Y279" s="16">
        <v>338</v>
      </c>
      <c r="Z279" s="36">
        <f t="shared" si="87"/>
        <v>3.5999573969538825</v>
      </c>
      <c r="AA279" s="16">
        <f t="shared" si="79"/>
        <v>8878</v>
      </c>
      <c r="AB279" s="32">
        <v>190</v>
      </c>
      <c r="AC279" s="26">
        <f t="shared" si="88"/>
        <v>2.1401216490200494</v>
      </c>
      <c r="AD279" s="32">
        <f t="shared" si="89"/>
        <v>8688</v>
      </c>
      <c r="AE279" s="20">
        <v>1</v>
      </c>
      <c r="AF279" s="20" t="s">
        <v>44</v>
      </c>
      <c r="AG279" s="27" t="s">
        <v>45</v>
      </c>
      <c r="AH279" s="27">
        <v>1</v>
      </c>
      <c r="AI279" s="28" t="s">
        <v>46</v>
      </c>
      <c r="AJ279" s="16">
        <v>1008</v>
      </c>
      <c r="AK279" s="29">
        <f t="shared" si="90"/>
        <v>11.353908537959001</v>
      </c>
      <c r="AL279" s="16">
        <v>101</v>
      </c>
      <c r="AM279" s="16">
        <f t="shared" si="91"/>
        <v>7579</v>
      </c>
      <c r="AN279" s="34">
        <f t="shared" si="92"/>
        <v>87.235267034990798</v>
      </c>
    </row>
    <row r="280" spans="1:40" x14ac:dyDescent="0.3">
      <c r="A280" s="15">
        <v>43479</v>
      </c>
      <c r="B280" s="2" t="s">
        <v>182</v>
      </c>
      <c r="C280" s="2">
        <v>3</v>
      </c>
      <c r="D280" s="2" t="s">
        <v>45</v>
      </c>
      <c r="E280" s="15">
        <v>43126</v>
      </c>
      <c r="F280" s="15">
        <f t="shared" si="93"/>
        <v>43293</v>
      </c>
      <c r="G280" s="32">
        <v>14340</v>
      </c>
      <c r="H280" s="32">
        <v>14320</v>
      </c>
      <c r="I280" s="32">
        <f t="shared" si="94"/>
        <v>20</v>
      </c>
      <c r="J280" s="16">
        <v>14320</v>
      </c>
      <c r="K280" s="16">
        <v>7</v>
      </c>
      <c r="L280" s="33">
        <v>43480</v>
      </c>
      <c r="M280" s="33">
        <f t="shared" ref="M280:M291" si="96">SUM(L280+28)</f>
        <v>43508</v>
      </c>
      <c r="N280" s="4">
        <f t="shared" si="82"/>
        <v>50.571428571428569</v>
      </c>
      <c r="O280" s="18" t="s">
        <v>145</v>
      </c>
      <c r="P280" s="19">
        <f t="shared" si="83"/>
        <v>1</v>
      </c>
      <c r="Q280" s="2">
        <v>9</v>
      </c>
      <c r="R280" s="20" t="s">
        <v>42</v>
      </c>
      <c r="S280" s="21" t="s">
        <v>43</v>
      </c>
      <c r="T280" s="2">
        <v>2</v>
      </c>
      <c r="U280" s="16">
        <v>290</v>
      </c>
      <c r="V280" s="34">
        <f t="shared" si="84"/>
        <v>2.0251396648044691</v>
      </c>
      <c r="W280" s="23">
        <f t="shared" si="85"/>
        <v>14030</v>
      </c>
      <c r="X280" s="35">
        <f t="shared" si="86"/>
        <v>97.97486033519553</v>
      </c>
      <c r="Y280" s="16">
        <v>618</v>
      </c>
      <c r="Z280" s="36">
        <f t="shared" si="87"/>
        <v>4.3156424581005588</v>
      </c>
      <c r="AA280" s="16">
        <f t="shared" si="79"/>
        <v>13412</v>
      </c>
      <c r="AB280" s="32">
        <v>242</v>
      </c>
      <c r="AC280" s="26">
        <f t="shared" si="88"/>
        <v>1.8043543095735162</v>
      </c>
      <c r="AD280" s="32">
        <f t="shared" si="89"/>
        <v>13170</v>
      </c>
      <c r="AE280" s="20" t="s">
        <v>81</v>
      </c>
      <c r="AF280" s="20" t="s">
        <v>42</v>
      </c>
      <c r="AG280" s="27" t="s">
        <v>54</v>
      </c>
      <c r="AH280" s="27">
        <v>2</v>
      </c>
      <c r="AI280" s="21" t="s">
        <v>43</v>
      </c>
      <c r="AJ280" s="16">
        <v>1713</v>
      </c>
      <c r="AK280" s="29">
        <f t="shared" si="90"/>
        <v>12.772144348344765</v>
      </c>
      <c r="AL280" s="16">
        <v>231</v>
      </c>
      <c r="AM280" s="16">
        <f t="shared" si="91"/>
        <v>11226</v>
      </c>
      <c r="AN280" s="34">
        <f t="shared" si="92"/>
        <v>85.239179954441909</v>
      </c>
    </row>
    <row r="281" spans="1:40" x14ac:dyDescent="0.3">
      <c r="A281" s="47">
        <v>43600</v>
      </c>
      <c r="B281" s="48" t="s">
        <v>116</v>
      </c>
      <c r="C281" s="48">
        <v>5</v>
      </c>
      <c r="D281" s="2" t="s">
        <v>45</v>
      </c>
      <c r="E281" s="47">
        <v>43250</v>
      </c>
      <c r="F281" s="47">
        <f t="shared" si="93"/>
        <v>43417</v>
      </c>
      <c r="G281" s="48"/>
      <c r="H281" s="48"/>
      <c r="I281" s="48"/>
      <c r="J281" s="48">
        <v>1199</v>
      </c>
      <c r="K281" s="48" t="s">
        <v>142</v>
      </c>
      <c r="L281" s="47">
        <v>43606</v>
      </c>
      <c r="M281" s="47">
        <f t="shared" si="96"/>
        <v>43634</v>
      </c>
      <c r="N281" s="49">
        <f t="shared" si="82"/>
        <v>50.857142857142854</v>
      </c>
      <c r="O281" s="18" t="s">
        <v>145</v>
      </c>
      <c r="P281" s="50">
        <f t="shared" si="83"/>
        <v>6</v>
      </c>
      <c r="Q281" s="48">
        <v>5</v>
      </c>
      <c r="R281" s="48" t="s">
        <v>44</v>
      </c>
      <c r="S281" s="28" t="s">
        <v>46</v>
      </c>
      <c r="T281" s="48">
        <v>1</v>
      </c>
      <c r="U281" s="48">
        <v>21</v>
      </c>
      <c r="V281" s="51">
        <f t="shared" si="84"/>
        <v>1.7514595496246872</v>
      </c>
      <c r="W281" s="50">
        <f t="shared" si="85"/>
        <v>1178</v>
      </c>
      <c r="X281" s="35">
        <f t="shared" si="86"/>
        <v>98.248540450375316</v>
      </c>
      <c r="Y281" s="48">
        <v>53</v>
      </c>
      <c r="Z281" s="36">
        <f t="shared" si="87"/>
        <v>4.4203502919099247</v>
      </c>
      <c r="AA281" s="48">
        <f t="shared" si="79"/>
        <v>1125</v>
      </c>
      <c r="AB281" s="48">
        <v>14</v>
      </c>
      <c r="AC281" s="26">
        <f t="shared" si="88"/>
        <v>1.2444444444444445</v>
      </c>
      <c r="AD281" s="48">
        <f t="shared" si="89"/>
        <v>1111</v>
      </c>
      <c r="AE281" s="52">
        <v>3</v>
      </c>
      <c r="AF281" s="52" t="s">
        <v>44</v>
      </c>
      <c r="AG281" s="52" t="s">
        <v>45</v>
      </c>
      <c r="AH281" s="27">
        <v>1</v>
      </c>
      <c r="AI281" s="28" t="s">
        <v>46</v>
      </c>
      <c r="AJ281" s="48">
        <v>74</v>
      </c>
      <c r="AK281" s="29">
        <f t="shared" si="90"/>
        <v>6.5777777777777775</v>
      </c>
      <c r="AL281" s="48">
        <v>12</v>
      </c>
      <c r="AM281" s="48">
        <f t="shared" si="91"/>
        <v>1025</v>
      </c>
      <c r="AN281" s="51">
        <f t="shared" si="92"/>
        <v>92.259225922592265</v>
      </c>
    </row>
    <row r="282" spans="1:40" x14ac:dyDescent="0.3">
      <c r="A282" s="15">
        <v>43521</v>
      </c>
      <c r="B282" s="2" t="s">
        <v>172</v>
      </c>
      <c r="C282" s="2">
        <v>8</v>
      </c>
      <c r="D282" s="2" t="s">
        <v>48</v>
      </c>
      <c r="E282" s="15">
        <v>43168</v>
      </c>
      <c r="F282" s="15">
        <f t="shared" si="93"/>
        <v>43335</v>
      </c>
      <c r="G282" s="32">
        <v>6026</v>
      </c>
      <c r="H282" s="32">
        <v>6021</v>
      </c>
      <c r="I282" s="32">
        <f>SUM(G282-H282)</f>
        <v>5</v>
      </c>
      <c r="J282" s="16">
        <v>6021</v>
      </c>
      <c r="K282" s="16" t="s">
        <v>158</v>
      </c>
      <c r="L282" s="33">
        <v>43524</v>
      </c>
      <c r="M282" s="33">
        <f t="shared" si="96"/>
        <v>43552</v>
      </c>
      <c r="N282" s="4">
        <f t="shared" si="82"/>
        <v>50.857142857142854</v>
      </c>
      <c r="O282" s="18" t="s">
        <v>145</v>
      </c>
      <c r="P282" s="19">
        <f t="shared" si="83"/>
        <v>3</v>
      </c>
      <c r="Q282" s="2">
        <v>6</v>
      </c>
      <c r="R282" s="2" t="s">
        <v>44</v>
      </c>
      <c r="S282" s="28" t="s">
        <v>46</v>
      </c>
      <c r="T282" s="2">
        <v>1</v>
      </c>
      <c r="U282" s="16">
        <v>324</v>
      </c>
      <c r="V282" s="34">
        <f t="shared" si="84"/>
        <v>5.3811659192825116</v>
      </c>
      <c r="W282" s="23">
        <f t="shared" si="85"/>
        <v>5697</v>
      </c>
      <c r="X282" s="35">
        <f t="shared" si="86"/>
        <v>94.618834080717491</v>
      </c>
      <c r="Y282" s="16">
        <v>335</v>
      </c>
      <c r="Z282" s="36">
        <f t="shared" si="87"/>
        <v>5.5638598239495103</v>
      </c>
      <c r="AA282" s="16">
        <f t="shared" si="79"/>
        <v>5362</v>
      </c>
      <c r="AB282" s="32">
        <v>182</v>
      </c>
      <c r="AC282" s="26">
        <f t="shared" si="88"/>
        <v>3.3942558746736293</v>
      </c>
      <c r="AD282" s="32">
        <f t="shared" si="89"/>
        <v>5180</v>
      </c>
      <c r="AE282" s="20">
        <v>6</v>
      </c>
      <c r="AF282" s="20" t="s">
        <v>44</v>
      </c>
      <c r="AG282" s="27" t="s">
        <v>45</v>
      </c>
      <c r="AH282" s="27">
        <v>1</v>
      </c>
      <c r="AI282" s="28" t="s">
        <v>46</v>
      </c>
      <c r="AJ282" s="16">
        <v>548</v>
      </c>
      <c r="AK282" s="29">
        <f t="shared" si="90"/>
        <v>10.220067139127192</v>
      </c>
      <c r="AL282" s="16">
        <v>101</v>
      </c>
      <c r="AM282" s="16">
        <f t="shared" si="91"/>
        <v>4531</v>
      </c>
      <c r="AN282" s="34">
        <f t="shared" si="92"/>
        <v>87.471042471042466</v>
      </c>
    </row>
    <row r="283" spans="1:40" x14ac:dyDescent="0.3">
      <c r="A283" s="15">
        <v>43602</v>
      </c>
      <c r="B283" s="30" t="s">
        <v>124</v>
      </c>
      <c r="C283" s="2">
        <v>11</v>
      </c>
      <c r="D283" s="2" t="s">
        <v>48</v>
      </c>
      <c r="E283" s="15">
        <v>43250</v>
      </c>
      <c r="F283" s="15">
        <f t="shared" si="93"/>
        <v>43417</v>
      </c>
      <c r="G283" s="32">
        <v>3780</v>
      </c>
      <c r="H283" s="32">
        <v>3770</v>
      </c>
      <c r="I283" s="32">
        <f>SUM(G283-H283)</f>
        <v>10</v>
      </c>
      <c r="J283" s="16">
        <v>1275</v>
      </c>
      <c r="K283" s="16">
        <v>25</v>
      </c>
      <c r="L283" s="33">
        <v>43606</v>
      </c>
      <c r="M283" s="33">
        <f t="shared" si="96"/>
        <v>43634</v>
      </c>
      <c r="N283" s="4">
        <f t="shared" si="82"/>
        <v>50.857142857142854</v>
      </c>
      <c r="O283" s="18" t="s">
        <v>145</v>
      </c>
      <c r="P283" s="19">
        <f t="shared" si="83"/>
        <v>4</v>
      </c>
      <c r="Q283" s="2">
        <v>9</v>
      </c>
      <c r="R283" s="20" t="s">
        <v>42</v>
      </c>
      <c r="S283" s="21" t="s">
        <v>43</v>
      </c>
      <c r="T283" s="2">
        <v>2</v>
      </c>
      <c r="U283" s="16">
        <v>37</v>
      </c>
      <c r="V283" s="34">
        <f t="shared" si="84"/>
        <v>2.9019607843137254</v>
      </c>
      <c r="W283" s="23">
        <f t="shared" si="85"/>
        <v>1238</v>
      </c>
      <c r="X283" s="35">
        <f t="shared" si="86"/>
        <v>97.098039215686271</v>
      </c>
      <c r="Y283" s="16">
        <v>71</v>
      </c>
      <c r="Z283" s="36">
        <f t="shared" si="87"/>
        <v>5.5686274509803919</v>
      </c>
      <c r="AA283" s="16">
        <f t="shared" si="79"/>
        <v>1167</v>
      </c>
      <c r="AB283" s="32">
        <v>67</v>
      </c>
      <c r="AC283" s="26">
        <f t="shared" si="88"/>
        <v>5.7412167952013711</v>
      </c>
      <c r="AD283" s="32">
        <f t="shared" si="89"/>
        <v>1100</v>
      </c>
      <c r="AE283" s="20">
        <v>3</v>
      </c>
      <c r="AF283" s="20" t="s">
        <v>42</v>
      </c>
      <c r="AG283" s="27" t="s">
        <v>54</v>
      </c>
      <c r="AH283" s="27">
        <v>2</v>
      </c>
      <c r="AI283" s="21" t="s">
        <v>43</v>
      </c>
      <c r="AJ283" s="16">
        <v>89</v>
      </c>
      <c r="AK283" s="29">
        <f t="shared" si="90"/>
        <v>7.6263924592973433</v>
      </c>
      <c r="AL283" s="16">
        <v>5</v>
      </c>
      <c r="AM283" s="16">
        <f t="shared" si="91"/>
        <v>1006</v>
      </c>
      <c r="AN283" s="34">
        <f t="shared" si="92"/>
        <v>91.454545454545453</v>
      </c>
    </row>
    <row r="284" spans="1:40" x14ac:dyDescent="0.3">
      <c r="A284" s="15">
        <v>43514</v>
      </c>
      <c r="B284" s="30" t="s">
        <v>186</v>
      </c>
      <c r="C284" s="30">
        <v>12</v>
      </c>
      <c r="D284" s="30" t="s">
        <v>187</v>
      </c>
      <c r="E284" s="31">
        <v>43161</v>
      </c>
      <c r="F284" s="15">
        <f t="shared" si="93"/>
        <v>43328</v>
      </c>
      <c r="G284" s="32">
        <v>11000</v>
      </c>
      <c r="H284" s="32">
        <v>11000</v>
      </c>
      <c r="I284" s="32">
        <f>SUM(G284-H284)</f>
        <v>0</v>
      </c>
      <c r="J284" s="16">
        <v>11000</v>
      </c>
      <c r="K284" s="16" t="s">
        <v>155</v>
      </c>
      <c r="L284" s="33">
        <v>43517</v>
      </c>
      <c r="M284" s="33">
        <f t="shared" si="96"/>
        <v>43545</v>
      </c>
      <c r="N284" s="4">
        <f t="shared" si="82"/>
        <v>50.857142857142854</v>
      </c>
      <c r="O284" s="18" t="s">
        <v>145</v>
      </c>
      <c r="P284" s="19">
        <f t="shared" si="83"/>
        <v>3</v>
      </c>
      <c r="Q284" s="2" t="s">
        <v>73</v>
      </c>
      <c r="R284" s="2" t="s">
        <v>44</v>
      </c>
      <c r="S284" s="28" t="s">
        <v>46</v>
      </c>
      <c r="T284" s="2">
        <v>1</v>
      </c>
      <c r="U284" s="16">
        <v>566</v>
      </c>
      <c r="V284" s="34">
        <f t="shared" si="84"/>
        <v>5.1454545454545455</v>
      </c>
      <c r="W284" s="23">
        <f t="shared" si="85"/>
        <v>10434</v>
      </c>
      <c r="X284" s="35">
        <f t="shared" si="86"/>
        <v>94.854545454545459</v>
      </c>
      <c r="Y284" s="16">
        <v>1890</v>
      </c>
      <c r="Z284" s="36">
        <f t="shared" si="87"/>
        <v>17.18181818181818</v>
      </c>
      <c r="AA284" s="16">
        <f t="shared" si="79"/>
        <v>8544</v>
      </c>
      <c r="AB284" s="32">
        <v>785</v>
      </c>
      <c r="AC284" s="26">
        <f t="shared" si="88"/>
        <v>9.1877340823970037</v>
      </c>
      <c r="AD284" s="32">
        <f t="shared" si="89"/>
        <v>7759</v>
      </c>
      <c r="AE284" s="20" t="s">
        <v>81</v>
      </c>
      <c r="AF284" s="20" t="s">
        <v>44</v>
      </c>
      <c r="AG284" s="27" t="s">
        <v>45</v>
      </c>
      <c r="AH284" s="27">
        <v>1</v>
      </c>
      <c r="AI284" s="28" t="s">
        <v>46</v>
      </c>
      <c r="AJ284" s="16">
        <v>2321</v>
      </c>
      <c r="AK284" s="29">
        <f t="shared" si="90"/>
        <v>27.165262172284645</v>
      </c>
      <c r="AL284" s="16">
        <v>283</v>
      </c>
      <c r="AM284" s="16">
        <f t="shared" si="91"/>
        <v>5155</v>
      </c>
      <c r="AN284" s="34">
        <f t="shared" si="92"/>
        <v>66.438974094599828</v>
      </c>
    </row>
    <row r="285" spans="1:40" x14ac:dyDescent="0.3">
      <c r="A285" s="15">
        <v>43565</v>
      </c>
      <c r="B285" s="2" t="s">
        <v>150</v>
      </c>
      <c r="C285" s="2">
        <v>13</v>
      </c>
      <c r="D285" s="2" t="s">
        <v>62</v>
      </c>
      <c r="E285" s="15">
        <v>43215</v>
      </c>
      <c r="F285" s="15">
        <f t="shared" si="93"/>
        <v>43382</v>
      </c>
      <c r="G285" s="32"/>
      <c r="H285" s="32"/>
      <c r="I285" s="32"/>
      <c r="J285" s="16">
        <v>13263</v>
      </c>
      <c r="K285" s="16">
        <v>20</v>
      </c>
      <c r="L285" s="33">
        <v>43571</v>
      </c>
      <c r="M285" s="33">
        <f t="shared" si="96"/>
        <v>43599</v>
      </c>
      <c r="N285" s="4">
        <f t="shared" si="82"/>
        <v>50.857142857142854</v>
      </c>
      <c r="O285" s="18" t="s">
        <v>145</v>
      </c>
      <c r="P285" s="19">
        <f t="shared" si="83"/>
        <v>6</v>
      </c>
      <c r="Q285" s="2" t="s">
        <v>188</v>
      </c>
      <c r="R285" s="2" t="s">
        <v>44</v>
      </c>
      <c r="S285" s="28" t="s">
        <v>46</v>
      </c>
      <c r="T285" s="2">
        <v>1</v>
      </c>
      <c r="U285" s="16">
        <v>293</v>
      </c>
      <c r="V285" s="34">
        <f t="shared" si="84"/>
        <v>2.2091532835708358</v>
      </c>
      <c r="W285" s="23">
        <f t="shared" si="85"/>
        <v>12970</v>
      </c>
      <c r="X285" s="35">
        <f t="shared" si="86"/>
        <v>97.790846716429158</v>
      </c>
      <c r="Y285" s="16">
        <v>567</v>
      </c>
      <c r="Z285" s="36">
        <f t="shared" si="87"/>
        <v>4.2750508934630176</v>
      </c>
      <c r="AA285" s="16">
        <f t="shared" si="79"/>
        <v>12403</v>
      </c>
      <c r="AB285" s="32">
        <v>103</v>
      </c>
      <c r="AC285" s="26">
        <f t="shared" si="88"/>
        <v>0.83044424735950984</v>
      </c>
      <c r="AD285" s="32">
        <f t="shared" si="89"/>
        <v>12300</v>
      </c>
      <c r="AE285" s="20">
        <v>4</v>
      </c>
      <c r="AF285" s="20" t="s">
        <v>42</v>
      </c>
      <c r="AG285" s="27" t="s">
        <v>54</v>
      </c>
      <c r="AH285" s="27">
        <v>2</v>
      </c>
      <c r="AI285" s="21" t="s">
        <v>43</v>
      </c>
      <c r="AJ285" s="16">
        <v>2801</v>
      </c>
      <c r="AK285" s="29">
        <f t="shared" si="90"/>
        <v>22.58324598887366</v>
      </c>
      <c r="AL285" s="16">
        <v>192</v>
      </c>
      <c r="AM285" s="16">
        <f t="shared" si="91"/>
        <v>9307</v>
      </c>
      <c r="AN285" s="34">
        <f t="shared" si="92"/>
        <v>75.666666666666671</v>
      </c>
    </row>
    <row r="286" spans="1:40" x14ac:dyDescent="0.3">
      <c r="A286" s="15">
        <v>43502</v>
      </c>
      <c r="B286" s="30" t="s">
        <v>175</v>
      </c>
      <c r="C286" s="30">
        <v>22</v>
      </c>
      <c r="D286" s="30" t="s">
        <v>176</v>
      </c>
      <c r="E286" s="31">
        <v>43147</v>
      </c>
      <c r="F286" s="15">
        <f t="shared" si="93"/>
        <v>43314</v>
      </c>
      <c r="G286" s="32">
        <v>16200</v>
      </c>
      <c r="H286" s="32">
        <v>16186</v>
      </c>
      <c r="I286" s="32">
        <f>SUM(G286-H286)</f>
        <v>14</v>
      </c>
      <c r="J286" s="16">
        <v>16186</v>
      </c>
      <c r="K286" s="16" t="s">
        <v>146</v>
      </c>
      <c r="L286" s="33">
        <v>43503</v>
      </c>
      <c r="M286" s="33">
        <f t="shared" si="96"/>
        <v>43531</v>
      </c>
      <c r="N286" s="4">
        <f t="shared" si="82"/>
        <v>50.857142857142854</v>
      </c>
      <c r="O286" s="18" t="s">
        <v>145</v>
      </c>
      <c r="P286" s="19">
        <f t="shared" si="83"/>
        <v>1</v>
      </c>
      <c r="Q286" s="2" t="s">
        <v>163</v>
      </c>
      <c r="R286" s="2" t="s">
        <v>44</v>
      </c>
      <c r="S286" s="28" t="s">
        <v>46</v>
      </c>
      <c r="T286" s="2">
        <v>1</v>
      </c>
      <c r="U286" s="16">
        <v>409</v>
      </c>
      <c r="V286" s="34">
        <f t="shared" si="84"/>
        <v>2.526875077227233</v>
      </c>
      <c r="W286" s="23">
        <f t="shared" si="85"/>
        <v>15777</v>
      </c>
      <c r="X286" s="35">
        <f t="shared" si="86"/>
        <v>97.473124922772769</v>
      </c>
      <c r="Y286" s="16">
        <v>804</v>
      </c>
      <c r="Z286" s="36">
        <f t="shared" si="87"/>
        <v>4.9672556530334857</v>
      </c>
      <c r="AA286" s="16">
        <f t="shared" si="79"/>
        <v>14973</v>
      </c>
      <c r="AB286" s="32">
        <v>821</v>
      </c>
      <c r="AC286" s="26">
        <f t="shared" si="88"/>
        <v>5.4832030989113738</v>
      </c>
      <c r="AD286" s="32">
        <f t="shared" si="89"/>
        <v>14152</v>
      </c>
      <c r="AE286" s="20" t="s">
        <v>189</v>
      </c>
      <c r="AF286" s="20" t="s">
        <v>44</v>
      </c>
      <c r="AG286" s="27" t="s">
        <v>45</v>
      </c>
      <c r="AH286" s="27">
        <v>1</v>
      </c>
      <c r="AI286" s="28" t="s">
        <v>46</v>
      </c>
      <c r="AJ286" s="16">
        <v>1945</v>
      </c>
      <c r="AK286" s="29">
        <f t="shared" si="90"/>
        <v>12.990048754424631</v>
      </c>
      <c r="AL286" s="16">
        <v>372</v>
      </c>
      <c r="AM286" s="16">
        <f t="shared" si="91"/>
        <v>11835</v>
      </c>
      <c r="AN286" s="34">
        <f t="shared" si="92"/>
        <v>83.62775579423402</v>
      </c>
    </row>
    <row r="287" spans="1:40" x14ac:dyDescent="0.3">
      <c r="A287" s="15">
        <v>43572</v>
      </c>
      <c r="B287" s="2" t="s">
        <v>150</v>
      </c>
      <c r="C287" s="2">
        <v>13</v>
      </c>
      <c r="D287" s="2" t="s">
        <v>62</v>
      </c>
      <c r="E287" s="15">
        <v>43215</v>
      </c>
      <c r="F287" s="15">
        <f t="shared" si="93"/>
        <v>43382</v>
      </c>
      <c r="G287" s="32">
        <v>25200</v>
      </c>
      <c r="H287" s="32">
        <v>25185</v>
      </c>
      <c r="I287" s="32">
        <f>SUM(G287-H287)</f>
        <v>15</v>
      </c>
      <c r="J287" s="16">
        <v>13608</v>
      </c>
      <c r="K287" s="16" t="s">
        <v>103</v>
      </c>
      <c r="L287" s="33">
        <v>43573</v>
      </c>
      <c r="M287" s="33">
        <f t="shared" si="96"/>
        <v>43601</v>
      </c>
      <c r="N287" s="4">
        <f t="shared" si="82"/>
        <v>51.142857142857146</v>
      </c>
      <c r="O287" s="18" t="s">
        <v>145</v>
      </c>
      <c r="P287" s="19">
        <f t="shared" si="83"/>
        <v>1</v>
      </c>
      <c r="Q287" s="2" t="s">
        <v>152</v>
      </c>
      <c r="R287" s="2" t="s">
        <v>44</v>
      </c>
      <c r="S287" s="28" t="s">
        <v>46</v>
      </c>
      <c r="T287" s="2">
        <v>1</v>
      </c>
      <c r="U287" s="16">
        <v>226</v>
      </c>
      <c r="V287" s="34">
        <f t="shared" si="84"/>
        <v>1.660787771898883</v>
      </c>
      <c r="W287" s="23">
        <f t="shared" si="85"/>
        <v>13382</v>
      </c>
      <c r="X287" s="35">
        <f t="shared" si="86"/>
        <v>98.339212228101118</v>
      </c>
      <c r="Y287" s="16">
        <v>421</v>
      </c>
      <c r="Z287" s="36">
        <f t="shared" si="87"/>
        <v>3.0937683715461493</v>
      </c>
      <c r="AA287" s="16">
        <f t="shared" si="79"/>
        <v>12961</v>
      </c>
      <c r="AB287" s="32">
        <v>197</v>
      </c>
      <c r="AC287" s="26">
        <f t="shared" si="88"/>
        <v>1.5199444487308078</v>
      </c>
      <c r="AD287" s="32">
        <f t="shared" si="89"/>
        <v>12764</v>
      </c>
      <c r="AE287" s="20" t="s">
        <v>75</v>
      </c>
      <c r="AF287" s="20" t="s">
        <v>44</v>
      </c>
      <c r="AG287" s="27" t="s">
        <v>45</v>
      </c>
      <c r="AH287" s="27">
        <v>1</v>
      </c>
      <c r="AI287" s="28" t="s">
        <v>46</v>
      </c>
      <c r="AJ287" s="16">
        <v>2012</v>
      </c>
      <c r="AK287" s="29">
        <f t="shared" si="90"/>
        <v>15.523493557595865</v>
      </c>
      <c r="AL287" s="16">
        <v>190</v>
      </c>
      <c r="AM287" s="16">
        <f t="shared" si="91"/>
        <v>10562</v>
      </c>
      <c r="AN287" s="34">
        <f t="shared" si="92"/>
        <v>82.748354747727987</v>
      </c>
    </row>
    <row r="288" spans="1:40" x14ac:dyDescent="0.3">
      <c r="A288" s="15">
        <v>43486</v>
      </c>
      <c r="B288" s="2" t="s">
        <v>141</v>
      </c>
      <c r="C288" s="2">
        <v>16</v>
      </c>
      <c r="D288" s="30" t="s">
        <v>52</v>
      </c>
      <c r="E288" s="15">
        <v>43136</v>
      </c>
      <c r="F288" s="15">
        <f t="shared" si="93"/>
        <v>43303</v>
      </c>
      <c r="G288" s="32"/>
      <c r="H288" s="32"/>
      <c r="I288" s="32"/>
      <c r="J288" s="16">
        <v>9890</v>
      </c>
      <c r="K288" s="16">
        <v>9</v>
      </c>
      <c r="L288" s="33">
        <v>43494</v>
      </c>
      <c r="M288" s="33">
        <f t="shared" si="96"/>
        <v>43522</v>
      </c>
      <c r="N288" s="4">
        <f t="shared" si="82"/>
        <v>51.142857142857146</v>
      </c>
      <c r="O288" s="18" t="s">
        <v>145</v>
      </c>
      <c r="P288" s="19">
        <f t="shared" si="83"/>
        <v>8</v>
      </c>
      <c r="Q288" s="2">
        <v>12</v>
      </c>
      <c r="R288" s="2" t="s">
        <v>44</v>
      </c>
      <c r="S288" s="28" t="s">
        <v>46</v>
      </c>
      <c r="T288" s="2">
        <v>1</v>
      </c>
      <c r="U288" s="16">
        <v>392</v>
      </c>
      <c r="V288" s="34">
        <f t="shared" si="84"/>
        <v>3.9635995955510617</v>
      </c>
      <c r="W288" s="23">
        <f t="shared" si="85"/>
        <v>9498</v>
      </c>
      <c r="X288" s="35">
        <f t="shared" si="86"/>
        <v>96.036400404448941</v>
      </c>
      <c r="Y288" s="16">
        <v>563</v>
      </c>
      <c r="Z288" s="36">
        <f t="shared" si="87"/>
        <v>5.6926188068756325</v>
      </c>
      <c r="AA288" s="16">
        <f t="shared" si="79"/>
        <v>8935</v>
      </c>
      <c r="AB288" s="32">
        <v>435</v>
      </c>
      <c r="AC288" s="26">
        <f t="shared" si="88"/>
        <v>4.8684946838276444</v>
      </c>
      <c r="AD288" s="32">
        <f t="shared" si="89"/>
        <v>8500</v>
      </c>
      <c r="AE288" s="20">
        <v>1.2</v>
      </c>
      <c r="AF288" s="20" t="s">
        <v>42</v>
      </c>
      <c r="AG288" s="27" t="s">
        <v>54</v>
      </c>
      <c r="AH288" s="27">
        <v>2</v>
      </c>
      <c r="AI288" s="21" t="s">
        <v>43</v>
      </c>
      <c r="AJ288" s="16">
        <v>2146</v>
      </c>
      <c r="AK288" s="29">
        <f t="shared" si="90"/>
        <v>24.017907106883044</v>
      </c>
      <c r="AL288" s="16">
        <v>388</v>
      </c>
      <c r="AM288" s="16">
        <f t="shared" si="91"/>
        <v>5966</v>
      </c>
      <c r="AN288" s="34">
        <f t="shared" si="92"/>
        <v>70.188235294117646</v>
      </c>
    </row>
    <row r="289" spans="1:40" x14ac:dyDescent="0.3">
      <c r="A289" s="15">
        <v>43717</v>
      </c>
      <c r="B289" s="2" t="s">
        <v>64</v>
      </c>
      <c r="C289" s="2">
        <v>19</v>
      </c>
      <c r="D289" s="2" t="s">
        <v>65</v>
      </c>
      <c r="E289" s="31">
        <v>43362</v>
      </c>
      <c r="F289" s="15">
        <f t="shared" si="93"/>
        <v>43529</v>
      </c>
      <c r="G289" s="32">
        <v>5800</v>
      </c>
      <c r="H289" s="32">
        <v>5788</v>
      </c>
      <c r="I289" s="32">
        <f>SUM(G289-H289)</f>
        <v>12</v>
      </c>
      <c r="J289" s="16">
        <v>5788</v>
      </c>
      <c r="K289" s="17" t="s">
        <v>112</v>
      </c>
      <c r="L289" s="15">
        <v>43720</v>
      </c>
      <c r="M289" s="15">
        <f t="shared" si="96"/>
        <v>43748</v>
      </c>
      <c r="N289" s="4">
        <f t="shared" si="82"/>
        <v>51.142857142857146</v>
      </c>
      <c r="O289" s="18" t="s">
        <v>145</v>
      </c>
      <c r="P289" s="19">
        <f t="shared" si="83"/>
        <v>3</v>
      </c>
      <c r="Q289" s="2">
        <v>3.4</v>
      </c>
      <c r="R289" s="2" t="s">
        <v>44</v>
      </c>
      <c r="S289" s="28" t="s">
        <v>46</v>
      </c>
      <c r="T289" s="2">
        <v>1</v>
      </c>
      <c r="U289" s="16">
        <v>114</v>
      </c>
      <c r="V289" s="22">
        <f t="shared" si="84"/>
        <v>1.9695922598479614</v>
      </c>
      <c r="W289" s="23">
        <f t="shared" si="85"/>
        <v>5674</v>
      </c>
      <c r="X289" s="24">
        <f t="shared" si="86"/>
        <v>98.030407740152043</v>
      </c>
      <c r="Y289" s="16">
        <v>269</v>
      </c>
      <c r="Z289" s="25">
        <f t="shared" si="87"/>
        <v>4.647546648237733</v>
      </c>
      <c r="AA289" s="17">
        <f t="shared" si="79"/>
        <v>5405</v>
      </c>
      <c r="AB289" s="16">
        <v>189</v>
      </c>
      <c r="AC289" s="26">
        <f t="shared" si="88"/>
        <v>3.4967622571692876</v>
      </c>
      <c r="AD289" s="17">
        <f t="shared" si="89"/>
        <v>5216</v>
      </c>
      <c r="AE289" s="20">
        <v>5.6</v>
      </c>
      <c r="AF289" s="20" t="s">
        <v>44</v>
      </c>
      <c r="AG289" s="27" t="s">
        <v>45</v>
      </c>
      <c r="AH289" s="27">
        <v>1</v>
      </c>
      <c r="AI289" s="28" t="s">
        <v>46</v>
      </c>
      <c r="AJ289" s="16">
        <v>801</v>
      </c>
      <c r="AK289" s="29">
        <f t="shared" si="90"/>
        <v>14.819611470860314</v>
      </c>
      <c r="AL289" s="16">
        <v>69</v>
      </c>
      <c r="AM289" s="17">
        <f t="shared" si="91"/>
        <v>4346</v>
      </c>
      <c r="AN289" s="22">
        <f t="shared" si="92"/>
        <v>83.320552147239269</v>
      </c>
    </row>
    <row r="290" spans="1:40" x14ac:dyDescent="0.3">
      <c r="A290" s="15">
        <v>43717</v>
      </c>
      <c r="B290" s="2" t="s">
        <v>64</v>
      </c>
      <c r="C290" s="2">
        <v>19</v>
      </c>
      <c r="D290" s="2" t="s">
        <v>65</v>
      </c>
      <c r="E290" s="31">
        <v>43362</v>
      </c>
      <c r="F290" s="15">
        <f t="shared" si="93"/>
        <v>43529</v>
      </c>
      <c r="G290" s="32">
        <v>4800</v>
      </c>
      <c r="H290" s="32">
        <v>4784</v>
      </c>
      <c r="I290" s="32">
        <f>SUM(G290-H290)</f>
        <v>16</v>
      </c>
      <c r="J290" s="16">
        <v>4784</v>
      </c>
      <c r="K290" s="17" t="s">
        <v>112</v>
      </c>
      <c r="L290" s="15">
        <v>43720</v>
      </c>
      <c r="M290" s="15">
        <f t="shared" si="96"/>
        <v>43748</v>
      </c>
      <c r="N290" s="4">
        <f t="shared" si="82"/>
        <v>51.142857142857146</v>
      </c>
      <c r="O290" s="18" t="s">
        <v>145</v>
      </c>
      <c r="P290" s="19">
        <f t="shared" si="83"/>
        <v>3</v>
      </c>
      <c r="Q290" s="2">
        <v>5</v>
      </c>
      <c r="R290" s="2" t="s">
        <v>44</v>
      </c>
      <c r="S290" s="28" t="s">
        <v>46</v>
      </c>
      <c r="T290" s="2">
        <v>1</v>
      </c>
      <c r="U290" s="16">
        <v>95</v>
      </c>
      <c r="V290" s="22">
        <f t="shared" si="84"/>
        <v>1.9857859531772575</v>
      </c>
      <c r="W290" s="23">
        <f t="shared" si="85"/>
        <v>4689</v>
      </c>
      <c r="X290" s="24">
        <f t="shared" si="86"/>
        <v>98.014214046822744</v>
      </c>
      <c r="Y290" s="16">
        <v>262</v>
      </c>
      <c r="Z290" s="25">
        <f t="shared" si="87"/>
        <v>5.476588628762542</v>
      </c>
      <c r="AA290" s="17">
        <f t="shared" si="79"/>
        <v>4427</v>
      </c>
      <c r="AB290" s="16">
        <v>225</v>
      </c>
      <c r="AC290" s="26">
        <f t="shared" si="88"/>
        <v>5.0824486107973801</v>
      </c>
      <c r="AD290" s="17">
        <f t="shared" si="89"/>
        <v>4202</v>
      </c>
      <c r="AE290" s="20">
        <v>6</v>
      </c>
      <c r="AF290" s="20" t="s">
        <v>44</v>
      </c>
      <c r="AG290" s="27" t="s">
        <v>45</v>
      </c>
      <c r="AH290" s="27">
        <v>1</v>
      </c>
      <c r="AI290" s="28" t="s">
        <v>46</v>
      </c>
      <c r="AJ290" s="16">
        <v>944</v>
      </c>
      <c r="AK290" s="29">
        <f t="shared" si="90"/>
        <v>21.323695504856563</v>
      </c>
      <c r="AL290" s="16">
        <v>189</v>
      </c>
      <c r="AM290" s="17">
        <f t="shared" si="91"/>
        <v>3069</v>
      </c>
      <c r="AN290" s="22">
        <f t="shared" si="92"/>
        <v>73.03664921465969</v>
      </c>
    </row>
    <row r="291" spans="1:40" x14ac:dyDescent="0.3">
      <c r="A291" s="15">
        <v>43493</v>
      </c>
      <c r="B291" s="2" t="s">
        <v>58</v>
      </c>
      <c r="C291" s="2">
        <v>1</v>
      </c>
      <c r="D291" s="2" t="s">
        <v>54</v>
      </c>
      <c r="E291" s="15">
        <v>43137</v>
      </c>
      <c r="F291" s="15">
        <f t="shared" si="93"/>
        <v>43304</v>
      </c>
      <c r="G291" s="32">
        <v>9300</v>
      </c>
      <c r="H291" s="32">
        <v>9290</v>
      </c>
      <c r="I291" s="32">
        <f>SUM(G291-H291)</f>
        <v>10</v>
      </c>
      <c r="J291" s="16">
        <v>9290</v>
      </c>
      <c r="K291" s="16" t="s">
        <v>140</v>
      </c>
      <c r="L291" s="33">
        <v>43496</v>
      </c>
      <c r="M291" s="33">
        <f t="shared" si="96"/>
        <v>43524</v>
      </c>
      <c r="N291" s="4">
        <f t="shared" si="82"/>
        <v>51.285714285714285</v>
      </c>
      <c r="O291" s="18" t="s">
        <v>145</v>
      </c>
      <c r="P291" s="19">
        <f t="shared" si="83"/>
        <v>3</v>
      </c>
      <c r="Q291" s="2" t="s">
        <v>63</v>
      </c>
      <c r="R291" s="2" t="s">
        <v>44</v>
      </c>
      <c r="S291" s="28" t="s">
        <v>46</v>
      </c>
      <c r="T291" s="2">
        <v>1</v>
      </c>
      <c r="U291" s="16">
        <v>167</v>
      </c>
      <c r="V291" s="34">
        <f t="shared" si="84"/>
        <v>1.7976318622174379</v>
      </c>
      <c r="W291" s="23">
        <f t="shared" si="85"/>
        <v>9123</v>
      </c>
      <c r="X291" s="35">
        <f t="shared" si="86"/>
        <v>98.202368137782557</v>
      </c>
      <c r="Y291" s="16">
        <v>385</v>
      </c>
      <c r="Z291" s="36">
        <f t="shared" si="87"/>
        <v>4.1442411194833157</v>
      </c>
      <c r="AA291" s="16">
        <f t="shared" si="79"/>
        <v>8738</v>
      </c>
      <c r="AB291" s="32">
        <v>208</v>
      </c>
      <c r="AC291" s="26">
        <f t="shared" si="88"/>
        <v>2.3804074158846418</v>
      </c>
      <c r="AD291" s="32">
        <f t="shared" si="89"/>
        <v>8530</v>
      </c>
      <c r="AE291" s="20">
        <v>1</v>
      </c>
      <c r="AF291" s="20" t="s">
        <v>44</v>
      </c>
      <c r="AG291" s="27" t="s">
        <v>45</v>
      </c>
      <c r="AH291" s="27">
        <v>1</v>
      </c>
      <c r="AI291" s="28" t="s">
        <v>46</v>
      </c>
      <c r="AJ291" s="16">
        <v>985</v>
      </c>
      <c r="AK291" s="29">
        <f t="shared" si="90"/>
        <v>11.272602426184482</v>
      </c>
      <c r="AL291" s="16">
        <v>288</v>
      </c>
      <c r="AM291" s="16">
        <f t="shared" si="91"/>
        <v>7257</v>
      </c>
      <c r="AN291" s="34">
        <f t="shared" si="92"/>
        <v>85.076201641266124</v>
      </c>
    </row>
    <row r="292" spans="1:40" x14ac:dyDescent="0.3">
      <c r="A292" s="15">
        <v>43486</v>
      </c>
      <c r="B292" s="2" t="s">
        <v>182</v>
      </c>
      <c r="C292" s="2">
        <v>3</v>
      </c>
      <c r="D292" s="2" t="s">
        <v>45</v>
      </c>
      <c r="E292" s="15">
        <v>43126</v>
      </c>
      <c r="F292" s="15">
        <f t="shared" si="93"/>
        <v>43293</v>
      </c>
      <c r="G292" s="32">
        <v>14160</v>
      </c>
      <c r="H292" s="32">
        <v>14140</v>
      </c>
      <c r="I292" s="32">
        <f>SUM(G292-H292)</f>
        <v>20</v>
      </c>
      <c r="J292" s="16">
        <v>7168</v>
      </c>
      <c r="K292" s="16">
        <v>8</v>
      </c>
      <c r="L292" s="33">
        <v>43486</v>
      </c>
      <c r="M292" s="33">
        <f>SUM(L292+29)</f>
        <v>43515</v>
      </c>
      <c r="N292" s="4">
        <f t="shared" si="82"/>
        <v>51.428571428571431</v>
      </c>
      <c r="O292" s="18" t="s">
        <v>145</v>
      </c>
      <c r="P292" s="19">
        <f t="shared" si="83"/>
        <v>0</v>
      </c>
      <c r="Q292" s="2">
        <v>9</v>
      </c>
      <c r="R292" s="20" t="s">
        <v>42</v>
      </c>
      <c r="S292" s="21" t="s">
        <v>43</v>
      </c>
      <c r="T292" s="2">
        <v>2</v>
      </c>
      <c r="U292" s="16">
        <v>176</v>
      </c>
      <c r="V292" s="34">
        <f t="shared" si="84"/>
        <v>2.4553571428571428</v>
      </c>
      <c r="W292" s="23">
        <f t="shared" si="85"/>
        <v>6992</v>
      </c>
      <c r="X292" s="35">
        <f t="shared" si="86"/>
        <v>97.544642857142861</v>
      </c>
      <c r="Y292" s="16">
        <v>350</v>
      </c>
      <c r="Z292" s="36">
        <f t="shared" si="87"/>
        <v>4.8828125</v>
      </c>
      <c r="AA292" s="16">
        <f t="shared" si="79"/>
        <v>6642</v>
      </c>
      <c r="AB292" s="32">
        <v>132</v>
      </c>
      <c r="AC292" s="26">
        <f t="shared" si="88"/>
        <v>1.9873532068654021</v>
      </c>
      <c r="AD292" s="32">
        <f t="shared" si="89"/>
        <v>6510</v>
      </c>
      <c r="AE292" s="20">
        <v>2</v>
      </c>
      <c r="AF292" s="20" t="s">
        <v>42</v>
      </c>
      <c r="AG292" s="27" t="s">
        <v>54</v>
      </c>
      <c r="AH292" s="27">
        <v>2</v>
      </c>
      <c r="AI292" s="21" t="s">
        <v>43</v>
      </c>
      <c r="AJ292" s="16">
        <v>977</v>
      </c>
      <c r="AK292" s="29">
        <f t="shared" si="90"/>
        <v>14.709424872026498</v>
      </c>
      <c r="AL292" s="16">
        <v>86</v>
      </c>
      <c r="AM292" s="16">
        <f t="shared" si="91"/>
        <v>5447</v>
      </c>
      <c r="AN292" s="34">
        <f t="shared" si="92"/>
        <v>83.671274961597547</v>
      </c>
    </row>
    <row r="293" spans="1:40" x14ac:dyDescent="0.3">
      <c r="A293" s="15">
        <v>43493</v>
      </c>
      <c r="B293" s="2" t="s">
        <v>141</v>
      </c>
      <c r="C293" s="2">
        <v>16</v>
      </c>
      <c r="D293" s="2" t="s">
        <v>52</v>
      </c>
      <c r="E293" s="15">
        <v>43136</v>
      </c>
      <c r="F293" s="15">
        <f t="shared" si="93"/>
        <v>43303</v>
      </c>
      <c r="G293" s="32"/>
      <c r="H293" s="32"/>
      <c r="I293" s="32"/>
      <c r="J293" s="16">
        <v>4704</v>
      </c>
      <c r="K293" s="16" t="s">
        <v>140</v>
      </c>
      <c r="L293" s="33">
        <v>43496</v>
      </c>
      <c r="M293" s="33">
        <f t="shared" ref="M293:M324" si="97">SUM(L293+28)</f>
        <v>43524</v>
      </c>
      <c r="N293" s="4">
        <f t="shared" si="82"/>
        <v>51.428571428571431</v>
      </c>
      <c r="O293" s="18" t="s">
        <v>145</v>
      </c>
      <c r="P293" s="19">
        <f t="shared" si="83"/>
        <v>3</v>
      </c>
      <c r="Q293" s="2">
        <v>5</v>
      </c>
      <c r="R293" s="2" t="s">
        <v>44</v>
      </c>
      <c r="S293" s="28" t="s">
        <v>46</v>
      </c>
      <c r="T293" s="2">
        <v>1</v>
      </c>
      <c r="U293" s="16">
        <v>155</v>
      </c>
      <c r="V293" s="34">
        <f t="shared" si="84"/>
        <v>3.2950680272108848</v>
      </c>
      <c r="W293" s="23">
        <f t="shared" si="85"/>
        <v>4549</v>
      </c>
      <c r="X293" s="35">
        <f t="shared" si="86"/>
        <v>96.704931972789126</v>
      </c>
      <c r="Y293" s="16">
        <v>165</v>
      </c>
      <c r="Z293" s="36">
        <f t="shared" si="87"/>
        <v>3.5076530612244894</v>
      </c>
      <c r="AA293" s="16">
        <f t="shared" ref="AA293:AA356" si="98">SUM(J293-U293-Y293)</f>
        <v>4384</v>
      </c>
      <c r="AB293" s="32">
        <v>144</v>
      </c>
      <c r="AC293" s="26">
        <f t="shared" si="88"/>
        <v>3.2846715328467155</v>
      </c>
      <c r="AD293" s="32">
        <f t="shared" si="89"/>
        <v>4240</v>
      </c>
      <c r="AE293" s="20">
        <v>4.5</v>
      </c>
      <c r="AF293" s="20" t="s">
        <v>44</v>
      </c>
      <c r="AG293" s="27" t="s">
        <v>45</v>
      </c>
      <c r="AH293" s="27">
        <v>1</v>
      </c>
      <c r="AI293" s="28" t="s">
        <v>46</v>
      </c>
      <c r="AJ293" s="16">
        <v>789</v>
      </c>
      <c r="AK293" s="29">
        <f t="shared" si="90"/>
        <v>17.997262773722628</v>
      </c>
      <c r="AL293" s="16">
        <v>193</v>
      </c>
      <c r="AM293" s="16">
        <f t="shared" si="91"/>
        <v>3258</v>
      </c>
      <c r="AN293" s="34">
        <f t="shared" si="92"/>
        <v>76.839622641509436</v>
      </c>
    </row>
    <row r="294" spans="1:40" x14ac:dyDescent="0.3">
      <c r="A294" s="47">
        <v>43609</v>
      </c>
      <c r="B294" s="48" t="s">
        <v>116</v>
      </c>
      <c r="C294" s="48">
        <v>5</v>
      </c>
      <c r="D294" s="2" t="s">
        <v>45</v>
      </c>
      <c r="E294" s="47">
        <v>43250</v>
      </c>
      <c r="F294" s="47">
        <f t="shared" si="93"/>
        <v>43417</v>
      </c>
      <c r="G294" s="48">
        <v>8300</v>
      </c>
      <c r="H294" s="48">
        <v>8293</v>
      </c>
      <c r="I294" s="48">
        <f>SUM(G294-H294)</f>
        <v>7</v>
      </c>
      <c r="J294" s="48">
        <v>8293</v>
      </c>
      <c r="K294" s="48">
        <v>26</v>
      </c>
      <c r="L294" s="47">
        <v>43613</v>
      </c>
      <c r="M294" s="47">
        <f t="shared" si="97"/>
        <v>43641</v>
      </c>
      <c r="N294" s="49">
        <f t="shared" si="82"/>
        <v>51.857142857142854</v>
      </c>
      <c r="O294" s="18" t="s">
        <v>145</v>
      </c>
      <c r="P294" s="50">
        <f t="shared" si="83"/>
        <v>4</v>
      </c>
      <c r="Q294" s="48" t="s">
        <v>70</v>
      </c>
      <c r="R294" s="48" t="s">
        <v>42</v>
      </c>
      <c r="S294" s="21" t="s">
        <v>43</v>
      </c>
      <c r="T294" s="48">
        <v>2</v>
      </c>
      <c r="U294" s="48">
        <v>276</v>
      </c>
      <c r="V294" s="51">
        <f t="shared" si="84"/>
        <v>3.3281080429277701</v>
      </c>
      <c r="W294" s="50">
        <f t="shared" si="85"/>
        <v>8017</v>
      </c>
      <c r="X294" s="35">
        <f t="shared" si="86"/>
        <v>96.671891957072233</v>
      </c>
      <c r="Y294" s="48">
        <v>372</v>
      </c>
      <c r="Z294" s="36">
        <f t="shared" si="87"/>
        <v>4.4857108404678643</v>
      </c>
      <c r="AA294" s="48">
        <f t="shared" si="98"/>
        <v>7645</v>
      </c>
      <c r="AB294" s="48">
        <v>0</v>
      </c>
      <c r="AC294" s="26">
        <f t="shared" si="88"/>
        <v>0</v>
      </c>
      <c r="AD294" s="48">
        <f t="shared" si="89"/>
        <v>7645</v>
      </c>
      <c r="AE294" s="52" t="s">
        <v>63</v>
      </c>
      <c r="AF294" s="52" t="s">
        <v>42</v>
      </c>
      <c r="AG294" s="52" t="s">
        <v>54</v>
      </c>
      <c r="AH294" s="27">
        <v>2</v>
      </c>
      <c r="AI294" s="21" t="s">
        <v>43</v>
      </c>
      <c r="AJ294" s="48">
        <v>694</v>
      </c>
      <c r="AK294" s="29">
        <f t="shared" si="90"/>
        <v>9.0778286461739697</v>
      </c>
      <c r="AL294" s="48">
        <v>7</v>
      </c>
      <c r="AM294" s="48">
        <f t="shared" si="91"/>
        <v>6944</v>
      </c>
      <c r="AN294" s="51">
        <f t="shared" si="92"/>
        <v>90.830608240680192</v>
      </c>
    </row>
    <row r="295" spans="1:40" ht="24" x14ac:dyDescent="0.3">
      <c r="A295" s="15">
        <v>43612</v>
      </c>
      <c r="B295" s="30" t="s">
        <v>124</v>
      </c>
      <c r="C295" s="30">
        <v>11</v>
      </c>
      <c r="D295" s="2" t="s">
        <v>48</v>
      </c>
      <c r="E295" s="15">
        <v>43250</v>
      </c>
      <c r="F295" s="15">
        <f t="shared" si="93"/>
        <v>43417</v>
      </c>
      <c r="G295" s="32">
        <v>7963</v>
      </c>
      <c r="H295" s="32">
        <v>7948</v>
      </c>
      <c r="I295" s="32">
        <f>SUM(G295-H295)</f>
        <v>15</v>
      </c>
      <c r="J295" s="16">
        <v>1100</v>
      </c>
      <c r="K295" s="16">
        <v>26</v>
      </c>
      <c r="L295" s="33">
        <v>43613</v>
      </c>
      <c r="M295" s="33">
        <f t="shared" si="97"/>
        <v>43641</v>
      </c>
      <c r="N295" s="4">
        <f t="shared" si="82"/>
        <v>51.857142857142854</v>
      </c>
      <c r="O295" s="18" t="s">
        <v>145</v>
      </c>
      <c r="P295" s="19">
        <f t="shared" si="83"/>
        <v>1</v>
      </c>
      <c r="Q295" s="2">
        <v>10</v>
      </c>
      <c r="R295" s="2" t="s">
        <v>44</v>
      </c>
      <c r="S295" s="28" t="s">
        <v>46</v>
      </c>
      <c r="T295" s="2">
        <v>1</v>
      </c>
      <c r="U295" s="16">
        <v>25</v>
      </c>
      <c r="V295" s="34">
        <f t="shared" si="84"/>
        <v>2.2727272727272729</v>
      </c>
      <c r="W295" s="23">
        <f t="shared" si="85"/>
        <v>1075</v>
      </c>
      <c r="X295" s="35">
        <f t="shared" si="86"/>
        <v>97.727272727272734</v>
      </c>
      <c r="Y295" s="16">
        <v>43</v>
      </c>
      <c r="Z295" s="36">
        <f t="shared" si="87"/>
        <v>3.9090909090909092</v>
      </c>
      <c r="AA295" s="16">
        <f t="shared" si="98"/>
        <v>1032</v>
      </c>
      <c r="AB295" s="32">
        <v>42</v>
      </c>
      <c r="AC295" s="26">
        <f t="shared" si="88"/>
        <v>4.0697674418604652</v>
      </c>
      <c r="AD295" s="32">
        <f t="shared" si="89"/>
        <v>990</v>
      </c>
      <c r="AE295" s="20">
        <v>6</v>
      </c>
      <c r="AF295" s="20" t="s">
        <v>53</v>
      </c>
      <c r="AG295" s="27" t="s">
        <v>54</v>
      </c>
      <c r="AH295" s="27">
        <v>3</v>
      </c>
      <c r="AI295" s="21" t="s">
        <v>55</v>
      </c>
      <c r="AJ295" s="16">
        <v>82</v>
      </c>
      <c r="AK295" s="29">
        <f t="shared" si="90"/>
        <v>7.945736434108527</v>
      </c>
      <c r="AL295" s="16">
        <v>16</v>
      </c>
      <c r="AM295" s="16">
        <f t="shared" si="91"/>
        <v>892</v>
      </c>
      <c r="AN295" s="34">
        <f t="shared" si="92"/>
        <v>90.101010101010104</v>
      </c>
    </row>
    <row r="296" spans="1:40" x14ac:dyDescent="0.3">
      <c r="A296" s="15">
        <v>43521</v>
      </c>
      <c r="B296" s="30" t="s">
        <v>186</v>
      </c>
      <c r="C296" s="30">
        <v>12</v>
      </c>
      <c r="D296" s="30" t="s">
        <v>187</v>
      </c>
      <c r="E296" s="31">
        <v>43161</v>
      </c>
      <c r="F296" s="15">
        <f t="shared" si="93"/>
        <v>43328</v>
      </c>
      <c r="G296" s="32">
        <v>17700</v>
      </c>
      <c r="H296" s="32">
        <v>17500</v>
      </c>
      <c r="I296" s="32">
        <f>SUM(G296-H296)</f>
        <v>200</v>
      </c>
      <c r="J296" s="16">
        <v>2340</v>
      </c>
      <c r="K296" s="16" t="s">
        <v>158</v>
      </c>
      <c r="L296" s="33">
        <v>43524</v>
      </c>
      <c r="M296" s="33">
        <f t="shared" si="97"/>
        <v>43552</v>
      </c>
      <c r="N296" s="4">
        <f t="shared" si="82"/>
        <v>51.857142857142854</v>
      </c>
      <c r="O296" s="18" t="s">
        <v>145</v>
      </c>
      <c r="P296" s="19">
        <f t="shared" si="83"/>
        <v>3</v>
      </c>
      <c r="Q296" s="2">
        <v>11</v>
      </c>
      <c r="R296" s="2" t="s">
        <v>44</v>
      </c>
      <c r="S296" s="28" t="s">
        <v>46</v>
      </c>
      <c r="T296" s="2">
        <v>1</v>
      </c>
      <c r="U296" s="16">
        <v>132</v>
      </c>
      <c r="V296" s="34">
        <f t="shared" si="84"/>
        <v>5.6410256410256414</v>
      </c>
      <c r="W296" s="23">
        <f t="shared" si="85"/>
        <v>2208</v>
      </c>
      <c r="X296" s="35">
        <f t="shared" si="86"/>
        <v>94.358974358974351</v>
      </c>
      <c r="Y296" s="16">
        <v>322</v>
      </c>
      <c r="Z296" s="36">
        <f t="shared" si="87"/>
        <v>13.760683760683762</v>
      </c>
      <c r="AA296" s="16">
        <f t="shared" si="98"/>
        <v>1886</v>
      </c>
      <c r="AB296" s="32">
        <v>157</v>
      </c>
      <c r="AC296" s="26">
        <f t="shared" si="88"/>
        <v>8.3244962884411446</v>
      </c>
      <c r="AD296" s="32">
        <f t="shared" si="89"/>
        <v>1729</v>
      </c>
      <c r="AE296" s="20">
        <v>3</v>
      </c>
      <c r="AF296" s="20" t="s">
        <v>44</v>
      </c>
      <c r="AG296" s="27" t="s">
        <v>45</v>
      </c>
      <c r="AH296" s="27">
        <v>1</v>
      </c>
      <c r="AI296" s="28" t="s">
        <v>46</v>
      </c>
      <c r="AJ296" s="16">
        <v>397</v>
      </c>
      <c r="AK296" s="29">
        <f t="shared" si="90"/>
        <v>21.049840933191941</v>
      </c>
      <c r="AL296" s="16">
        <v>48</v>
      </c>
      <c r="AM296" s="16">
        <f t="shared" si="91"/>
        <v>1284</v>
      </c>
      <c r="AN296" s="34">
        <f t="shared" si="92"/>
        <v>74.262579525737422</v>
      </c>
    </row>
    <row r="297" spans="1:40" x14ac:dyDescent="0.3">
      <c r="A297" s="15">
        <v>43572</v>
      </c>
      <c r="B297" s="2" t="s">
        <v>150</v>
      </c>
      <c r="C297" s="2">
        <v>13</v>
      </c>
      <c r="D297" s="2" t="s">
        <v>62</v>
      </c>
      <c r="E297" s="15">
        <v>43215</v>
      </c>
      <c r="F297" s="15">
        <f t="shared" si="93"/>
        <v>43382</v>
      </c>
      <c r="G297" s="32"/>
      <c r="H297" s="32"/>
      <c r="I297" s="32"/>
      <c r="J297" s="16">
        <v>11577</v>
      </c>
      <c r="K297" s="16">
        <v>21</v>
      </c>
      <c r="L297" s="33">
        <v>43578</v>
      </c>
      <c r="M297" s="33">
        <f t="shared" si="97"/>
        <v>43606</v>
      </c>
      <c r="N297" s="4">
        <f t="shared" si="82"/>
        <v>51.857142857142854</v>
      </c>
      <c r="O297" s="18" t="s">
        <v>145</v>
      </c>
      <c r="P297" s="19">
        <f t="shared" si="83"/>
        <v>6</v>
      </c>
      <c r="Q297" s="2">
        <v>7</v>
      </c>
      <c r="R297" s="2" t="s">
        <v>42</v>
      </c>
      <c r="S297" s="21" t="s">
        <v>43</v>
      </c>
      <c r="T297" s="2">
        <v>2</v>
      </c>
      <c r="U297" s="16">
        <v>218</v>
      </c>
      <c r="V297" s="34">
        <f t="shared" si="84"/>
        <v>1.8830439664852725</v>
      </c>
      <c r="W297" s="23">
        <f t="shared" si="85"/>
        <v>11359</v>
      </c>
      <c r="X297" s="35">
        <f t="shared" si="86"/>
        <v>98.116956033514725</v>
      </c>
      <c r="Y297" s="16">
        <v>575</v>
      </c>
      <c r="Z297" s="36">
        <f t="shared" si="87"/>
        <v>4.9667444070139064</v>
      </c>
      <c r="AA297" s="16">
        <f t="shared" si="98"/>
        <v>10784</v>
      </c>
      <c r="AB297" s="32">
        <v>85</v>
      </c>
      <c r="AC297" s="26">
        <f t="shared" si="88"/>
        <v>0.78820474777448069</v>
      </c>
      <c r="AD297" s="32">
        <f t="shared" si="89"/>
        <v>10699</v>
      </c>
      <c r="AE297" s="20">
        <v>4</v>
      </c>
      <c r="AF297" s="20" t="s">
        <v>42</v>
      </c>
      <c r="AG297" s="27" t="s">
        <v>54</v>
      </c>
      <c r="AH297" s="27">
        <v>2</v>
      </c>
      <c r="AI297" s="21" t="s">
        <v>43</v>
      </c>
      <c r="AJ297" s="16">
        <v>1360</v>
      </c>
      <c r="AK297" s="29">
        <f t="shared" si="90"/>
        <v>12.611275964391691</v>
      </c>
      <c r="AL297" s="16">
        <v>212</v>
      </c>
      <c r="AM297" s="16">
        <f t="shared" si="91"/>
        <v>9127</v>
      </c>
      <c r="AN297" s="34">
        <f t="shared" si="92"/>
        <v>85.307038040938409</v>
      </c>
    </row>
    <row r="298" spans="1:40" x14ac:dyDescent="0.3">
      <c r="A298" s="15">
        <v>43721</v>
      </c>
      <c r="B298" s="2" t="s">
        <v>64</v>
      </c>
      <c r="C298" s="2">
        <v>19</v>
      </c>
      <c r="D298" s="2" t="s">
        <v>65</v>
      </c>
      <c r="E298" s="31">
        <v>43362</v>
      </c>
      <c r="F298" s="15">
        <f t="shared" si="93"/>
        <v>43529</v>
      </c>
      <c r="G298" s="32">
        <v>5900</v>
      </c>
      <c r="H298" s="32">
        <v>5883</v>
      </c>
      <c r="I298" s="32">
        <f>SUM(G298-H298)</f>
        <v>17</v>
      </c>
      <c r="J298" s="16">
        <v>5883</v>
      </c>
      <c r="K298" s="16">
        <v>42</v>
      </c>
      <c r="L298" s="15">
        <v>43725</v>
      </c>
      <c r="M298" s="15">
        <f t="shared" si="97"/>
        <v>43753</v>
      </c>
      <c r="N298" s="4">
        <f t="shared" si="82"/>
        <v>51.857142857142854</v>
      </c>
      <c r="O298" s="18" t="s">
        <v>145</v>
      </c>
      <c r="P298" s="19">
        <f t="shared" si="83"/>
        <v>4</v>
      </c>
      <c r="Q298" s="2">
        <v>4.12</v>
      </c>
      <c r="R298" s="2" t="s">
        <v>44</v>
      </c>
      <c r="S298" s="28" t="s">
        <v>46</v>
      </c>
      <c r="T298" s="2">
        <v>1</v>
      </c>
      <c r="U298" s="16">
        <v>116</v>
      </c>
      <c r="V298" s="22">
        <f t="shared" si="84"/>
        <v>1.9717831038585754</v>
      </c>
      <c r="W298" s="23">
        <f t="shared" si="85"/>
        <v>5767</v>
      </c>
      <c r="X298" s="24">
        <f t="shared" si="86"/>
        <v>98.02821689614143</v>
      </c>
      <c r="Y298" s="16">
        <v>349</v>
      </c>
      <c r="Z298" s="25">
        <f t="shared" si="87"/>
        <v>5.9323474417814044</v>
      </c>
      <c r="AA298" s="17">
        <f t="shared" si="98"/>
        <v>5418</v>
      </c>
      <c r="AB298" s="16">
        <v>487</v>
      </c>
      <c r="AC298" s="26">
        <f t="shared" si="88"/>
        <v>8.9885566629752685</v>
      </c>
      <c r="AD298" s="17">
        <f t="shared" si="89"/>
        <v>4931</v>
      </c>
      <c r="AE298" s="20">
        <v>4</v>
      </c>
      <c r="AF298" s="20" t="s">
        <v>42</v>
      </c>
      <c r="AG298" s="27" t="s">
        <v>54</v>
      </c>
      <c r="AH298" s="27">
        <v>2</v>
      </c>
      <c r="AI298" s="21" t="s">
        <v>43</v>
      </c>
      <c r="AJ298" s="16">
        <v>722</v>
      </c>
      <c r="AK298" s="29">
        <f t="shared" si="90"/>
        <v>13.325950535252861</v>
      </c>
      <c r="AL298" s="16">
        <v>172</v>
      </c>
      <c r="AM298" s="17">
        <f t="shared" si="91"/>
        <v>4037</v>
      </c>
      <c r="AN298" s="22">
        <f t="shared" si="92"/>
        <v>81.869803285337667</v>
      </c>
    </row>
    <row r="299" spans="1:40" x14ac:dyDescent="0.3">
      <c r="A299" s="15">
        <v>43507</v>
      </c>
      <c r="B299" s="30" t="s">
        <v>175</v>
      </c>
      <c r="C299" s="30">
        <v>22</v>
      </c>
      <c r="D299" s="30" t="s">
        <v>176</v>
      </c>
      <c r="E299" s="31">
        <v>43147</v>
      </c>
      <c r="F299" s="15">
        <f t="shared" si="93"/>
        <v>43314</v>
      </c>
      <c r="G299" s="32">
        <v>14800</v>
      </c>
      <c r="H299" s="32">
        <v>14800</v>
      </c>
      <c r="I299" s="32">
        <f>SUM(G299-H299)</f>
        <v>0</v>
      </c>
      <c r="J299" s="16">
        <v>8300</v>
      </c>
      <c r="K299" s="16" t="s">
        <v>151</v>
      </c>
      <c r="L299" s="33">
        <v>43510</v>
      </c>
      <c r="M299" s="33">
        <f t="shared" si="97"/>
        <v>43538</v>
      </c>
      <c r="N299" s="4">
        <f t="shared" si="82"/>
        <v>51.857142857142854</v>
      </c>
      <c r="O299" s="18" t="s">
        <v>145</v>
      </c>
      <c r="P299" s="19">
        <f t="shared" si="83"/>
        <v>3</v>
      </c>
      <c r="Q299" s="2" t="s">
        <v>156</v>
      </c>
      <c r="R299" s="2" t="s">
        <v>44</v>
      </c>
      <c r="S299" s="28" t="s">
        <v>46</v>
      </c>
      <c r="T299" s="2">
        <v>1</v>
      </c>
      <c r="U299" s="16">
        <v>206</v>
      </c>
      <c r="V299" s="34">
        <f t="shared" si="84"/>
        <v>2.4819277108433733</v>
      </c>
      <c r="W299" s="23">
        <f t="shared" si="85"/>
        <v>8094</v>
      </c>
      <c r="X299" s="35">
        <f t="shared" si="86"/>
        <v>97.518072289156635</v>
      </c>
      <c r="Y299" s="16">
        <v>346</v>
      </c>
      <c r="Z299" s="36">
        <f t="shared" si="87"/>
        <v>4.168674698795181</v>
      </c>
      <c r="AA299" s="16">
        <f t="shared" si="98"/>
        <v>7748</v>
      </c>
      <c r="AB299" s="32">
        <v>201</v>
      </c>
      <c r="AC299" s="26">
        <f t="shared" si="88"/>
        <v>2.5942178626742387</v>
      </c>
      <c r="AD299" s="32">
        <f t="shared" si="89"/>
        <v>7547</v>
      </c>
      <c r="AE299" s="20">
        <v>4.5</v>
      </c>
      <c r="AF299" s="20" t="s">
        <v>44</v>
      </c>
      <c r="AG299" s="27" t="s">
        <v>45</v>
      </c>
      <c r="AH299" s="27">
        <v>1</v>
      </c>
      <c r="AI299" s="28" t="s">
        <v>46</v>
      </c>
      <c r="AJ299" s="16">
        <v>1177</v>
      </c>
      <c r="AK299" s="29">
        <f t="shared" si="90"/>
        <v>15.191017036654621</v>
      </c>
      <c r="AL299" s="16">
        <v>153</v>
      </c>
      <c r="AM299" s="16">
        <f t="shared" si="91"/>
        <v>6217</v>
      </c>
      <c r="AN299" s="34">
        <f t="shared" si="92"/>
        <v>82.37710348482841</v>
      </c>
    </row>
    <row r="300" spans="1:40" x14ac:dyDescent="0.3">
      <c r="A300" s="15">
        <v>43612</v>
      </c>
      <c r="B300" s="30" t="s">
        <v>124</v>
      </c>
      <c r="C300" s="30">
        <v>11</v>
      </c>
      <c r="D300" s="2" t="s">
        <v>48</v>
      </c>
      <c r="E300" s="15">
        <v>43250</v>
      </c>
      <c r="F300" s="15">
        <f t="shared" si="93"/>
        <v>43417</v>
      </c>
      <c r="G300" s="32"/>
      <c r="H300" s="32"/>
      <c r="I300" s="32"/>
      <c r="J300" s="16">
        <v>6848</v>
      </c>
      <c r="K300" s="16" t="s">
        <v>149</v>
      </c>
      <c r="L300" s="33">
        <v>43615</v>
      </c>
      <c r="M300" s="33">
        <f t="shared" si="97"/>
        <v>43643</v>
      </c>
      <c r="N300" s="4">
        <f t="shared" si="82"/>
        <v>52.142857142857146</v>
      </c>
      <c r="O300" s="18" t="s">
        <v>145</v>
      </c>
      <c r="P300" s="19">
        <f t="shared" si="83"/>
        <v>3</v>
      </c>
      <c r="Q300" s="2">
        <v>2</v>
      </c>
      <c r="R300" s="2" t="s">
        <v>44</v>
      </c>
      <c r="S300" s="28" t="s">
        <v>46</v>
      </c>
      <c r="T300" s="2">
        <v>1</v>
      </c>
      <c r="U300" s="16">
        <v>121</v>
      </c>
      <c r="V300" s="34">
        <f t="shared" si="84"/>
        <v>1.7669392523364487</v>
      </c>
      <c r="W300" s="23">
        <f t="shared" si="85"/>
        <v>6727</v>
      </c>
      <c r="X300" s="35">
        <f t="shared" si="86"/>
        <v>98.233060747663544</v>
      </c>
      <c r="Y300" s="16">
        <v>323</v>
      </c>
      <c r="Z300" s="36">
        <f t="shared" si="87"/>
        <v>4.7167056074766354</v>
      </c>
      <c r="AA300" s="16">
        <f t="shared" si="98"/>
        <v>6404</v>
      </c>
      <c r="AB300" s="32">
        <v>260</v>
      </c>
      <c r="AC300" s="26">
        <f t="shared" si="88"/>
        <v>4.0599625234228611</v>
      </c>
      <c r="AD300" s="32">
        <f t="shared" si="89"/>
        <v>6144</v>
      </c>
      <c r="AE300" s="20" t="s">
        <v>81</v>
      </c>
      <c r="AF300" s="20" t="s">
        <v>44</v>
      </c>
      <c r="AG300" s="27" t="s">
        <v>45</v>
      </c>
      <c r="AH300" s="27">
        <v>1</v>
      </c>
      <c r="AI300" s="28" t="s">
        <v>46</v>
      </c>
      <c r="AJ300" s="16">
        <v>606</v>
      </c>
      <c r="AK300" s="29">
        <f t="shared" si="90"/>
        <v>9.4628357276702069</v>
      </c>
      <c r="AL300" s="16">
        <v>122</v>
      </c>
      <c r="AM300" s="16">
        <f t="shared" si="91"/>
        <v>5416</v>
      </c>
      <c r="AN300" s="34">
        <f t="shared" si="92"/>
        <v>88.151041666666657</v>
      </c>
    </row>
    <row r="301" spans="1:40" x14ac:dyDescent="0.3">
      <c r="A301" s="15">
        <v>43579</v>
      </c>
      <c r="B301" s="2" t="s">
        <v>141</v>
      </c>
      <c r="C301" s="2">
        <v>16</v>
      </c>
      <c r="D301" s="2" t="s">
        <v>52</v>
      </c>
      <c r="E301" s="15">
        <v>43215</v>
      </c>
      <c r="F301" s="15">
        <f t="shared" si="93"/>
        <v>43382</v>
      </c>
      <c r="G301" s="32">
        <v>23600</v>
      </c>
      <c r="H301" s="32">
        <v>23572</v>
      </c>
      <c r="I301" s="32">
        <f t="shared" ref="I301:I310" si="99">SUM(G301-H301)</f>
        <v>28</v>
      </c>
      <c r="J301" s="16">
        <v>23572</v>
      </c>
      <c r="K301" s="16" t="s">
        <v>113</v>
      </c>
      <c r="L301" s="33">
        <v>43580</v>
      </c>
      <c r="M301" s="33">
        <f t="shared" si="97"/>
        <v>43608</v>
      </c>
      <c r="N301" s="4">
        <f t="shared" si="82"/>
        <v>52.142857142857146</v>
      </c>
      <c r="O301" s="18" t="s">
        <v>145</v>
      </c>
      <c r="P301" s="19">
        <f t="shared" si="83"/>
        <v>1</v>
      </c>
      <c r="Q301" s="2" t="s">
        <v>190</v>
      </c>
      <c r="R301" s="2" t="s">
        <v>44</v>
      </c>
      <c r="S301" s="28" t="s">
        <v>46</v>
      </c>
      <c r="T301" s="2">
        <v>1</v>
      </c>
      <c r="U301" s="16">
        <v>482</v>
      </c>
      <c r="V301" s="34">
        <f t="shared" si="84"/>
        <v>2.0447989139657219</v>
      </c>
      <c r="W301" s="23">
        <f t="shared" si="85"/>
        <v>23090</v>
      </c>
      <c r="X301" s="35">
        <f t="shared" si="86"/>
        <v>97.955201086034279</v>
      </c>
      <c r="Y301" s="16">
        <v>782</v>
      </c>
      <c r="Z301" s="36">
        <f t="shared" si="87"/>
        <v>3.3174953334464616</v>
      </c>
      <c r="AA301" s="16">
        <f t="shared" si="98"/>
        <v>22308</v>
      </c>
      <c r="AB301" s="32">
        <v>234</v>
      </c>
      <c r="AC301" s="26">
        <f t="shared" si="88"/>
        <v>1.048951048951049</v>
      </c>
      <c r="AD301" s="32">
        <f t="shared" si="89"/>
        <v>22074</v>
      </c>
      <c r="AE301" s="20" t="s">
        <v>189</v>
      </c>
      <c r="AF301" s="20" t="s">
        <v>44</v>
      </c>
      <c r="AG301" s="27" t="s">
        <v>45</v>
      </c>
      <c r="AH301" s="27">
        <v>1</v>
      </c>
      <c r="AI301" s="28" t="s">
        <v>46</v>
      </c>
      <c r="AJ301" s="16">
        <v>2970</v>
      </c>
      <c r="AK301" s="29">
        <f t="shared" si="90"/>
        <v>13.31360946745562</v>
      </c>
      <c r="AL301" s="16">
        <v>550</v>
      </c>
      <c r="AM301" s="16">
        <f t="shared" si="91"/>
        <v>18554</v>
      </c>
      <c r="AN301" s="34">
        <f t="shared" si="92"/>
        <v>84.053637763885121</v>
      </c>
    </row>
    <row r="302" spans="1:40" x14ac:dyDescent="0.3">
      <c r="A302" s="15">
        <v>43724</v>
      </c>
      <c r="B302" s="2" t="s">
        <v>64</v>
      </c>
      <c r="C302" s="2">
        <v>19</v>
      </c>
      <c r="D302" s="2" t="s">
        <v>65</v>
      </c>
      <c r="E302" s="31">
        <v>43362</v>
      </c>
      <c r="F302" s="15">
        <f t="shared" si="93"/>
        <v>43529</v>
      </c>
      <c r="G302" s="32">
        <v>5400</v>
      </c>
      <c r="H302" s="32">
        <v>5390</v>
      </c>
      <c r="I302" s="32">
        <f t="shared" si="99"/>
        <v>10</v>
      </c>
      <c r="J302" s="16">
        <v>5390</v>
      </c>
      <c r="K302" s="16" t="s">
        <v>121</v>
      </c>
      <c r="L302" s="15">
        <v>43727</v>
      </c>
      <c r="M302" s="15">
        <f t="shared" si="97"/>
        <v>43755</v>
      </c>
      <c r="N302" s="4">
        <f t="shared" si="82"/>
        <v>52.142857142857146</v>
      </c>
      <c r="O302" s="18" t="s">
        <v>145</v>
      </c>
      <c r="P302" s="19">
        <f t="shared" si="83"/>
        <v>3</v>
      </c>
      <c r="Q302" s="2">
        <v>4.12</v>
      </c>
      <c r="R302" s="2" t="s">
        <v>44</v>
      </c>
      <c r="S302" s="28" t="s">
        <v>46</v>
      </c>
      <c r="T302" s="2">
        <v>1</v>
      </c>
      <c r="U302" s="16">
        <v>83</v>
      </c>
      <c r="V302" s="22">
        <f t="shared" si="84"/>
        <v>1.5398886827458256</v>
      </c>
      <c r="W302" s="23">
        <f t="shared" si="85"/>
        <v>5307</v>
      </c>
      <c r="X302" s="24">
        <f t="shared" si="86"/>
        <v>98.460111317254174</v>
      </c>
      <c r="Y302" s="16">
        <v>262</v>
      </c>
      <c r="Z302" s="25">
        <f t="shared" si="87"/>
        <v>4.8608534322820036</v>
      </c>
      <c r="AA302" s="17">
        <f t="shared" si="98"/>
        <v>5045</v>
      </c>
      <c r="AB302" s="16">
        <v>169</v>
      </c>
      <c r="AC302" s="26">
        <f t="shared" si="88"/>
        <v>3.3498513379583748</v>
      </c>
      <c r="AD302" s="17">
        <f t="shared" si="89"/>
        <v>4876</v>
      </c>
      <c r="AE302" s="20">
        <v>4</v>
      </c>
      <c r="AF302" s="20" t="s">
        <v>44</v>
      </c>
      <c r="AG302" s="27" t="s">
        <v>45</v>
      </c>
      <c r="AH302" s="27">
        <v>1</v>
      </c>
      <c r="AI302" s="28" t="s">
        <v>46</v>
      </c>
      <c r="AJ302" s="16">
        <v>611</v>
      </c>
      <c r="AK302" s="29">
        <f t="shared" si="90"/>
        <v>12.111000991080278</v>
      </c>
      <c r="AL302" s="16">
        <v>165</v>
      </c>
      <c r="AM302" s="17">
        <f t="shared" si="91"/>
        <v>4100</v>
      </c>
      <c r="AN302" s="22">
        <f t="shared" si="92"/>
        <v>84.085315832649712</v>
      </c>
    </row>
    <row r="303" spans="1:40" x14ac:dyDescent="0.3">
      <c r="A303" s="15">
        <v>43502</v>
      </c>
      <c r="B303" s="2" t="s">
        <v>58</v>
      </c>
      <c r="C303" s="2">
        <v>1</v>
      </c>
      <c r="D303" s="2" t="s">
        <v>54</v>
      </c>
      <c r="E303" s="15">
        <v>43137</v>
      </c>
      <c r="F303" s="15">
        <f t="shared" si="93"/>
        <v>43304</v>
      </c>
      <c r="G303" s="32">
        <v>9200</v>
      </c>
      <c r="H303" s="32">
        <v>9183</v>
      </c>
      <c r="I303" s="32">
        <f t="shared" si="99"/>
        <v>17</v>
      </c>
      <c r="J303" s="16">
        <v>9183</v>
      </c>
      <c r="K303" s="16" t="s">
        <v>146</v>
      </c>
      <c r="L303" s="33">
        <v>43503</v>
      </c>
      <c r="M303" s="33">
        <f t="shared" si="97"/>
        <v>43531</v>
      </c>
      <c r="N303" s="4">
        <f t="shared" si="82"/>
        <v>52.285714285714285</v>
      </c>
      <c r="O303" s="18" t="s">
        <v>145</v>
      </c>
      <c r="P303" s="19">
        <f t="shared" si="83"/>
        <v>1</v>
      </c>
      <c r="Q303" s="2">
        <v>12</v>
      </c>
      <c r="R303" s="2" t="s">
        <v>44</v>
      </c>
      <c r="S303" s="28" t="s">
        <v>46</v>
      </c>
      <c r="T303" s="2">
        <v>1</v>
      </c>
      <c r="U303" s="16">
        <v>173</v>
      </c>
      <c r="V303" s="34">
        <f t="shared" si="84"/>
        <v>1.8839159316127629</v>
      </c>
      <c r="W303" s="23">
        <f t="shared" si="85"/>
        <v>9010</v>
      </c>
      <c r="X303" s="35">
        <f t="shared" si="86"/>
        <v>98.116084068387238</v>
      </c>
      <c r="Y303" s="16">
        <v>444</v>
      </c>
      <c r="Z303" s="36">
        <f t="shared" si="87"/>
        <v>4.8350212348905588</v>
      </c>
      <c r="AA303" s="16">
        <f t="shared" si="98"/>
        <v>8566</v>
      </c>
      <c r="AB303" s="32">
        <v>175</v>
      </c>
      <c r="AC303" s="26">
        <f t="shared" si="88"/>
        <v>2.0429605416763952</v>
      </c>
      <c r="AD303" s="32">
        <f t="shared" si="89"/>
        <v>8391</v>
      </c>
      <c r="AE303" s="20">
        <v>1</v>
      </c>
      <c r="AF303" s="20" t="s">
        <v>44</v>
      </c>
      <c r="AG303" s="27" t="s">
        <v>45</v>
      </c>
      <c r="AH303" s="27">
        <v>1</v>
      </c>
      <c r="AI303" s="28" t="s">
        <v>46</v>
      </c>
      <c r="AJ303" s="16">
        <v>840</v>
      </c>
      <c r="AK303" s="29">
        <f t="shared" si="90"/>
        <v>9.8062106000466969</v>
      </c>
      <c r="AL303" s="16">
        <v>204</v>
      </c>
      <c r="AM303" s="16">
        <f t="shared" si="91"/>
        <v>7347</v>
      </c>
      <c r="AN303" s="34">
        <f t="shared" si="92"/>
        <v>87.558097962102252</v>
      </c>
    </row>
    <row r="304" spans="1:40" x14ac:dyDescent="0.3">
      <c r="A304" s="47">
        <v>43616</v>
      </c>
      <c r="B304" s="48" t="s">
        <v>116</v>
      </c>
      <c r="C304" s="48">
        <v>5</v>
      </c>
      <c r="D304" s="2" t="s">
        <v>45</v>
      </c>
      <c r="E304" s="47">
        <v>43250</v>
      </c>
      <c r="F304" s="47">
        <f t="shared" si="93"/>
        <v>43417</v>
      </c>
      <c r="G304" s="48">
        <v>8500</v>
      </c>
      <c r="H304" s="48">
        <v>8490</v>
      </c>
      <c r="I304" s="48">
        <f t="shared" si="99"/>
        <v>10</v>
      </c>
      <c r="J304" s="48">
        <v>8490</v>
      </c>
      <c r="K304" s="48">
        <v>27</v>
      </c>
      <c r="L304" s="47">
        <v>43620</v>
      </c>
      <c r="M304" s="47">
        <f t="shared" si="97"/>
        <v>43648</v>
      </c>
      <c r="N304" s="49">
        <f t="shared" si="82"/>
        <v>52.857142857142854</v>
      </c>
      <c r="O304" s="18" t="s">
        <v>145</v>
      </c>
      <c r="P304" s="50">
        <f t="shared" si="83"/>
        <v>4</v>
      </c>
      <c r="Q304" s="48" t="s">
        <v>165</v>
      </c>
      <c r="R304" s="48" t="s">
        <v>42</v>
      </c>
      <c r="S304" s="21" t="s">
        <v>43</v>
      </c>
      <c r="T304" s="48">
        <v>2</v>
      </c>
      <c r="U304" s="48">
        <v>165</v>
      </c>
      <c r="V304" s="51">
        <f t="shared" si="84"/>
        <v>1.9434628975265018</v>
      </c>
      <c r="W304" s="50">
        <f t="shared" si="85"/>
        <v>8325</v>
      </c>
      <c r="X304" s="35">
        <f t="shared" si="86"/>
        <v>98.056537102473499</v>
      </c>
      <c r="Y304" s="48">
        <v>307</v>
      </c>
      <c r="Z304" s="36">
        <f t="shared" si="87"/>
        <v>3.6160188457008244</v>
      </c>
      <c r="AA304" s="48">
        <f t="shared" si="98"/>
        <v>8018</v>
      </c>
      <c r="AB304" s="48">
        <v>49</v>
      </c>
      <c r="AC304" s="26">
        <f t="shared" si="88"/>
        <v>0.61112496882015466</v>
      </c>
      <c r="AD304" s="48">
        <f t="shared" si="89"/>
        <v>7969</v>
      </c>
      <c r="AE304" s="52" t="s">
        <v>81</v>
      </c>
      <c r="AF304" s="52" t="s">
        <v>42</v>
      </c>
      <c r="AG304" s="52" t="s">
        <v>54</v>
      </c>
      <c r="AH304" s="27">
        <v>2</v>
      </c>
      <c r="AI304" s="21" t="s">
        <v>43</v>
      </c>
      <c r="AJ304" s="48">
        <v>741</v>
      </c>
      <c r="AK304" s="29">
        <f t="shared" si="90"/>
        <v>9.24170616113744</v>
      </c>
      <c r="AL304" s="48">
        <v>124</v>
      </c>
      <c r="AM304" s="48">
        <f t="shared" si="91"/>
        <v>7104</v>
      </c>
      <c r="AN304" s="51">
        <f t="shared" si="92"/>
        <v>89.145438574476103</v>
      </c>
    </row>
    <row r="305" spans="1:40" x14ac:dyDescent="0.3">
      <c r="A305" s="15">
        <v>43535</v>
      </c>
      <c r="B305" s="2" t="s">
        <v>172</v>
      </c>
      <c r="C305" s="2">
        <v>8</v>
      </c>
      <c r="D305" s="2" t="s">
        <v>48</v>
      </c>
      <c r="E305" s="15">
        <v>43168</v>
      </c>
      <c r="F305" s="15">
        <f t="shared" si="93"/>
        <v>43335</v>
      </c>
      <c r="G305" s="32">
        <v>5900</v>
      </c>
      <c r="H305" s="32">
        <v>5890</v>
      </c>
      <c r="I305" s="32">
        <f t="shared" si="99"/>
        <v>10</v>
      </c>
      <c r="J305" s="16">
        <v>5890</v>
      </c>
      <c r="K305" s="16" t="s">
        <v>164</v>
      </c>
      <c r="L305" s="33">
        <v>43538</v>
      </c>
      <c r="M305" s="33">
        <f t="shared" si="97"/>
        <v>43566</v>
      </c>
      <c r="N305" s="4">
        <f t="shared" si="82"/>
        <v>52.857142857142854</v>
      </c>
      <c r="O305" s="18" t="s">
        <v>145</v>
      </c>
      <c r="P305" s="19">
        <f t="shared" si="83"/>
        <v>3</v>
      </c>
      <c r="Q305" s="2">
        <v>1</v>
      </c>
      <c r="R305" s="2" t="s">
        <v>44</v>
      </c>
      <c r="S305" s="28" t="s">
        <v>46</v>
      </c>
      <c r="T305" s="2">
        <v>1</v>
      </c>
      <c r="U305" s="16">
        <v>369</v>
      </c>
      <c r="V305" s="34">
        <f t="shared" si="84"/>
        <v>6.2648556876061123</v>
      </c>
      <c r="W305" s="23">
        <f t="shared" si="85"/>
        <v>5521</v>
      </c>
      <c r="X305" s="35">
        <f t="shared" si="86"/>
        <v>93.735144312393885</v>
      </c>
      <c r="Y305" s="16">
        <v>429</v>
      </c>
      <c r="Z305" s="36">
        <f t="shared" si="87"/>
        <v>7.2835314091680816</v>
      </c>
      <c r="AA305" s="16">
        <f t="shared" si="98"/>
        <v>5092</v>
      </c>
      <c r="AB305" s="32">
        <v>225</v>
      </c>
      <c r="AC305" s="26">
        <f t="shared" si="88"/>
        <v>4.418695993715632</v>
      </c>
      <c r="AD305" s="32">
        <f t="shared" si="89"/>
        <v>4867</v>
      </c>
      <c r="AE305" s="20">
        <v>3</v>
      </c>
      <c r="AF305" s="20" t="s">
        <v>44</v>
      </c>
      <c r="AG305" s="27" t="s">
        <v>45</v>
      </c>
      <c r="AH305" s="27">
        <v>1</v>
      </c>
      <c r="AI305" s="28" t="s">
        <v>46</v>
      </c>
      <c r="AJ305" s="16">
        <v>518</v>
      </c>
      <c r="AK305" s="29">
        <f t="shared" si="90"/>
        <v>10.172820109976433</v>
      </c>
      <c r="AL305" s="16">
        <v>89</v>
      </c>
      <c r="AM305" s="16">
        <f t="shared" si="91"/>
        <v>4260</v>
      </c>
      <c r="AN305" s="34">
        <f t="shared" si="92"/>
        <v>87.528251489623997</v>
      </c>
    </row>
    <row r="306" spans="1:40" x14ac:dyDescent="0.3">
      <c r="A306" s="15">
        <v>43584</v>
      </c>
      <c r="B306" s="2" t="s">
        <v>150</v>
      </c>
      <c r="C306" s="2">
        <v>13</v>
      </c>
      <c r="D306" s="2" t="s">
        <v>62</v>
      </c>
      <c r="E306" s="15">
        <v>43215</v>
      </c>
      <c r="F306" s="15">
        <f t="shared" si="93"/>
        <v>43382</v>
      </c>
      <c r="G306" s="32">
        <v>14400</v>
      </c>
      <c r="H306" s="32">
        <v>14388</v>
      </c>
      <c r="I306" s="32">
        <f t="shared" si="99"/>
        <v>12</v>
      </c>
      <c r="J306" s="16">
        <v>14388</v>
      </c>
      <c r="K306" s="16">
        <v>22</v>
      </c>
      <c r="L306" s="33">
        <v>43585</v>
      </c>
      <c r="M306" s="33">
        <f t="shared" si="97"/>
        <v>43613</v>
      </c>
      <c r="N306" s="4">
        <f t="shared" si="82"/>
        <v>52.857142857142854</v>
      </c>
      <c r="O306" s="18" t="s">
        <v>145</v>
      </c>
      <c r="P306" s="19">
        <f t="shared" si="83"/>
        <v>1</v>
      </c>
      <c r="Q306" s="2" t="s">
        <v>95</v>
      </c>
      <c r="R306" s="2" t="s">
        <v>42</v>
      </c>
      <c r="S306" s="21" t="s">
        <v>43</v>
      </c>
      <c r="T306" s="2">
        <v>2</v>
      </c>
      <c r="U306" s="16">
        <v>382</v>
      </c>
      <c r="V306" s="34">
        <f t="shared" si="84"/>
        <v>2.6549902696691685</v>
      </c>
      <c r="W306" s="23">
        <f t="shared" si="85"/>
        <v>14006</v>
      </c>
      <c r="X306" s="35">
        <f t="shared" si="86"/>
        <v>97.34500973033083</v>
      </c>
      <c r="Y306" s="16">
        <v>411</v>
      </c>
      <c r="Z306" s="36">
        <f t="shared" si="87"/>
        <v>2.8565471226021688</v>
      </c>
      <c r="AA306" s="16">
        <f t="shared" si="98"/>
        <v>13595</v>
      </c>
      <c r="AB306" s="32">
        <v>123</v>
      </c>
      <c r="AC306" s="26">
        <f t="shared" si="88"/>
        <v>0.90474439132033835</v>
      </c>
      <c r="AD306" s="32">
        <f t="shared" si="89"/>
        <v>13472</v>
      </c>
      <c r="AE306" s="20" t="s">
        <v>69</v>
      </c>
      <c r="AF306" s="20" t="s">
        <v>42</v>
      </c>
      <c r="AG306" s="27" t="s">
        <v>54</v>
      </c>
      <c r="AH306" s="27">
        <v>2</v>
      </c>
      <c r="AI306" s="21" t="s">
        <v>43</v>
      </c>
      <c r="AJ306" s="16">
        <v>1967</v>
      </c>
      <c r="AK306" s="29">
        <f t="shared" si="90"/>
        <v>14.468554615667525</v>
      </c>
      <c r="AL306" s="16">
        <v>181</v>
      </c>
      <c r="AM306" s="16">
        <f t="shared" si="91"/>
        <v>11324</v>
      </c>
      <c r="AN306" s="34">
        <f t="shared" si="92"/>
        <v>84.055819477434682</v>
      </c>
    </row>
    <row r="307" spans="1:40" x14ac:dyDescent="0.3">
      <c r="A307" s="15">
        <v>43514</v>
      </c>
      <c r="B307" s="30" t="s">
        <v>175</v>
      </c>
      <c r="C307" s="30">
        <v>22</v>
      </c>
      <c r="D307" s="30" t="s">
        <v>176</v>
      </c>
      <c r="E307" s="31">
        <v>43147</v>
      </c>
      <c r="F307" s="15">
        <f t="shared" si="93"/>
        <v>43314</v>
      </c>
      <c r="G307" s="32">
        <v>12700</v>
      </c>
      <c r="H307" s="32">
        <v>12680</v>
      </c>
      <c r="I307" s="32">
        <f t="shared" si="99"/>
        <v>20</v>
      </c>
      <c r="J307" s="16">
        <v>12680</v>
      </c>
      <c r="K307" s="16" t="s">
        <v>155</v>
      </c>
      <c r="L307" s="33">
        <v>43517</v>
      </c>
      <c r="M307" s="33">
        <f t="shared" si="97"/>
        <v>43545</v>
      </c>
      <c r="N307" s="4">
        <f t="shared" si="82"/>
        <v>52.857142857142854</v>
      </c>
      <c r="O307" s="18" t="s">
        <v>145</v>
      </c>
      <c r="P307" s="19">
        <f t="shared" si="83"/>
        <v>3</v>
      </c>
      <c r="Q307" s="2" t="s">
        <v>83</v>
      </c>
      <c r="R307" s="2" t="s">
        <v>44</v>
      </c>
      <c r="S307" s="28" t="s">
        <v>46</v>
      </c>
      <c r="T307" s="2">
        <v>1</v>
      </c>
      <c r="U307" s="16">
        <v>266</v>
      </c>
      <c r="V307" s="34">
        <f t="shared" si="84"/>
        <v>2.0977917981072554</v>
      </c>
      <c r="W307" s="23">
        <f t="shared" si="85"/>
        <v>12414</v>
      </c>
      <c r="X307" s="35">
        <f t="shared" si="86"/>
        <v>97.902208201892748</v>
      </c>
      <c r="Y307" s="16">
        <v>615</v>
      </c>
      <c r="Z307" s="36">
        <f t="shared" si="87"/>
        <v>4.8501577287066242</v>
      </c>
      <c r="AA307" s="16">
        <f t="shared" si="98"/>
        <v>11799</v>
      </c>
      <c r="AB307" s="32">
        <v>467</v>
      </c>
      <c r="AC307" s="26">
        <f t="shared" si="88"/>
        <v>3.9579625391982369</v>
      </c>
      <c r="AD307" s="32">
        <f t="shared" si="89"/>
        <v>11332</v>
      </c>
      <c r="AE307" s="20" t="s">
        <v>75</v>
      </c>
      <c r="AF307" s="20" t="s">
        <v>44</v>
      </c>
      <c r="AG307" s="27" t="s">
        <v>45</v>
      </c>
      <c r="AH307" s="27">
        <v>1</v>
      </c>
      <c r="AI307" s="28" t="s">
        <v>46</v>
      </c>
      <c r="AJ307" s="16">
        <v>1558</v>
      </c>
      <c r="AK307" s="29">
        <f t="shared" si="90"/>
        <v>13.20450885668277</v>
      </c>
      <c r="AL307" s="16">
        <v>181</v>
      </c>
      <c r="AM307" s="16">
        <f t="shared" si="91"/>
        <v>9593</v>
      </c>
      <c r="AN307" s="34">
        <f t="shared" si="92"/>
        <v>84.654076950229438</v>
      </c>
    </row>
    <row r="308" spans="1:40" x14ac:dyDescent="0.3">
      <c r="A308" s="15">
        <v>43585</v>
      </c>
      <c r="B308" s="2" t="s">
        <v>141</v>
      </c>
      <c r="C308" s="2">
        <v>16</v>
      </c>
      <c r="D308" s="2" t="s">
        <v>52</v>
      </c>
      <c r="E308" s="15">
        <v>43215</v>
      </c>
      <c r="F308" s="15">
        <f t="shared" si="93"/>
        <v>43382</v>
      </c>
      <c r="G308" s="32">
        <v>7100</v>
      </c>
      <c r="H308" s="32">
        <v>7100</v>
      </c>
      <c r="I308" s="32">
        <f t="shared" si="99"/>
        <v>0</v>
      </c>
      <c r="J308" s="16">
        <v>7100</v>
      </c>
      <c r="K308" s="16" t="s">
        <v>122</v>
      </c>
      <c r="L308" s="33">
        <v>43587</v>
      </c>
      <c r="M308" s="33">
        <f t="shared" si="97"/>
        <v>43615</v>
      </c>
      <c r="N308" s="4">
        <f t="shared" ref="N308:N371" si="100">_xlfn.DAYS(L308,E308)/7</f>
        <v>53.142857142857146</v>
      </c>
      <c r="O308" s="18" t="s">
        <v>145</v>
      </c>
      <c r="P308" s="19">
        <f t="shared" ref="P308:P371" si="101">L308-A308</f>
        <v>2</v>
      </c>
      <c r="Q308" s="2">
        <v>1</v>
      </c>
      <c r="R308" s="2" t="s">
        <v>44</v>
      </c>
      <c r="S308" s="28" t="s">
        <v>46</v>
      </c>
      <c r="T308" s="2">
        <v>1</v>
      </c>
      <c r="U308" s="16">
        <v>173</v>
      </c>
      <c r="V308" s="34">
        <f t="shared" ref="V308:V371" si="102">SUM(U308/J308*100)</f>
        <v>2.436619718309859</v>
      </c>
      <c r="W308" s="23">
        <f t="shared" ref="W308:W371" si="103">(J308-U308)</f>
        <v>6927</v>
      </c>
      <c r="X308" s="35">
        <f t="shared" ref="X308:X371" si="104">(W308/J308*100)</f>
        <v>97.563380281690144</v>
      </c>
      <c r="Y308" s="16">
        <v>218</v>
      </c>
      <c r="Z308" s="36">
        <f t="shared" ref="Z308:Z371" si="105">SUM(Y308/J308*100)</f>
        <v>3.070422535211268</v>
      </c>
      <c r="AA308" s="16">
        <f t="shared" si="98"/>
        <v>6709</v>
      </c>
      <c r="AB308" s="32">
        <v>189</v>
      </c>
      <c r="AC308" s="26">
        <f t="shared" ref="AC308:AC371" si="106">100*AB308/AA308</f>
        <v>2.8171113429721268</v>
      </c>
      <c r="AD308" s="32">
        <f t="shared" ref="AD308:AD371" si="107">SUM(AA308-AB308)</f>
        <v>6520</v>
      </c>
      <c r="AE308" s="20">
        <v>4</v>
      </c>
      <c r="AF308" s="20" t="s">
        <v>44</v>
      </c>
      <c r="AG308" s="27" t="s">
        <v>45</v>
      </c>
      <c r="AH308" s="27">
        <v>1</v>
      </c>
      <c r="AI308" s="28" t="s">
        <v>46</v>
      </c>
      <c r="AJ308" s="16">
        <v>1107</v>
      </c>
      <c r="AK308" s="29">
        <f t="shared" ref="AK308:AK371" si="108">100*AJ308/AA308</f>
        <v>16.500223580265317</v>
      </c>
      <c r="AL308" s="16">
        <v>100</v>
      </c>
      <c r="AM308" s="16">
        <f t="shared" ref="AM308:AM371" si="109">SUM(AD308-AJ308-AL308)</f>
        <v>5313</v>
      </c>
      <c r="AN308" s="34">
        <f t="shared" ref="AN308:AN371" si="110">SUM(AM308/AD308*100)</f>
        <v>81.487730061349694</v>
      </c>
    </row>
    <row r="309" spans="1:40" x14ac:dyDescent="0.3">
      <c r="A309" s="15">
        <v>43731</v>
      </c>
      <c r="B309" s="2" t="s">
        <v>64</v>
      </c>
      <c r="C309" s="2">
        <v>19</v>
      </c>
      <c r="D309" s="2" t="s">
        <v>65</v>
      </c>
      <c r="E309" s="31">
        <v>43362</v>
      </c>
      <c r="F309" s="15">
        <f t="shared" si="93"/>
        <v>43529</v>
      </c>
      <c r="G309" s="32">
        <v>12300</v>
      </c>
      <c r="H309" s="32">
        <v>12258</v>
      </c>
      <c r="I309" s="32">
        <f t="shared" si="99"/>
        <v>42</v>
      </c>
      <c r="J309" s="16">
        <v>12258</v>
      </c>
      <c r="K309" s="16" t="s">
        <v>88</v>
      </c>
      <c r="L309" s="15">
        <v>43734</v>
      </c>
      <c r="M309" s="15">
        <f t="shared" si="97"/>
        <v>43762</v>
      </c>
      <c r="N309" s="4">
        <f t="shared" si="100"/>
        <v>53.142857142857146</v>
      </c>
      <c r="O309" s="18" t="s">
        <v>145</v>
      </c>
      <c r="P309" s="19">
        <f t="shared" si="101"/>
        <v>3</v>
      </c>
      <c r="Q309" s="2">
        <v>1.2</v>
      </c>
      <c r="R309" s="2" t="s">
        <v>44</v>
      </c>
      <c r="S309" s="28" t="s">
        <v>46</v>
      </c>
      <c r="T309" s="2">
        <v>1</v>
      </c>
      <c r="U309" s="16">
        <v>183</v>
      </c>
      <c r="V309" s="22">
        <f t="shared" si="102"/>
        <v>1.49290259422418</v>
      </c>
      <c r="W309" s="23">
        <f t="shared" si="103"/>
        <v>12075</v>
      </c>
      <c r="X309" s="24">
        <f t="shared" si="104"/>
        <v>98.507097405775824</v>
      </c>
      <c r="Y309" s="16">
        <v>558</v>
      </c>
      <c r="Z309" s="25">
        <f t="shared" si="105"/>
        <v>4.5521292217327458</v>
      </c>
      <c r="AA309" s="17">
        <f t="shared" si="98"/>
        <v>11517</v>
      </c>
      <c r="AB309" s="16">
        <v>563</v>
      </c>
      <c r="AC309" s="26">
        <f t="shared" si="106"/>
        <v>4.8884258053312495</v>
      </c>
      <c r="AD309" s="17">
        <f t="shared" si="107"/>
        <v>10954</v>
      </c>
      <c r="AE309" s="20">
        <v>2.2999999999999998</v>
      </c>
      <c r="AF309" s="20" t="s">
        <v>44</v>
      </c>
      <c r="AG309" s="27" t="s">
        <v>45</v>
      </c>
      <c r="AH309" s="27">
        <v>1</v>
      </c>
      <c r="AI309" s="28" t="s">
        <v>46</v>
      </c>
      <c r="AJ309" s="16">
        <v>1429</v>
      </c>
      <c r="AK309" s="29">
        <f t="shared" si="108"/>
        <v>12.40774507250152</v>
      </c>
      <c r="AL309" s="16">
        <v>511</v>
      </c>
      <c r="AM309" s="17">
        <f t="shared" si="109"/>
        <v>9014</v>
      </c>
      <c r="AN309" s="22">
        <f t="shared" si="110"/>
        <v>82.289574584626621</v>
      </c>
    </row>
    <row r="310" spans="1:40" x14ac:dyDescent="0.3">
      <c r="A310" s="15">
        <v>43507</v>
      </c>
      <c r="B310" s="2" t="s">
        <v>58</v>
      </c>
      <c r="C310" s="2">
        <v>1</v>
      </c>
      <c r="D310" s="2" t="s">
        <v>54</v>
      </c>
      <c r="E310" s="15">
        <v>43137</v>
      </c>
      <c r="F310" s="15">
        <f t="shared" si="93"/>
        <v>43304</v>
      </c>
      <c r="G310" s="32">
        <v>9200</v>
      </c>
      <c r="H310" s="32">
        <v>9190</v>
      </c>
      <c r="I310" s="32">
        <f t="shared" si="99"/>
        <v>10</v>
      </c>
      <c r="J310" s="16">
        <v>9190</v>
      </c>
      <c r="K310" s="16" t="s">
        <v>151</v>
      </c>
      <c r="L310" s="33">
        <v>43510</v>
      </c>
      <c r="M310" s="33">
        <f t="shared" si="97"/>
        <v>43538</v>
      </c>
      <c r="N310" s="4">
        <f t="shared" si="100"/>
        <v>53.285714285714285</v>
      </c>
      <c r="O310" s="18" t="s">
        <v>145</v>
      </c>
      <c r="P310" s="19">
        <f t="shared" si="101"/>
        <v>3</v>
      </c>
      <c r="Q310" s="2" t="s">
        <v>191</v>
      </c>
      <c r="R310" s="2" t="s">
        <v>44</v>
      </c>
      <c r="S310" s="28" t="s">
        <v>46</v>
      </c>
      <c r="T310" s="2">
        <v>1</v>
      </c>
      <c r="U310" s="16">
        <v>191</v>
      </c>
      <c r="V310" s="34">
        <f t="shared" si="102"/>
        <v>2.0783460282916213</v>
      </c>
      <c r="W310" s="23">
        <f t="shared" si="103"/>
        <v>8999</v>
      </c>
      <c r="X310" s="35">
        <f t="shared" si="104"/>
        <v>97.92165397170838</v>
      </c>
      <c r="Y310" s="16">
        <v>372</v>
      </c>
      <c r="Z310" s="36">
        <f t="shared" si="105"/>
        <v>4.047878128400435</v>
      </c>
      <c r="AA310" s="16">
        <f t="shared" si="98"/>
        <v>8627</v>
      </c>
      <c r="AB310" s="32">
        <v>187</v>
      </c>
      <c r="AC310" s="26">
        <f t="shared" si="106"/>
        <v>2.1676133070592325</v>
      </c>
      <c r="AD310" s="32">
        <f t="shared" si="107"/>
        <v>8440</v>
      </c>
      <c r="AE310" s="20" t="s">
        <v>81</v>
      </c>
      <c r="AF310" s="20" t="s">
        <v>44</v>
      </c>
      <c r="AG310" s="27" t="s">
        <v>45</v>
      </c>
      <c r="AH310" s="27">
        <v>1</v>
      </c>
      <c r="AI310" s="28" t="s">
        <v>46</v>
      </c>
      <c r="AJ310" s="16">
        <v>980</v>
      </c>
      <c r="AK310" s="29">
        <f t="shared" si="108"/>
        <v>11.359684710791701</v>
      </c>
      <c r="AL310" s="16">
        <v>180</v>
      </c>
      <c r="AM310" s="16">
        <f t="shared" si="109"/>
        <v>7280</v>
      </c>
      <c r="AN310" s="34">
        <f t="shared" si="110"/>
        <v>86.255924170616112</v>
      </c>
    </row>
    <row r="311" spans="1:40" x14ac:dyDescent="0.3">
      <c r="A311" s="15">
        <v>43507</v>
      </c>
      <c r="B311" s="30" t="s">
        <v>141</v>
      </c>
      <c r="C311" s="2">
        <v>16</v>
      </c>
      <c r="D311" s="30" t="s">
        <v>52</v>
      </c>
      <c r="E311" s="15">
        <v>43136</v>
      </c>
      <c r="F311" s="15">
        <f t="shared" si="93"/>
        <v>43303</v>
      </c>
      <c r="G311" s="32"/>
      <c r="H311" s="32"/>
      <c r="I311" s="32"/>
      <c r="J311" s="16">
        <v>8843</v>
      </c>
      <c r="K311" s="16" t="s">
        <v>151</v>
      </c>
      <c r="L311" s="33">
        <v>43510</v>
      </c>
      <c r="M311" s="33">
        <f t="shared" si="97"/>
        <v>43538</v>
      </c>
      <c r="N311" s="4">
        <f t="shared" si="100"/>
        <v>53.428571428571431</v>
      </c>
      <c r="O311" s="18" t="s">
        <v>145</v>
      </c>
      <c r="P311" s="19">
        <f t="shared" si="101"/>
        <v>3</v>
      </c>
      <c r="Q311" s="2">
        <v>5</v>
      </c>
      <c r="R311" s="2" t="s">
        <v>44</v>
      </c>
      <c r="S311" s="28" t="s">
        <v>46</v>
      </c>
      <c r="T311" s="2">
        <v>1</v>
      </c>
      <c r="U311" s="16">
        <v>352</v>
      </c>
      <c r="V311" s="34">
        <f t="shared" si="102"/>
        <v>3.9805495872441474</v>
      </c>
      <c r="W311" s="23">
        <f t="shared" si="103"/>
        <v>8491</v>
      </c>
      <c r="X311" s="35">
        <f t="shared" si="104"/>
        <v>96.019450412755845</v>
      </c>
      <c r="Y311" s="16">
        <v>463</v>
      </c>
      <c r="Z311" s="36">
        <f t="shared" si="105"/>
        <v>5.2357797127671608</v>
      </c>
      <c r="AA311" s="16">
        <f t="shared" si="98"/>
        <v>8028</v>
      </c>
      <c r="AB311" s="32">
        <v>291</v>
      </c>
      <c r="AC311" s="26">
        <f t="shared" si="106"/>
        <v>3.6248131539611359</v>
      </c>
      <c r="AD311" s="32">
        <f t="shared" si="107"/>
        <v>7737</v>
      </c>
      <c r="AE311" s="20">
        <v>1</v>
      </c>
      <c r="AF311" s="20" t="s">
        <v>44</v>
      </c>
      <c r="AG311" s="27" t="s">
        <v>45</v>
      </c>
      <c r="AH311" s="27">
        <v>1</v>
      </c>
      <c r="AI311" s="28" t="s">
        <v>46</v>
      </c>
      <c r="AJ311" s="16">
        <v>1574</v>
      </c>
      <c r="AK311" s="29">
        <f t="shared" si="108"/>
        <v>19.606377678126556</v>
      </c>
      <c r="AL311" s="16">
        <v>170</v>
      </c>
      <c r="AM311" s="16">
        <f t="shared" si="109"/>
        <v>5993</v>
      </c>
      <c r="AN311" s="34">
        <f t="shared" si="110"/>
        <v>77.458963422515183</v>
      </c>
    </row>
    <row r="312" spans="1:40" x14ac:dyDescent="0.3">
      <c r="A312" s="37">
        <v>43500</v>
      </c>
      <c r="B312" s="38" t="s">
        <v>84</v>
      </c>
      <c r="C312" s="38">
        <v>6</v>
      </c>
      <c r="D312" s="2" t="s">
        <v>45</v>
      </c>
      <c r="E312" s="37">
        <v>43126</v>
      </c>
      <c r="F312" s="37">
        <f t="shared" si="93"/>
        <v>43293</v>
      </c>
      <c r="G312" s="38">
        <v>13770</v>
      </c>
      <c r="H312" s="38">
        <v>13750</v>
      </c>
      <c r="I312" s="38">
        <f>SUM(G312-H312)</f>
        <v>20</v>
      </c>
      <c r="J312" s="38">
        <v>13750</v>
      </c>
      <c r="K312" s="38">
        <v>10</v>
      </c>
      <c r="L312" s="37">
        <v>43501</v>
      </c>
      <c r="M312" s="37">
        <f t="shared" si="97"/>
        <v>43529</v>
      </c>
      <c r="N312" s="39">
        <f t="shared" si="100"/>
        <v>53.571428571428569</v>
      </c>
      <c r="O312" s="18" t="s">
        <v>145</v>
      </c>
      <c r="P312" s="40">
        <f t="shared" si="101"/>
        <v>1</v>
      </c>
      <c r="Q312" s="38" t="s">
        <v>132</v>
      </c>
      <c r="R312" s="38" t="s">
        <v>44</v>
      </c>
      <c r="S312" s="28" t="s">
        <v>46</v>
      </c>
      <c r="T312" s="38">
        <v>1</v>
      </c>
      <c r="U312" s="38">
        <v>352</v>
      </c>
      <c r="V312" s="41">
        <f t="shared" si="102"/>
        <v>2.56</v>
      </c>
      <c r="W312" s="40">
        <f t="shared" si="103"/>
        <v>13398</v>
      </c>
      <c r="X312" s="35">
        <f t="shared" si="104"/>
        <v>97.44</v>
      </c>
      <c r="Y312" s="38">
        <v>772</v>
      </c>
      <c r="Z312" s="36">
        <f t="shared" si="105"/>
        <v>5.6145454545454543</v>
      </c>
      <c r="AA312" s="38">
        <f t="shared" si="98"/>
        <v>12626</v>
      </c>
      <c r="AB312" s="38">
        <v>374</v>
      </c>
      <c r="AC312" s="26">
        <f t="shared" si="106"/>
        <v>2.9621416125455409</v>
      </c>
      <c r="AD312" s="38">
        <f t="shared" si="107"/>
        <v>12252</v>
      </c>
      <c r="AE312" s="42">
        <v>4</v>
      </c>
      <c r="AF312" s="42" t="s">
        <v>42</v>
      </c>
      <c r="AG312" s="42" t="s">
        <v>54</v>
      </c>
      <c r="AH312" s="27">
        <v>2</v>
      </c>
      <c r="AI312" s="21" t="s">
        <v>43</v>
      </c>
      <c r="AJ312" s="38">
        <v>1578</v>
      </c>
      <c r="AK312" s="29">
        <f t="shared" si="108"/>
        <v>12.498019958815144</v>
      </c>
      <c r="AL312" s="38">
        <v>507</v>
      </c>
      <c r="AM312" s="38">
        <f t="shared" si="109"/>
        <v>10167</v>
      </c>
      <c r="AN312" s="41">
        <f t="shared" si="110"/>
        <v>82.982370225269335</v>
      </c>
    </row>
    <row r="313" spans="1:40" x14ac:dyDescent="0.3">
      <c r="A313" s="15">
        <v>43542</v>
      </c>
      <c r="B313" s="2" t="s">
        <v>172</v>
      </c>
      <c r="C313" s="2">
        <v>8</v>
      </c>
      <c r="D313" s="2" t="s">
        <v>48</v>
      </c>
      <c r="E313" s="15">
        <v>43168</v>
      </c>
      <c r="F313" s="15">
        <f t="shared" si="93"/>
        <v>43335</v>
      </c>
      <c r="G313" s="32">
        <v>5837</v>
      </c>
      <c r="H313" s="32">
        <v>5828</v>
      </c>
      <c r="I313" s="32">
        <f>SUM(G313-H313)</f>
        <v>9</v>
      </c>
      <c r="J313" s="16">
        <v>3584</v>
      </c>
      <c r="K313" s="16">
        <v>16</v>
      </c>
      <c r="L313" s="33">
        <v>43543</v>
      </c>
      <c r="M313" s="33">
        <f t="shared" si="97"/>
        <v>43571</v>
      </c>
      <c r="N313" s="4">
        <f t="shared" si="100"/>
        <v>53.571428571428569</v>
      </c>
      <c r="O313" s="18" t="s">
        <v>145</v>
      </c>
      <c r="P313" s="19">
        <f t="shared" si="101"/>
        <v>1</v>
      </c>
      <c r="Q313" s="2">
        <v>9</v>
      </c>
      <c r="R313" s="20" t="s">
        <v>42</v>
      </c>
      <c r="S313" s="21" t="s">
        <v>43</v>
      </c>
      <c r="T313" s="2">
        <v>2</v>
      </c>
      <c r="U313" s="16">
        <v>205</v>
      </c>
      <c r="V313" s="34">
        <f t="shared" si="102"/>
        <v>5.7198660714285712</v>
      </c>
      <c r="W313" s="23">
        <f t="shared" si="103"/>
        <v>3379</v>
      </c>
      <c r="X313" s="35">
        <f t="shared" si="104"/>
        <v>94.280133928571431</v>
      </c>
      <c r="Y313" s="16">
        <v>335</v>
      </c>
      <c r="Z313" s="36">
        <f t="shared" si="105"/>
        <v>9.3470982142857135</v>
      </c>
      <c r="AA313" s="16">
        <f t="shared" si="98"/>
        <v>3044</v>
      </c>
      <c r="AB313" s="32">
        <v>113</v>
      </c>
      <c r="AC313" s="26">
        <f t="shared" si="106"/>
        <v>3.7122207621550589</v>
      </c>
      <c r="AD313" s="32">
        <f t="shared" si="107"/>
        <v>2931</v>
      </c>
      <c r="AE313" s="20">
        <v>1</v>
      </c>
      <c r="AF313" s="20" t="s">
        <v>42</v>
      </c>
      <c r="AG313" s="27" t="s">
        <v>54</v>
      </c>
      <c r="AH313" s="27">
        <v>2</v>
      </c>
      <c r="AI313" s="21" t="s">
        <v>43</v>
      </c>
      <c r="AJ313" s="16">
        <v>455</v>
      </c>
      <c r="AK313" s="29">
        <f t="shared" si="108"/>
        <v>14.947437582128778</v>
      </c>
      <c r="AL313" s="16">
        <v>52</v>
      </c>
      <c r="AM313" s="16">
        <f t="shared" si="109"/>
        <v>2424</v>
      </c>
      <c r="AN313" s="34">
        <f t="shared" si="110"/>
        <v>82.702149437052199</v>
      </c>
    </row>
    <row r="314" spans="1:40" x14ac:dyDescent="0.3">
      <c r="A314" s="15">
        <v>43502</v>
      </c>
      <c r="B314" s="2" t="s">
        <v>182</v>
      </c>
      <c r="C314" s="2">
        <v>3</v>
      </c>
      <c r="D314" s="2" t="s">
        <v>45</v>
      </c>
      <c r="E314" s="15">
        <v>43126</v>
      </c>
      <c r="F314" s="15">
        <f t="shared" ref="F314:F377" si="111">SUM(E314+167)</f>
        <v>43293</v>
      </c>
      <c r="G314" s="32">
        <v>3800</v>
      </c>
      <c r="H314" s="32">
        <v>3792</v>
      </c>
      <c r="I314" s="32">
        <f>SUM(G314-H314)</f>
        <v>8</v>
      </c>
      <c r="J314" s="16">
        <v>3792</v>
      </c>
      <c r="K314" s="16" t="s">
        <v>146</v>
      </c>
      <c r="L314" s="33">
        <v>43503</v>
      </c>
      <c r="M314" s="33">
        <f t="shared" si="97"/>
        <v>43531</v>
      </c>
      <c r="N314" s="4">
        <f t="shared" si="100"/>
        <v>53.857142857142854</v>
      </c>
      <c r="O314" s="18" t="s">
        <v>145</v>
      </c>
      <c r="P314" s="19">
        <f t="shared" si="101"/>
        <v>1</v>
      </c>
      <c r="Q314" s="2" t="s">
        <v>75</v>
      </c>
      <c r="R314" s="2" t="s">
        <v>44</v>
      </c>
      <c r="S314" s="28" t="s">
        <v>46</v>
      </c>
      <c r="T314" s="2">
        <v>1</v>
      </c>
      <c r="U314" s="16">
        <v>87</v>
      </c>
      <c r="V314" s="34">
        <f t="shared" si="102"/>
        <v>2.2943037974683547</v>
      </c>
      <c r="W314" s="23">
        <f t="shared" si="103"/>
        <v>3705</v>
      </c>
      <c r="X314" s="35">
        <f t="shared" si="104"/>
        <v>97.705696202531641</v>
      </c>
      <c r="Y314" s="16">
        <v>193</v>
      </c>
      <c r="Z314" s="36">
        <f t="shared" si="105"/>
        <v>5.0896624472573846</v>
      </c>
      <c r="AA314" s="16">
        <f t="shared" si="98"/>
        <v>3512</v>
      </c>
      <c r="AB314" s="32">
        <v>135</v>
      </c>
      <c r="AC314" s="26">
        <f t="shared" si="106"/>
        <v>3.8439635535307519</v>
      </c>
      <c r="AD314" s="32">
        <f t="shared" si="107"/>
        <v>3377</v>
      </c>
      <c r="AE314" s="20">
        <v>5</v>
      </c>
      <c r="AF314" s="20" t="s">
        <v>44</v>
      </c>
      <c r="AG314" s="27" t="s">
        <v>45</v>
      </c>
      <c r="AH314" s="27">
        <v>1</v>
      </c>
      <c r="AI314" s="28" t="s">
        <v>46</v>
      </c>
      <c r="AJ314" s="16">
        <v>334</v>
      </c>
      <c r="AK314" s="29">
        <f t="shared" si="108"/>
        <v>9.5102505694760815</v>
      </c>
      <c r="AL314" s="16">
        <v>105</v>
      </c>
      <c r="AM314" s="16">
        <f t="shared" si="109"/>
        <v>2938</v>
      </c>
      <c r="AN314" s="34">
        <f t="shared" si="110"/>
        <v>87.000296120817282</v>
      </c>
    </row>
    <row r="315" spans="1:40" ht="24" x14ac:dyDescent="0.3">
      <c r="A315" s="47">
        <v>43623</v>
      </c>
      <c r="B315" s="48" t="s">
        <v>116</v>
      </c>
      <c r="C315" s="48">
        <v>5</v>
      </c>
      <c r="D315" s="2" t="s">
        <v>45</v>
      </c>
      <c r="E315" s="47">
        <v>43250</v>
      </c>
      <c r="F315" s="47">
        <f t="shared" si="111"/>
        <v>43417</v>
      </c>
      <c r="G315" s="48">
        <v>8800</v>
      </c>
      <c r="H315" s="48">
        <v>8778</v>
      </c>
      <c r="I315" s="48">
        <f>SUM(G315-H315)</f>
        <v>22</v>
      </c>
      <c r="J315" s="48">
        <v>8778</v>
      </c>
      <c r="K315" s="48">
        <v>28</v>
      </c>
      <c r="L315" s="47">
        <v>43627</v>
      </c>
      <c r="M315" s="47">
        <f t="shared" si="97"/>
        <v>43655</v>
      </c>
      <c r="N315" s="49">
        <f t="shared" si="100"/>
        <v>53.857142857142854</v>
      </c>
      <c r="O315" s="18" t="s">
        <v>145</v>
      </c>
      <c r="P315" s="50">
        <f t="shared" si="101"/>
        <v>4</v>
      </c>
      <c r="Q315" s="48" t="s">
        <v>165</v>
      </c>
      <c r="R315" s="48" t="s">
        <v>42</v>
      </c>
      <c r="S315" s="21" t="s">
        <v>43</v>
      </c>
      <c r="T315" s="48">
        <v>2</v>
      </c>
      <c r="U315" s="48">
        <v>187</v>
      </c>
      <c r="V315" s="51">
        <f t="shared" si="102"/>
        <v>2.1303258145363406</v>
      </c>
      <c r="W315" s="50">
        <f t="shared" si="103"/>
        <v>8591</v>
      </c>
      <c r="X315" s="35">
        <f t="shared" si="104"/>
        <v>97.869674185463666</v>
      </c>
      <c r="Y315" s="48">
        <v>279</v>
      </c>
      <c r="Z315" s="36">
        <f t="shared" si="105"/>
        <v>3.1784005468215999</v>
      </c>
      <c r="AA315" s="48">
        <f t="shared" si="98"/>
        <v>8312</v>
      </c>
      <c r="AB315" s="48">
        <v>89</v>
      </c>
      <c r="AC315" s="26">
        <f t="shared" si="106"/>
        <v>1.0707410972088547</v>
      </c>
      <c r="AD315" s="48">
        <f t="shared" si="107"/>
        <v>8223</v>
      </c>
      <c r="AE315" s="52">
        <v>6</v>
      </c>
      <c r="AF315" s="52" t="s">
        <v>53</v>
      </c>
      <c r="AG315" s="52" t="s">
        <v>54</v>
      </c>
      <c r="AH315" s="27">
        <v>3</v>
      </c>
      <c r="AI315" s="21" t="s">
        <v>55</v>
      </c>
      <c r="AJ315" s="48">
        <v>945</v>
      </c>
      <c r="AK315" s="29">
        <f t="shared" si="108"/>
        <v>11.369104908565928</v>
      </c>
      <c r="AL315" s="48">
        <v>378</v>
      </c>
      <c r="AM315" s="48">
        <f t="shared" si="109"/>
        <v>6900</v>
      </c>
      <c r="AN315" s="51">
        <f t="shared" si="110"/>
        <v>83.910981393651952</v>
      </c>
    </row>
    <row r="316" spans="1:40" x14ac:dyDescent="0.3">
      <c r="A316" s="15">
        <v>43542</v>
      </c>
      <c r="B316" s="2" t="s">
        <v>172</v>
      </c>
      <c r="C316" s="2">
        <v>8</v>
      </c>
      <c r="D316" s="2" t="s">
        <v>48</v>
      </c>
      <c r="E316" s="15">
        <v>43168</v>
      </c>
      <c r="F316" s="15">
        <f t="shared" si="111"/>
        <v>43335</v>
      </c>
      <c r="G316" s="32"/>
      <c r="H316" s="32"/>
      <c r="I316" s="32"/>
      <c r="J316" s="16">
        <v>2244</v>
      </c>
      <c r="K316" s="16" t="s">
        <v>66</v>
      </c>
      <c r="L316" s="33">
        <v>43545</v>
      </c>
      <c r="M316" s="33">
        <f t="shared" si="97"/>
        <v>43573</v>
      </c>
      <c r="N316" s="4">
        <f t="shared" si="100"/>
        <v>53.857142857142854</v>
      </c>
      <c r="O316" s="18" t="s">
        <v>145</v>
      </c>
      <c r="P316" s="19">
        <f t="shared" si="101"/>
        <v>3</v>
      </c>
      <c r="Q316" s="2" t="s">
        <v>73</v>
      </c>
      <c r="R316" s="2" t="s">
        <v>44</v>
      </c>
      <c r="S316" s="28" t="s">
        <v>46</v>
      </c>
      <c r="T316" s="2">
        <v>1</v>
      </c>
      <c r="U316" s="16">
        <v>127</v>
      </c>
      <c r="V316" s="34">
        <f t="shared" si="102"/>
        <v>5.6595365418894827</v>
      </c>
      <c r="W316" s="23">
        <f t="shared" si="103"/>
        <v>2117</v>
      </c>
      <c r="X316" s="35">
        <f t="shared" si="104"/>
        <v>94.34046345811052</v>
      </c>
      <c r="Y316" s="16">
        <v>122</v>
      </c>
      <c r="Z316" s="36">
        <f t="shared" si="105"/>
        <v>5.4367201426024954</v>
      </c>
      <c r="AA316" s="16">
        <f t="shared" si="98"/>
        <v>1995</v>
      </c>
      <c r="AB316" s="32">
        <v>60</v>
      </c>
      <c r="AC316" s="26">
        <f t="shared" si="106"/>
        <v>3.007518796992481</v>
      </c>
      <c r="AD316" s="32">
        <f t="shared" si="107"/>
        <v>1935</v>
      </c>
      <c r="AE316" s="20" t="s">
        <v>63</v>
      </c>
      <c r="AF316" s="20" t="s">
        <v>44</v>
      </c>
      <c r="AG316" s="27" t="s">
        <v>45</v>
      </c>
      <c r="AH316" s="27">
        <v>1</v>
      </c>
      <c r="AI316" s="28" t="s">
        <v>46</v>
      </c>
      <c r="AJ316" s="16">
        <v>220</v>
      </c>
      <c r="AK316" s="29">
        <f t="shared" si="108"/>
        <v>11.027568922305765</v>
      </c>
      <c r="AL316" s="16">
        <v>32</v>
      </c>
      <c r="AM316" s="16">
        <f t="shared" si="109"/>
        <v>1683</v>
      </c>
      <c r="AN316" s="34">
        <f t="shared" si="110"/>
        <v>86.976744186046503</v>
      </c>
    </row>
    <row r="317" spans="1:40" x14ac:dyDescent="0.3">
      <c r="A317" s="15">
        <v>43619</v>
      </c>
      <c r="B317" s="30" t="s">
        <v>124</v>
      </c>
      <c r="C317" s="2">
        <v>11</v>
      </c>
      <c r="D317" s="2" t="s">
        <v>48</v>
      </c>
      <c r="E317" s="15">
        <v>43250</v>
      </c>
      <c r="F317" s="15">
        <f t="shared" si="111"/>
        <v>43417</v>
      </c>
      <c r="G317" s="32">
        <v>7283</v>
      </c>
      <c r="H317" s="32">
        <v>7270</v>
      </c>
      <c r="I317" s="32">
        <f t="shared" ref="I317:I323" si="112">SUM(G317-H317)</f>
        <v>13</v>
      </c>
      <c r="J317" s="16">
        <v>7270</v>
      </c>
      <c r="K317" s="16">
        <v>28</v>
      </c>
      <c r="L317" s="33">
        <v>43627</v>
      </c>
      <c r="M317" s="33">
        <f t="shared" si="97"/>
        <v>43655</v>
      </c>
      <c r="N317" s="4">
        <f t="shared" si="100"/>
        <v>53.857142857142854</v>
      </c>
      <c r="O317" s="18" t="s">
        <v>145</v>
      </c>
      <c r="P317" s="19">
        <f t="shared" si="101"/>
        <v>8</v>
      </c>
      <c r="Q317" s="2" t="s">
        <v>192</v>
      </c>
      <c r="R317" s="2" t="s">
        <v>44</v>
      </c>
      <c r="S317" s="28" t="s">
        <v>46</v>
      </c>
      <c r="T317" s="2">
        <v>1</v>
      </c>
      <c r="U317" s="16">
        <v>134</v>
      </c>
      <c r="V317" s="34">
        <f t="shared" si="102"/>
        <v>1.843191196698762</v>
      </c>
      <c r="W317" s="23">
        <f t="shared" si="103"/>
        <v>7136</v>
      </c>
      <c r="X317" s="35">
        <f t="shared" si="104"/>
        <v>98.156808803301246</v>
      </c>
      <c r="Y317" s="16">
        <v>387</v>
      </c>
      <c r="Z317" s="36">
        <f t="shared" si="105"/>
        <v>5.3232462173314996</v>
      </c>
      <c r="AA317" s="16">
        <f t="shared" si="98"/>
        <v>6749</v>
      </c>
      <c r="AB317" s="32">
        <v>391</v>
      </c>
      <c r="AC317" s="26">
        <f t="shared" si="106"/>
        <v>5.7934508816120909</v>
      </c>
      <c r="AD317" s="32">
        <f t="shared" si="107"/>
        <v>6358</v>
      </c>
      <c r="AE317" s="20" t="s">
        <v>81</v>
      </c>
      <c r="AF317" s="20" t="s">
        <v>42</v>
      </c>
      <c r="AG317" s="27" t="s">
        <v>54</v>
      </c>
      <c r="AH317" s="27">
        <v>2</v>
      </c>
      <c r="AI317" s="21" t="s">
        <v>43</v>
      </c>
      <c r="AJ317" s="16">
        <v>886</v>
      </c>
      <c r="AK317" s="29">
        <f t="shared" si="108"/>
        <v>13.127870795673433</v>
      </c>
      <c r="AL317" s="16">
        <v>279</v>
      </c>
      <c r="AM317" s="16">
        <f t="shared" si="109"/>
        <v>5193</v>
      </c>
      <c r="AN317" s="34">
        <f t="shared" si="110"/>
        <v>81.6766278703995</v>
      </c>
    </row>
    <row r="318" spans="1:40" ht="24" x14ac:dyDescent="0.3">
      <c r="A318" s="15">
        <v>43591</v>
      </c>
      <c r="B318" s="2" t="s">
        <v>150</v>
      </c>
      <c r="C318" s="2">
        <v>13</v>
      </c>
      <c r="D318" s="2" t="s">
        <v>62</v>
      </c>
      <c r="E318" s="15">
        <v>43215</v>
      </c>
      <c r="F318" s="15">
        <f t="shared" si="111"/>
        <v>43382</v>
      </c>
      <c r="G318" s="32">
        <v>18000</v>
      </c>
      <c r="H318" s="32">
        <v>17990</v>
      </c>
      <c r="I318" s="32">
        <f t="shared" si="112"/>
        <v>10</v>
      </c>
      <c r="J318" s="16">
        <v>17990</v>
      </c>
      <c r="K318" s="16">
        <v>23</v>
      </c>
      <c r="L318" s="33">
        <v>43592</v>
      </c>
      <c r="M318" s="33">
        <f t="shared" si="97"/>
        <v>43620</v>
      </c>
      <c r="N318" s="4">
        <f t="shared" si="100"/>
        <v>53.857142857142854</v>
      </c>
      <c r="O318" s="18" t="s">
        <v>145</v>
      </c>
      <c r="P318" s="19">
        <f t="shared" si="101"/>
        <v>1</v>
      </c>
      <c r="Q318" s="2" t="s">
        <v>95</v>
      </c>
      <c r="R318" s="2" t="s">
        <v>42</v>
      </c>
      <c r="S318" s="21" t="s">
        <v>43</v>
      </c>
      <c r="T318" s="2">
        <v>2</v>
      </c>
      <c r="U318" s="16">
        <v>356</v>
      </c>
      <c r="V318" s="34">
        <f t="shared" si="102"/>
        <v>1.9788771539744301</v>
      </c>
      <c r="W318" s="23">
        <f t="shared" si="103"/>
        <v>17634</v>
      </c>
      <c r="X318" s="35">
        <f t="shared" si="104"/>
        <v>98.021122846025563</v>
      </c>
      <c r="Y318" s="16">
        <v>553</v>
      </c>
      <c r="Z318" s="36">
        <f t="shared" si="105"/>
        <v>3.0739299610894939</v>
      </c>
      <c r="AA318" s="16">
        <f t="shared" si="98"/>
        <v>17081</v>
      </c>
      <c r="AB318" s="32">
        <v>378</v>
      </c>
      <c r="AC318" s="26">
        <f t="shared" si="106"/>
        <v>2.2129851882208302</v>
      </c>
      <c r="AD318" s="32">
        <f t="shared" si="107"/>
        <v>16703</v>
      </c>
      <c r="AE318" s="20" t="s">
        <v>75</v>
      </c>
      <c r="AF318" s="20" t="s">
        <v>53</v>
      </c>
      <c r="AG318" s="27" t="s">
        <v>54</v>
      </c>
      <c r="AH318" s="27">
        <v>3</v>
      </c>
      <c r="AI318" s="21" t="s">
        <v>55</v>
      </c>
      <c r="AJ318" s="16">
        <v>2739</v>
      </c>
      <c r="AK318" s="29">
        <f t="shared" si="108"/>
        <v>16.035360927346176</v>
      </c>
      <c r="AL318" s="16">
        <v>409</v>
      </c>
      <c r="AM318" s="16">
        <f t="shared" si="109"/>
        <v>13555</v>
      </c>
      <c r="AN318" s="34">
        <f t="shared" si="110"/>
        <v>81.153086271927194</v>
      </c>
    </row>
    <row r="319" spans="1:40" x14ac:dyDescent="0.3">
      <c r="A319" s="15">
        <v>43521</v>
      </c>
      <c r="B319" s="30" t="s">
        <v>175</v>
      </c>
      <c r="C319" s="30">
        <v>22</v>
      </c>
      <c r="D319" s="30" t="s">
        <v>176</v>
      </c>
      <c r="E319" s="31">
        <v>43147</v>
      </c>
      <c r="F319" s="15">
        <f t="shared" si="111"/>
        <v>43314</v>
      </c>
      <c r="G319" s="32">
        <v>14400</v>
      </c>
      <c r="H319" s="32">
        <v>14381</v>
      </c>
      <c r="I319" s="32">
        <f t="shared" si="112"/>
        <v>19</v>
      </c>
      <c r="J319" s="16">
        <v>4000</v>
      </c>
      <c r="K319" s="16" t="s">
        <v>158</v>
      </c>
      <c r="L319" s="33">
        <v>43524</v>
      </c>
      <c r="M319" s="33">
        <f t="shared" si="97"/>
        <v>43552</v>
      </c>
      <c r="N319" s="4">
        <f t="shared" si="100"/>
        <v>53.857142857142854</v>
      </c>
      <c r="O319" s="18" t="s">
        <v>145</v>
      </c>
      <c r="P319" s="19">
        <f t="shared" si="101"/>
        <v>3</v>
      </c>
      <c r="Q319" s="2">
        <v>4</v>
      </c>
      <c r="R319" s="2" t="s">
        <v>44</v>
      </c>
      <c r="S319" s="28" t="s">
        <v>46</v>
      </c>
      <c r="T319" s="2">
        <v>1</v>
      </c>
      <c r="U319" s="16">
        <v>103</v>
      </c>
      <c r="V319" s="34">
        <f t="shared" si="102"/>
        <v>2.5749999999999997</v>
      </c>
      <c r="W319" s="23">
        <f t="shared" si="103"/>
        <v>3897</v>
      </c>
      <c r="X319" s="35">
        <f t="shared" si="104"/>
        <v>97.424999999999997</v>
      </c>
      <c r="Y319" s="16">
        <v>200</v>
      </c>
      <c r="Z319" s="36">
        <f t="shared" si="105"/>
        <v>5</v>
      </c>
      <c r="AA319" s="16">
        <f t="shared" si="98"/>
        <v>3697</v>
      </c>
      <c r="AB319" s="32">
        <v>76</v>
      </c>
      <c r="AC319" s="26">
        <f t="shared" si="106"/>
        <v>2.0557208547470922</v>
      </c>
      <c r="AD319" s="32">
        <f t="shared" si="107"/>
        <v>3621</v>
      </c>
      <c r="AE319" s="20">
        <v>4.5</v>
      </c>
      <c r="AF319" s="20" t="s">
        <v>44</v>
      </c>
      <c r="AG319" s="27" t="s">
        <v>45</v>
      </c>
      <c r="AH319" s="27">
        <v>1</v>
      </c>
      <c r="AI319" s="28" t="s">
        <v>46</v>
      </c>
      <c r="AJ319" s="16">
        <v>477</v>
      </c>
      <c r="AK319" s="29">
        <f t="shared" si="108"/>
        <v>12.902353259399513</v>
      </c>
      <c r="AL319" s="16">
        <v>71</v>
      </c>
      <c r="AM319" s="16">
        <f t="shared" si="109"/>
        <v>3073</v>
      </c>
      <c r="AN319" s="34">
        <f t="shared" si="110"/>
        <v>84.866059099696216</v>
      </c>
    </row>
    <row r="320" spans="1:40" x14ac:dyDescent="0.3">
      <c r="A320" s="15">
        <v>43593</v>
      </c>
      <c r="B320" s="2" t="s">
        <v>141</v>
      </c>
      <c r="C320" s="30">
        <v>16</v>
      </c>
      <c r="D320" s="30" t="s">
        <v>52</v>
      </c>
      <c r="E320" s="15">
        <v>43215</v>
      </c>
      <c r="F320" s="15">
        <f t="shared" si="111"/>
        <v>43382</v>
      </c>
      <c r="G320" s="32">
        <v>7600</v>
      </c>
      <c r="H320" s="32">
        <v>7595</v>
      </c>
      <c r="I320" s="32">
        <f t="shared" si="112"/>
        <v>5</v>
      </c>
      <c r="J320" s="16">
        <v>7595</v>
      </c>
      <c r="K320" s="16" t="s">
        <v>131</v>
      </c>
      <c r="L320" s="33">
        <v>43594</v>
      </c>
      <c r="M320" s="33">
        <f t="shared" si="97"/>
        <v>43622</v>
      </c>
      <c r="N320" s="4">
        <f t="shared" si="100"/>
        <v>54.142857142857146</v>
      </c>
      <c r="O320" s="18" t="s">
        <v>145</v>
      </c>
      <c r="P320" s="19">
        <f t="shared" si="101"/>
        <v>1</v>
      </c>
      <c r="Q320" s="2">
        <v>6</v>
      </c>
      <c r="R320" s="2" t="s">
        <v>44</v>
      </c>
      <c r="S320" s="28" t="s">
        <v>46</v>
      </c>
      <c r="T320" s="2">
        <v>1</v>
      </c>
      <c r="U320" s="16">
        <v>156</v>
      </c>
      <c r="V320" s="34">
        <f t="shared" si="102"/>
        <v>2.053982883475971</v>
      </c>
      <c r="W320" s="23">
        <f t="shared" si="103"/>
        <v>7439</v>
      </c>
      <c r="X320" s="35">
        <f t="shared" si="104"/>
        <v>97.946017116524033</v>
      </c>
      <c r="Y320" s="16">
        <v>271</v>
      </c>
      <c r="Z320" s="36">
        <f t="shared" si="105"/>
        <v>3.5681369321922318</v>
      </c>
      <c r="AA320" s="16">
        <f t="shared" si="98"/>
        <v>7168</v>
      </c>
      <c r="AB320" s="32">
        <v>115</v>
      </c>
      <c r="AC320" s="26">
        <f t="shared" si="106"/>
        <v>1.6043526785714286</v>
      </c>
      <c r="AD320" s="32">
        <f t="shared" si="107"/>
        <v>7053</v>
      </c>
      <c r="AE320" s="20" t="s">
        <v>69</v>
      </c>
      <c r="AF320" s="20" t="s">
        <v>44</v>
      </c>
      <c r="AG320" s="27" t="s">
        <v>45</v>
      </c>
      <c r="AH320" s="27">
        <v>1</v>
      </c>
      <c r="AI320" s="28" t="s">
        <v>46</v>
      </c>
      <c r="AJ320" s="16">
        <v>1337</v>
      </c>
      <c r="AK320" s="29">
        <f t="shared" si="108"/>
        <v>18.65234375</v>
      </c>
      <c r="AL320" s="16">
        <v>320</v>
      </c>
      <c r="AM320" s="16">
        <f t="shared" si="109"/>
        <v>5396</v>
      </c>
      <c r="AN320" s="34">
        <f t="shared" si="110"/>
        <v>76.506451155536652</v>
      </c>
    </row>
    <row r="321" spans="1:40" x14ac:dyDescent="0.3">
      <c r="A321" s="15">
        <v>43514</v>
      </c>
      <c r="B321" s="30" t="s">
        <v>141</v>
      </c>
      <c r="C321" s="30">
        <v>16</v>
      </c>
      <c r="D321" s="2" t="s">
        <v>52</v>
      </c>
      <c r="E321" s="15">
        <v>43136</v>
      </c>
      <c r="F321" s="15">
        <f t="shared" si="111"/>
        <v>43303</v>
      </c>
      <c r="G321" s="32">
        <v>23180</v>
      </c>
      <c r="H321" s="32">
        <v>23113</v>
      </c>
      <c r="I321" s="32">
        <f t="shared" si="112"/>
        <v>67</v>
      </c>
      <c r="J321" s="16">
        <v>8704</v>
      </c>
      <c r="K321" s="16">
        <v>12</v>
      </c>
      <c r="L321" s="33">
        <v>43515</v>
      </c>
      <c r="M321" s="33">
        <f t="shared" si="97"/>
        <v>43543</v>
      </c>
      <c r="N321" s="4">
        <f t="shared" si="100"/>
        <v>54.142857142857146</v>
      </c>
      <c r="O321" s="18" t="s">
        <v>145</v>
      </c>
      <c r="P321" s="19">
        <f t="shared" si="101"/>
        <v>1</v>
      </c>
      <c r="Q321" s="2" t="s">
        <v>70</v>
      </c>
      <c r="R321" s="2" t="s">
        <v>42</v>
      </c>
      <c r="S321" s="21" t="s">
        <v>43</v>
      </c>
      <c r="T321" s="2">
        <v>2</v>
      </c>
      <c r="U321" s="16">
        <v>389</v>
      </c>
      <c r="V321" s="34">
        <f t="shared" si="102"/>
        <v>4.4692095588235299</v>
      </c>
      <c r="W321" s="23">
        <f t="shared" si="103"/>
        <v>8315</v>
      </c>
      <c r="X321" s="35">
        <f t="shared" si="104"/>
        <v>95.530790441176478</v>
      </c>
      <c r="Y321" s="16">
        <v>450</v>
      </c>
      <c r="Z321" s="36">
        <f t="shared" si="105"/>
        <v>5.1700367647058822</v>
      </c>
      <c r="AA321" s="16">
        <f t="shared" si="98"/>
        <v>7865</v>
      </c>
      <c r="AB321" s="32">
        <v>194</v>
      </c>
      <c r="AC321" s="26">
        <f t="shared" si="106"/>
        <v>2.4666242848061031</v>
      </c>
      <c r="AD321" s="32">
        <f t="shared" si="107"/>
        <v>7671</v>
      </c>
      <c r="AE321" s="20" t="s">
        <v>63</v>
      </c>
      <c r="AF321" s="20" t="s">
        <v>42</v>
      </c>
      <c r="AG321" s="27" t="s">
        <v>54</v>
      </c>
      <c r="AH321" s="27">
        <v>2</v>
      </c>
      <c r="AI321" s="21" t="s">
        <v>43</v>
      </c>
      <c r="AJ321" s="16">
        <v>1277</v>
      </c>
      <c r="AK321" s="29">
        <f t="shared" si="108"/>
        <v>16.236490781945328</v>
      </c>
      <c r="AL321" s="16">
        <v>112</v>
      </c>
      <c r="AM321" s="16">
        <f t="shared" si="109"/>
        <v>6282</v>
      </c>
      <c r="AN321" s="34">
        <f t="shared" si="110"/>
        <v>81.892843175596397</v>
      </c>
    </row>
    <row r="322" spans="1:40" x14ac:dyDescent="0.3">
      <c r="A322" s="15">
        <v>43514</v>
      </c>
      <c r="B322" s="2" t="s">
        <v>58</v>
      </c>
      <c r="C322" s="2">
        <v>1</v>
      </c>
      <c r="D322" s="2" t="s">
        <v>54</v>
      </c>
      <c r="E322" s="15">
        <v>43137</v>
      </c>
      <c r="F322" s="15">
        <f t="shared" si="111"/>
        <v>43304</v>
      </c>
      <c r="G322" s="32">
        <v>9000</v>
      </c>
      <c r="H322" s="32">
        <v>8990</v>
      </c>
      <c r="I322" s="32">
        <f t="shared" si="112"/>
        <v>10</v>
      </c>
      <c r="J322" s="16">
        <v>1000</v>
      </c>
      <c r="K322" s="16" t="s">
        <v>155</v>
      </c>
      <c r="L322" s="33">
        <v>43517</v>
      </c>
      <c r="M322" s="33">
        <f t="shared" si="97"/>
        <v>43545</v>
      </c>
      <c r="N322" s="4">
        <f t="shared" si="100"/>
        <v>54.285714285714285</v>
      </c>
      <c r="O322" s="18" t="s">
        <v>145</v>
      </c>
      <c r="P322" s="19">
        <f t="shared" si="101"/>
        <v>3</v>
      </c>
      <c r="Q322" s="2">
        <v>6</v>
      </c>
      <c r="R322" s="2" t="s">
        <v>44</v>
      </c>
      <c r="S322" s="28" t="s">
        <v>46</v>
      </c>
      <c r="T322" s="2">
        <v>1</v>
      </c>
      <c r="U322" s="16">
        <v>30</v>
      </c>
      <c r="V322" s="34">
        <f t="shared" si="102"/>
        <v>3</v>
      </c>
      <c r="W322" s="23">
        <f t="shared" si="103"/>
        <v>970</v>
      </c>
      <c r="X322" s="35">
        <f t="shared" si="104"/>
        <v>97</v>
      </c>
      <c r="Y322" s="16">
        <v>62</v>
      </c>
      <c r="Z322" s="36">
        <f t="shared" si="105"/>
        <v>6.2</v>
      </c>
      <c r="AA322" s="16">
        <f t="shared" si="98"/>
        <v>908</v>
      </c>
      <c r="AB322" s="32">
        <v>0</v>
      </c>
      <c r="AC322" s="26">
        <f t="shared" si="106"/>
        <v>0</v>
      </c>
      <c r="AD322" s="32">
        <f t="shared" si="107"/>
        <v>908</v>
      </c>
      <c r="AE322" s="20">
        <v>6</v>
      </c>
      <c r="AF322" s="20" t="s">
        <v>44</v>
      </c>
      <c r="AG322" s="27" t="s">
        <v>45</v>
      </c>
      <c r="AH322" s="27">
        <v>1</v>
      </c>
      <c r="AI322" s="28" t="s">
        <v>46</v>
      </c>
      <c r="AJ322" s="16">
        <v>115</v>
      </c>
      <c r="AK322" s="29">
        <f t="shared" si="108"/>
        <v>12.665198237885463</v>
      </c>
      <c r="AL322" s="16">
        <v>13</v>
      </c>
      <c r="AM322" s="16">
        <f t="shared" si="109"/>
        <v>780</v>
      </c>
      <c r="AN322" s="34">
        <f t="shared" si="110"/>
        <v>85.903083700440533</v>
      </c>
    </row>
    <row r="323" spans="1:40" x14ac:dyDescent="0.3">
      <c r="A323" s="15">
        <v>43507</v>
      </c>
      <c r="B323" s="2" t="s">
        <v>182</v>
      </c>
      <c r="C323" s="2">
        <v>3</v>
      </c>
      <c r="D323" s="2" t="s">
        <v>45</v>
      </c>
      <c r="E323" s="15">
        <v>43126</v>
      </c>
      <c r="F323" s="15">
        <f t="shared" si="111"/>
        <v>43293</v>
      </c>
      <c r="G323" s="32">
        <v>9480</v>
      </c>
      <c r="H323" s="32">
        <v>9448</v>
      </c>
      <c r="I323" s="32">
        <f t="shared" si="112"/>
        <v>32</v>
      </c>
      <c r="J323" s="16">
        <v>7168</v>
      </c>
      <c r="K323" s="16">
        <v>11</v>
      </c>
      <c r="L323" s="33">
        <v>43508</v>
      </c>
      <c r="M323" s="33">
        <f t="shared" si="97"/>
        <v>43536</v>
      </c>
      <c r="N323" s="4">
        <f t="shared" si="100"/>
        <v>54.571428571428569</v>
      </c>
      <c r="O323" s="18" t="s">
        <v>145</v>
      </c>
      <c r="P323" s="19">
        <f t="shared" si="101"/>
        <v>1</v>
      </c>
      <c r="Q323" s="2">
        <v>9</v>
      </c>
      <c r="R323" s="20" t="s">
        <v>42</v>
      </c>
      <c r="S323" s="21" t="s">
        <v>43</v>
      </c>
      <c r="T323" s="2">
        <v>2</v>
      </c>
      <c r="U323" s="16">
        <v>152</v>
      </c>
      <c r="V323" s="34">
        <f t="shared" si="102"/>
        <v>2.1205357142857144</v>
      </c>
      <c r="W323" s="23">
        <f t="shared" si="103"/>
        <v>7016</v>
      </c>
      <c r="X323" s="35">
        <f t="shared" si="104"/>
        <v>97.879464285714292</v>
      </c>
      <c r="Y323" s="16">
        <v>362</v>
      </c>
      <c r="Z323" s="36">
        <f t="shared" si="105"/>
        <v>5.0502232142857144</v>
      </c>
      <c r="AA323" s="16">
        <f t="shared" si="98"/>
        <v>6654</v>
      </c>
      <c r="AB323" s="32">
        <v>154</v>
      </c>
      <c r="AC323" s="26">
        <f t="shared" si="106"/>
        <v>2.3143973549744516</v>
      </c>
      <c r="AD323" s="32">
        <f t="shared" si="107"/>
        <v>6500</v>
      </c>
      <c r="AE323" s="20" t="s">
        <v>69</v>
      </c>
      <c r="AF323" s="20" t="s">
        <v>42</v>
      </c>
      <c r="AG323" s="27" t="s">
        <v>54</v>
      </c>
      <c r="AH323" s="27">
        <v>2</v>
      </c>
      <c r="AI323" s="21" t="s">
        <v>43</v>
      </c>
      <c r="AJ323" s="16">
        <v>1203</v>
      </c>
      <c r="AK323" s="29">
        <f t="shared" si="108"/>
        <v>18.079350766456265</v>
      </c>
      <c r="AL323" s="16">
        <v>153</v>
      </c>
      <c r="AM323" s="16">
        <f t="shared" si="109"/>
        <v>5144</v>
      </c>
      <c r="AN323" s="34">
        <f t="shared" si="110"/>
        <v>79.138461538461542</v>
      </c>
    </row>
    <row r="324" spans="1:40" x14ac:dyDescent="0.3">
      <c r="A324" s="15">
        <v>43521</v>
      </c>
      <c r="B324" s="30" t="s">
        <v>175</v>
      </c>
      <c r="C324" s="30">
        <v>22</v>
      </c>
      <c r="D324" s="30" t="s">
        <v>176</v>
      </c>
      <c r="E324" s="31">
        <v>43147</v>
      </c>
      <c r="F324" s="15">
        <f t="shared" si="111"/>
        <v>43314</v>
      </c>
      <c r="G324" s="32"/>
      <c r="H324" s="32"/>
      <c r="I324" s="32"/>
      <c r="J324" s="16">
        <v>10381</v>
      </c>
      <c r="K324" s="16">
        <v>14</v>
      </c>
      <c r="L324" s="33">
        <v>43529</v>
      </c>
      <c r="M324" s="33">
        <f t="shared" si="97"/>
        <v>43557</v>
      </c>
      <c r="N324" s="4">
        <f t="shared" si="100"/>
        <v>54.571428571428569</v>
      </c>
      <c r="O324" s="18" t="s">
        <v>145</v>
      </c>
      <c r="P324" s="19">
        <f t="shared" si="101"/>
        <v>8</v>
      </c>
      <c r="Q324" s="2" t="s">
        <v>193</v>
      </c>
      <c r="R324" s="2" t="s">
        <v>44</v>
      </c>
      <c r="S324" s="28" t="s">
        <v>46</v>
      </c>
      <c r="T324" s="2">
        <v>1</v>
      </c>
      <c r="U324" s="16">
        <v>298</v>
      </c>
      <c r="V324" s="34">
        <f t="shared" si="102"/>
        <v>2.8706290338117717</v>
      </c>
      <c r="W324" s="23">
        <f t="shared" si="103"/>
        <v>10083</v>
      </c>
      <c r="X324" s="35">
        <f t="shared" si="104"/>
        <v>97.129370966188233</v>
      </c>
      <c r="Y324" s="16">
        <v>828</v>
      </c>
      <c r="Z324" s="36">
        <f t="shared" si="105"/>
        <v>7.9761102013293517</v>
      </c>
      <c r="AA324" s="16">
        <f t="shared" si="98"/>
        <v>9255</v>
      </c>
      <c r="AB324" s="32">
        <v>308</v>
      </c>
      <c r="AC324" s="26">
        <f t="shared" si="106"/>
        <v>3.3279308481901673</v>
      </c>
      <c r="AD324" s="32">
        <f t="shared" si="107"/>
        <v>8947</v>
      </c>
      <c r="AE324" s="20">
        <v>3</v>
      </c>
      <c r="AF324" s="20" t="s">
        <v>42</v>
      </c>
      <c r="AG324" s="27" t="s">
        <v>54</v>
      </c>
      <c r="AH324" s="27">
        <v>2</v>
      </c>
      <c r="AI324" s="21" t="s">
        <v>43</v>
      </c>
      <c r="AJ324" s="16">
        <v>1942</v>
      </c>
      <c r="AK324" s="29">
        <f t="shared" si="108"/>
        <v>20.983252296056186</v>
      </c>
      <c r="AL324" s="16">
        <v>186</v>
      </c>
      <c r="AM324" s="16">
        <f t="shared" si="109"/>
        <v>6819</v>
      </c>
      <c r="AN324" s="34">
        <f t="shared" si="110"/>
        <v>76.215491226109307</v>
      </c>
    </row>
    <row r="325" spans="1:40" x14ac:dyDescent="0.3">
      <c r="A325" s="15">
        <v>43507</v>
      </c>
      <c r="B325" s="2" t="s">
        <v>182</v>
      </c>
      <c r="C325" s="2">
        <v>3</v>
      </c>
      <c r="D325" s="2" t="s">
        <v>45</v>
      </c>
      <c r="E325" s="15">
        <v>43126</v>
      </c>
      <c r="F325" s="15">
        <f t="shared" si="111"/>
        <v>43293</v>
      </c>
      <c r="G325" s="32"/>
      <c r="H325" s="32"/>
      <c r="I325" s="32"/>
      <c r="J325" s="16">
        <v>2280</v>
      </c>
      <c r="K325" s="16" t="s">
        <v>151</v>
      </c>
      <c r="L325" s="33">
        <v>43510</v>
      </c>
      <c r="M325" s="33">
        <f t="shared" ref="M325:M388" si="113">SUM(L325+28)</f>
        <v>43538</v>
      </c>
      <c r="N325" s="4">
        <f t="shared" si="100"/>
        <v>54.857142857142854</v>
      </c>
      <c r="O325" s="18" t="s">
        <v>145</v>
      </c>
      <c r="P325" s="19">
        <f t="shared" si="101"/>
        <v>3</v>
      </c>
      <c r="Q325" s="2">
        <v>6</v>
      </c>
      <c r="R325" s="2" t="s">
        <v>44</v>
      </c>
      <c r="S325" s="28" t="s">
        <v>46</v>
      </c>
      <c r="T325" s="2">
        <v>1</v>
      </c>
      <c r="U325" s="16">
        <v>35</v>
      </c>
      <c r="V325" s="34">
        <f t="shared" si="102"/>
        <v>1.5350877192982455</v>
      </c>
      <c r="W325" s="23">
        <f t="shared" si="103"/>
        <v>2245</v>
      </c>
      <c r="X325" s="35">
        <f t="shared" si="104"/>
        <v>98.464912280701753</v>
      </c>
      <c r="Y325" s="16">
        <v>126</v>
      </c>
      <c r="Z325" s="36">
        <f t="shared" si="105"/>
        <v>5.5263157894736841</v>
      </c>
      <c r="AA325" s="16">
        <f t="shared" si="98"/>
        <v>2119</v>
      </c>
      <c r="AB325" s="32">
        <v>100</v>
      </c>
      <c r="AC325" s="26">
        <f t="shared" si="106"/>
        <v>4.7192071731949037</v>
      </c>
      <c r="AD325" s="32">
        <f t="shared" si="107"/>
        <v>2019</v>
      </c>
      <c r="AE325" s="20">
        <v>3</v>
      </c>
      <c r="AF325" s="20" t="s">
        <v>44</v>
      </c>
      <c r="AG325" s="27" t="s">
        <v>45</v>
      </c>
      <c r="AH325" s="27">
        <v>1</v>
      </c>
      <c r="AI325" s="28" t="s">
        <v>46</v>
      </c>
      <c r="AJ325" s="16">
        <v>246</v>
      </c>
      <c r="AK325" s="29">
        <f t="shared" si="108"/>
        <v>11.609249646059462</v>
      </c>
      <c r="AL325" s="16">
        <v>40</v>
      </c>
      <c r="AM325" s="16">
        <f t="shared" si="109"/>
        <v>1733</v>
      </c>
      <c r="AN325" s="34">
        <f t="shared" si="110"/>
        <v>85.834571570084194</v>
      </c>
    </row>
    <row r="326" spans="1:40" x14ac:dyDescent="0.3">
      <c r="A326" s="15">
        <v>43549</v>
      </c>
      <c r="B326" s="2" t="s">
        <v>172</v>
      </c>
      <c r="C326" s="2">
        <v>8</v>
      </c>
      <c r="D326" s="2" t="s">
        <v>48</v>
      </c>
      <c r="E326" s="15">
        <v>43168</v>
      </c>
      <c r="F326" s="15">
        <f t="shared" si="111"/>
        <v>43335</v>
      </c>
      <c r="G326" s="32">
        <v>6600</v>
      </c>
      <c r="H326" s="32">
        <v>6589</v>
      </c>
      <c r="I326" s="32">
        <f>SUM(G326-H326)</f>
        <v>11</v>
      </c>
      <c r="J326" s="16">
        <v>6589</v>
      </c>
      <c r="K326" s="16" t="s">
        <v>168</v>
      </c>
      <c r="L326" s="33">
        <v>43552</v>
      </c>
      <c r="M326" s="33">
        <f t="shared" si="113"/>
        <v>43580</v>
      </c>
      <c r="N326" s="4">
        <f t="shared" si="100"/>
        <v>54.857142857142854</v>
      </c>
      <c r="O326" s="18" t="s">
        <v>145</v>
      </c>
      <c r="P326" s="19">
        <f t="shared" si="101"/>
        <v>3</v>
      </c>
      <c r="Q326" s="2" t="s">
        <v>74</v>
      </c>
      <c r="R326" s="2" t="s">
        <v>44</v>
      </c>
      <c r="S326" s="28" t="s">
        <v>46</v>
      </c>
      <c r="T326" s="2">
        <v>1</v>
      </c>
      <c r="U326" s="16">
        <v>389</v>
      </c>
      <c r="V326" s="34">
        <f t="shared" si="102"/>
        <v>5.9037790256488085</v>
      </c>
      <c r="W326" s="23">
        <f t="shared" si="103"/>
        <v>6200</v>
      </c>
      <c r="X326" s="35">
        <f t="shared" si="104"/>
        <v>94.096220974351198</v>
      </c>
      <c r="Y326" s="16">
        <v>466</v>
      </c>
      <c r="Z326" s="36">
        <f t="shared" si="105"/>
        <v>7.0723933829109118</v>
      </c>
      <c r="AA326" s="16">
        <f t="shared" si="98"/>
        <v>5734</v>
      </c>
      <c r="AB326" s="32">
        <v>197</v>
      </c>
      <c r="AC326" s="26">
        <f t="shared" si="106"/>
        <v>3.4356470177886291</v>
      </c>
      <c r="AD326" s="32">
        <f t="shared" si="107"/>
        <v>5537</v>
      </c>
      <c r="AE326" s="20">
        <v>3</v>
      </c>
      <c r="AF326" s="20" t="s">
        <v>44</v>
      </c>
      <c r="AG326" s="27" t="s">
        <v>45</v>
      </c>
      <c r="AH326" s="27">
        <v>1</v>
      </c>
      <c r="AI326" s="28" t="s">
        <v>46</v>
      </c>
      <c r="AJ326" s="16">
        <v>682</v>
      </c>
      <c r="AK326" s="29">
        <f t="shared" si="108"/>
        <v>11.893965817928148</v>
      </c>
      <c r="AL326" s="16">
        <v>76</v>
      </c>
      <c r="AM326" s="16">
        <f t="shared" si="109"/>
        <v>4779</v>
      </c>
      <c r="AN326" s="34">
        <f t="shared" si="110"/>
        <v>86.31027632291854</v>
      </c>
    </row>
    <row r="327" spans="1:40" x14ac:dyDescent="0.3">
      <c r="A327" s="15">
        <v>43626</v>
      </c>
      <c r="B327" s="30" t="s">
        <v>124</v>
      </c>
      <c r="C327" s="2">
        <v>11</v>
      </c>
      <c r="D327" s="2" t="s">
        <v>48</v>
      </c>
      <c r="E327" s="15">
        <v>43250</v>
      </c>
      <c r="F327" s="15">
        <f t="shared" si="111"/>
        <v>43417</v>
      </c>
      <c r="G327" s="32">
        <v>6292</v>
      </c>
      <c r="H327" s="32">
        <v>6287</v>
      </c>
      <c r="I327" s="32">
        <f>SUM(G327-H327)</f>
        <v>5</v>
      </c>
      <c r="J327" s="16">
        <v>1787</v>
      </c>
      <c r="K327" s="16">
        <v>29</v>
      </c>
      <c r="L327" s="33">
        <v>43634</v>
      </c>
      <c r="M327" s="33">
        <f t="shared" si="113"/>
        <v>43662</v>
      </c>
      <c r="N327" s="4">
        <f t="shared" si="100"/>
        <v>54.857142857142854</v>
      </c>
      <c r="O327" s="18" t="s">
        <v>145</v>
      </c>
      <c r="P327" s="19">
        <f t="shared" si="101"/>
        <v>8</v>
      </c>
      <c r="Q327" s="2">
        <v>3</v>
      </c>
      <c r="R327" s="2" t="s">
        <v>44</v>
      </c>
      <c r="S327" s="28" t="s">
        <v>46</v>
      </c>
      <c r="T327" s="2">
        <v>1</v>
      </c>
      <c r="U327" s="16">
        <v>24</v>
      </c>
      <c r="V327" s="34">
        <f t="shared" si="102"/>
        <v>1.3430330162283157</v>
      </c>
      <c r="W327" s="23">
        <f t="shared" si="103"/>
        <v>1763</v>
      </c>
      <c r="X327" s="35">
        <f t="shared" si="104"/>
        <v>98.656966983771682</v>
      </c>
      <c r="Y327" s="16">
        <v>86</v>
      </c>
      <c r="Z327" s="36">
        <f t="shared" si="105"/>
        <v>4.8125349748181305</v>
      </c>
      <c r="AA327" s="16">
        <f t="shared" si="98"/>
        <v>1677</v>
      </c>
      <c r="AB327" s="32">
        <v>25</v>
      </c>
      <c r="AC327" s="26">
        <f t="shared" si="106"/>
        <v>1.4907573047107932</v>
      </c>
      <c r="AD327" s="32">
        <f t="shared" si="107"/>
        <v>1652</v>
      </c>
      <c r="AE327" s="20">
        <v>4</v>
      </c>
      <c r="AF327" s="20" t="s">
        <v>42</v>
      </c>
      <c r="AG327" s="27" t="s">
        <v>54</v>
      </c>
      <c r="AH327" s="27">
        <v>2</v>
      </c>
      <c r="AI327" s="21" t="s">
        <v>43</v>
      </c>
      <c r="AJ327" s="16">
        <v>138</v>
      </c>
      <c r="AK327" s="29">
        <f t="shared" si="108"/>
        <v>8.2289803220035775</v>
      </c>
      <c r="AL327" s="16">
        <v>13</v>
      </c>
      <c r="AM327" s="16">
        <f t="shared" si="109"/>
        <v>1501</v>
      </c>
      <c r="AN327" s="34">
        <f t="shared" si="110"/>
        <v>90.859564164648916</v>
      </c>
    </row>
    <row r="328" spans="1:40" ht="24" x14ac:dyDescent="0.3">
      <c r="A328" s="15">
        <v>43598</v>
      </c>
      <c r="B328" s="2" t="s">
        <v>150</v>
      </c>
      <c r="C328" s="2">
        <v>13</v>
      </c>
      <c r="D328" s="2" t="s">
        <v>62</v>
      </c>
      <c r="E328" s="15">
        <v>43215</v>
      </c>
      <c r="F328" s="15">
        <f t="shared" si="111"/>
        <v>43382</v>
      </c>
      <c r="G328" s="32">
        <v>14400</v>
      </c>
      <c r="H328" s="32">
        <v>14356</v>
      </c>
      <c r="I328" s="32">
        <f>SUM(G328-H328)</f>
        <v>44</v>
      </c>
      <c r="J328" s="16">
        <v>9369</v>
      </c>
      <c r="K328" s="16">
        <v>24</v>
      </c>
      <c r="L328" s="33">
        <v>43599</v>
      </c>
      <c r="M328" s="33">
        <f t="shared" si="113"/>
        <v>43627</v>
      </c>
      <c r="N328" s="4">
        <f t="shared" si="100"/>
        <v>54.857142857142854</v>
      </c>
      <c r="O328" s="18" t="s">
        <v>145</v>
      </c>
      <c r="P328" s="19">
        <f t="shared" si="101"/>
        <v>1</v>
      </c>
      <c r="Q328" s="2">
        <v>7</v>
      </c>
      <c r="R328" s="2" t="s">
        <v>42</v>
      </c>
      <c r="S328" s="21" t="s">
        <v>43</v>
      </c>
      <c r="T328" s="2">
        <v>2</v>
      </c>
      <c r="U328" s="16">
        <v>233</v>
      </c>
      <c r="V328" s="34">
        <f t="shared" si="102"/>
        <v>2.4869249653111325</v>
      </c>
      <c r="W328" s="23">
        <f t="shared" si="103"/>
        <v>9136</v>
      </c>
      <c r="X328" s="35">
        <f t="shared" si="104"/>
        <v>97.513075034688868</v>
      </c>
      <c r="Y328" s="16">
        <v>350</v>
      </c>
      <c r="Z328" s="36">
        <f t="shared" si="105"/>
        <v>3.7357241968192976</v>
      </c>
      <c r="AA328" s="16">
        <f t="shared" si="98"/>
        <v>8786</v>
      </c>
      <c r="AB328" s="32">
        <v>50</v>
      </c>
      <c r="AC328" s="26">
        <f t="shared" si="106"/>
        <v>0.56908718415661275</v>
      </c>
      <c r="AD328" s="32">
        <f t="shared" si="107"/>
        <v>8736</v>
      </c>
      <c r="AE328" s="20">
        <v>5</v>
      </c>
      <c r="AF328" s="20" t="s">
        <v>53</v>
      </c>
      <c r="AG328" s="27" t="s">
        <v>54</v>
      </c>
      <c r="AH328" s="27">
        <v>3</v>
      </c>
      <c r="AI328" s="21" t="s">
        <v>55</v>
      </c>
      <c r="AJ328" s="16">
        <v>1176</v>
      </c>
      <c r="AK328" s="29">
        <f t="shared" si="108"/>
        <v>13.384930571363533</v>
      </c>
      <c r="AL328" s="16">
        <v>200</v>
      </c>
      <c r="AM328" s="16">
        <f t="shared" si="109"/>
        <v>7360</v>
      </c>
      <c r="AN328" s="34">
        <f t="shared" si="110"/>
        <v>84.249084249084248</v>
      </c>
    </row>
    <row r="329" spans="1:40" x14ac:dyDescent="0.3">
      <c r="A329" s="15">
        <v>43514</v>
      </c>
      <c r="B329" s="2" t="s">
        <v>58</v>
      </c>
      <c r="C329" s="2">
        <v>1</v>
      </c>
      <c r="D329" s="2" t="s">
        <v>54</v>
      </c>
      <c r="E329" s="15">
        <v>43137</v>
      </c>
      <c r="F329" s="15">
        <f t="shared" si="111"/>
        <v>43304</v>
      </c>
      <c r="G329" s="32"/>
      <c r="H329" s="32"/>
      <c r="I329" s="32"/>
      <c r="J329" s="16">
        <v>7990</v>
      </c>
      <c r="K329" s="16">
        <v>13</v>
      </c>
      <c r="L329" s="33">
        <v>43522</v>
      </c>
      <c r="M329" s="33">
        <f t="shared" si="113"/>
        <v>43550</v>
      </c>
      <c r="N329" s="4">
        <f t="shared" si="100"/>
        <v>55</v>
      </c>
      <c r="O329" s="18" t="s">
        <v>145</v>
      </c>
      <c r="P329" s="19">
        <f t="shared" si="101"/>
        <v>8</v>
      </c>
      <c r="Q329" s="2">
        <v>2.12</v>
      </c>
      <c r="R329" s="2" t="s">
        <v>44</v>
      </c>
      <c r="S329" s="28" t="s">
        <v>46</v>
      </c>
      <c r="T329" s="2">
        <v>1</v>
      </c>
      <c r="U329" s="16">
        <v>186</v>
      </c>
      <c r="V329" s="34">
        <f t="shared" si="102"/>
        <v>2.327909887359199</v>
      </c>
      <c r="W329" s="23">
        <f t="shared" si="103"/>
        <v>7804</v>
      </c>
      <c r="X329" s="35">
        <f t="shared" si="104"/>
        <v>97.672090112640802</v>
      </c>
      <c r="Y329" s="16">
        <v>473</v>
      </c>
      <c r="Z329" s="36">
        <f t="shared" si="105"/>
        <v>5.919899874843555</v>
      </c>
      <c r="AA329" s="16">
        <f t="shared" si="98"/>
        <v>7331</v>
      </c>
      <c r="AB329" s="32">
        <v>393</v>
      </c>
      <c r="AC329" s="26">
        <f t="shared" si="106"/>
        <v>5.3607966171054429</v>
      </c>
      <c r="AD329" s="32">
        <f t="shared" si="107"/>
        <v>6938</v>
      </c>
      <c r="AE329" s="20" t="s">
        <v>69</v>
      </c>
      <c r="AF329" s="20" t="s">
        <v>42</v>
      </c>
      <c r="AG329" s="27" t="s">
        <v>54</v>
      </c>
      <c r="AH329" s="27">
        <v>2</v>
      </c>
      <c r="AI329" s="21" t="s">
        <v>43</v>
      </c>
      <c r="AJ329" s="16">
        <v>822</v>
      </c>
      <c r="AK329" s="29">
        <f t="shared" si="108"/>
        <v>11.212658573182376</v>
      </c>
      <c r="AL329" s="16">
        <v>121</v>
      </c>
      <c r="AM329" s="16">
        <f t="shared" si="109"/>
        <v>5995</v>
      </c>
      <c r="AN329" s="34">
        <f t="shared" si="110"/>
        <v>86.408186797347938</v>
      </c>
    </row>
    <row r="330" spans="1:40" x14ac:dyDescent="0.3">
      <c r="A330" s="47">
        <v>43628</v>
      </c>
      <c r="B330" s="48" t="s">
        <v>116</v>
      </c>
      <c r="C330" s="48">
        <v>5</v>
      </c>
      <c r="D330" s="2" t="s">
        <v>45</v>
      </c>
      <c r="E330" s="47">
        <v>43250</v>
      </c>
      <c r="F330" s="47">
        <f t="shared" si="111"/>
        <v>43417</v>
      </c>
      <c r="G330" s="48">
        <v>6100</v>
      </c>
      <c r="H330" s="48">
        <v>6095</v>
      </c>
      <c r="I330" s="48">
        <f>SUM(G330-H330)</f>
        <v>5</v>
      </c>
      <c r="J330" s="48">
        <v>6095</v>
      </c>
      <c r="K330" s="48" t="s">
        <v>86</v>
      </c>
      <c r="L330" s="47">
        <v>43636</v>
      </c>
      <c r="M330" s="47">
        <f t="shared" si="113"/>
        <v>43664</v>
      </c>
      <c r="N330" s="49">
        <f t="shared" si="100"/>
        <v>55.142857142857146</v>
      </c>
      <c r="O330" s="18" t="s">
        <v>145</v>
      </c>
      <c r="P330" s="50">
        <f t="shared" si="101"/>
        <v>8</v>
      </c>
      <c r="Q330" s="48" t="s">
        <v>73</v>
      </c>
      <c r="R330" s="48" t="s">
        <v>44</v>
      </c>
      <c r="S330" s="28" t="s">
        <v>46</v>
      </c>
      <c r="T330" s="48">
        <v>1</v>
      </c>
      <c r="U330" s="48">
        <v>138</v>
      </c>
      <c r="V330" s="51">
        <f t="shared" si="102"/>
        <v>2.2641509433962264</v>
      </c>
      <c r="W330" s="50">
        <f t="shared" si="103"/>
        <v>5957</v>
      </c>
      <c r="X330" s="35">
        <f t="shared" si="104"/>
        <v>97.735849056603769</v>
      </c>
      <c r="Y330" s="48">
        <v>324</v>
      </c>
      <c r="Z330" s="36">
        <f t="shared" si="105"/>
        <v>5.3158326497128794</v>
      </c>
      <c r="AA330" s="48">
        <f t="shared" si="98"/>
        <v>5633</v>
      </c>
      <c r="AB330" s="48">
        <v>49</v>
      </c>
      <c r="AC330" s="26">
        <f t="shared" si="106"/>
        <v>0.86987395703887804</v>
      </c>
      <c r="AD330" s="48">
        <f t="shared" si="107"/>
        <v>5584</v>
      </c>
      <c r="AE330" s="52" t="s">
        <v>81</v>
      </c>
      <c r="AF330" s="52" t="s">
        <v>44</v>
      </c>
      <c r="AG330" s="52" t="s">
        <v>45</v>
      </c>
      <c r="AH330" s="27">
        <v>1</v>
      </c>
      <c r="AI330" s="28" t="s">
        <v>46</v>
      </c>
      <c r="AJ330" s="48">
        <v>645</v>
      </c>
      <c r="AK330" s="29">
        <f t="shared" si="108"/>
        <v>11.450381679389313</v>
      </c>
      <c r="AL330" s="48">
        <v>256</v>
      </c>
      <c r="AM330" s="48">
        <f t="shared" si="109"/>
        <v>4683</v>
      </c>
      <c r="AN330" s="51">
        <f t="shared" si="110"/>
        <v>83.864613180515761</v>
      </c>
    </row>
    <row r="331" spans="1:40" x14ac:dyDescent="0.3">
      <c r="A331" s="15">
        <v>43626</v>
      </c>
      <c r="B331" s="30" t="s">
        <v>124</v>
      </c>
      <c r="C331" s="2">
        <v>11</v>
      </c>
      <c r="D331" s="2" t="s">
        <v>48</v>
      </c>
      <c r="E331" s="15">
        <v>43250</v>
      </c>
      <c r="F331" s="15">
        <f t="shared" si="111"/>
        <v>43417</v>
      </c>
      <c r="G331" s="32"/>
      <c r="H331" s="32"/>
      <c r="I331" s="32"/>
      <c r="J331" s="16">
        <v>4500</v>
      </c>
      <c r="K331" s="16" t="s">
        <v>86</v>
      </c>
      <c r="L331" s="33">
        <v>43636</v>
      </c>
      <c r="M331" s="33">
        <f t="shared" si="113"/>
        <v>43664</v>
      </c>
      <c r="N331" s="4">
        <f t="shared" si="100"/>
        <v>55.142857142857146</v>
      </c>
      <c r="O331" s="18" t="s">
        <v>145</v>
      </c>
      <c r="P331" s="19">
        <f t="shared" si="101"/>
        <v>10</v>
      </c>
      <c r="Q331" s="2">
        <v>11</v>
      </c>
      <c r="R331" s="2" t="s">
        <v>44</v>
      </c>
      <c r="S331" s="28" t="s">
        <v>46</v>
      </c>
      <c r="T331" s="2">
        <v>1</v>
      </c>
      <c r="U331" s="16">
        <v>102</v>
      </c>
      <c r="V331" s="34">
        <f t="shared" si="102"/>
        <v>2.2666666666666666</v>
      </c>
      <c r="W331" s="23">
        <f t="shared" si="103"/>
        <v>4398</v>
      </c>
      <c r="X331" s="35">
        <f t="shared" si="104"/>
        <v>97.733333333333334</v>
      </c>
      <c r="Y331" s="16">
        <v>234</v>
      </c>
      <c r="Z331" s="36">
        <f t="shared" si="105"/>
        <v>5.2</v>
      </c>
      <c r="AA331" s="16">
        <f t="shared" si="98"/>
        <v>4164</v>
      </c>
      <c r="AB331" s="32">
        <v>103</v>
      </c>
      <c r="AC331" s="26">
        <f t="shared" si="106"/>
        <v>2.4735830931796348</v>
      </c>
      <c r="AD331" s="32">
        <f t="shared" si="107"/>
        <v>4061</v>
      </c>
      <c r="AE331" s="20">
        <v>4</v>
      </c>
      <c r="AF331" s="20" t="s">
        <v>44</v>
      </c>
      <c r="AG331" s="27" t="s">
        <v>45</v>
      </c>
      <c r="AH331" s="27">
        <v>1</v>
      </c>
      <c r="AI331" s="28" t="s">
        <v>46</v>
      </c>
      <c r="AJ331" s="16">
        <v>422</v>
      </c>
      <c r="AK331" s="29">
        <f t="shared" si="108"/>
        <v>10.134486071085496</v>
      </c>
      <c r="AL331" s="16">
        <v>196</v>
      </c>
      <c r="AM331" s="16">
        <f t="shared" si="109"/>
        <v>3443</v>
      </c>
      <c r="AN331" s="34">
        <f t="shared" si="110"/>
        <v>84.782073380940659</v>
      </c>
    </row>
    <row r="332" spans="1:40" x14ac:dyDescent="0.3">
      <c r="A332" s="15">
        <v>43600</v>
      </c>
      <c r="B332" s="2" t="s">
        <v>141</v>
      </c>
      <c r="C332" s="2">
        <v>16</v>
      </c>
      <c r="D332" s="2" t="s">
        <v>52</v>
      </c>
      <c r="E332" s="15">
        <v>43215</v>
      </c>
      <c r="F332" s="15">
        <f t="shared" si="111"/>
        <v>43382</v>
      </c>
      <c r="G332" s="32">
        <v>8600</v>
      </c>
      <c r="H332" s="32">
        <v>8594</v>
      </c>
      <c r="I332" s="32">
        <f>SUM(G332-H332)</f>
        <v>6</v>
      </c>
      <c r="J332" s="16">
        <v>8594</v>
      </c>
      <c r="K332" s="16" t="s">
        <v>136</v>
      </c>
      <c r="L332" s="33">
        <v>43601</v>
      </c>
      <c r="M332" s="33">
        <f t="shared" si="113"/>
        <v>43629</v>
      </c>
      <c r="N332" s="4">
        <f t="shared" si="100"/>
        <v>55.142857142857146</v>
      </c>
      <c r="O332" s="18" t="s">
        <v>145</v>
      </c>
      <c r="P332" s="19">
        <f t="shared" si="101"/>
        <v>1</v>
      </c>
      <c r="Q332" s="2" t="s">
        <v>109</v>
      </c>
      <c r="R332" s="2" t="s">
        <v>44</v>
      </c>
      <c r="S332" s="28" t="s">
        <v>46</v>
      </c>
      <c r="T332" s="2">
        <v>1</v>
      </c>
      <c r="U332" s="16">
        <v>226</v>
      </c>
      <c r="V332" s="34">
        <f t="shared" si="102"/>
        <v>2.6297416802420295</v>
      </c>
      <c r="W332" s="23">
        <f t="shared" si="103"/>
        <v>8368</v>
      </c>
      <c r="X332" s="35">
        <f t="shared" si="104"/>
        <v>97.37025831975798</v>
      </c>
      <c r="Y332" s="16">
        <v>271</v>
      </c>
      <c r="Z332" s="36">
        <f t="shared" si="105"/>
        <v>3.1533628112636722</v>
      </c>
      <c r="AA332" s="16">
        <f t="shared" si="98"/>
        <v>8097</v>
      </c>
      <c r="AB332" s="32">
        <v>45</v>
      </c>
      <c r="AC332" s="26">
        <f t="shared" si="106"/>
        <v>0.55576139310855877</v>
      </c>
      <c r="AD332" s="32">
        <f t="shared" si="107"/>
        <v>8052</v>
      </c>
      <c r="AE332" s="20">
        <v>5</v>
      </c>
      <c r="AF332" s="20" t="s">
        <v>44</v>
      </c>
      <c r="AG332" s="27" t="s">
        <v>45</v>
      </c>
      <c r="AH332" s="27">
        <v>1</v>
      </c>
      <c r="AI332" s="28" t="s">
        <v>46</v>
      </c>
      <c r="AJ332" s="16">
        <v>1299</v>
      </c>
      <c r="AK332" s="29">
        <f t="shared" si="108"/>
        <v>16.042978881067061</v>
      </c>
      <c r="AL332" s="16">
        <v>314</v>
      </c>
      <c r="AM332" s="16">
        <f t="shared" si="109"/>
        <v>6439</v>
      </c>
      <c r="AN332" s="34">
        <f t="shared" si="110"/>
        <v>79.967709885742678</v>
      </c>
    </row>
    <row r="333" spans="1:40" x14ac:dyDescent="0.3">
      <c r="A333" s="15">
        <v>43514</v>
      </c>
      <c r="B333" s="30" t="s">
        <v>141</v>
      </c>
      <c r="C333" s="2">
        <v>16</v>
      </c>
      <c r="D333" s="30" t="s">
        <v>52</v>
      </c>
      <c r="E333" s="15">
        <v>43136</v>
      </c>
      <c r="F333" s="15">
        <f t="shared" si="111"/>
        <v>43303</v>
      </c>
      <c r="G333" s="32"/>
      <c r="H333" s="32"/>
      <c r="I333" s="32"/>
      <c r="J333" s="16">
        <v>14409</v>
      </c>
      <c r="K333" s="16">
        <v>13</v>
      </c>
      <c r="L333" s="33">
        <v>43522</v>
      </c>
      <c r="M333" s="33">
        <f t="shared" si="113"/>
        <v>43550</v>
      </c>
      <c r="N333" s="4">
        <f t="shared" si="100"/>
        <v>55.142857142857146</v>
      </c>
      <c r="O333" s="18" t="s">
        <v>145</v>
      </c>
      <c r="P333" s="19">
        <f t="shared" si="101"/>
        <v>8</v>
      </c>
      <c r="Q333" s="2" t="s">
        <v>139</v>
      </c>
      <c r="R333" s="2" t="s">
        <v>44</v>
      </c>
      <c r="S333" s="28" t="s">
        <v>46</v>
      </c>
      <c r="T333" s="2">
        <v>1</v>
      </c>
      <c r="U333" s="16">
        <v>657</v>
      </c>
      <c r="V333" s="34">
        <f t="shared" si="102"/>
        <v>4.5596502186133669</v>
      </c>
      <c r="W333" s="23">
        <f t="shared" si="103"/>
        <v>13752</v>
      </c>
      <c r="X333" s="35">
        <f t="shared" si="104"/>
        <v>95.44034978138663</v>
      </c>
      <c r="Y333" s="16">
        <v>917</v>
      </c>
      <c r="Z333" s="36">
        <f t="shared" si="105"/>
        <v>6.3640780068013045</v>
      </c>
      <c r="AA333" s="16">
        <f t="shared" si="98"/>
        <v>12835</v>
      </c>
      <c r="AB333" s="32">
        <v>516</v>
      </c>
      <c r="AC333" s="26">
        <f t="shared" si="106"/>
        <v>4.0202571094663027</v>
      </c>
      <c r="AD333" s="32">
        <f t="shared" si="107"/>
        <v>12319</v>
      </c>
      <c r="AE333" s="20">
        <v>1</v>
      </c>
      <c r="AF333" s="20" t="s">
        <v>42</v>
      </c>
      <c r="AG333" s="27" t="s">
        <v>54</v>
      </c>
      <c r="AH333" s="27">
        <v>2</v>
      </c>
      <c r="AI333" s="21" t="s">
        <v>43</v>
      </c>
      <c r="AJ333" s="16">
        <v>2048</v>
      </c>
      <c r="AK333" s="29">
        <f t="shared" si="108"/>
        <v>15.956369302687962</v>
      </c>
      <c r="AL333" s="16">
        <v>286</v>
      </c>
      <c r="AM333" s="16">
        <f t="shared" si="109"/>
        <v>9985</v>
      </c>
      <c r="AN333" s="34">
        <f t="shared" si="110"/>
        <v>81.053656952674729</v>
      </c>
    </row>
    <row r="334" spans="1:40" x14ac:dyDescent="0.3">
      <c r="A334" s="15">
        <v>43521</v>
      </c>
      <c r="B334" s="2" t="s">
        <v>58</v>
      </c>
      <c r="C334" s="2">
        <v>1</v>
      </c>
      <c r="D334" s="2" t="s">
        <v>54</v>
      </c>
      <c r="E334" s="15">
        <v>43137</v>
      </c>
      <c r="F334" s="15">
        <f t="shared" si="111"/>
        <v>43304</v>
      </c>
      <c r="G334" s="32">
        <v>8900</v>
      </c>
      <c r="H334" s="32">
        <v>8889</v>
      </c>
      <c r="I334" s="32">
        <f t="shared" ref="I334:I345" si="114">SUM(G334-H334)</f>
        <v>11</v>
      </c>
      <c r="J334" s="16">
        <v>8889</v>
      </c>
      <c r="K334" s="16" t="s">
        <v>158</v>
      </c>
      <c r="L334" s="33">
        <v>43524</v>
      </c>
      <c r="M334" s="33">
        <f t="shared" si="113"/>
        <v>43552</v>
      </c>
      <c r="N334" s="4">
        <f t="shared" si="100"/>
        <v>55.285714285714285</v>
      </c>
      <c r="O334" s="18" t="s">
        <v>145</v>
      </c>
      <c r="P334" s="19">
        <f t="shared" si="101"/>
        <v>3</v>
      </c>
      <c r="Q334" s="2">
        <v>3</v>
      </c>
      <c r="R334" s="2" t="s">
        <v>44</v>
      </c>
      <c r="S334" s="28" t="s">
        <v>46</v>
      </c>
      <c r="T334" s="2">
        <v>1</v>
      </c>
      <c r="U334" s="16">
        <v>193</v>
      </c>
      <c r="V334" s="34">
        <f t="shared" si="102"/>
        <v>2.1712228597142538</v>
      </c>
      <c r="W334" s="23">
        <f t="shared" si="103"/>
        <v>8696</v>
      </c>
      <c r="X334" s="35">
        <f t="shared" si="104"/>
        <v>97.828777140285752</v>
      </c>
      <c r="Y334" s="16">
        <v>450</v>
      </c>
      <c r="Z334" s="36">
        <f t="shared" si="105"/>
        <v>5.0624367195410063</v>
      </c>
      <c r="AA334" s="16">
        <f t="shared" si="98"/>
        <v>8246</v>
      </c>
      <c r="AB334" s="32">
        <v>296</v>
      </c>
      <c r="AC334" s="26">
        <f t="shared" si="106"/>
        <v>3.5896192093136068</v>
      </c>
      <c r="AD334" s="32">
        <f t="shared" si="107"/>
        <v>7950</v>
      </c>
      <c r="AE334" s="20">
        <v>4</v>
      </c>
      <c r="AF334" s="20" t="s">
        <v>44</v>
      </c>
      <c r="AG334" s="27" t="s">
        <v>45</v>
      </c>
      <c r="AH334" s="27">
        <v>1</v>
      </c>
      <c r="AI334" s="28" t="s">
        <v>46</v>
      </c>
      <c r="AJ334" s="16">
        <v>922</v>
      </c>
      <c r="AK334" s="29">
        <f t="shared" si="108"/>
        <v>11.181178753334951</v>
      </c>
      <c r="AL334" s="16">
        <v>140</v>
      </c>
      <c r="AM334" s="16">
        <f t="shared" si="109"/>
        <v>6888</v>
      </c>
      <c r="AN334" s="34">
        <f t="shared" si="110"/>
        <v>86.641509433962256</v>
      </c>
    </row>
    <row r="335" spans="1:40" x14ac:dyDescent="0.3">
      <c r="A335" s="15">
        <v>43521</v>
      </c>
      <c r="B335" s="30" t="s">
        <v>141</v>
      </c>
      <c r="C335" s="2">
        <v>16</v>
      </c>
      <c r="D335" s="2" t="s">
        <v>52</v>
      </c>
      <c r="E335" s="15">
        <v>43136</v>
      </c>
      <c r="F335" s="15">
        <f t="shared" si="111"/>
        <v>43303</v>
      </c>
      <c r="G335" s="32">
        <v>22900</v>
      </c>
      <c r="H335" s="32">
        <v>22854</v>
      </c>
      <c r="I335" s="32">
        <f t="shared" si="114"/>
        <v>46</v>
      </c>
      <c r="J335" s="16">
        <v>22854</v>
      </c>
      <c r="K335" s="16" t="s">
        <v>158</v>
      </c>
      <c r="L335" s="33">
        <v>43524</v>
      </c>
      <c r="M335" s="33">
        <f t="shared" si="113"/>
        <v>43552</v>
      </c>
      <c r="N335" s="4">
        <f t="shared" si="100"/>
        <v>55.428571428571431</v>
      </c>
      <c r="O335" s="18" t="s">
        <v>145</v>
      </c>
      <c r="P335" s="19">
        <f t="shared" si="101"/>
        <v>3</v>
      </c>
      <c r="Q335" s="2" t="s">
        <v>194</v>
      </c>
      <c r="R335" s="2" t="s">
        <v>44</v>
      </c>
      <c r="S335" s="28" t="s">
        <v>46</v>
      </c>
      <c r="T335" s="2">
        <v>1</v>
      </c>
      <c r="U335" s="16">
        <v>1020</v>
      </c>
      <c r="V335" s="34">
        <f t="shared" si="102"/>
        <v>4.4631136781307434</v>
      </c>
      <c r="W335" s="23">
        <f t="shared" si="103"/>
        <v>21834</v>
      </c>
      <c r="X335" s="35">
        <f t="shared" si="104"/>
        <v>95.536886321869247</v>
      </c>
      <c r="Y335" s="16">
        <v>1061</v>
      </c>
      <c r="Z335" s="36">
        <f t="shared" si="105"/>
        <v>4.6425133455850176</v>
      </c>
      <c r="AA335" s="16">
        <f t="shared" si="98"/>
        <v>20773</v>
      </c>
      <c r="AB335" s="32">
        <v>665</v>
      </c>
      <c r="AC335" s="26">
        <f t="shared" si="106"/>
        <v>3.2012708804698407</v>
      </c>
      <c r="AD335" s="32">
        <f t="shared" si="107"/>
        <v>20108</v>
      </c>
      <c r="AE335" s="20" t="s">
        <v>69</v>
      </c>
      <c r="AF335" s="20" t="s">
        <v>44</v>
      </c>
      <c r="AG335" s="27" t="s">
        <v>45</v>
      </c>
      <c r="AH335" s="27">
        <v>1</v>
      </c>
      <c r="AI335" s="28" t="s">
        <v>46</v>
      </c>
      <c r="AJ335" s="16">
        <v>4127</v>
      </c>
      <c r="AK335" s="29">
        <f t="shared" si="108"/>
        <v>19.867135223607569</v>
      </c>
      <c r="AL335" s="16">
        <v>401</v>
      </c>
      <c r="AM335" s="16">
        <f t="shared" si="109"/>
        <v>15580</v>
      </c>
      <c r="AN335" s="34">
        <f t="shared" si="110"/>
        <v>77.481599363437439</v>
      </c>
    </row>
    <row r="336" spans="1:40" x14ac:dyDescent="0.3">
      <c r="A336" s="15">
        <v>43556</v>
      </c>
      <c r="B336" s="2" t="s">
        <v>172</v>
      </c>
      <c r="C336" s="2">
        <v>8</v>
      </c>
      <c r="D336" s="2" t="s">
        <v>48</v>
      </c>
      <c r="E336" s="15">
        <v>43168</v>
      </c>
      <c r="F336" s="15">
        <f t="shared" si="111"/>
        <v>43335</v>
      </c>
      <c r="G336" s="32">
        <v>5652</v>
      </c>
      <c r="H336" s="32">
        <v>5640</v>
      </c>
      <c r="I336" s="32">
        <f t="shared" si="114"/>
        <v>12</v>
      </c>
      <c r="J336" s="16">
        <v>5640</v>
      </c>
      <c r="K336" s="16">
        <v>18</v>
      </c>
      <c r="L336" s="33">
        <v>43557</v>
      </c>
      <c r="M336" s="33">
        <f t="shared" si="113"/>
        <v>43585</v>
      </c>
      <c r="N336" s="4">
        <f t="shared" si="100"/>
        <v>55.571428571428569</v>
      </c>
      <c r="O336" s="18" t="s">
        <v>145</v>
      </c>
      <c r="P336" s="19">
        <f t="shared" si="101"/>
        <v>1</v>
      </c>
      <c r="Q336" s="2" t="s">
        <v>161</v>
      </c>
      <c r="R336" s="2" t="s">
        <v>44</v>
      </c>
      <c r="S336" s="28" t="s">
        <v>46</v>
      </c>
      <c r="T336" s="2">
        <v>1</v>
      </c>
      <c r="U336" s="16">
        <v>362</v>
      </c>
      <c r="V336" s="34">
        <f t="shared" si="102"/>
        <v>6.4184397163120561</v>
      </c>
      <c r="W336" s="23">
        <f t="shared" si="103"/>
        <v>5278</v>
      </c>
      <c r="X336" s="35">
        <f t="shared" si="104"/>
        <v>93.581560283687949</v>
      </c>
      <c r="Y336" s="16">
        <v>508</v>
      </c>
      <c r="Z336" s="36">
        <f t="shared" si="105"/>
        <v>9.0070921985815602</v>
      </c>
      <c r="AA336" s="16">
        <f t="shared" si="98"/>
        <v>4770</v>
      </c>
      <c r="AB336" s="32">
        <v>185</v>
      </c>
      <c r="AC336" s="26">
        <f t="shared" si="106"/>
        <v>3.8784067085953877</v>
      </c>
      <c r="AD336" s="32">
        <f t="shared" si="107"/>
        <v>4585</v>
      </c>
      <c r="AE336" s="20">
        <v>1</v>
      </c>
      <c r="AF336" s="20" t="s">
        <v>42</v>
      </c>
      <c r="AG336" s="27" t="s">
        <v>54</v>
      </c>
      <c r="AH336" s="27">
        <v>2</v>
      </c>
      <c r="AI336" s="21" t="s">
        <v>43</v>
      </c>
      <c r="AJ336" s="16">
        <v>594</v>
      </c>
      <c r="AK336" s="29">
        <f t="shared" si="108"/>
        <v>12.452830188679245</v>
      </c>
      <c r="AL336" s="16">
        <v>86</v>
      </c>
      <c r="AM336" s="16">
        <f t="shared" si="109"/>
        <v>3905</v>
      </c>
      <c r="AN336" s="34">
        <f t="shared" si="110"/>
        <v>85.16902944383861</v>
      </c>
    </row>
    <row r="337" spans="1:40" x14ac:dyDescent="0.3">
      <c r="A337" s="15">
        <v>43514</v>
      </c>
      <c r="B337" s="2" t="s">
        <v>182</v>
      </c>
      <c r="C337" s="2">
        <v>3</v>
      </c>
      <c r="D337" s="2" t="s">
        <v>45</v>
      </c>
      <c r="E337" s="15">
        <v>43126</v>
      </c>
      <c r="F337" s="15">
        <f t="shared" si="111"/>
        <v>43293</v>
      </c>
      <c r="G337" s="32">
        <v>13160</v>
      </c>
      <c r="H337" s="32">
        <v>13121</v>
      </c>
      <c r="I337" s="32">
        <f t="shared" si="114"/>
        <v>39</v>
      </c>
      <c r="J337" s="16">
        <v>13121</v>
      </c>
      <c r="K337" s="16" t="s">
        <v>155</v>
      </c>
      <c r="L337" s="33">
        <v>43517</v>
      </c>
      <c r="M337" s="33">
        <f t="shared" si="113"/>
        <v>43545</v>
      </c>
      <c r="N337" s="4">
        <f t="shared" si="100"/>
        <v>55.857142857142854</v>
      </c>
      <c r="O337" s="18" t="s">
        <v>145</v>
      </c>
      <c r="P337" s="19">
        <f t="shared" si="101"/>
        <v>3</v>
      </c>
      <c r="Q337" s="2" t="s">
        <v>135</v>
      </c>
      <c r="R337" s="2" t="s">
        <v>44</v>
      </c>
      <c r="S337" s="28" t="s">
        <v>46</v>
      </c>
      <c r="T337" s="2">
        <v>1</v>
      </c>
      <c r="U337" s="16">
        <v>345</v>
      </c>
      <c r="V337" s="34">
        <f t="shared" si="102"/>
        <v>2.6293727612224678</v>
      </c>
      <c r="W337" s="23">
        <f t="shared" si="103"/>
        <v>12776</v>
      </c>
      <c r="X337" s="35">
        <f t="shared" si="104"/>
        <v>97.37062723877753</v>
      </c>
      <c r="Y337" s="16">
        <v>650</v>
      </c>
      <c r="Z337" s="36">
        <f t="shared" si="105"/>
        <v>4.9538907095495768</v>
      </c>
      <c r="AA337" s="16">
        <f t="shared" si="98"/>
        <v>12126</v>
      </c>
      <c r="AB337" s="32">
        <v>603</v>
      </c>
      <c r="AC337" s="26">
        <f t="shared" si="106"/>
        <v>4.9727857496288967</v>
      </c>
      <c r="AD337" s="32">
        <f t="shared" si="107"/>
        <v>11523</v>
      </c>
      <c r="AE337" s="20" t="s">
        <v>63</v>
      </c>
      <c r="AF337" s="20" t="s">
        <v>44</v>
      </c>
      <c r="AG337" s="27" t="s">
        <v>45</v>
      </c>
      <c r="AH337" s="27">
        <v>1</v>
      </c>
      <c r="AI337" s="28" t="s">
        <v>46</v>
      </c>
      <c r="AJ337" s="16">
        <v>1413</v>
      </c>
      <c r="AK337" s="29">
        <f t="shared" si="108"/>
        <v>11.652647204354279</v>
      </c>
      <c r="AL337" s="16">
        <v>230</v>
      </c>
      <c r="AM337" s="16">
        <f t="shared" si="109"/>
        <v>9880</v>
      </c>
      <c r="AN337" s="34">
        <f t="shared" si="110"/>
        <v>85.741560357545779</v>
      </c>
    </row>
    <row r="338" spans="1:40" x14ac:dyDescent="0.3">
      <c r="A338" s="47">
        <v>43630</v>
      </c>
      <c r="B338" s="48" t="s">
        <v>116</v>
      </c>
      <c r="C338" s="48">
        <v>5</v>
      </c>
      <c r="D338" s="2" t="s">
        <v>45</v>
      </c>
      <c r="E338" s="47">
        <v>43250</v>
      </c>
      <c r="F338" s="47">
        <f t="shared" si="111"/>
        <v>43417</v>
      </c>
      <c r="G338" s="48">
        <v>2400</v>
      </c>
      <c r="H338" s="48">
        <v>2397</v>
      </c>
      <c r="I338" s="48">
        <f t="shared" si="114"/>
        <v>3</v>
      </c>
      <c r="J338" s="48">
        <v>2397</v>
      </c>
      <c r="K338" s="48">
        <v>30</v>
      </c>
      <c r="L338" s="47">
        <v>43641</v>
      </c>
      <c r="M338" s="47">
        <f t="shared" si="113"/>
        <v>43669</v>
      </c>
      <c r="N338" s="49">
        <f t="shared" si="100"/>
        <v>55.857142857142854</v>
      </c>
      <c r="O338" s="18" t="s">
        <v>145</v>
      </c>
      <c r="P338" s="50">
        <f t="shared" si="101"/>
        <v>11</v>
      </c>
      <c r="Q338" s="48">
        <v>5</v>
      </c>
      <c r="R338" s="48" t="s">
        <v>44</v>
      </c>
      <c r="S338" s="28" t="s">
        <v>46</v>
      </c>
      <c r="T338" s="48">
        <v>1</v>
      </c>
      <c r="U338" s="48">
        <v>70</v>
      </c>
      <c r="V338" s="51">
        <f t="shared" si="102"/>
        <v>2.9203170629954109</v>
      </c>
      <c r="W338" s="50">
        <f t="shared" si="103"/>
        <v>2327</v>
      </c>
      <c r="X338" s="35">
        <f t="shared" si="104"/>
        <v>97.079682937004591</v>
      </c>
      <c r="Y338" s="48">
        <v>112</v>
      </c>
      <c r="Z338" s="36">
        <f t="shared" si="105"/>
        <v>4.6725073007926579</v>
      </c>
      <c r="AA338" s="48">
        <f t="shared" si="98"/>
        <v>2215</v>
      </c>
      <c r="AB338" s="48">
        <v>31</v>
      </c>
      <c r="AC338" s="26">
        <f t="shared" si="106"/>
        <v>1.399548532731377</v>
      </c>
      <c r="AD338" s="48">
        <f t="shared" si="107"/>
        <v>2184</v>
      </c>
      <c r="AE338" s="52">
        <v>2</v>
      </c>
      <c r="AF338" s="52" t="s">
        <v>42</v>
      </c>
      <c r="AG338" s="52" t="s">
        <v>54</v>
      </c>
      <c r="AH338" s="27">
        <v>2</v>
      </c>
      <c r="AI338" s="21" t="s">
        <v>43</v>
      </c>
      <c r="AJ338" s="48">
        <v>244</v>
      </c>
      <c r="AK338" s="29">
        <f t="shared" si="108"/>
        <v>11.015801354401805</v>
      </c>
      <c r="AL338" s="48">
        <v>55</v>
      </c>
      <c r="AM338" s="48">
        <f t="shared" si="109"/>
        <v>1885</v>
      </c>
      <c r="AN338" s="51">
        <f t="shared" si="110"/>
        <v>86.30952380952381</v>
      </c>
    </row>
    <row r="339" spans="1:40" ht="24" x14ac:dyDescent="0.3">
      <c r="A339" s="15">
        <v>43633</v>
      </c>
      <c r="B339" s="30" t="s">
        <v>124</v>
      </c>
      <c r="C339" s="2">
        <v>11</v>
      </c>
      <c r="D339" s="2" t="s">
        <v>48</v>
      </c>
      <c r="E339" s="15">
        <v>43250</v>
      </c>
      <c r="F339" s="15">
        <f t="shared" si="111"/>
        <v>43417</v>
      </c>
      <c r="G339" s="32">
        <v>6151</v>
      </c>
      <c r="H339" s="32">
        <v>6148</v>
      </c>
      <c r="I339" s="32">
        <f t="shared" si="114"/>
        <v>3</v>
      </c>
      <c r="J339" s="16">
        <v>6148</v>
      </c>
      <c r="K339" s="16">
        <v>30</v>
      </c>
      <c r="L339" s="33">
        <v>43641</v>
      </c>
      <c r="M339" s="33">
        <f t="shared" si="113"/>
        <v>43669</v>
      </c>
      <c r="N339" s="4">
        <f t="shared" si="100"/>
        <v>55.857142857142854</v>
      </c>
      <c r="O339" s="18" t="s">
        <v>145</v>
      </c>
      <c r="P339" s="19">
        <f t="shared" si="101"/>
        <v>8</v>
      </c>
      <c r="Q339" s="2" t="s">
        <v>95</v>
      </c>
      <c r="R339" s="2" t="s">
        <v>42</v>
      </c>
      <c r="S339" s="21" t="s">
        <v>43</v>
      </c>
      <c r="T339" s="2">
        <v>2</v>
      </c>
      <c r="U339" s="16">
        <v>134</v>
      </c>
      <c r="V339" s="34">
        <f t="shared" si="102"/>
        <v>2.1795705920624591</v>
      </c>
      <c r="W339" s="23">
        <f t="shared" si="103"/>
        <v>6014</v>
      </c>
      <c r="X339" s="35">
        <f t="shared" si="104"/>
        <v>97.820429407937539</v>
      </c>
      <c r="Y339" s="16">
        <v>525</v>
      </c>
      <c r="Z339" s="36">
        <f t="shared" si="105"/>
        <v>8.5393623942745602</v>
      </c>
      <c r="AA339" s="16">
        <f t="shared" si="98"/>
        <v>5489</v>
      </c>
      <c r="AB339" s="32">
        <v>223</v>
      </c>
      <c r="AC339" s="26">
        <f t="shared" si="106"/>
        <v>4.0626707961377297</v>
      </c>
      <c r="AD339" s="32">
        <f t="shared" si="107"/>
        <v>5266</v>
      </c>
      <c r="AE339" s="20">
        <v>5</v>
      </c>
      <c r="AF339" s="20" t="s">
        <v>53</v>
      </c>
      <c r="AG339" s="27" t="s">
        <v>54</v>
      </c>
      <c r="AH339" s="27">
        <v>3</v>
      </c>
      <c r="AI339" s="21" t="s">
        <v>55</v>
      </c>
      <c r="AJ339" s="16">
        <v>962</v>
      </c>
      <c r="AK339" s="29">
        <f t="shared" si="108"/>
        <v>17.52596101293496</v>
      </c>
      <c r="AL339" s="16">
        <v>173</v>
      </c>
      <c r="AM339" s="16">
        <f t="shared" si="109"/>
        <v>4131</v>
      </c>
      <c r="AN339" s="34">
        <f t="shared" si="110"/>
        <v>78.446638815039876</v>
      </c>
    </row>
    <row r="340" spans="1:40" x14ac:dyDescent="0.3">
      <c r="A340" s="15">
        <v>43605</v>
      </c>
      <c r="B340" s="2" t="s">
        <v>150</v>
      </c>
      <c r="C340" s="2">
        <v>13</v>
      </c>
      <c r="D340" s="2" t="s">
        <v>62</v>
      </c>
      <c r="E340" s="15">
        <v>43215</v>
      </c>
      <c r="F340" s="15">
        <f t="shared" si="111"/>
        <v>43382</v>
      </c>
      <c r="G340" s="32">
        <v>14400</v>
      </c>
      <c r="H340" s="32">
        <v>14384</v>
      </c>
      <c r="I340" s="32">
        <f t="shared" si="114"/>
        <v>16</v>
      </c>
      <c r="J340" s="16">
        <v>14384</v>
      </c>
      <c r="K340" s="16">
        <v>25</v>
      </c>
      <c r="L340" s="33">
        <v>43606</v>
      </c>
      <c r="M340" s="33">
        <f t="shared" si="113"/>
        <v>43634</v>
      </c>
      <c r="N340" s="4">
        <f t="shared" si="100"/>
        <v>55.857142857142854</v>
      </c>
      <c r="O340" s="18" t="s">
        <v>145</v>
      </c>
      <c r="P340" s="19">
        <f t="shared" si="101"/>
        <v>1</v>
      </c>
      <c r="Q340" s="2">
        <v>7</v>
      </c>
      <c r="R340" s="2" t="s">
        <v>42</v>
      </c>
      <c r="S340" s="21" t="s">
        <v>43</v>
      </c>
      <c r="T340" s="2">
        <v>2</v>
      </c>
      <c r="U340" s="16">
        <v>397</v>
      </c>
      <c r="V340" s="34">
        <f t="shared" si="102"/>
        <v>2.7600111234705227</v>
      </c>
      <c r="W340" s="23">
        <f t="shared" si="103"/>
        <v>13987</v>
      </c>
      <c r="X340" s="35">
        <f t="shared" si="104"/>
        <v>97.23998887652948</v>
      </c>
      <c r="Y340" s="16">
        <v>585</v>
      </c>
      <c r="Z340" s="36">
        <f t="shared" si="105"/>
        <v>4.0670189098998888</v>
      </c>
      <c r="AA340" s="16">
        <f t="shared" si="98"/>
        <v>13402</v>
      </c>
      <c r="AB340" s="32">
        <v>219</v>
      </c>
      <c r="AC340" s="26">
        <f t="shared" si="106"/>
        <v>1.6340844650052231</v>
      </c>
      <c r="AD340" s="32">
        <f t="shared" si="107"/>
        <v>13183</v>
      </c>
      <c r="AE340" s="20" t="s">
        <v>63</v>
      </c>
      <c r="AF340" s="20" t="s">
        <v>42</v>
      </c>
      <c r="AG340" s="27" t="s">
        <v>54</v>
      </c>
      <c r="AH340" s="27">
        <v>2</v>
      </c>
      <c r="AI340" s="21" t="s">
        <v>43</v>
      </c>
      <c r="AJ340" s="16">
        <v>3014</v>
      </c>
      <c r="AK340" s="29">
        <f t="shared" si="108"/>
        <v>22.489180719295629</v>
      </c>
      <c r="AL340" s="16">
        <v>731</v>
      </c>
      <c r="AM340" s="16">
        <f t="shared" si="109"/>
        <v>9438</v>
      </c>
      <c r="AN340" s="34">
        <f t="shared" si="110"/>
        <v>71.592202078434354</v>
      </c>
    </row>
    <row r="341" spans="1:40" x14ac:dyDescent="0.3">
      <c r="A341" s="15">
        <v>43535</v>
      </c>
      <c r="B341" s="30" t="s">
        <v>175</v>
      </c>
      <c r="C341" s="30">
        <v>22</v>
      </c>
      <c r="D341" s="30" t="s">
        <v>176</v>
      </c>
      <c r="E341" s="31">
        <v>43147</v>
      </c>
      <c r="F341" s="15">
        <f t="shared" si="111"/>
        <v>43314</v>
      </c>
      <c r="G341" s="32">
        <v>12000</v>
      </c>
      <c r="H341" s="32">
        <v>11990</v>
      </c>
      <c r="I341" s="32">
        <f t="shared" si="114"/>
        <v>10</v>
      </c>
      <c r="J341" s="16">
        <v>10080</v>
      </c>
      <c r="K341" s="16" t="s">
        <v>164</v>
      </c>
      <c r="L341" s="33">
        <v>43538</v>
      </c>
      <c r="M341" s="33">
        <f t="shared" si="113"/>
        <v>43566</v>
      </c>
      <c r="N341" s="4">
        <f t="shared" si="100"/>
        <v>55.857142857142854</v>
      </c>
      <c r="O341" s="18" t="s">
        <v>145</v>
      </c>
      <c r="P341" s="19">
        <f t="shared" si="101"/>
        <v>3</v>
      </c>
      <c r="Q341" s="2" t="s">
        <v>195</v>
      </c>
      <c r="R341" s="2" t="s">
        <v>44</v>
      </c>
      <c r="S341" s="28" t="s">
        <v>46</v>
      </c>
      <c r="T341" s="2">
        <v>1</v>
      </c>
      <c r="U341" s="16">
        <v>252</v>
      </c>
      <c r="V341" s="34">
        <f t="shared" si="102"/>
        <v>2.5</v>
      </c>
      <c r="W341" s="23">
        <f t="shared" si="103"/>
        <v>9828</v>
      </c>
      <c r="X341" s="35">
        <f t="shared" si="104"/>
        <v>97.5</v>
      </c>
      <c r="Y341" s="16">
        <v>570</v>
      </c>
      <c r="Z341" s="36">
        <f t="shared" si="105"/>
        <v>5.6547619047619051</v>
      </c>
      <c r="AA341" s="16">
        <f t="shared" si="98"/>
        <v>9258</v>
      </c>
      <c r="AB341" s="32">
        <v>180</v>
      </c>
      <c r="AC341" s="26">
        <f t="shared" si="106"/>
        <v>1.9442644199611148</v>
      </c>
      <c r="AD341" s="32">
        <f t="shared" si="107"/>
        <v>9078</v>
      </c>
      <c r="AE341" s="20">
        <v>1</v>
      </c>
      <c r="AF341" s="20" t="s">
        <v>44</v>
      </c>
      <c r="AG341" s="27" t="s">
        <v>45</v>
      </c>
      <c r="AH341" s="27">
        <v>1</v>
      </c>
      <c r="AI341" s="28" t="s">
        <v>46</v>
      </c>
      <c r="AJ341" s="16">
        <v>1888</v>
      </c>
      <c r="AK341" s="29">
        <f t="shared" si="108"/>
        <v>20.393173471592135</v>
      </c>
      <c r="AL341" s="16">
        <v>151</v>
      </c>
      <c r="AM341" s="16">
        <f t="shared" si="109"/>
        <v>7039</v>
      </c>
      <c r="AN341" s="34">
        <f t="shared" si="110"/>
        <v>77.539105529852392</v>
      </c>
    </row>
    <row r="342" spans="1:40" x14ac:dyDescent="0.3">
      <c r="A342" s="47">
        <v>43637</v>
      </c>
      <c r="B342" s="48" t="s">
        <v>116</v>
      </c>
      <c r="C342" s="48">
        <v>5</v>
      </c>
      <c r="D342" s="2" t="s">
        <v>45</v>
      </c>
      <c r="E342" s="47">
        <v>43250</v>
      </c>
      <c r="F342" s="47">
        <f t="shared" si="111"/>
        <v>43417</v>
      </c>
      <c r="G342" s="48">
        <v>4700</v>
      </c>
      <c r="H342" s="48">
        <v>4691</v>
      </c>
      <c r="I342" s="48">
        <f t="shared" si="114"/>
        <v>9</v>
      </c>
      <c r="J342" s="48">
        <v>4691</v>
      </c>
      <c r="K342" s="48" t="s">
        <v>97</v>
      </c>
      <c r="L342" s="47">
        <v>43643</v>
      </c>
      <c r="M342" s="47">
        <f t="shared" si="113"/>
        <v>43671</v>
      </c>
      <c r="N342" s="49">
        <f t="shared" si="100"/>
        <v>56.142857142857146</v>
      </c>
      <c r="O342" s="18" t="s">
        <v>196</v>
      </c>
      <c r="P342" s="50">
        <f t="shared" si="101"/>
        <v>6</v>
      </c>
      <c r="Q342" s="48" t="s">
        <v>100</v>
      </c>
      <c r="R342" s="48" t="s">
        <v>44</v>
      </c>
      <c r="S342" s="28" t="s">
        <v>46</v>
      </c>
      <c r="T342" s="48">
        <v>1</v>
      </c>
      <c r="U342" s="48">
        <v>98</v>
      </c>
      <c r="V342" s="51">
        <f t="shared" si="102"/>
        <v>2.0891068002558093</v>
      </c>
      <c r="W342" s="50">
        <f t="shared" si="103"/>
        <v>4593</v>
      </c>
      <c r="X342" s="35">
        <f t="shared" si="104"/>
        <v>97.91089319974418</v>
      </c>
      <c r="Y342" s="48">
        <v>172</v>
      </c>
      <c r="Z342" s="36">
        <f t="shared" si="105"/>
        <v>3.6665956086122358</v>
      </c>
      <c r="AA342" s="48">
        <f t="shared" si="98"/>
        <v>4421</v>
      </c>
      <c r="AB342" s="48">
        <v>42</v>
      </c>
      <c r="AC342" s="26">
        <f t="shared" si="106"/>
        <v>0.95001130965844827</v>
      </c>
      <c r="AD342" s="48">
        <f t="shared" si="107"/>
        <v>4379</v>
      </c>
      <c r="AE342" s="52">
        <v>4</v>
      </c>
      <c r="AF342" s="52" t="s">
        <v>44</v>
      </c>
      <c r="AG342" s="52" t="s">
        <v>45</v>
      </c>
      <c r="AH342" s="27">
        <v>1</v>
      </c>
      <c r="AI342" s="28" t="s">
        <v>46</v>
      </c>
      <c r="AJ342" s="48">
        <v>309</v>
      </c>
      <c r="AK342" s="29">
        <f t="shared" si="108"/>
        <v>6.9893689210585839</v>
      </c>
      <c r="AL342" s="48">
        <v>155</v>
      </c>
      <c r="AM342" s="48">
        <f t="shared" si="109"/>
        <v>3915</v>
      </c>
      <c r="AN342" s="51">
        <f t="shared" si="110"/>
        <v>89.403973509933778</v>
      </c>
    </row>
    <row r="343" spans="1:40" x14ac:dyDescent="0.3">
      <c r="A343" s="47">
        <v>43633</v>
      </c>
      <c r="B343" s="48" t="s">
        <v>116</v>
      </c>
      <c r="C343" s="48">
        <v>5</v>
      </c>
      <c r="D343" s="2" t="s">
        <v>45</v>
      </c>
      <c r="E343" s="47">
        <v>43250</v>
      </c>
      <c r="F343" s="47">
        <f t="shared" si="111"/>
        <v>43417</v>
      </c>
      <c r="G343" s="48">
        <v>3700</v>
      </c>
      <c r="H343" s="48">
        <v>3697</v>
      </c>
      <c r="I343" s="48">
        <f t="shared" si="114"/>
        <v>3</v>
      </c>
      <c r="J343" s="48">
        <v>3697</v>
      </c>
      <c r="K343" s="48" t="s">
        <v>97</v>
      </c>
      <c r="L343" s="47">
        <v>43643</v>
      </c>
      <c r="M343" s="47">
        <f t="shared" si="113"/>
        <v>43671</v>
      </c>
      <c r="N343" s="49">
        <f t="shared" si="100"/>
        <v>56.142857142857146</v>
      </c>
      <c r="O343" s="18" t="s">
        <v>196</v>
      </c>
      <c r="P343" s="50">
        <f t="shared" si="101"/>
        <v>10</v>
      </c>
      <c r="Q343" s="48">
        <v>9</v>
      </c>
      <c r="R343" s="52" t="s">
        <v>42</v>
      </c>
      <c r="S343" s="21" t="s">
        <v>43</v>
      </c>
      <c r="T343" s="48">
        <v>2</v>
      </c>
      <c r="U343" s="48">
        <v>128</v>
      </c>
      <c r="V343" s="51">
        <f t="shared" si="102"/>
        <v>3.4622667027319447</v>
      </c>
      <c r="W343" s="50">
        <f t="shared" si="103"/>
        <v>3569</v>
      </c>
      <c r="X343" s="35">
        <f t="shared" si="104"/>
        <v>96.537733297268062</v>
      </c>
      <c r="Y343" s="48">
        <v>150</v>
      </c>
      <c r="Z343" s="36">
        <f t="shared" si="105"/>
        <v>4.0573437922639979</v>
      </c>
      <c r="AA343" s="48">
        <f t="shared" si="98"/>
        <v>3419</v>
      </c>
      <c r="AB343" s="48">
        <v>23</v>
      </c>
      <c r="AC343" s="26">
        <f t="shared" si="106"/>
        <v>0.67271131909915183</v>
      </c>
      <c r="AD343" s="48">
        <f t="shared" si="107"/>
        <v>3396</v>
      </c>
      <c r="AE343" s="52">
        <v>2</v>
      </c>
      <c r="AF343" s="52" t="s">
        <v>44</v>
      </c>
      <c r="AG343" s="52" t="s">
        <v>45</v>
      </c>
      <c r="AH343" s="27">
        <v>1</v>
      </c>
      <c r="AI343" s="28" t="s">
        <v>46</v>
      </c>
      <c r="AJ343" s="48">
        <v>378</v>
      </c>
      <c r="AK343" s="29">
        <f t="shared" si="108"/>
        <v>11.055864287803452</v>
      </c>
      <c r="AL343" s="48">
        <v>128</v>
      </c>
      <c r="AM343" s="48">
        <f t="shared" si="109"/>
        <v>2890</v>
      </c>
      <c r="AN343" s="51">
        <f t="shared" si="110"/>
        <v>85.100117785630161</v>
      </c>
    </row>
    <row r="344" spans="1:40" x14ac:dyDescent="0.3">
      <c r="A344" s="15">
        <v>43607</v>
      </c>
      <c r="B344" s="2" t="s">
        <v>141</v>
      </c>
      <c r="C344" s="30">
        <v>16</v>
      </c>
      <c r="D344" s="30" t="s">
        <v>52</v>
      </c>
      <c r="E344" s="15">
        <v>43215</v>
      </c>
      <c r="F344" s="15">
        <f t="shared" si="111"/>
        <v>43382</v>
      </c>
      <c r="G344" s="32">
        <v>8700</v>
      </c>
      <c r="H344" s="32">
        <v>8679</v>
      </c>
      <c r="I344" s="32">
        <f t="shared" si="114"/>
        <v>21</v>
      </c>
      <c r="J344" s="16">
        <v>8679</v>
      </c>
      <c r="K344" s="16" t="s">
        <v>142</v>
      </c>
      <c r="L344" s="33">
        <v>43608</v>
      </c>
      <c r="M344" s="33">
        <f t="shared" si="113"/>
        <v>43636</v>
      </c>
      <c r="N344" s="4">
        <f t="shared" si="100"/>
        <v>56.142857142857146</v>
      </c>
      <c r="O344" s="18" t="s">
        <v>196</v>
      </c>
      <c r="P344" s="19">
        <f t="shared" si="101"/>
        <v>1</v>
      </c>
      <c r="Q344" s="2" t="s">
        <v>197</v>
      </c>
      <c r="R344" s="2" t="s">
        <v>44</v>
      </c>
      <c r="S344" s="28" t="s">
        <v>46</v>
      </c>
      <c r="T344" s="2">
        <v>1</v>
      </c>
      <c r="U344" s="16">
        <v>263</v>
      </c>
      <c r="V344" s="34">
        <f t="shared" si="102"/>
        <v>3.0303030303030303</v>
      </c>
      <c r="W344" s="23">
        <f t="shared" si="103"/>
        <v>8416</v>
      </c>
      <c r="X344" s="35">
        <f t="shared" si="104"/>
        <v>96.969696969696969</v>
      </c>
      <c r="Y344" s="16">
        <v>258</v>
      </c>
      <c r="Z344" s="36">
        <f t="shared" si="105"/>
        <v>2.9726927065330107</v>
      </c>
      <c r="AA344" s="16">
        <f t="shared" si="98"/>
        <v>8158</v>
      </c>
      <c r="AB344" s="32">
        <v>188</v>
      </c>
      <c r="AC344" s="26">
        <f t="shared" si="106"/>
        <v>2.3044863937239519</v>
      </c>
      <c r="AD344" s="32">
        <f t="shared" si="107"/>
        <v>7970</v>
      </c>
      <c r="AE344" s="20">
        <v>1</v>
      </c>
      <c r="AF344" s="20" t="s">
        <v>44</v>
      </c>
      <c r="AG344" s="27" t="s">
        <v>45</v>
      </c>
      <c r="AH344" s="27">
        <v>1</v>
      </c>
      <c r="AI344" s="28" t="s">
        <v>46</v>
      </c>
      <c r="AJ344" s="16">
        <v>1489</v>
      </c>
      <c r="AK344" s="29">
        <f t="shared" si="108"/>
        <v>18.252022554547683</v>
      </c>
      <c r="AL344" s="16">
        <v>262</v>
      </c>
      <c r="AM344" s="16">
        <f t="shared" si="109"/>
        <v>6219</v>
      </c>
      <c r="AN344" s="34">
        <f t="shared" si="110"/>
        <v>78.030112923462994</v>
      </c>
    </row>
    <row r="345" spans="1:40" x14ac:dyDescent="0.3">
      <c r="A345" s="15">
        <v>43528</v>
      </c>
      <c r="B345" s="30" t="s">
        <v>141</v>
      </c>
      <c r="C345" s="30">
        <v>16</v>
      </c>
      <c r="D345" s="2" t="s">
        <v>52</v>
      </c>
      <c r="E345" s="15">
        <v>43136</v>
      </c>
      <c r="F345" s="15">
        <f t="shared" si="111"/>
        <v>43303</v>
      </c>
      <c r="G345" s="32">
        <v>23360</v>
      </c>
      <c r="H345" s="32">
        <v>23333</v>
      </c>
      <c r="I345" s="32">
        <f t="shared" si="114"/>
        <v>27</v>
      </c>
      <c r="J345" s="16">
        <v>10235</v>
      </c>
      <c r="K345" s="16" t="s">
        <v>162</v>
      </c>
      <c r="L345" s="33">
        <v>43531</v>
      </c>
      <c r="M345" s="33">
        <f t="shared" si="113"/>
        <v>43559</v>
      </c>
      <c r="N345" s="4">
        <f t="shared" si="100"/>
        <v>56.428571428571431</v>
      </c>
      <c r="O345" s="18" t="s">
        <v>196</v>
      </c>
      <c r="P345" s="19">
        <f t="shared" si="101"/>
        <v>3</v>
      </c>
      <c r="Q345" s="2" t="s">
        <v>198</v>
      </c>
      <c r="R345" s="2" t="s">
        <v>44</v>
      </c>
      <c r="S345" s="28" t="s">
        <v>46</v>
      </c>
      <c r="T345" s="2">
        <v>1</v>
      </c>
      <c r="U345" s="16">
        <v>448</v>
      </c>
      <c r="V345" s="34">
        <f t="shared" si="102"/>
        <v>4.3771372740595993</v>
      </c>
      <c r="W345" s="23">
        <f t="shared" si="103"/>
        <v>9787</v>
      </c>
      <c r="X345" s="35">
        <f t="shared" si="104"/>
        <v>95.622862725940408</v>
      </c>
      <c r="Y345" s="16">
        <v>530</v>
      </c>
      <c r="Z345" s="36">
        <f t="shared" si="105"/>
        <v>5.1783097215437222</v>
      </c>
      <c r="AA345" s="16">
        <f t="shared" si="98"/>
        <v>9257</v>
      </c>
      <c r="AB345" s="32">
        <v>315</v>
      </c>
      <c r="AC345" s="26">
        <f t="shared" si="106"/>
        <v>3.402830290590904</v>
      </c>
      <c r="AD345" s="32">
        <f t="shared" si="107"/>
        <v>8942</v>
      </c>
      <c r="AE345" s="20">
        <v>5</v>
      </c>
      <c r="AF345" s="20" t="s">
        <v>44</v>
      </c>
      <c r="AG345" s="27" t="s">
        <v>45</v>
      </c>
      <c r="AH345" s="27">
        <v>1</v>
      </c>
      <c r="AI345" s="28" t="s">
        <v>46</v>
      </c>
      <c r="AJ345" s="16">
        <v>1647</v>
      </c>
      <c r="AK345" s="29">
        <f t="shared" si="108"/>
        <v>17.791941233661014</v>
      </c>
      <c r="AL345" s="16">
        <v>189</v>
      </c>
      <c r="AM345" s="16">
        <f t="shared" si="109"/>
        <v>7106</v>
      </c>
      <c r="AN345" s="34">
        <f t="shared" si="110"/>
        <v>79.467680608365015</v>
      </c>
    </row>
    <row r="346" spans="1:40" x14ac:dyDescent="0.3">
      <c r="A346" s="15">
        <v>43535</v>
      </c>
      <c r="B346" s="30" t="s">
        <v>175</v>
      </c>
      <c r="C346" s="30">
        <v>22</v>
      </c>
      <c r="D346" s="30" t="s">
        <v>176</v>
      </c>
      <c r="E346" s="31">
        <v>43147</v>
      </c>
      <c r="F346" s="15">
        <f t="shared" si="111"/>
        <v>43314</v>
      </c>
      <c r="G346" s="32"/>
      <c r="H346" s="32"/>
      <c r="I346" s="32"/>
      <c r="J346" s="16">
        <v>1910</v>
      </c>
      <c r="K346" s="16">
        <v>16</v>
      </c>
      <c r="L346" s="33">
        <v>43543</v>
      </c>
      <c r="M346" s="33">
        <f t="shared" si="113"/>
        <v>43571</v>
      </c>
      <c r="N346" s="4">
        <f t="shared" si="100"/>
        <v>56.571428571428569</v>
      </c>
      <c r="O346" s="18" t="s">
        <v>196</v>
      </c>
      <c r="P346" s="19">
        <f t="shared" si="101"/>
        <v>8</v>
      </c>
      <c r="Q346" s="2">
        <v>12</v>
      </c>
      <c r="R346" s="2" t="s">
        <v>44</v>
      </c>
      <c r="S346" s="28" t="s">
        <v>46</v>
      </c>
      <c r="T346" s="2">
        <v>1</v>
      </c>
      <c r="U346" s="16">
        <v>62</v>
      </c>
      <c r="V346" s="34">
        <f t="shared" si="102"/>
        <v>3.2460732984293195</v>
      </c>
      <c r="W346" s="23">
        <f t="shared" si="103"/>
        <v>1848</v>
      </c>
      <c r="X346" s="35">
        <f t="shared" si="104"/>
        <v>96.753926701570677</v>
      </c>
      <c r="Y346" s="16">
        <v>184</v>
      </c>
      <c r="Z346" s="36">
        <f t="shared" si="105"/>
        <v>9.63350785340314</v>
      </c>
      <c r="AA346" s="16">
        <f t="shared" si="98"/>
        <v>1664</v>
      </c>
      <c r="AB346" s="32">
        <v>28</v>
      </c>
      <c r="AC346" s="26">
        <f t="shared" si="106"/>
        <v>1.6826923076923077</v>
      </c>
      <c r="AD346" s="32">
        <f t="shared" si="107"/>
        <v>1636</v>
      </c>
      <c r="AE346" s="20">
        <v>2</v>
      </c>
      <c r="AF346" s="20" t="s">
        <v>42</v>
      </c>
      <c r="AG346" s="27" t="s">
        <v>54</v>
      </c>
      <c r="AH346" s="27">
        <v>2</v>
      </c>
      <c r="AI346" s="21" t="s">
        <v>43</v>
      </c>
      <c r="AJ346" s="16">
        <v>494</v>
      </c>
      <c r="AK346" s="29">
        <f t="shared" si="108"/>
        <v>29.6875</v>
      </c>
      <c r="AL346" s="16">
        <v>35</v>
      </c>
      <c r="AM346" s="16">
        <f t="shared" si="109"/>
        <v>1107</v>
      </c>
      <c r="AN346" s="34">
        <f t="shared" si="110"/>
        <v>67.665036674816619</v>
      </c>
    </row>
    <row r="347" spans="1:40" x14ac:dyDescent="0.3">
      <c r="A347" s="15">
        <v>43521</v>
      </c>
      <c r="B347" s="2" t="s">
        <v>182</v>
      </c>
      <c r="C347" s="2">
        <v>3</v>
      </c>
      <c r="D347" s="2" t="s">
        <v>45</v>
      </c>
      <c r="E347" s="15">
        <v>43126</v>
      </c>
      <c r="F347" s="15">
        <f t="shared" si="111"/>
        <v>43293</v>
      </c>
      <c r="G347" s="32">
        <v>12840</v>
      </c>
      <c r="H347" s="32">
        <v>12810</v>
      </c>
      <c r="I347" s="32">
        <f t="shared" ref="I347:I354" si="115">SUM(G347-H347)</f>
        <v>30</v>
      </c>
      <c r="J347" s="16">
        <v>2340</v>
      </c>
      <c r="K347" s="16" t="s">
        <v>158</v>
      </c>
      <c r="L347" s="33">
        <v>43524</v>
      </c>
      <c r="M347" s="33">
        <f t="shared" si="113"/>
        <v>43552</v>
      </c>
      <c r="N347" s="4">
        <f t="shared" si="100"/>
        <v>56.857142857142854</v>
      </c>
      <c r="O347" s="18" t="s">
        <v>196</v>
      </c>
      <c r="P347" s="19">
        <f t="shared" si="101"/>
        <v>3</v>
      </c>
      <c r="Q347" s="2">
        <v>12</v>
      </c>
      <c r="R347" s="2" t="s">
        <v>44</v>
      </c>
      <c r="S347" s="28" t="s">
        <v>46</v>
      </c>
      <c r="T347" s="2">
        <v>1</v>
      </c>
      <c r="U347" s="16">
        <v>42</v>
      </c>
      <c r="V347" s="34">
        <f t="shared" si="102"/>
        <v>1.7948717948717947</v>
      </c>
      <c r="W347" s="23">
        <f t="shared" si="103"/>
        <v>2298</v>
      </c>
      <c r="X347" s="35">
        <f t="shared" si="104"/>
        <v>98.205128205128204</v>
      </c>
      <c r="Y347" s="16">
        <v>177</v>
      </c>
      <c r="Z347" s="36">
        <f t="shared" si="105"/>
        <v>7.5641025641025639</v>
      </c>
      <c r="AA347" s="16">
        <f t="shared" si="98"/>
        <v>2121</v>
      </c>
      <c r="AB347" s="32">
        <v>86</v>
      </c>
      <c r="AC347" s="26">
        <f t="shared" si="106"/>
        <v>4.0546911834040547</v>
      </c>
      <c r="AD347" s="32">
        <f t="shared" si="107"/>
        <v>2035</v>
      </c>
      <c r="AE347" s="20">
        <v>3</v>
      </c>
      <c r="AF347" s="20" t="s">
        <v>44</v>
      </c>
      <c r="AG347" s="27" t="s">
        <v>45</v>
      </c>
      <c r="AH347" s="27">
        <v>1</v>
      </c>
      <c r="AI347" s="28" t="s">
        <v>46</v>
      </c>
      <c r="AJ347" s="16">
        <v>429</v>
      </c>
      <c r="AK347" s="29">
        <f t="shared" si="108"/>
        <v>20.226308345120227</v>
      </c>
      <c r="AL347" s="16">
        <v>38</v>
      </c>
      <c r="AM347" s="16">
        <f t="shared" si="109"/>
        <v>1568</v>
      </c>
      <c r="AN347" s="34">
        <f t="shared" si="110"/>
        <v>77.051597051597057</v>
      </c>
    </row>
    <row r="348" spans="1:40" x14ac:dyDescent="0.3">
      <c r="A348" s="47">
        <v>43640</v>
      </c>
      <c r="B348" s="48" t="s">
        <v>116</v>
      </c>
      <c r="C348" s="48">
        <v>5</v>
      </c>
      <c r="D348" s="2" t="s">
        <v>45</v>
      </c>
      <c r="E348" s="47">
        <v>43250</v>
      </c>
      <c r="F348" s="47">
        <f t="shared" si="111"/>
        <v>43417</v>
      </c>
      <c r="G348" s="48">
        <v>3600</v>
      </c>
      <c r="H348" s="48">
        <v>3584</v>
      </c>
      <c r="I348" s="48">
        <f t="shared" si="115"/>
        <v>16</v>
      </c>
      <c r="J348" s="48">
        <v>3584</v>
      </c>
      <c r="K348" s="48">
        <v>31</v>
      </c>
      <c r="L348" s="47">
        <v>43648</v>
      </c>
      <c r="M348" s="47">
        <f t="shared" si="113"/>
        <v>43676</v>
      </c>
      <c r="N348" s="49">
        <f t="shared" si="100"/>
        <v>56.857142857142854</v>
      </c>
      <c r="O348" s="18" t="s">
        <v>196</v>
      </c>
      <c r="P348" s="50">
        <f t="shared" si="101"/>
        <v>8</v>
      </c>
      <c r="Q348" s="48">
        <v>8</v>
      </c>
      <c r="R348" s="48" t="s">
        <v>42</v>
      </c>
      <c r="S348" s="21" t="s">
        <v>43</v>
      </c>
      <c r="T348" s="48">
        <v>2</v>
      </c>
      <c r="U348" s="48">
        <v>88</v>
      </c>
      <c r="V348" s="51">
        <f t="shared" si="102"/>
        <v>2.4553571428571428</v>
      </c>
      <c r="W348" s="50">
        <f t="shared" si="103"/>
        <v>3496</v>
      </c>
      <c r="X348" s="35">
        <f t="shared" si="104"/>
        <v>97.544642857142861</v>
      </c>
      <c r="Y348" s="48">
        <v>143</v>
      </c>
      <c r="Z348" s="36">
        <f t="shared" si="105"/>
        <v>3.9899553571428568</v>
      </c>
      <c r="AA348" s="48">
        <f t="shared" si="98"/>
        <v>3353</v>
      </c>
      <c r="AB348" s="48">
        <v>62</v>
      </c>
      <c r="AC348" s="26">
        <f t="shared" si="106"/>
        <v>1.8490903668356695</v>
      </c>
      <c r="AD348" s="48">
        <f t="shared" si="107"/>
        <v>3291</v>
      </c>
      <c r="AE348" s="52">
        <v>2</v>
      </c>
      <c r="AF348" s="52" t="s">
        <v>42</v>
      </c>
      <c r="AG348" s="52" t="s">
        <v>54</v>
      </c>
      <c r="AH348" s="27">
        <v>2</v>
      </c>
      <c r="AI348" s="21" t="s">
        <v>43</v>
      </c>
      <c r="AJ348" s="48">
        <v>333</v>
      </c>
      <c r="AK348" s="29">
        <f t="shared" si="108"/>
        <v>9.9314047121980309</v>
      </c>
      <c r="AL348" s="48">
        <v>28</v>
      </c>
      <c r="AM348" s="48">
        <f t="shared" si="109"/>
        <v>2930</v>
      </c>
      <c r="AN348" s="51">
        <f t="shared" si="110"/>
        <v>89.030689759951386</v>
      </c>
    </row>
    <row r="349" spans="1:40" x14ac:dyDescent="0.3">
      <c r="A349" s="15">
        <v>43563</v>
      </c>
      <c r="B349" s="2" t="s">
        <v>172</v>
      </c>
      <c r="C349" s="2">
        <v>8</v>
      </c>
      <c r="D349" s="2" t="s">
        <v>48</v>
      </c>
      <c r="E349" s="15">
        <v>43168</v>
      </c>
      <c r="F349" s="15">
        <f t="shared" si="111"/>
        <v>43335</v>
      </c>
      <c r="G349" s="32">
        <v>5663</v>
      </c>
      <c r="H349" s="32">
        <v>5632</v>
      </c>
      <c r="I349" s="32">
        <f t="shared" si="115"/>
        <v>31</v>
      </c>
      <c r="J349" s="16">
        <v>5192</v>
      </c>
      <c r="K349" s="16" t="s">
        <v>93</v>
      </c>
      <c r="L349" s="33">
        <v>43566</v>
      </c>
      <c r="M349" s="33">
        <f t="shared" si="113"/>
        <v>43594</v>
      </c>
      <c r="N349" s="4">
        <f t="shared" si="100"/>
        <v>56.857142857142854</v>
      </c>
      <c r="O349" s="18" t="s">
        <v>196</v>
      </c>
      <c r="P349" s="19">
        <f t="shared" si="101"/>
        <v>3</v>
      </c>
      <c r="Q349" s="2" t="s">
        <v>199</v>
      </c>
      <c r="R349" s="2" t="s">
        <v>44</v>
      </c>
      <c r="S349" s="28" t="s">
        <v>46</v>
      </c>
      <c r="T349" s="2">
        <v>1</v>
      </c>
      <c r="U349" s="16">
        <v>316</v>
      </c>
      <c r="V349" s="34">
        <f t="shared" si="102"/>
        <v>6.0862865947611713</v>
      </c>
      <c r="W349" s="23">
        <f t="shared" si="103"/>
        <v>4876</v>
      </c>
      <c r="X349" s="35">
        <f t="shared" si="104"/>
        <v>93.913713405238823</v>
      </c>
      <c r="Y349" s="16">
        <v>408</v>
      </c>
      <c r="Z349" s="36">
        <f t="shared" si="105"/>
        <v>7.8582434514637907</v>
      </c>
      <c r="AA349" s="16">
        <f t="shared" si="98"/>
        <v>4468</v>
      </c>
      <c r="AB349" s="32">
        <v>254</v>
      </c>
      <c r="AC349" s="26">
        <f t="shared" si="106"/>
        <v>5.6848701880035808</v>
      </c>
      <c r="AD349" s="32">
        <f t="shared" si="107"/>
        <v>4214</v>
      </c>
      <c r="AE349" s="20">
        <v>4</v>
      </c>
      <c r="AF349" s="20" t="s">
        <v>44</v>
      </c>
      <c r="AG349" s="27" t="s">
        <v>45</v>
      </c>
      <c r="AH349" s="27">
        <v>1</v>
      </c>
      <c r="AI349" s="28" t="s">
        <v>46</v>
      </c>
      <c r="AJ349" s="16">
        <v>658</v>
      </c>
      <c r="AK349" s="29">
        <f t="shared" si="108"/>
        <v>14.726947179946285</v>
      </c>
      <c r="AL349" s="16">
        <v>62</v>
      </c>
      <c r="AM349" s="16">
        <f t="shared" si="109"/>
        <v>3494</v>
      </c>
      <c r="AN349" s="34">
        <f t="shared" si="110"/>
        <v>82.914095870906507</v>
      </c>
    </row>
    <row r="350" spans="1:40" x14ac:dyDescent="0.3">
      <c r="A350" s="15">
        <v>43640</v>
      </c>
      <c r="B350" s="30" t="s">
        <v>124</v>
      </c>
      <c r="C350" s="30">
        <v>11</v>
      </c>
      <c r="D350" s="2" t="s">
        <v>48</v>
      </c>
      <c r="E350" s="15">
        <v>43250</v>
      </c>
      <c r="F350" s="15">
        <f t="shared" si="111"/>
        <v>43417</v>
      </c>
      <c r="G350" s="32">
        <v>6157</v>
      </c>
      <c r="H350" s="32">
        <v>6138</v>
      </c>
      <c r="I350" s="32">
        <f t="shared" si="115"/>
        <v>19</v>
      </c>
      <c r="J350" s="16">
        <v>6138</v>
      </c>
      <c r="K350" s="16">
        <v>31</v>
      </c>
      <c r="L350" s="33">
        <v>43648</v>
      </c>
      <c r="M350" s="33">
        <f t="shared" si="113"/>
        <v>43676</v>
      </c>
      <c r="N350" s="4">
        <f t="shared" si="100"/>
        <v>56.857142857142854</v>
      </c>
      <c r="O350" s="18" t="s">
        <v>196</v>
      </c>
      <c r="P350" s="19">
        <f t="shared" si="101"/>
        <v>8</v>
      </c>
      <c r="Q350" s="2">
        <v>9</v>
      </c>
      <c r="R350" s="20" t="s">
        <v>42</v>
      </c>
      <c r="S350" s="21" t="s">
        <v>43</v>
      </c>
      <c r="T350" s="2">
        <v>2</v>
      </c>
      <c r="U350" s="16">
        <v>70</v>
      </c>
      <c r="V350" s="34">
        <f t="shared" si="102"/>
        <v>1.1404366243075921</v>
      </c>
      <c r="W350" s="23">
        <f t="shared" si="103"/>
        <v>6068</v>
      </c>
      <c r="X350" s="35">
        <f t="shared" si="104"/>
        <v>98.859563375692403</v>
      </c>
      <c r="Y350" s="16">
        <v>491</v>
      </c>
      <c r="Z350" s="36">
        <f t="shared" si="105"/>
        <v>7.9993483219289674</v>
      </c>
      <c r="AA350" s="16">
        <f t="shared" si="98"/>
        <v>5577</v>
      </c>
      <c r="AB350" s="32">
        <v>274</v>
      </c>
      <c r="AC350" s="26">
        <f t="shared" si="106"/>
        <v>4.9130356822664512</v>
      </c>
      <c r="AD350" s="32">
        <f t="shared" si="107"/>
        <v>5303</v>
      </c>
      <c r="AE350" s="20">
        <v>3</v>
      </c>
      <c r="AF350" s="20" t="s">
        <v>42</v>
      </c>
      <c r="AG350" s="27" t="s">
        <v>54</v>
      </c>
      <c r="AH350" s="27">
        <v>2</v>
      </c>
      <c r="AI350" s="21" t="s">
        <v>43</v>
      </c>
      <c r="AJ350" s="16">
        <v>818</v>
      </c>
      <c r="AK350" s="29">
        <f t="shared" si="108"/>
        <v>14.66738389815313</v>
      </c>
      <c r="AL350" s="16">
        <v>1061</v>
      </c>
      <c r="AM350" s="16">
        <f t="shared" si="109"/>
        <v>3424</v>
      </c>
      <c r="AN350" s="34">
        <f t="shared" si="110"/>
        <v>64.567226098434844</v>
      </c>
    </row>
    <row r="351" spans="1:40" x14ac:dyDescent="0.3">
      <c r="A351" s="15">
        <v>43542</v>
      </c>
      <c r="B351" s="30" t="s">
        <v>175</v>
      </c>
      <c r="C351" s="30">
        <v>22</v>
      </c>
      <c r="D351" s="30" t="s">
        <v>176</v>
      </c>
      <c r="E351" s="31">
        <v>43147</v>
      </c>
      <c r="F351" s="15">
        <f t="shared" si="111"/>
        <v>43314</v>
      </c>
      <c r="G351" s="32">
        <v>12000</v>
      </c>
      <c r="H351" s="32">
        <v>11956</v>
      </c>
      <c r="I351" s="32">
        <f t="shared" si="115"/>
        <v>44</v>
      </c>
      <c r="J351" s="16">
        <v>1919</v>
      </c>
      <c r="K351" s="16" t="s">
        <v>66</v>
      </c>
      <c r="L351" s="33">
        <v>43545</v>
      </c>
      <c r="M351" s="33">
        <f t="shared" si="113"/>
        <v>43573</v>
      </c>
      <c r="N351" s="4">
        <f t="shared" si="100"/>
        <v>56.857142857142854</v>
      </c>
      <c r="O351" s="18" t="s">
        <v>196</v>
      </c>
      <c r="P351" s="19">
        <f t="shared" si="101"/>
        <v>3</v>
      </c>
      <c r="Q351" s="2">
        <v>1</v>
      </c>
      <c r="R351" s="2" t="s">
        <v>44</v>
      </c>
      <c r="S351" s="28" t="s">
        <v>46</v>
      </c>
      <c r="T351" s="2">
        <v>1</v>
      </c>
      <c r="U351" s="16">
        <v>43</v>
      </c>
      <c r="V351" s="34">
        <f t="shared" si="102"/>
        <v>2.2407503908285569</v>
      </c>
      <c r="W351" s="23">
        <f t="shared" si="103"/>
        <v>1876</v>
      </c>
      <c r="X351" s="35">
        <f t="shared" si="104"/>
        <v>97.759249609171434</v>
      </c>
      <c r="Y351" s="16">
        <v>77</v>
      </c>
      <c r="Z351" s="36">
        <f t="shared" si="105"/>
        <v>4.0125065138092753</v>
      </c>
      <c r="AA351" s="16">
        <f t="shared" si="98"/>
        <v>1799</v>
      </c>
      <c r="AB351" s="32">
        <v>54</v>
      </c>
      <c r="AC351" s="26">
        <f t="shared" si="106"/>
        <v>3.0016675931072818</v>
      </c>
      <c r="AD351" s="32">
        <f t="shared" si="107"/>
        <v>1745</v>
      </c>
      <c r="AE351" s="20">
        <v>1</v>
      </c>
      <c r="AF351" s="20" t="s">
        <v>44</v>
      </c>
      <c r="AG351" s="27" t="s">
        <v>45</v>
      </c>
      <c r="AH351" s="27">
        <v>1</v>
      </c>
      <c r="AI351" s="28" t="s">
        <v>46</v>
      </c>
      <c r="AJ351" s="16">
        <v>247</v>
      </c>
      <c r="AK351" s="29">
        <f t="shared" si="108"/>
        <v>13.729849916620344</v>
      </c>
      <c r="AL351" s="16">
        <v>31</v>
      </c>
      <c r="AM351" s="16">
        <f t="shared" si="109"/>
        <v>1467</v>
      </c>
      <c r="AN351" s="34">
        <f t="shared" si="110"/>
        <v>84.068767908309468</v>
      </c>
    </row>
    <row r="352" spans="1:40" x14ac:dyDescent="0.3">
      <c r="A352" s="15">
        <v>43528</v>
      </c>
      <c r="B352" s="2" t="s">
        <v>58</v>
      </c>
      <c r="C352" s="2">
        <v>1</v>
      </c>
      <c r="D352" s="2" t="s">
        <v>54</v>
      </c>
      <c r="E352" s="15">
        <v>43137</v>
      </c>
      <c r="F352" s="15">
        <f t="shared" si="111"/>
        <v>43304</v>
      </c>
      <c r="G352" s="32">
        <v>8800</v>
      </c>
      <c r="H352" s="32">
        <v>8787</v>
      </c>
      <c r="I352" s="32">
        <f t="shared" si="115"/>
        <v>13</v>
      </c>
      <c r="J352" s="16">
        <v>8787</v>
      </c>
      <c r="K352" s="16">
        <v>15</v>
      </c>
      <c r="L352" s="33">
        <v>43536</v>
      </c>
      <c r="M352" s="33">
        <f t="shared" si="113"/>
        <v>43564</v>
      </c>
      <c r="N352" s="4">
        <f t="shared" si="100"/>
        <v>57</v>
      </c>
      <c r="O352" s="18" t="s">
        <v>196</v>
      </c>
      <c r="P352" s="19">
        <f t="shared" si="101"/>
        <v>8</v>
      </c>
      <c r="Q352" s="2">
        <v>8</v>
      </c>
      <c r="R352" s="2" t="s">
        <v>42</v>
      </c>
      <c r="S352" s="21" t="s">
        <v>43</v>
      </c>
      <c r="T352" s="2">
        <v>2</v>
      </c>
      <c r="U352" s="16">
        <v>187</v>
      </c>
      <c r="V352" s="34">
        <f t="shared" si="102"/>
        <v>2.1281438488676452</v>
      </c>
      <c r="W352" s="23">
        <f t="shared" si="103"/>
        <v>8600</v>
      </c>
      <c r="X352" s="35">
        <f t="shared" si="104"/>
        <v>97.871856151132349</v>
      </c>
      <c r="Y352" s="16">
        <v>556</v>
      </c>
      <c r="Z352" s="36">
        <f t="shared" si="105"/>
        <v>6.3275293046546031</v>
      </c>
      <c r="AA352" s="16">
        <f t="shared" si="98"/>
        <v>8044</v>
      </c>
      <c r="AB352" s="32">
        <v>200</v>
      </c>
      <c r="AC352" s="26">
        <f t="shared" si="106"/>
        <v>2.4863252113376428</v>
      </c>
      <c r="AD352" s="32">
        <f t="shared" si="107"/>
        <v>7844</v>
      </c>
      <c r="AE352" s="20">
        <v>4</v>
      </c>
      <c r="AF352" s="20" t="s">
        <v>42</v>
      </c>
      <c r="AG352" s="27" t="s">
        <v>54</v>
      </c>
      <c r="AH352" s="27">
        <v>2</v>
      </c>
      <c r="AI352" s="21" t="s">
        <v>43</v>
      </c>
      <c r="AJ352" s="16">
        <v>893</v>
      </c>
      <c r="AK352" s="29">
        <f t="shared" si="108"/>
        <v>11.101442068622577</v>
      </c>
      <c r="AL352" s="16">
        <v>153</v>
      </c>
      <c r="AM352" s="16">
        <f t="shared" si="109"/>
        <v>6798</v>
      </c>
      <c r="AN352" s="34">
        <f t="shared" si="110"/>
        <v>86.664966853646092</v>
      </c>
    </row>
    <row r="353" spans="1:40" x14ac:dyDescent="0.3">
      <c r="A353" s="47">
        <v>43644</v>
      </c>
      <c r="B353" s="48" t="s">
        <v>116</v>
      </c>
      <c r="C353" s="48">
        <v>5</v>
      </c>
      <c r="D353" s="2" t="s">
        <v>45</v>
      </c>
      <c r="E353" s="47">
        <v>43250</v>
      </c>
      <c r="F353" s="47">
        <f t="shared" si="111"/>
        <v>43417</v>
      </c>
      <c r="G353" s="48">
        <v>4600</v>
      </c>
      <c r="H353" s="48">
        <v>4587</v>
      </c>
      <c r="I353" s="48">
        <f t="shared" si="115"/>
        <v>13</v>
      </c>
      <c r="J353" s="48">
        <v>4587</v>
      </c>
      <c r="K353" s="48" t="s">
        <v>105</v>
      </c>
      <c r="L353" s="47">
        <v>43650</v>
      </c>
      <c r="M353" s="47">
        <f t="shared" si="113"/>
        <v>43678</v>
      </c>
      <c r="N353" s="49">
        <f t="shared" si="100"/>
        <v>57.142857142857146</v>
      </c>
      <c r="O353" s="18" t="s">
        <v>196</v>
      </c>
      <c r="P353" s="50">
        <f t="shared" si="101"/>
        <v>6</v>
      </c>
      <c r="Q353" s="48">
        <v>10</v>
      </c>
      <c r="R353" s="48" t="s">
        <v>44</v>
      </c>
      <c r="S353" s="28" t="s">
        <v>46</v>
      </c>
      <c r="T353" s="48">
        <v>1</v>
      </c>
      <c r="U353" s="48">
        <v>117</v>
      </c>
      <c r="V353" s="51">
        <f t="shared" si="102"/>
        <v>2.5506867233485937</v>
      </c>
      <c r="W353" s="50">
        <f t="shared" si="103"/>
        <v>4470</v>
      </c>
      <c r="X353" s="35">
        <f t="shared" si="104"/>
        <v>97.449313276651409</v>
      </c>
      <c r="Y353" s="48">
        <v>171</v>
      </c>
      <c r="Z353" s="36">
        <f t="shared" si="105"/>
        <v>3.727926749509483</v>
      </c>
      <c r="AA353" s="48">
        <f t="shared" si="98"/>
        <v>4299</v>
      </c>
      <c r="AB353" s="48">
        <v>37</v>
      </c>
      <c r="AC353" s="26">
        <f t="shared" si="106"/>
        <v>0.86066527099325429</v>
      </c>
      <c r="AD353" s="48">
        <f t="shared" si="107"/>
        <v>4262</v>
      </c>
      <c r="AE353" s="52">
        <v>2</v>
      </c>
      <c r="AF353" s="52" t="s">
        <v>44</v>
      </c>
      <c r="AG353" s="52" t="s">
        <v>45</v>
      </c>
      <c r="AH353" s="27">
        <v>1</v>
      </c>
      <c r="AI353" s="28" t="s">
        <v>46</v>
      </c>
      <c r="AJ353" s="48">
        <v>561</v>
      </c>
      <c r="AK353" s="29">
        <f t="shared" si="108"/>
        <v>13.049546406140964</v>
      </c>
      <c r="AL353" s="48">
        <v>118</v>
      </c>
      <c r="AM353" s="48">
        <f t="shared" si="109"/>
        <v>3583</v>
      </c>
      <c r="AN353" s="51">
        <f t="shared" si="110"/>
        <v>84.068512435476308</v>
      </c>
    </row>
    <row r="354" spans="1:40" x14ac:dyDescent="0.3">
      <c r="A354" s="15">
        <v>43612</v>
      </c>
      <c r="B354" s="2" t="s">
        <v>150</v>
      </c>
      <c r="C354" s="2">
        <v>13</v>
      </c>
      <c r="D354" s="2" t="s">
        <v>62</v>
      </c>
      <c r="E354" s="15">
        <v>43215</v>
      </c>
      <c r="F354" s="15">
        <f t="shared" si="111"/>
        <v>43382</v>
      </c>
      <c r="G354" s="32">
        <v>10300</v>
      </c>
      <c r="H354" s="32">
        <v>10292</v>
      </c>
      <c r="I354" s="32">
        <f t="shared" si="115"/>
        <v>8</v>
      </c>
      <c r="J354" s="16">
        <v>6100</v>
      </c>
      <c r="K354" s="16" t="s">
        <v>149</v>
      </c>
      <c r="L354" s="33">
        <v>43615</v>
      </c>
      <c r="M354" s="33">
        <f t="shared" si="113"/>
        <v>43643</v>
      </c>
      <c r="N354" s="4">
        <f t="shared" si="100"/>
        <v>57.142857142857146</v>
      </c>
      <c r="O354" s="18" t="s">
        <v>196</v>
      </c>
      <c r="P354" s="19">
        <f t="shared" si="101"/>
        <v>3</v>
      </c>
      <c r="Q354" s="2" t="s">
        <v>81</v>
      </c>
      <c r="R354" s="2" t="s">
        <v>44</v>
      </c>
      <c r="S354" s="28" t="s">
        <v>46</v>
      </c>
      <c r="T354" s="2">
        <v>1</v>
      </c>
      <c r="U354" s="16">
        <v>195</v>
      </c>
      <c r="V354" s="34">
        <f t="shared" si="102"/>
        <v>3.1967213114754096</v>
      </c>
      <c r="W354" s="23">
        <f t="shared" si="103"/>
        <v>5905</v>
      </c>
      <c r="X354" s="35">
        <f t="shared" si="104"/>
        <v>96.803278688524586</v>
      </c>
      <c r="Y354" s="16">
        <v>201</v>
      </c>
      <c r="Z354" s="36">
        <f t="shared" si="105"/>
        <v>3.2950819672131146</v>
      </c>
      <c r="AA354" s="16">
        <f t="shared" si="98"/>
        <v>5704</v>
      </c>
      <c r="AB354" s="32">
        <v>213</v>
      </c>
      <c r="AC354" s="26">
        <f t="shared" si="106"/>
        <v>3.7342215988779803</v>
      </c>
      <c r="AD354" s="32">
        <f t="shared" si="107"/>
        <v>5491</v>
      </c>
      <c r="AE354" s="20">
        <v>3</v>
      </c>
      <c r="AF354" s="20" t="s">
        <v>44</v>
      </c>
      <c r="AG354" s="27" t="s">
        <v>45</v>
      </c>
      <c r="AH354" s="27">
        <v>1</v>
      </c>
      <c r="AI354" s="28" t="s">
        <v>46</v>
      </c>
      <c r="AJ354" s="16">
        <v>1040</v>
      </c>
      <c r="AK354" s="29">
        <f t="shared" si="108"/>
        <v>18.232819074333801</v>
      </c>
      <c r="AL354" s="16">
        <v>52</v>
      </c>
      <c r="AM354" s="16">
        <f t="shared" si="109"/>
        <v>4399</v>
      </c>
      <c r="AN354" s="34">
        <f t="shared" si="110"/>
        <v>80.112912037880164</v>
      </c>
    </row>
    <row r="355" spans="1:40" ht="24" x14ac:dyDescent="0.3">
      <c r="A355" s="15">
        <v>43528</v>
      </c>
      <c r="B355" s="30" t="s">
        <v>141</v>
      </c>
      <c r="C355" s="30">
        <v>16</v>
      </c>
      <c r="D355" s="30" t="s">
        <v>52</v>
      </c>
      <c r="E355" s="15">
        <v>43136</v>
      </c>
      <c r="F355" s="15">
        <f t="shared" si="111"/>
        <v>43303</v>
      </c>
      <c r="G355" s="32"/>
      <c r="H355" s="32"/>
      <c r="I355" s="32"/>
      <c r="J355" s="16">
        <v>13098</v>
      </c>
      <c r="K355" s="16">
        <v>15</v>
      </c>
      <c r="L355" s="33">
        <v>43536</v>
      </c>
      <c r="M355" s="33">
        <f t="shared" si="113"/>
        <v>43564</v>
      </c>
      <c r="N355" s="4">
        <f t="shared" si="100"/>
        <v>57.142857142857146</v>
      </c>
      <c r="O355" s="18" t="s">
        <v>196</v>
      </c>
      <c r="P355" s="19">
        <f t="shared" si="101"/>
        <v>8</v>
      </c>
      <c r="Q355" s="2" t="s">
        <v>107</v>
      </c>
      <c r="R355" s="2" t="s">
        <v>44</v>
      </c>
      <c r="S355" s="28" t="s">
        <v>46</v>
      </c>
      <c r="T355" s="2">
        <v>1</v>
      </c>
      <c r="U355" s="16">
        <v>664</v>
      </c>
      <c r="V355" s="34">
        <f t="shared" si="102"/>
        <v>5.0694762559169337</v>
      </c>
      <c r="W355" s="23">
        <f t="shared" si="103"/>
        <v>12434</v>
      </c>
      <c r="X355" s="35">
        <f t="shared" si="104"/>
        <v>94.930523744083061</v>
      </c>
      <c r="Y355" s="16">
        <v>1132</v>
      </c>
      <c r="Z355" s="36">
        <f t="shared" si="105"/>
        <v>8.642540845930677</v>
      </c>
      <c r="AA355" s="16">
        <f t="shared" si="98"/>
        <v>11302</v>
      </c>
      <c r="AB355" s="32">
        <v>496</v>
      </c>
      <c r="AC355" s="26">
        <f t="shared" si="106"/>
        <v>4.3886037869403642</v>
      </c>
      <c r="AD355" s="32">
        <f t="shared" si="107"/>
        <v>10806</v>
      </c>
      <c r="AE355" s="20">
        <v>5</v>
      </c>
      <c r="AF355" s="20" t="s">
        <v>53</v>
      </c>
      <c r="AG355" s="27" t="s">
        <v>54</v>
      </c>
      <c r="AH355" s="27">
        <v>3</v>
      </c>
      <c r="AI355" s="21" t="s">
        <v>55</v>
      </c>
      <c r="AJ355" s="16">
        <v>2367</v>
      </c>
      <c r="AK355" s="29">
        <f t="shared" si="108"/>
        <v>20.943195894531943</v>
      </c>
      <c r="AL355" s="16">
        <v>252</v>
      </c>
      <c r="AM355" s="16">
        <f t="shared" si="109"/>
        <v>8187</v>
      </c>
      <c r="AN355" s="34">
        <f t="shared" si="110"/>
        <v>75.763464741810111</v>
      </c>
    </row>
    <row r="356" spans="1:40" x14ac:dyDescent="0.3">
      <c r="A356" s="15">
        <v>43535</v>
      </c>
      <c r="B356" s="2" t="s">
        <v>58</v>
      </c>
      <c r="C356" s="2">
        <v>1</v>
      </c>
      <c r="D356" s="2" t="s">
        <v>54</v>
      </c>
      <c r="E356" s="15">
        <v>43137</v>
      </c>
      <c r="F356" s="15">
        <f t="shared" si="111"/>
        <v>43304</v>
      </c>
      <c r="G356" s="32">
        <v>8600</v>
      </c>
      <c r="H356" s="32">
        <v>8589</v>
      </c>
      <c r="I356" s="32">
        <f>SUM(G356-H356)</f>
        <v>11</v>
      </c>
      <c r="J356" s="16">
        <v>2520</v>
      </c>
      <c r="K356" s="16" t="s">
        <v>164</v>
      </c>
      <c r="L356" s="33">
        <v>43538</v>
      </c>
      <c r="M356" s="33">
        <f t="shared" si="113"/>
        <v>43566</v>
      </c>
      <c r="N356" s="4">
        <f t="shared" si="100"/>
        <v>57.285714285714285</v>
      </c>
      <c r="O356" s="18" t="s">
        <v>196</v>
      </c>
      <c r="P356" s="19">
        <f t="shared" si="101"/>
        <v>3</v>
      </c>
      <c r="Q356" s="2">
        <v>2</v>
      </c>
      <c r="R356" s="2" t="s">
        <v>44</v>
      </c>
      <c r="S356" s="28" t="s">
        <v>46</v>
      </c>
      <c r="T356" s="2">
        <v>1</v>
      </c>
      <c r="U356" s="16">
        <v>74</v>
      </c>
      <c r="V356" s="34">
        <f t="shared" si="102"/>
        <v>2.9365079365079363</v>
      </c>
      <c r="W356" s="23">
        <f t="shared" si="103"/>
        <v>2446</v>
      </c>
      <c r="X356" s="35">
        <f t="shared" si="104"/>
        <v>97.063492063492063</v>
      </c>
      <c r="Y356" s="16">
        <v>145</v>
      </c>
      <c r="Z356" s="36">
        <f t="shared" si="105"/>
        <v>5.753968253968254</v>
      </c>
      <c r="AA356" s="16">
        <f t="shared" si="98"/>
        <v>2301</v>
      </c>
      <c r="AB356" s="32">
        <v>107</v>
      </c>
      <c r="AC356" s="26">
        <f t="shared" si="106"/>
        <v>4.6501521077792267</v>
      </c>
      <c r="AD356" s="32">
        <f t="shared" si="107"/>
        <v>2194</v>
      </c>
      <c r="AE356" s="20">
        <v>1</v>
      </c>
      <c r="AF356" s="20" t="s">
        <v>44</v>
      </c>
      <c r="AG356" s="27" t="s">
        <v>45</v>
      </c>
      <c r="AH356" s="27">
        <v>1</v>
      </c>
      <c r="AI356" s="28" t="s">
        <v>46</v>
      </c>
      <c r="AJ356" s="16">
        <v>328</v>
      </c>
      <c r="AK356" s="29">
        <f t="shared" si="108"/>
        <v>14.254671881790525</v>
      </c>
      <c r="AL356" s="16">
        <v>38</v>
      </c>
      <c r="AM356" s="16">
        <f t="shared" si="109"/>
        <v>1828</v>
      </c>
      <c r="AN356" s="34">
        <f t="shared" si="110"/>
        <v>83.318140382862353</v>
      </c>
    </row>
    <row r="357" spans="1:40" x14ac:dyDescent="0.3">
      <c r="A357" s="15">
        <v>43535</v>
      </c>
      <c r="B357" s="30" t="s">
        <v>141</v>
      </c>
      <c r="C357" s="2">
        <v>16</v>
      </c>
      <c r="D357" s="30" t="s">
        <v>52</v>
      </c>
      <c r="E357" s="15">
        <v>43136</v>
      </c>
      <c r="F357" s="15">
        <f t="shared" si="111"/>
        <v>43303</v>
      </c>
      <c r="G357" s="32">
        <v>19580</v>
      </c>
      <c r="H357" s="32">
        <v>19539</v>
      </c>
      <c r="I357" s="32">
        <f>SUM(G357-H357)</f>
        <v>41</v>
      </c>
      <c r="J357" s="16">
        <v>14616</v>
      </c>
      <c r="K357" s="16" t="s">
        <v>164</v>
      </c>
      <c r="L357" s="33">
        <v>43538</v>
      </c>
      <c r="M357" s="33">
        <f t="shared" si="113"/>
        <v>43566</v>
      </c>
      <c r="N357" s="4">
        <f t="shared" si="100"/>
        <v>57.428571428571431</v>
      </c>
      <c r="O357" s="18" t="s">
        <v>196</v>
      </c>
      <c r="P357" s="19">
        <f t="shared" si="101"/>
        <v>3</v>
      </c>
      <c r="Q357" s="2" t="s">
        <v>107</v>
      </c>
      <c r="R357" s="2" t="s">
        <v>44</v>
      </c>
      <c r="S357" s="28" t="s">
        <v>46</v>
      </c>
      <c r="T357" s="2">
        <v>1</v>
      </c>
      <c r="U357" s="16">
        <v>657</v>
      </c>
      <c r="V357" s="34">
        <f t="shared" si="102"/>
        <v>4.4950738916256157</v>
      </c>
      <c r="W357" s="23">
        <f t="shared" si="103"/>
        <v>13959</v>
      </c>
      <c r="X357" s="35">
        <f t="shared" si="104"/>
        <v>95.504926108374391</v>
      </c>
      <c r="Y357" s="16">
        <v>742</v>
      </c>
      <c r="Z357" s="36">
        <f t="shared" si="105"/>
        <v>5.0766283524904212</v>
      </c>
      <c r="AA357" s="16">
        <f t="shared" ref="AA357:AA420" si="116">SUM(J357-U357-Y357)</f>
        <v>13217</v>
      </c>
      <c r="AB357" s="32">
        <v>363</v>
      </c>
      <c r="AC357" s="26">
        <f t="shared" si="106"/>
        <v>2.7464628887039417</v>
      </c>
      <c r="AD357" s="32">
        <f t="shared" si="107"/>
        <v>12854</v>
      </c>
      <c r="AE357" s="20" t="s">
        <v>81</v>
      </c>
      <c r="AF357" s="20" t="s">
        <v>44</v>
      </c>
      <c r="AG357" s="27" t="s">
        <v>45</v>
      </c>
      <c r="AH357" s="27">
        <v>1</v>
      </c>
      <c r="AI357" s="28" t="s">
        <v>46</v>
      </c>
      <c r="AJ357" s="16">
        <v>2341</v>
      </c>
      <c r="AK357" s="29">
        <f t="shared" si="108"/>
        <v>17.712037527426798</v>
      </c>
      <c r="AL357" s="16">
        <v>219</v>
      </c>
      <c r="AM357" s="16">
        <f t="shared" si="109"/>
        <v>10294</v>
      </c>
      <c r="AN357" s="34">
        <f t="shared" si="110"/>
        <v>80.084020538353812</v>
      </c>
    </row>
    <row r="358" spans="1:40" x14ac:dyDescent="0.3">
      <c r="A358" s="15">
        <v>43521</v>
      </c>
      <c r="B358" s="2" t="s">
        <v>182</v>
      </c>
      <c r="C358" s="2">
        <v>3</v>
      </c>
      <c r="D358" s="2" t="s">
        <v>45</v>
      </c>
      <c r="E358" s="15">
        <v>43126</v>
      </c>
      <c r="F358" s="15">
        <f t="shared" si="111"/>
        <v>43293</v>
      </c>
      <c r="G358" s="32"/>
      <c r="H358" s="32"/>
      <c r="I358" s="32"/>
      <c r="J358" s="16">
        <v>10470</v>
      </c>
      <c r="K358" s="16">
        <v>14</v>
      </c>
      <c r="L358" s="33">
        <v>43529</v>
      </c>
      <c r="M358" s="33">
        <f t="shared" si="113"/>
        <v>43557</v>
      </c>
      <c r="N358" s="4">
        <f t="shared" si="100"/>
        <v>57.571428571428569</v>
      </c>
      <c r="O358" s="18" t="s">
        <v>196</v>
      </c>
      <c r="P358" s="19">
        <f t="shared" si="101"/>
        <v>8</v>
      </c>
      <c r="Q358" s="2">
        <v>8</v>
      </c>
      <c r="R358" s="2" t="s">
        <v>42</v>
      </c>
      <c r="S358" s="21" t="s">
        <v>43</v>
      </c>
      <c r="T358" s="2">
        <v>2</v>
      </c>
      <c r="U358" s="16">
        <v>245</v>
      </c>
      <c r="V358" s="34">
        <f t="shared" si="102"/>
        <v>2.3400191021967527</v>
      </c>
      <c r="W358" s="23">
        <f t="shared" si="103"/>
        <v>10225</v>
      </c>
      <c r="X358" s="35">
        <f t="shared" si="104"/>
        <v>97.659980897803251</v>
      </c>
      <c r="Y358" s="16">
        <v>1140</v>
      </c>
      <c r="Z358" s="36">
        <f t="shared" si="105"/>
        <v>10.888252148997136</v>
      </c>
      <c r="AA358" s="16">
        <f t="shared" si="116"/>
        <v>9085</v>
      </c>
      <c r="AB358" s="32">
        <v>398</v>
      </c>
      <c r="AC358" s="26">
        <f t="shared" si="106"/>
        <v>4.38084755090809</v>
      </c>
      <c r="AD358" s="32">
        <f t="shared" si="107"/>
        <v>8687</v>
      </c>
      <c r="AE358" s="20">
        <v>2</v>
      </c>
      <c r="AF358" s="20" t="s">
        <v>42</v>
      </c>
      <c r="AG358" s="27" t="s">
        <v>54</v>
      </c>
      <c r="AH358" s="27">
        <v>2</v>
      </c>
      <c r="AI358" s="21" t="s">
        <v>43</v>
      </c>
      <c r="AJ358" s="16">
        <v>1870</v>
      </c>
      <c r="AK358" s="29">
        <f t="shared" si="108"/>
        <v>20.583379196477711</v>
      </c>
      <c r="AL358" s="16">
        <v>201</v>
      </c>
      <c r="AM358" s="16">
        <f t="shared" si="109"/>
        <v>6616</v>
      </c>
      <c r="AN358" s="34">
        <f t="shared" si="110"/>
        <v>76.159778980085179</v>
      </c>
    </row>
    <row r="359" spans="1:40" x14ac:dyDescent="0.3">
      <c r="A359" s="15">
        <v>43528</v>
      </c>
      <c r="B359" s="2" t="s">
        <v>182</v>
      </c>
      <c r="C359" s="2">
        <v>3</v>
      </c>
      <c r="D359" s="2" t="s">
        <v>45</v>
      </c>
      <c r="E359" s="15">
        <v>43126</v>
      </c>
      <c r="F359" s="15">
        <f t="shared" si="111"/>
        <v>43293</v>
      </c>
      <c r="G359" s="32">
        <v>10700</v>
      </c>
      <c r="H359" s="32">
        <v>10578</v>
      </c>
      <c r="I359" s="32">
        <f t="shared" ref="I359:I364" si="117">SUM(G359-H359)</f>
        <v>122</v>
      </c>
      <c r="J359" s="16">
        <v>7560</v>
      </c>
      <c r="K359" s="16" t="s">
        <v>162</v>
      </c>
      <c r="L359" s="33">
        <v>43531</v>
      </c>
      <c r="M359" s="33">
        <f t="shared" si="113"/>
        <v>43559</v>
      </c>
      <c r="N359" s="4">
        <f t="shared" si="100"/>
        <v>57.857142857142854</v>
      </c>
      <c r="O359" s="18" t="s">
        <v>196</v>
      </c>
      <c r="P359" s="19">
        <f t="shared" si="101"/>
        <v>3</v>
      </c>
      <c r="Q359" s="2" t="s">
        <v>107</v>
      </c>
      <c r="R359" s="2" t="s">
        <v>44</v>
      </c>
      <c r="S359" s="28" t="s">
        <v>46</v>
      </c>
      <c r="T359" s="2">
        <v>1</v>
      </c>
      <c r="U359" s="16">
        <v>142</v>
      </c>
      <c r="V359" s="34">
        <f t="shared" si="102"/>
        <v>1.8783068783068784</v>
      </c>
      <c r="W359" s="23">
        <f t="shared" si="103"/>
        <v>7418</v>
      </c>
      <c r="X359" s="35">
        <f t="shared" si="104"/>
        <v>98.121693121693127</v>
      </c>
      <c r="Y359" s="16">
        <v>558</v>
      </c>
      <c r="Z359" s="36">
        <f t="shared" si="105"/>
        <v>7.3809523809523814</v>
      </c>
      <c r="AA359" s="16">
        <f t="shared" si="116"/>
        <v>6860</v>
      </c>
      <c r="AB359" s="32">
        <v>420</v>
      </c>
      <c r="AC359" s="26">
        <f t="shared" si="106"/>
        <v>6.1224489795918364</v>
      </c>
      <c r="AD359" s="32">
        <f t="shared" si="107"/>
        <v>6440</v>
      </c>
      <c r="AE359" s="20" t="s">
        <v>75</v>
      </c>
      <c r="AF359" s="20" t="s">
        <v>44</v>
      </c>
      <c r="AG359" s="27" t="s">
        <v>45</v>
      </c>
      <c r="AH359" s="27">
        <v>1</v>
      </c>
      <c r="AI359" s="28" t="s">
        <v>46</v>
      </c>
      <c r="AJ359" s="16">
        <v>1164</v>
      </c>
      <c r="AK359" s="29">
        <f t="shared" si="108"/>
        <v>16.96793002915452</v>
      </c>
      <c r="AL359" s="16">
        <v>141</v>
      </c>
      <c r="AM359" s="16">
        <f t="shared" si="109"/>
        <v>5135</v>
      </c>
      <c r="AN359" s="34">
        <f t="shared" si="110"/>
        <v>79.736024844720504</v>
      </c>
    </row>
    <row r="360" spans="1:40" x14ac:dyDescent="0.3">
      <c r="A360" s="47">
        <v>43647</v>
      </c>
      <c r="B360" s="48" t="s">
        <v>116</v>
      </c>
      <c r="C360" s="48">
        <v>5</v>
      </c>
      <c r="D360" s="2" t="s">
        <v>45</v>
      </c>
      <c r="E360" s="47">
        <v>43250</v>
      </c>
      <c r="F360" s="47">
        <f t="shared" si="111"/>
        <v>43417</v>
      </c>
      <c r="G360" s="48">
        <v>3600</v>
      </c>
      <c r="H360" s="48">
        <v>3595</v>
      </c>
      <c r="I360" s="48">
        <f t="shared" si="117"/>
        <v>5</v>
      </c>
      <c r="J360" s="48">
        <v>3595</v>
      </c>
      <c r="K360" s="48">
        <v>32</v>
      </c>
      <c r="L360" s="47">
        <v>43655</v>
      </c>
      <c r="M360" s="47">
        <f t="shared" si="113"/>
        <v>43683</v>
      </c>
      <c r="N360" s="49">
        <f t="shared" si="100"/>
        <v>57.857142857142854</v>
      </c>
      <c r="O360" s="18" t="s">
        <v>196</v>
      </c>
      <c r="P360" s="50">
        <f t="shared" si="101"/>
        <v>8</v>
      </c>
      <c r="Q360" s="48" t="s">
        <v>200</v>
      </c>
      <c r="R360" s="48" t="s">
        <v>42</v>
      </c>
      <c r="S360" s="21" t="s">
        <v>43</v>
      </c>
      <c r="T360" s="48">
        <v>2</v>
      </c>
      <c r="U360" s="48">
        <v>81</v>
      </c>
      <c r="V360" s="51">
        <f t="shared" si="102"/>
        <v>2.2531293463143252</v>
      </c>
      <c r="W360" s="50">
        <f t="shared" si="103"/>
        <v>3514</v>
      </c>
      <c r="X360" s="35">
        <f t="shared" si="104"/>
        <v>97.746870653685676</v>
      </c>
      <c r="Y360" s="48">
        <v>140</v>
      </c>
      <c r="Z360" s="36">
        <f t="shared" si="105"/>
        <v>3.8942976356050067</v>
      </c>
      <c r="AA360" s="48">
        <f t="shared" si="116"/>
        <v>3374</v>
      </c>
      <c r="AB360" s="48">
        <v>231</v>
      </c>
      <c r="AC360" s="26">
        <f t="shared" si="106"/>
        <v>6.8464730290456428</v>
      </c>
      <c r="AD360" s="48">
        <f t="shared" si="107"/>
        <v>3143</v>
      </c>
      <c r="AE360" s="52">
        <v>4</v>
      </c>
      <c r="AF360" s="52" t="s">
        <v>42</v>
      </c>
      <c r="AG360" s="52" t="s">
        <v>54</v>
      </c>
      <c r="AH360" s="27">
        <v>2</v>
      </c>
      <c r="AI360" s="21" t="s">
        <v>43</v>
      </c>
      <c r="AJ360" s="48">
        <v>320</v>
      </c>
      <c r="AK360" s="29">
        <f t="shared" si="108"/>
        <v>9.4842916419679906</v>
      </c>
      <c r="AL360" s="48">
        <v>216</v>
      </c>
      <c r="AM360" s="48">
        <f t="shared" si="109"/>
        <v>2607</v>
      </c>
      <c r="AN360" s="51">
        <f t="shared" si="110"/>
        <v>82.946229716831056</v>
      </c>
    </row>
    <row r="361" spans="1:40" x14ac:dyDescent="0.3">
      <c r="A361" s="15">
        <v>43647</v>
      </c>
      <c r="B361" s="30" t="s">
        <v>124</v>
      </c>
      <c r="C361" s="30">
        <v>11</v>
      </c>
      <c r="D361" s="2" t="s">
        <v>48</v>
      </c>
      <c r="E361" s="15">
        <v>43250</v>
      </c>
      <c r="F361" s="15">
        <f t="shared" si="111"/>
        <v>43417</v>
      </c>
      <c r="G361" s="32">
        <v>5195</v>
      </c>
      <c r="H361" s="32">
        <v>5188</v>
      </c>
      <c r="I361" s="32">
        <f t="shared" si="117"/>
        <v>7</v>
      </c>
      <c r="J361" s="16">
        <v>5188</v>
      </c>
      <c r="K361" s="16">
        <v>32</v>
      </c>
      <c r="L361" s="33">
        <v>43655</v>
      </c>
      <c r="M361" s="33">
        <f t="shared" si="113"/>
        <v>43683</v>
      </c>
      <c r="N361" s="4">
        <f t="shared" si="100"/>
        <v>57.857142857142854</v>
      </c>
      <c r="O361" s="18" t="s">
        <v>196</v>
      </c>
      <c r="P361" s="19">
        <f t="shared" si="101"/>
        <v>8</v>
      </c>
      <c r="Q361" s="2">
        <v>8</v>
      </c>
      <c r="R361" s="2" t="s">
        <v>42</v>
      </c>
      <c r="S361" s="21" t="s">
        <v>43</v>
      </c>
      <c r="T361" s="2">
        <v>2</v>
      </c>
      <c r="U361" s="16">
        <v>90</v>
      </c>
      <c r="V361" s="34">
        <f t="shared" si="102"/>
        <v>1.7347725520431765</v>
      </c>
      <c r="W361" s="23">
        <f t="shared" si="103"/>
        <v>5098</v>
      </c>
      <c r="X361" s="35">
        <f t="shared" si="104"/>
        <v>98.265227447956832</v>
      </c>
      <c r="Y361" s="16">
        <v>351</v>
      </c>
      <c r="Z361" s="36">
        <f t="shared" si="105"/>
        <v>6.7656129529683886</v>
      </c>
      <c r="AA361" s="16">
        <f t="shared" si="116"/>
        <v>4747</v>
      </c>
      <c r="AB361" s="32">
        <v>185</v>
      </c>
      <c r="AC361" s="26">
        <f t="shared" si="106"/>
        <v>3.8971982304613442</v>
      </c>
      <c r="AD361" s="32">
        <f t="shared" si="107"/>
        <v>4562</v>
      </c>
      <c r="AE361" s="20">
        <v>1</v>
      </c>
      <c r="AF361" s="20" t="s">
        <v>42</v>
      </c>
      <c r="AG361" s="27" t="s">
        <v>54</v>
      </c>
      <c r="AH361" s="27">
        <v>2</v>
      </c>
      <c r="AI361" s="21" t="s">
        <v>43</v>
      </c>
      <c r="AJ361" s="16">
        <v>638</v>
      </c>
      <c r="AK361" s="29">
        <f t="shared" si="108"/>
        <v>13.440067410996418</v>
      </c>
      <c r="AL361" s="16">
        <v>229</v>
      </c>
      <c r="AM361" s="16">
        <f t="shared" si="109"/>
        <v>3695</v>
      </c>
      <c r="AN361" s="34">
        <f t="shared" si="110"/>
        <v>80.995177553704508</v>
      </c>
    </row>
    <row r="362" spans="1:40" x14ac:dyDescent="0.3">
      <c r="A362" s="15">
        <v>43549</v>
      </c>
      <c r="B362" s="30" t="s">
        <v>175</v>
      </c>
      <c r="C362" s="30">
        <v>22</v>
      </c>
      <c r="D362" s="30" t="s">
        <v>176</v>
      </c>
      <c r="E362" s="31">
        <v>43147</v>
      </c>
      <c r="F362" s="15">
        <f t="shared" si="111"/>
        <v>43314</v>
      </c>
      <c r="G362" s="32">
        <v>12000</v>
      </c>
      <c r="H362" s="32">
        <v>11996</v>
      </c>
      <c r="I362" s="32">
        <f t="shared" si="117"/>
        <v>4</v>
      </c>
      <c r="J362" s="16">
        <v>10286</v>
      </c>
      <c r="K362" s="16" t="s">
        <v>168</v>
      </c>
      <c r="L362" s="33">
        <v>43552</v>
      </c>
      <c r="M362" s="33">
        <f t="shared" si="113"/>
        <v>43580</v>
      </c>
      <c r="N362" s="4">
        <f t="shared" si="100"/>
        <v>57.857142857142854</v>
      </c>
      <c r="O362" s="18" t="s">
        <v>196</v>
      </c>
      <c r="P362" s="19">
        <f t="shared" si="101"/>
        <v>3</v>
      </c>
      <c r="Q362" s="2" t="s">
        <v>201</v>
      </c>
      <c r="R362" s="2" t="s">
        <v>44</v>
      </c>
      <c r="S362" s="28" t="s">
        <v>46</v>
      </c>
      <c r="T362" s="2">
        <v>1</v>
      </c>
      <c r="U362" s="16">
        <v>208</v>
      </c>
      <c r="V362" s="34">
        <f t="shared" si="102"/>
        <v>2.0221660509430293</v>
      </c>
      <c r="W362" s="23">
        <f t="shared" si="103"/>
        <v>10078</v>
      </c>
      <c r="X362" s="35">
        <f t="shared" si="104"/>
        <v>97.977833949056972</v>
      </c>
      <c r="Y362" s="16">
        <v>507</v>
      </c>
      <c r="Z362" s="36">
        <f t="shared" si="105"/>
        <v>4.9290297491736341</v>
      </c>
      <c r="AA362" s="16">
        <f t="shared" si="116"/>
        <v>9571</v>
      </c>
      <c r="AB362" s="32">
        <v>241</v>
      </c>
      <c r="AC362" s="26">
        <f t="shared" si="106"/>
        <v>2.518023195068436</v>
      </c>
      <c r="AD362" s="32">
        <f t="shared" si="107"/>
        <v>9330</v>
      </c>
      <c r="AE362" s="20">
        <v>6</v>
      </c>
      <c r="AF362" s="20" t="s">
        <v>44</v>
      </c>
      <c r="AG362" s="27" t="s">
        <v>45</v>
      </c>
      <c r="AH362" s="27">
        <v>1</v>
      </c>
      <c r="AI362" s="28" t="s">
        <v>46</v>
      </c>
      <c r="AJ362" s="16">
        <v>1581</v>
      </c>
      <c r="AK362" s="29">
        <f t="shared" si="108"/>
        <v>16.518650088809945</v>
      </c>
      <c r="AL362" s="16">
        <v>117</v>
      </c>
      <c r="AM362" s="16">
        <f t="shared" si="109"/>
        <v>7632</v>
      </c>
      <c r="AN362" s="34">
        <f t="shared" si="110"/>
        <v>81.80064308681672</v>
      </c>
    </row>
    <row r="363" spans="1:40" x14ac:dyDescent="0.3">
      <c r="A363" s="47">
        <v>43651</v>
      </c>
      <c r="B363" s="48" t="s">
        <v>116</v>
      </c>
      <c r="C363" s="48">
        <v>5</v>
      </c>
      <c r="D363" s="2" t="s">
        <v>45</v>
      </c>
      <c r="E363" s="47">
        <v>43250</v>
      </c>
      <c r="F363" s="47">
        <f t="shared" si="111"/>
        <v>43417</v>
      </c>
      <c r="G363" s="48">
        <v>4800</v>
      </c>
      <c r="H363" s="48">
        <v>4788</v>
      </c>
      <c r="I363" s="48">
        <f t="shared" si="117"/>
        <v>12</v>
      </c>
      <c r="J363" s="48">
        <v>8281</v>
      </c>
      <c r="K363" s="48" t="s">
        <v>49</v>
      </c>
      <c r="L363" s="47">
        <v>43657</v>
      </c>
      <c r="M363" s="47">
        <f t="shared" si="113"/>
        <v>43685</v>
      </c>
      <c r="N363" s="49">
        <f t="shared" si="100"/>
        <v>58.142857142857146</v>
      </c>
      <c r="O363" s="18" t="s">
        <v>196</v>
      </c>
      <c r="P363" s="50">
        <f t="shared" si="101"/>
        <v>6</v>
      </c>
      <c r="Q363" s="48" t="s">
        <v>147</v>
      </c>
      <c r="R363" s="48" t="s">
        <v>44</v>
      </c>
      <c r="S363" s="28" t="s">
        <v>46</v>
      </c>
      <c r="T363" s="48">
        <v>1</v>
      </c>
      <c r="U363" s="48">
        <v>218</v>
      </c>
      <c r="V363" s="51">
        <f t="shared" si="102"/>
        <v>2.6325323028619732</v>
      </c>
      <c r="W363" s="50">
        <f t="shared" si="103"/>
        <v>8063</v>
      </c>
      <c r="X363" s="35">
        <f t="shared" si="104"/>
        <v>97.367467697138025</v>
      </c>
      <c r="Y363" s="48">
        <v>264</v>
      </c>
      <c r="Z363" s="36">
        <f t="shared" si="105"/>
        <v>3.188020770438353</v>
      </c>
      <c r="AA363" s="48">
        <f t="shared" si="116"/>
        <v>7799</v>
      </c>
      <c r="AB363" s="48">
        <v>112</v>
      </c>
      <c r="AC363" s="26">
        <f t="shared" si="106"/>
        <v>1.4360815489165277</v>
      </c>
      <c r="AD363" s="48">
        <f t="shared" si="107"/>
        <v>7687</v>
      </c>
      <c r="AE363" s="52">
        <v>2.2999999999999998</v>
      </c>
      <c r="AF363" s="52" t="s">
        <v>44</v>
      </c>
      <c r="AG363" s="52" t="s">
        <v>45</v>
      </c>
      <c r="AH363" s="27">
        <v>1</v>
      </c>
      <c r="AI363" s="28" t="s">
        <v>46</v>
      </c>
      <c r="AJ363" s="48">
        <v>743</v>
      </c>
      <c r="AK363" s="29">
        <f t="shared" si="108"/>
        <v>9.5268624182587516</v>
      </c>
      <c r="AL363" s="48">
        <v>269</v>
      </c>
      <c r="AM363" s="48">
        <f t="shared" si="109"/>
        <v>6675</v>
      </c>
      <c r="AN363" s="51">
        <f t="shared" si="110"/>
        <v>86.834916092103555</v>
      </c>
    </row>
    <row r="364" spans="1:40" x14ac:dyDescent="0.3">
      <c r="A364" s="15">
        <v>43654</v>
      </c>
      <c r="B364" s="30" t="s">
        <v>124</v>
      </c>
      <c r="C364" s="2">
        <v>11</v>
      </c>
      <c r="D364" s="2" t="s">
        <v>48</v>
      </c>
      <c r="E364" s="15">
        <v>43250</v>
      </c>
      <c r="F364" s="15">
        <f t="shared" si="111"/>
        <v>43417</v>
      </c>
      <c r="G364" s="32">
        <v>6858</v>
      </c>
      <c r="H364" s="32">
        <v>6836</v>
      </c>
      <c r="I364" s="32">
        <f t="shared" si="117"/>
        <v>22</v>
      </c>
      <c r="J364" s="16">
        <v>6836</v>
      </c>
      <c r="K364" s="16" t="s">
        <v>49</v>
      </c>
      <c r="L364" s="33">
        <v>43657</v>
      </c>
      <c r="M364" s="33">
        <f t="shared" si="113"/>
        <v>43685</v>
      </c>
      <c r="N364" s="4">
        <f t="shared" si="100"/>
        <v>58.142857142857146</v>
      </c>
      <c r="O364" s="18" t="s">
        <v>196</v>
      </c>
      <c r="P364" s="19">
        <f t="shared" si="101"/>
        <v>3</v>
      </c>
      <c r="Q364" s="2">
        <v>2</v>
      </c>
      <c r="R364" s="2" t="s">
        <v>44</v>
      </c>
      <c r="S364" s="28" t="s">
        <v>46</v>
      </c>
      <c r="T364" s="2">
        <v>1</v>
      </c>
      <c r="U364" s="16">
        <v>117</v>
      </c>
      <c r="V364" s="34">
        <f t="shared" si="102"/>
        <v>1.71152720889409</v>
      </c>
      <c r="W364" s="23">
        <f t="shared" si="103"/>
        <v>6719</v>
      </c>
      <c r="X364" s="35">
        <f t="shared" si="104"/>
        <v>98.288472791105903</v>
      </c>
      <c r="Y364" s="16">
        <v>276</v>
      </c>
      <c r="Z364" s="36">
        <f t="shared" si="105"/>
        <v>4.0374488004681099</v>
      </c>
      <c r="AA364" s="16">
        <f t="shared" si="116"/>
        <v>6443</v>
      </c>
      <c r="AB364" s="32">
        <v>263</v>
      </c>
      <c r="AC364" s="26">
        <f t="shared" si="106"/>
        <v>4.081949402452274</v>
      </c>
      <c r="AD364" s="32">
        <f t="shared" si="107"/>
        <v>6180</v>
      </c>
      <c r="AE364" s="20">
        <v>1</v>
      </c>
      <c r="AF364" s="20" t="s">
        <v>44</v>
      </c>
      <c r="AG364" s="27" t="s">
        <v>45</v>
      </c>
      <c r="AH364" s="27">
        <v>1</v>
      </c>
      <c r="AI364" s="28" t="s">
        <v>46</v>
      </c>
      <c r="AJ364" s="16">
        <v>730</v>
      </c>
      <c r="AK364" s="29">
        <f t="shared" si="108"/>
        <v>11.330125717833308</v>
      </c>
      <c r="AL364" s="16">
        <v>223</v>
      </c>
      <c r="AM364" s="16">
        <f t="shared" si="109"/>
        <v>5227</v>
      </c>
      <c r="AN364" s="34">
        <f t="shared" si="110"/>
        <v>84.579288025889966</v>
      </c>
    </row>
    <row r="365" spans="1:40" ht="24" x14ac:dyDescent="0.3">
      <c r="A365" s="15">
        <v>43535</v>
      </c>
      <c r="B365" s="30" t="s">
        <v>141</v>
      </c>
      <c r="C365" s="2">
        <v>16</v>
      </c>
      <c r="D365" s="2" t="s">
        <v>52</v>
      </c>
      <c r="E365" s="15">
        <v>43136</v>
      </c>
      <c r="F365" s="15">
        <f t="shared" si="111"/>
        <v>43303</v>
      </c>
      <c r="G365" s="32"/>
      <c r="H365" s="32"/>
      <c r="I365" s="32"/>
      <c r="J365" s="16">
        <v>4923</v>
      </c>
      <c r="K365" s="16">
        <v>16</v>
      </c>
      <c r="L365" s="33">
        <v>43543</v>
      </c>
      <c r="M365" s="33">
        <f t="shared" si="113"/>
        <v>43571</v>
      </c>
      <c r="N365" s="4">
        <f t="shared" si="100"/>
        <v>58.142857142857146</v>
      </c>
      <c r="O365" s="18" t="s">
        <v>196</v>
      </c>
      <c r="P365" s="19">
        <f t="shared" si="101"/>
        <v>8</v>
      </c>
      <c r="Q365" s="2">
        <v>8</v>
      </c>
      <c r="R365" s="2" t="s">
        <v>42</v>
      </c>
      <c r="S365" s="21" t="s">
        <v>43</v>
      </c>
      <c r="T365" s="2">
        <v>2</v>
      </c>
      <c r="U365" s="16">
        <v>250</v>
      </c>
      <c r="V365" s="34">
        <f t="shared" si="102"/>
        <v>5.078204346942921</v>
      </c>
      <c r="W365" s="23">
        <f t="shared" si="103"/>
        <v>4673</v>
      </c>
      <c r="X365" s="35">
        <f t="shared" si="104"/>
        <v>94.921795653057089</v>
      </c>
      <c r="Y365" s="16">
        <v>377</v>
      </c>
      <c r="Z365" s="36">
        <f t="shared" si="105"/>
        <v>7.6579321551899255</v>
      </c>
      <c r="AA365" s="16">
        <f t="shared" si="116"/>
        <v>4296</v>
      </c>
      <c r="AB365" s="32">
        <v>114</v>
      </c>
      <c r="AC365" s="26">
        <f t="shared" si="106"/>
        <v>2.6536312849162011</v>
      </c>
      <c r="AD365" s="32">
        <f t="shared" si="107"/>
        <v>4182</v>
      </c>
      <c r="AE365" s="20">
        <v>6</v>
      </c>
      <c r="AF365" s="20" t="s">
        <v>53</v>
      </c>
      <c r="AG365" s="27" t="s">
        <v>54</v>
      </c>
      <c r="AH365" s="27">
        <v>3</v>
      </c>
      <c r="AI365" s="21" t="s">
        <v>55</v>
      </c>
      <c r="AJ365" s="16">
        <v>1072</v>
      </c>
      <c r="AK365" s="29">
        <f t="shared" si="108"/>
        <v>24.953445065176908</v>
      </c>
      <c r="AL365" s="16">
        <v>81</v>
      </c>
      <c r="AM365" s="16">
        <f t="shared" si="109"/>
        <v>3029</v>
      </c>
      <c r="AN365" s="34">
        <f t="shared" si="110"/>
        <v>72.429459588713527</v>
      </c>
    </row>
    <row r="366" spans="1:40" x14ac:dyDescent="0.3">
      <c r="A366" s="15">
        <v>43542</v>
      </c>
      <c r="B366" s="2" t="s">
        <v>58</v>
      </c>
      <c r="C366" s="2">
        <v>1</v>
      </c>
      <c r="D366" s="2" t="s">
        <v>54</v>
      </c>
      <c r="E366" s="15">
        <v>43137</v>
      </c>
      <c r="F366" s="15">
        <f t="shared" si="111"/>
        <v>43304</v>
      </c>
      <c r="G366" s="32">
        <v>8700</v>
      </c>
      <c r="H366" s="32">
        <v>8690</v>
      </c>
      <c r="I366" s="32">
        <f>SUM(G366-H366)</f>
        <v>10</v>
      </c>
      <c r="J366" s="16">
        <v>2520</v>
      </c>
      <c r="K366" s="16" t="s">
        <v>66</v>
      </c>
      <c r="L366" s="33">
        <v>43545</v>
      </c>
      <c r="M366" s="33">
        <f t="shared" si="113"/>
        <v>43573</v>
      </c>
      <c r="N366" s="4">
        <f t="shared" si="100"/>
        <v>58.285714285714285</v>
      </c>
      <c r="O366" s="18" t="s">
        <v>196</v>
      </c>
      <c r="P366" s="19">
        <f t="shared" si="101"/>
        <v>3</v>
      </c>
      <c r="Q366" s="2">
        <v>1</v>
      </c>
      <c r="R366" s="2" t="s">
        <v>44</v>
      </c>
      <c r="S366" s="28" t="s">
        <v>46</v>
      </c>
      <c r="T366" s="2">
        <v>1</v>
      </c>
      <c r="U366" s="16">
        <v>59</v>
      </c>
      <c r="V366" s="34">
        <f t="shared" si="102"/>
        <v>2.3412698412698414</v>
      </c>
      <c r="W366" s="61">
        <f t="shared" si="103"/>
        <v>2461</v>
      </c>
      <c r="X366" s="35">
        <f t="shared" si="104"/>
        <v>97.658730158730151</v>
      </c>
      <c r="Y366" s="16">
        <v>135</v>
      </c>
      <c r="Z366" s="36">
        <f t="shared" si="105"/>
        <v>5.3571428571428568</v>
      </c>
      <c r="AA366" s="16">
        <f t="shared" si="116"/>
        <v>2326</v>
      </c>
      <c r="AB366" s="32">
        <v>74</v>
      </c>
      <c r="AC366" s="26">
        <f t="shared" si="106"/>
        <v>3.181427343078246</v>
      </c>
      <c r="AD366" s="32">
        <f t="shared" si="107"/>
        <v>2252</v>
      </c>
      <c r="AE366" s="20">
        <v>1</v>
      </c>
      <c r="AF366" s="20" t="s">
        <v>44</v>
      </c>
      <c r="AG366" s="27" t="s">
        <v>45</v>
      </c>
      <c r="AH366" s="27">
        <v>1</v>
      </c>
      <c r="AI366" s="28" t="s">
        <v>46</v>
      </c>
      <c r="AJ366" s="16">
        <v>437</v>
      </c>
      <c r="AK366" s="29">
        <f t="shared" si="108"/>
        <v>18.787618228718831</v>
      </c>
      <c r="AL366" s="16">
        <v>36</v>
      </c>
      <c r="AM366" s="62">
        <f t="shared" si="109"/>
        <v>1779</v>
      </c>
      <c r="AN366" s="34">
        <f t="shared" si="110"/>
        <v>78.99644760213144</v>
      </c>
    </row>
    <row r="367" spans="1:40" x14ac:dyDescent="0.3">
      <c r="A367" s="15">
        <v>43542</v>
      </c>
      <c r="B367" s="30" t="s">
        <v>141</v>
      </c>
      <c r="C367" s="2">
        <v>16</v>
      </c>
      <c r="D367" s="30" t="s">
        <v>52</v>
      </c>
      <c r="E367" s="15">
        <v>43136</v>
      </c>
      <c r="F367" s="15">
        <f t="shared" si="111"/>
        <v>43303</v>
      </c>
      <c r="G367" s="32">
        <v>25920</v>
      </c>
      <c r="H367" s="32">
        <v>25839</v>
      </c>
      <c r="I367" s="32">
        <f>SUM(G367-H367)</f>
        <v>81</v>
      </c>
      <c r="J367" s="16">
        <v>25839</v>
      </c>
      <c r="K367" s="16" t="s">
        <v>66</v>
      </c>
      <c r="L367" s="33">
        <v>43545</v>
      </c>
      <c r="M367" s="33">
        <f t="shared" si="113"/>
        <v>43573</v>
      </c>
      <c r="N367" s="4">
        <f t="shared" si="100"/>
        <v>58.428571428571431</v>
      </c>
      <c r="O367" s="18" t="s">
        <v>196</v>
      </c>
      <c r="P367" s="19">
        <f t="shared" si="101"/>
        <v>3</v>
      </c>
      <c r="Q367" s="2" t="s">
        <v>202</v>
      </c>
      <c r="R367" s="2" t="s">
        <v>44</v>
      </c>
      <c r="S367" s="28" t="s">
        <v>46</v>
      </c>
      <c r="T367" s="2">
        <v>1</v>
      </c>
      <c r="U367" s="16">
        <v>1370</v>
      </c>
      <c r="V367" s="34">
        <f t="shared" si="102"/>
        <v>5.3020627733271413</v>
      </c>
      <c r="W367" s="23">
        <f t="shared" si="103"/>
        <v>24469</v>
      </c>
      <c r="X367" s="35">
        <f t="shared" si="104"/>
        <v>94.697937226672863</v>
      </c>
      <c r="Y367" s="16">
        <v>1426</v>
      </c>
      <c r="Z367" s="36">
        <f t="shared" si="105"/>
        <v>5.5187894268354043</v>
      </c>
      <c r="AA367" s="16">
        <f t="shared" si="116"/>
        <v>23043</v>
      </c>
      <c r="AB367" s="32">
        <v>1003</v>
      </c>
      <c r="AC367" s="26">
        <f t="shared" si="106"/>
        <v>4.3527318491515858</v>
      </c>
      <c r="AD367" s="32">
        <f t="shared" si="107"/>
        <v>22040</v>
      </c>
      <c r="AE367" s="20" t="s">
        <v>178</v>
      </c>
      <c r="AF367" s="20" t="s">
        <v>44</v>
      </c>
      <c r="AG367" s="27" t="s">
        <v>45</v>
      </c>
      <c r="AH367" s="27">
        <v>1</v>
      </c>
      <c r="AI367" s="28" t="s">
        <v>46</v>
      </c>
      <c r="AJ367" s="16">
        <v>4509</v>
      </c>
      <c r="AK367" s="29">
        <f t="shared" si="108"/>
        <v>19.567764613982554</v>
      </c>
      <c r="AL367" s="16">
        <v>490</v>
      </c>
      <c r="AM367" s="16">
        <f t="shared" si="109"/>
        <v>17041</v>
      </c>
      <c r="AN367" s="34">
        <f t="shared" si="110"/>
        <v>77.318511796733219</v>
      </c>
    </row>
    <row r="368" spans="1:40" x14ac:dyDescent="0.3">
      <c r="A368" s="15">
        <v>43528</v>
      </c>
      <c r="B368" s="2" t="s">
        <v>182</v>
      </c>
      <c r="C368" s="2">
        <v>3</v>
      </c>
      <c r="D368" s="2" t="s">
        <v>45</v>
      </c>
      <c r="E368" s="15">
        <v>43126</v>
      </c>
      <c r="F368" s="15">
        <f t="shared" si="111"/>
        <v>43293</v>
      </c>
      <c r="G368" s="32"/>
      <c r="H368" s="32"/>
      <c r="I368" s="32"/>
      <c r="J368" s="16">
        <v>3018</v>
      </c>
      <c r="K368" s="16">
        <v>15</v>
      </c>
      <c r="L368" s="33">
        <v>43536</v>
      </c>
      <c r="M368" s="33">
        <f t="shared" si="113"/>
        <v>43564</v>
      </c>
      <c r="N368" s="4">
        <f t="shared" si="100"/>
        <v>58.571428571428569</v>
      </c>
      <c r="O368" s="18" t="s">
        <v>196</v>
      </c>
      <c r="P368" s="19">
        <f t="shared" si="101"/>
        <v>8</v>
      </c>
      <c r="Q368" s="2" t="s">
        <v>137</v>
      </c>
      <c r="R368" s="2" t="s">
        <v>44</v>
      </c>
      <c r="S368" s="28" t="s">
        <v>46</v>
      </c>
      <c r="T368" s="2">
        <v>1</v>
      </c>
      <c r="U368" s="16">
        <v>93</v>
      </c>
      <c r="V368" s="34">
        <f t="shared" si="102"/>
        <v>3.0815109343936382</v>
      </c>
      <c r="W368" s="23">
        <f t="shared" si="103"/>
        <v>2925</v>
      </c>
      <c r="X368" s="35">
        <f t="shared" si="104"/>
        <v>96.918489065606366</v>
      </c>
      <c r="Y368" s="16">
        <v>357</v>
      </c>
      <c r="Z368" s="36">
        <f t="shared" si="105"/>
        <v>11.829025844930417</v>
      </c>
      <c r="AA368" s="16">
        <f t="shared" si="116"/>
        <v>2568</v>
      </c>
      <c r="AB368" s="32">
        <v>163</v>
      </c>
      <c r="AC368" s="26">
        <f t="shared" si="106"/>
        <v>6.3473520249221185</v>
      </c>
      <c r="AD368" s="32">
        <f t="shared" si="107"/>
        <v>2405</v>
      </c>
      <c r="AE368" s="20">
        <v>2.2999999999999998</v>
      </c>
      <c r="AF368" s="20" t="s">
        <v>42</v>
      </c>
      <c r="AG368" s="27" t="s">
        <v>54</v>
      </c>
      <c r="AH368" s="27">
        <v>2</v>
      </c>
      <c r="AI368" s="21" t="s">
        <v>43</v>
      </c>
      <c r="AJ368" s="16">
        <v>575</v>
      </c>
      <c r="AK368" s="29">
        <f t="shared" si="108"/>
        <v>22.390965732087228</v>
      </c>
      <c r="AL368" s="16">
        <v>59</v>
      </c>
      <c r="AM368" s="16">
        <f t="shared" si="109"/>
        <v>1771</v>
      </c>
      <c r="AN368" s="34">
        <f t="shared" si="110"/>
        <v>73.63825363825363</v>
      </c>
    </row>
    <row r="369" spans="1:40" x14ac:dyDescent="0.3">
      <c r="A369" s="15">
        <v>43574</v>
      </c>
      <c r="B369" s="2" t="s">
        <v>203</v>
      </c>
      <c r="C369" s="2">
        <v>7</v>
      </c>
      <c r="D369" s="2" t="s">
        <v>204</v>
      </c>
      <c r="E369" s="15">
        <v>43168</v>
      </c>
      <c r="F369" s="15">
        <f t="shared" si="111"/>
        <v>43335</v>
      </c>
      <c r="G369" s="32">
        <v>3360</v>
      </c>
      <c r="H369" s="32">
        <v>3331</v>
      </c>
      <c r="I369" s="32">
        <f>SUM(G369-H369)</f>
        <v>29</v>
      </c>
      <c r="J369" s="16">
        <v>3331</v>
      </c>
      <c r="K369" s="16">
        <v>21</v>
      </c>
      <c r="L369" s="33">
        <v>43578</v>
      </c>
      <c r="M369" s="33">
        <f t="shared" si="113"/>
        <v>43606</v>
      </c>
      <c r="N369" s="4">
        <f t="shared" si="100"/>
        <v>58.571428571428569</v>
      </c>
      <c r="O369" s="18" t="s">
        <v>196</v>
      </c>
      <c r="P369" s="19">
        <f t="shared" si="101"/>
        <v>4</v>
      </c>
      <c r="Q369" s="2" t="s">
        <v>83</v>
      </c>
      <c r="R369" s="2" t="s">
        <v>44</v>
      </c>
      <c r="S369" s="28" t="s">
        <v>46</v>
      </c>
      <c r="T369" s="2">
        <v>1</v>
      </c>
      <c r="U369" s="16">
        <v>268</v>
      </c>
      <c r="V369" s="34">
        <f t="shared" si="102"/>
        <v>8.0456319423596518</v>
      </c>
      <c r="W369" s="23">
        <f t="shared" si="103"/>
        <v>3063</v>
      </c>
      <c r="X369" s="35">
        <f t="shared" si="104"/>
        <v>91.954368057640352</v>
      </c>
      <c r="Y369" s="16">
        <v>235</v>
      </c>
      <c r="Z369" s="36">
        <f t="shared" si="105"/>
        <v>7.0549384569198441</v>
      </c>
      <c r="AA369" s="16">
        <f t="shared" si="116"/>
        <v>2828</v>
      </c>
      <c r="AB369" s="32">
        <v>130</v>
      </c>
      <c r="AC369" s="26">
        <f t="shared" si="106"/>
        <v>4.5968882602545973</v>
      </c>
      <c r="AD369" s="32">
        <f t="shared" si="107"/>
        <v>2698</v>
      </c>
      <c r="AE369" s="20">
        <v>3</v>
      </c>
      <c r="AF369" s="20" t="s">
        <v>42</v>
      </c>
      <c r="AG369" s="27" t="s">
        <v>54</v>
      </c>
      <c r="AH369" s="27">
        <v>2</v>
      </c>
      <c r="AI369" s="21" t="s">
        <v>43</v>
      </c>
      <c r="AJ369" s="16">
        <v>327</v>
      </c>
      <c r="AK369" s="29">
        <f t="shared" si="108"/>
        <v>11.562942008486562</v>
      </c>
      <c r="AL369" s="16">
        <v>54</v>
      </c>
      <c r="AM369" s="16">
        <f t="shared" si="109"/>
        <v>2317</v>
      </c>
      <c r="AN369" s="34">
        <f t="shared" si="110"/>
        <v>85.878428465530021</v>
      </c>
    </row>
    <row r="370" spans="1:40" x14ac:dyDescent="0.3">
      <c r="A370" s="15">
        <v>43575</v>
      </c>
      <c r="B370" s="2" t="s">
        <v>172</v>
      </c>
      <c r="C370" s="2">
        <v>8</v>
      </c>
      <c r="D370" s="2" t="s">
        <v>48</v>
      </c>
      <c r="E370" s="15">
        <v>43168</v>
      </c>
      <c r="F370" s="15">
        <f t="shared" si="111"/>
        <v>43335</v>
      </c>
      <c r="G370" s="32">
        <v>3900</v>
      </c>
      <c r="H370" s="32">
        <v>3895</v>
      </c>
      <c r="I370" s="32">
        <f>SUM(G370-H370)</f>
        <v>5</v>
      </c>
      <c r="J370" s="16">
        <v>3895</v>
      </c>
      <c r="K370" s="16">
        <v>21</v>
      </c>
      <c r="L370" s="33">
        <v>43578</v>
      </c>
      <c r="M370" s="33">
        <f t="shared" si="113"/>
        <v>43606</v>
      </c>
      <c r="N370" s="4">
        <f t="shared" si="100"/>
        <v>58.571428571428569</v>
      </c>
      <c r="O370" s="18" t="s">
        <v>196</v>
      </c>
      <c r="P370" s="19">
        <f t="shared" si="101"/>
        <v>3</v>
      </c>
      <c r="Q370" s="2">
        <v>12</v>
      </c>
      <c r="R370" s="2" t="s">
        <v>44</v>
      </c>
      <c r="S370" s="28" t="s">
        <v>46</v>
      </c>
      <c r="T370" s="2">
        <v>1</v>
      </c>
      <c r="U370" s="16">
        <v>224</v>
      </c>
      <c r="V370" s="34">
        <f t="shared" si="102"/>
        <v>5.7509627727856225</v>
      </c>
      <c r="W370" s="23">
        <f t="shared" si="103"/>
        <v>3671</v>
      </c>
      <c r="X370" s="35">
        <f t="shared" si="104"/>
        <v>94.249037227214387</v>
      </c>
      <c r="Y370" s="16">
        <v>267</v>
      </c>
      <c r="Z370" s="36">
        <f t="shared" si="105"/>
        <v>6.8549422336328627</v>
      </c>
      <c r="AA370" s="16">
        <f t="shared" si="116"/>
        <v>3404</v>
      </c>
      <c r="AB370" s="32">
        <v>243</v>
      </c>
      <c r="AC370" s="26">
        <f t="shared" si="106"/>
        <v>7.1386603995299645</v>
      </c>
      <c r="AD370" s="32">
        <f t="shared" si="107"/>
        <v>3161</v>
      </c>
      <c r="AE370" s="20">
        <v>2</v>
      </c>
      <c r="AF370" s="20" t="s">
        <v>42</v>
      </c>
      <c r="AG370" s="27" t="s">
        <v>54</v>
      </c>
      <c r="AH370" s="27">
        <v>2</v>
      </c>
      <c r="AI370" s="21" t="s">
        <v>43</v>
      </c>
      <c r="AJ370" s="16">
        <v>338</v>
      </c>
      <c r="AK370" s="29">
        <f t="shared" si="108"/>
        <v>9.9294947121034074</v>
      </c>
      <c r="AL370" s="16">
        <v>58</v>
      </c>
      <c r="AM370" s="16">
        <f t="shared" si="109"/>
        <v>2765</v>
      </c>
      <c r="AN370" s="34">
        <f t="shared" si="110"/>
        <v>87.47231888642834</v>
      </c>
    </row>
    <row r="371" spans="1:40" x14ac:dyDescent="0.3">
      <c r="A371" s="15">
        <v>43549</v>
      </c>
      <c r="B371" s="30" t="s">
        <v>175</v>
      </c>
      <c r="C371" s="30">
        <v>22</v>
      </c>
      <c r="D371" s="30" t="s">
        <v>176</v>
      </c>
      <c r="E371" s="31">
        <v>43147</v>
      </c>
      <c r="F371" s="15">
        <f t="shared" si="111"/>
        <v>43314</v>
      </c>
      <c r="G371" s="32"/>
      <c r="H371" s="32"/>
      <c r="I371" s="32"/>
      <c r="J371" s="16">
        <v>1710</v>
      </c>
      <c r="K371" s="16">
        <v>18</v>
      </c>
      <c r="L371" s="33">
        <v>43557</v>
      </c>
      <c r="M371" s="33">
        <f t="shared" si="113"/>
        <v>43585</v>
      </c>
      <c r="N371" s="4">
        <f t="shared" si="100"/>
        <v>58.571428571428569</v>
      </c>
      <c r="O371" s="18" t="s">
        <v>196</v>
      </c>
      <c r="P371" s="19">
        <f t="shared" si="101"/>
        <v>8</v>
      </c>
      <c r="Q371" s="2">
        <v>11</v>
      </c>
      <c r="R371" s="2" t="s">
        <v>44</v>
      </c>
      <c r="S371" s="28" t="s">
        <v>46</v>
      </c>
      <c r="T371" s="2">
        <v>1</v>
      </c>
      <c r="U371" s="16">
        <v>31</v>
      </c>
      <c r="V371" s="34">
        <f t="shared" si="102"/>
        <v>1.8128654970760234</v>
      </c>
      <c r="W371" s="23">
        <f t="shared" si="103"/>
        <v>1679</v>
      </c>
      <c r="X371" s="35">
        <f t="shared" si="104"/>
        <v>98.187134502923982</v>
      </c>
      <c r="Y371" s="16">
        <v>179</v>
      </c>
      <c r="Z371" s="36">
        <f t="shared" si="105"/>
        <v>10.467836257309941</v>
      </c>
      <c r="AA371" s="16">
        <f t="shared" si="116"/>
        <v>1500</v>
      </c>
      <c r="AB371" s="32">
        <v>21</v>
      </c>
      <c r="AC371" s="26">
        <f t="shared" si="106"/>
        <v>1.4</v>
      </c>
      <c r="AD371" s="32">
        <f t="shared" si="107"/>
        <v>1479</v>
      </c>
      <c r="AE371" s="20">
        <v>3</v>
      </c>
      <c r="AF371" s="20" t="s">
        <v>42</v>
      </c>
      <c r="AG371" s="27" t="s">
        <v>54</v>
      </c>
      <c r="AH371" s="27">
        <v>2</v>
      </c>
      <c r="AI371" s="21" t="s">
        <v>43</v>
      </c>
      <c r="AJ371" s="16">
        <v>196</v>
      </c>
      <c r="AK371" s="29">
        <f t="shared" si="108"/>
        <v>13.066666666666666</v>
      </c>
      <c r="AL371" s="16">
        <v>30</v>
      </c>
      <c r="AM371" s="16">
        <f t="shared" si="109"/>
        <v>1253</v>
      </c>
      <c r="AN371" s="34">
        <f t="shared" si="110"/>
        <v>84.719405003380672</v>
      </c>
    </row>
    <row r="372" spans="1:40" x14ac:dyDescent="0.3">
      <c r="A372" s="15">
        <v>43535</v>
      </c>
      <c r="B372" s="2" t="s">
        <v>182</v>
      </c>
      <c r="C372" s="2">
        <v>3</v>
      </c>
      <c r="D372" s="2" t="s">
        <v>45</v>
      </c>
      <c r="E372" s="15">
        <v>43126</v>
      </c>
      <c r="F372" s="15">
        <f t="shared" si="111"/>
        <v>43293</v>
      </c>
      <c r="G372" s="32">
        <v>12480</v>
      </c>
      <c r="H372" s="32">
        <v>12444</v>
      </c>
      <c r="I372" s="32">
        <f t="shared" ref="I372:I378" si="118">SUM(G372-H372)</f>
        <v>36</v>
      </c>
      <c r="J372" s="16">
        <v>2520</v>
      </c>
      <c r="K372" s="16" t="s">
        <v>164</v>
      </c>
      <c r="L372" s="33">
        <v>43538</v>
      </c>
      <c r="M372" s="33">
        <f t="shared" si="113"/>
        <v>43566</v>
      </c>
      <c r="N372" s="4">
        <f t="shared" ref="N372:N435" si="119">_xlfn.DAYS(L372,E372)/7</f>
        <v>58.857142857142854</v>
      </c>
      <c r="O372" s="18" t="s">
        <v>196</v>
      </c>
      <c r="P372" s="19">
        <f t="shared" ref="P372:P435" si="120">L372-A372</f>
        <v>3</v>
      </c>
      <c r="Q372" s="2">
        <v>1</v>
      </c>
      <c r="R372" s="2" t="s">
        <v>44</v>
      </c>
      <c r="S372" s="28" t="s">
        <v>46</v>
      </c>
      <c r="T372" s="2">
        <v>1</v>
      </c>
      <c r="U372" s="16">
        <v>65</v>
      </c>
      <c r="V372" s="34">
        <f t="shared" ref="V372:V435" si="121">SUM(U372/J372*100)</f>
        <v>2.5793650793650791</v>
      </c>
      <c r="W372" s="23">
        <f t="shared" ref="W372:W435" si="122">(J372-U372)</f>
        <v>2455</v>
      </c>
      <c r="X372" s="35">
        <f t="shared" ref="X372:X435" si="123">(W372/J372*100)</f>
        <v>97.420634920634924</v>
      </c>
      <c r="Y372" s="16">
        <v>128</v>
      </c>
      <c r="Z372" s="36">
        <f t="shared" ref="Z372:Z435" si="124">SUM(Y372/J372*100)</f>
        <v>5.0793650793650791</v>
      </c>
      <c r="AA372" s="16">
        <f t="shared" si="116"/>
        <v>2327</v>
      </c>
      <c r="AB372" s="32">
        <v>92</v>
      </c>
      <c r="AC372" s="26">
        <f t="shared" ref="AC372:AC435" si="125">100*AB372/AA372</f>
        <v>3.9535883111302104</v>
      </c>
      <c r="AD372" s="32">
        <f t="shared" ref="AD372:AD435" si="126">SUM(AA372-AB372)</f>
        <v>2235</v>
      </c>
      <c r="AE372" s="20">
        <v>4</v>
      </c>
      <c r="AF372" s="20" t="s">
        <v>44</v>
      </c>
      <c r="AG372" s="27" t="s">
        <v>45</v>
      </c>
      <c r="AH372" s="27">
        <v>1</v>
      </c>
      <c r="AI372" s="28" t="s">
        <v>46</v>
      </c>
      <c r="AJ372" s="16">
        <v>346</v>
      </c>
      <c r="AK372" s="29">
        <f t="shared" ref="AK372:AK435" si="127">100*AJ372/AA372</f>
        <v>14.868929952728836</v>
      </c>
      <c r="AL372" s="16">
        <v>38</v>
      </c>
      <c r="AM372" s="16">
        <f t="shared" ref="AM372:AM435" si="128">SUM(AD372-AJ372-AL372)</f>
        <v>1851</v>
      </c>
      <c r="AN372" s="34">
        <f t="shared" ref="AN372:AN435" si="129">SUM(AM372/AD372*100)</f>
        <v>82.818791946308721</v>
      </c>
    </row>
    <row r="373" spans="1:40" x14ac:dyDescent="0.3">
      <c r="A373" s="15">
        <v>43621</v>
      </c>
      <c r="B373" s="2" t="s">
        <v>150</v>
      </c>
      <c r="C373" s="2">
        <v>13</v>
      </c>
      <c r="D373" s="2" t="s">
        <v>62</v>
      </c>
      <c r="E373" s="15">
        <v>43215</v>
      </c>
      <c r="F373" s="15">
        <f t="shared" si="111"/>
        <v>43382</v>
      </c>
      <c r="G373" s="32">
        <v>7200</v>
      </c>
      <c r="H373" s="32">
        <v>7195</v>
      </c>
      <c r="I373" s="32">
        <f t="shared" si="118"/>
        <v>5</v>
      </c>
      <c r="J373" s="16">
        <v>7195</v>
      </c>
      <c r="K373" s="16">
        <v>28</v>
      </c>
      <c r="L373" s="33">
        <v>43627</v>
      </c>
      <c r="M373" s="33">
        <f t="shared" si="113"/>
        <v>43655</v>
      </c>
      <c r="N373" s="4">
        <f t="shared" si="119"/>
        <v>58.857142857142854</v>
      </c>
      <c r="O373" s="18" t="s">
        <v>196</v>
      </c>
      <c r="P373" s="19">
        <f t="shared" si="120"/>
        <v>6</v>
      </c>
      <c r="Q373" s="2">
        <v>11</v>
      </c>
      <c r="R373" s="2" t="s">
        <v>44</v>
      </c>
      <c r="S373" s="28" t="s">
        <v>46</v>
      </c>
      <c r="T373" s="2">
        <v>1</v>
      </c>
      <c r="U373" s="16">
        <v>249</v>
      </c>
      <c r="V373" s="34">
        <f t="shared" si="121"/>
        <v>3.4607366226546215</v>
      </c>
      <c r="W373" s="23">
        <f t="shared" si="122"/>
        <v>6946</v>
      </c>
      <c r="X373" s="35">
        <f t="shared" si="123"/>
        <v>96.539263377345378</v>
      </c>
      <c r="Y373" s="16">
        <v>220</v>
      </c>
      <c r="Z373" s="36">
        <f t="shared" si="124"/>
        <v>3.0576789437109104</v>
      </c>
      <c r="AA373" s="16">
        <f t="shared" si="116"/>
        <v>6726</v>
      </c>
      <c r="AB373" s="32">
        <v>134</v>
      </c>
      <c r="AC373" s="26">
        <f t="shared" si="125"/>
        <v>1.992268807612251</v>
      </c>
      <c r="AD373" s="32">
        <f t="shared" si="126"/>
        <v>6592</v>
      </c>
      <c r="AE373" s="20">
        <v>4</v>
      </c>
      <c r="AF373" s="20" t="s">
        <v>42</v>
      </c>
      <c r="AG373" s="27" t="s">
        <v>54</v>
      </c>
      <c r="AH373" s="27">
        <v>2</v>
      </c>
      <c r="AI373" s="21" t="s">
        <v>43</v>
      </c>
      <c r="AJ373" s="16">
        <v>811</v>
      </c>
      <c r="AK373" s="29">
        <f t="shared" si="127"/>
        <v>12.057686589354743</v>
      </c>
      <c r="AL373" s="16">
        <v>254</v>
      </c>
      <c r="AM373" s="16">
        <f t="shared" si="128"/>
        <v>5527</v>
      </c>
      <c r="AN373" s="34">
        <f t="shared" si="129"/>
        <v>83.84405339805825</v>
      </c>
    </row>
    <row r="374" spans="1:40" x14ac:dyDescent="0.3">
      <c r="A374" s="15">
        <v>43556</v>
      </c>
      <c r="B374" s="30" t="s">
        <v>175</v>
      </c>
      <c r="C374" s="30">
        <v>22</v>
      </c>
      <c r="D374" s="30" t="s">
        <v>176</v>
      </c>
      <c r="E374" s="31">
        <v>43147</v>
      </c>
      <c r="F374" s="15">
        <f t="shared" si="111"/>
        <v>43314</v>
      </c>
      <c r="G374" s="32">
        <v>12000</v>
      </c>
      <c r="H374" s="32">
        <v>11984</v>
      </c>
      <c r="I374" s="32">
        <f t="shared" si="118"/>
        <v>16</v>
      </c>
      <c r="J374" s="16">
        <v>11984</v>
      </c>
      <c r="K374" s="16" t="s">
        <v>82</v>
      </c>
      <c r="L374" s="33">
        <v>43559</v>
      </c>
      <c r="M374" s="33">
        <f t="shared" si="113"/>
        <v>43587</v>
      </c>
      <c r="N374" s="4">
        <f t="shared" si="119"/>
        <v>58.857142857142854</v>
      </c>
      <c r="O374" s="18" t="s">
        <v>196</v>
      </c>
      <c r="P374" s="19">
        <f t="shared" si="120"/>
        <v>3</v>
      </c>
      <c r="Q374" s="2" t="s">
        <v>205</v>
      </c>
      <c r="R374" s="2" t="s">
        <v>44</v>
      </c>
      <c r="S374" s="28" t="s">
        <v>46</v>
      </c>
      <c r="T374" s="2">
        <v>1</v>
      </c>
      <c r="U374" s="16">
        <v>317</v>
      </c>
      <c r="V374" s="34">
        <f t="shared" si="121"/>
        <v>2.645193591455274</v>
      </c>
      <c r="W374" s="23">
        <f t="shared" si="122"/>
        <v>11667</v>
      </c>
      <c r="X374" s="35">
        <f t="shared" si="123"/>
        <v>97.354806408544732</v>
      </c>
      <c r="Y374" s="16">
        <v>566</v>
      </c>
      <c r="Z374" s="36">
        <f t="shared" si="124"/>
        <v>4.7229639519359141</v>
      </c>
      <c r="AA374" s="16">
        <f t="shared" si="116"/>
        <v>11101</v>
      </c>
      <c r="AB374" s="32">
        <v>284</v>
      </c>
      <c r="AC374" s="26">
        <f t="shared" si="125"/>
        <v>2.5583280785514817</v>
      </c>
      <c r="AD374" s="32">
        <f t="shared" si="126"/>
        <v>10817</v>
      </c>
      <c r="AE374" s="20">
        <v>1</v>
      </c>
      <c r="AF374" s="20" t="s">
        <v>44</v>
      </c>
      <c r="AG374" s="27" t="s">
        <v>45</v>
      </c>
      <c r="AH374" s="27">
        <v>1</v>
      </c>
      <c r="AI374" s="28" t="s">
        <v>46</v>
      </c>
      <c r="AJ374" s="16">
        <v>1336</v>
      </c>
      <c r="AK374" s="29">
        <f t="shared" si="127"/>
        <v>12.034951806143591</v>
      </c>
      <c r="AL374" s="16">
        <v>270</v>
      </c>
      <c r="AM374" s="16">
        <f t="shared" si="128"/>
        <v>9211</v>
      </c>
      <c r="AN374" s="34">
        <f t="shared" si="129"/>
        <v>85.152999907552925</v>
      </c>
    </row>
    <row r="375" spans="1:40" x14ac:dyDescent="0.3">
      <c r="A375" s="15">
        <v>43549</v>
      </c>
      <c r="B375" s="2" t="s">
        <v>58</v>
      </c>
      <c r="C375" s="2">
        <v>1</v>
      </c>
      <c r="D375" s="2" t="s">
        <v>54</v>
      </c>
      <c r="E375" s="15">
        <v>43137</v>
      </c>
      <c r="F375" s="15">
        <f t="shared" si="111"/>
        <v>43304</v>
      </c>
      <c r="G375" s="32">
        <v>8800</v>
      </c>
      <c r="H375" s="32">
        <v>8777</v>
      </c>
      <c r="I375" s="32">
        <f t="shared" si="118"/>
        <v>23</v>
      </c>
      <c r="J375" s="16">
        <v>8777</v>
      </c>
      <c r="K375" s="16" t="s">
        <v>168</v>
      </c>
      <c r="L375" s="33">
        <v>43552</v>
      </c>
      <c r="M375" s="33">
        <f t="shared" si="113"/>
        <v>43580</v>
      </c>
      <c r="N375" s="4">
        <f t="shared" si="119"/>
        <v>59.285714285714285</v>
      </c>
      <c r="O375" s="18" t="s">
        <v>196</v>
      </c>
      <c r="P375" s="19">
        <f t="shared" si="120"/>
        <v>3</v>
      </c>
      <c r="Q375" s="2">
        <v>4</v>
      </c>
      <c r="R375" s="2" t="s">
        <v>44</v>
      </c>
      <c r="S375" s="28" t="s">
        <v>46</v>
      </c>
      <c r="T375" s="2">
        <v>1</v>
      </c>
      <c r="U375" s="16">
        <v>277</v>
      </c>
      <c r="V375" s="34">
        <f t="shared" si="121"/>
        <v>3.1559758459610343</v>
      </c>
      <c r="W375" s="23">
        <f t="shared" si="122"/>
        <v>8500</v>
      </c>
      <c r="X375" s="35">
        <f t="shared" si="123"/>
        <v>96.844024154038962</v>
      </c>
      <c r="Y375" s="16">
        <v>602</v>
      </c>
      <c r="Z375" s="36">
        <f t="shared" si="124"/>
        <v>6.8588355930272309</v>
      </c>
      <c r="AA375" s="16">
        <f t="shared" si="116"/>
        <v>7898</v>
      </c>
      <c r="AB375" s="32">
        <v>194</v>
      </c>
      <c r="AC375" s="26">
        <f t="shared" si="125"/>
        <v>2.456318055203849</v>
      </c>
      <c r="AD375" s="32">
        <f t="shared" si="126"/>
        <v>7704</v>
      </c>
      <c r="AE375" s="20">
        <v>4</v>
      </c>
      <c r="AF375" s="20" t="s">
        <v>44</v>
      </c>
      <c r="AG375" s="27" t="s">
        <v>45</v>
      </c>
      <c r="AH375" s="27">
        <v>1</v>
      </c>
      <c r="AI375" s="28" t="s">
        <v>46</v>
      </c>
      <c r="AJ375" s="16">
        <v>1189</v>
      </c>
      <c r="AK375" s="29">
        <f t="shared" si="127"/>
        <v>15.05444416307926</v>
      </c>
      <c r="AL375" s="16">
        <v>103</v>
      </c>
      <c r="AM375" s="16">
        <f t="shared" si="128"/>
        <v>6412</v>
      </c>
      <c r="AN375" s="34">
        <f t="shared" si="129"/>
        <v>83.229491173416406</v>
      </c>
    </row>
    <row r="376" spans="1:40" x14ac:dyDescent="0.3">
      <c r="A376" s="47">
        <v>43658</v>
      </c>
      <c r="B376" s="48" t="s">
        <v>116</v>
      </c>
      <c r="C376" s="48">
        <v>5</v>
      </c>
      <c r="D376" s="2" t="s">
        <v>45</v>
      </c>
      <c r="E376" s="47">
        <v>43250</v>
      </c>
      <c r="F376" s="47">
        <f t="shared" si="111"/>
        <v>43417</v>
      </c>
      <c r="G376" s="48">
        <v>4700</v>
      </c>
      <c r="H376" s="48">
        <v>4694</v>
      </c>
      <c r="I376" s="48">
        <f t="shared" si="118"/>
        <v>6</v>
      </c>
      <c r="J376" s="48">
        <v>4694</v>
      </c>
      <c r="K376" s="48" t="s">
        <v>57</v>
      </c>
      <c r="L376" s="47">
        <v>43665</v>
      </c>
      <c r="M376" s="47">
        <f t="shared" si="113"/>
        <v>43693</v>
      </c>
      <c r="N376" s="49">
        <f t="shared" si="119"/>
        <v>59.285714285714285</v>
      </c>
      <c r="O376" s="18" t="s">
        <v>196</v>
      </c>
      <c r="P376" s="50">
        <f t="shared" si="120"/>
        <v>7</v>
      </c>
      <c r="Q376" s="48">
        <v>3</v>
      </c>
      <c r="R376" s="48" t="s">
        <v>44</v>
      </c>
      <c r="S376" s="28" t="s">
        <v>46</v>
      </c>
      <c r="T376" s="48">
        <v>1</v>
      </c>
      <c r="U376" s="48">
        <v>102</v>
      </c>
      <c r="V376" s="51">
        <f t="shared" si="121"/>
        <v>2.1729867916489134</v>
      </c>
      <c r="W376" s="50">
        <f t="shared" si="122"/>
        <v>4592</v>
      </c>
      <c r="X376" s="35">
        <f t="shared" si="123"/>
        <v>97.82701320835109</v>
      </c>
      <c r="Y376" s="48">
        <v>183</v>
      </c>
      <c r="Z376" s="36">
        <f t="shared" si="124"/>
        <v>3.8985939497230504</v>
      </c>
      <c r="AA376" s="48">
        <f t="shared" si="116"/>
        <v>4409</v>
      </c>
      <c r="AB376" s="48">
        <v>68</v>
      </c>
      <c r="AC376" s="26">
        <f t="shared" si="125"/>
        <v>1.5422998412338398</v>
      </c>
      <c r="AD376" s="48">
        <f t="shared" si="126"/>
        <v>4341</v>
      </c>
      <c r="AE376" s="52">
        <v>5</v>
      </c>
      <c r="AF376" s="52" t="s">
        <v>44</v>
      </c>
      <c r="AG376" s="52" t="s">
        <v>45</v>
      </c>
      <c r="AH376" s="27">
        <v>1</v>
      </c>
      <c r="AI376" s="28" t="s">
        <v>46</v>
      </c>
      <c r="AJ376" s="48">
        <v>426</v>
      </c>
      <c r="AK376" s="29">
        <f t="shared" si="127"/>
        <v>9.6620548877296439</v>
      </c>
      <c r="AL376" s="48">
        <v>109</v>
      </c>
      <c r="AM376" s="48">
        <f t="shared" si="128"/>
        <v>3806</v>
      </c>
      <c r="AN376" s="51">
        <f t="shared" si="129"/>
        <v>87.675650771711588</v>
      </c>
    </row>
    <row r="377" spans="1:40" x14ac:dyDescent="0.3">
      <c r="A377" s="47">
        <v>43661</v>
      </c>
      <c r="B377" s="48" t="s">
        <v>116</v>
      </c>
      <c r="C377" s="48">
        <v>5</v>
      </c>
      <c r="D377" s="2" t="s">
        <v>45</v>
      </c>
      <c r="E377" s="47">
        <v>43250</v>
      </c>
      <c r="F377" s="47">
        <f t="shared" si="111"/>
        <v>43417</v>
      </c>
      <c r="G377" s="48">
        <v>3500</v>
      </c>
      <c r="H377" s="48">
        <v>3490</v>
      </c>
      <c r="I377" s="48">
        <f t="shared" si="118"/>
        <v>10</v>
      </c>
      <c r="J377" s="48">
        <v>90</v>
      </c>
      <c r="K377" s="48" t="s">
        <v>57</v>
      </c>
      <c r="L377" s="47">
        <v>43665</v>
      </c>
      <c r="M377" s="47">
        <f t="shared" si="113"/>
        <v>43693</v>
      </c>
      <c r="N377" s="49">
        <f t="shared" si="119"/>
        <v>59.285714285714285</v>
      </c>
      <c r="O377" s="18" t="s">
        <v>196</v>
      </c>
      <c r="P377" s="50">
        <f t="shared" si="120"/>
        <v>4</v>
      </c>
      <c r="Q377" s="48">
        <v>3</v>
      </c>
      <c r="R377" s="48" t="s">
        <v>44</v>
      </c>
      <c r="S377" s="28" t="s">
        <v>46</v>
      </c>
      <c r="T377" s="48">
        <v>1</v>
      </c>
      <c r="U377" s="48">
        <v>0</v>
      </c>
      <c r="V377" s="51">
        <f t="shared" si="121"/>
        <v>0</v>
      </c>
      <c r="W377" s="50">
        <f t="shared" si="122"/>
        <v>90</v>
      </c>
      <c r="X377" s="35">
        <f t="shared" si="123"/>
        <v>100</v>
      </c>
      <c r="Y377" s="48">
        <v>5</v>
      </c>
      <c r="Z377" s="36">
        <f t="shared" si="124"/>
        <v>5.5555555555555554</v>
      </c>
      <c r="AA377" s="48">
        <f t="shared" si="116"/>
        <v>85</v>
      </c>
      <c r="AB377" s="48">
        <v>4</v>
      </c>
      <c r="AC377" s="26">
        <f t="shared" si="125"/>
        <v>4.7058823529411766</v>
      </c>
      <c r="AD377" s="48">
        <f t="shared" si="126"/>
        <v>81</v>
      </c>
      <c r="AE377" s="52">
        <v>6</v>
      </c>
      <c r="AF377" s="52" t="s">
        <v>44</v>
      </c>
      <c r="AG377" s="52" t="s">
        <v>45</v>
      </c>
      <c r="AH377" s="27">
        <v>1</v>
      </c>
      <c r="AI377" s="28" t="s">
        <v>46</v>
      </c>
      <c r="AJ377" s="48">
        <v>9</v>
      </c>
      <c r="AK377" s="29">
        <f t="shared" si="127"/>
        <v>10.588235294117647</v>
      </c>
      <c r="AL377" s="48">
        <v>7</v>
      </c>
      <c r="AM377" s="48">
        <f t="shared" si="128"/>
        <v>65</v>
      </c>
      <c r="AN377" s="51">
        <f t="shared" si="129"/>
        <v>80.246913580246911</v>
      </c>
    </row>
    <row r="378" spans="1:40" x14ac:dyDescent="0.3">
      <c r="A378" s="15">
        <v>43661</v>
      </c>
      <c r="B378" s="30" t="s">
        <v>124</v>
      </c>
      <c r="C378" s="30">
        <v>11</v>
      </c>
      <c r="D378" s="2" t="s">
        <v>48</v>
      </c>
      <c r="E378" s="15">
        <v>43250</v>
      </c>
      <c r="F378" s="15">
        <f t="shared" ref="F378:F441" si="130">SUM(E378+167)</f>
        <v>43417</v>
      </c>
      <c r="G378" s="32">
        <v>4952</v>
      </c>
      <c r="H378" s="32">
        <v>4940</v>
      </c>
      <c r="I378" s="32">
        <f t="shared" si="118"/>
        <v>12</v>
      </c>
      <c r="J378" s="16">
        <v>90</v>
      </c>
      <c r="K378" s="16" t="s">
        <v>57</v>
      </c>
      <c r="L378" s="33">
        <v>43665</v>
      </c>
      <c r="M378" s="33">
        <f t="shared" si="113"/>
        <v>43693</v>
      </c>
      <c r="N378" s="4">
        <f t="shared" si="119"/>
        <v>59.285714285714285</v>
      </c>
      <c r="O378" s="18" t="s">
        <v>196</v>
      </c>
      <c r="P378" s="19">
        <f t="shared" si="120"/>
        <v>4</v>
      </c>
      <c r="Q378" s="2">
        <v>3</v>
      </c>
      <c r="R378" s="2" t="s">
        <v>44</v>
      </c>
      <c r="S378" s="28" t="s">
        <v>46</v>
      </c>
      <c r="T378" s="2">
        <v>1</v>
      </c>
      <c r="U378" s="16">
        <v>1</v>
      </c>
      <c r="V378" s="34">
        <f t="shared" si="121"/>
        <v>1.1111111111111112</v>
      </c>
      <c r="W378" s="23">
        <f t="shared" si="122"/>
        <v>89</v>
      </c>
      <c r="X378" s="35">
        <f t="shared" si="123"/>
        <v>98.888888888888886</v>
      </c>
      <c r="Y378" s="16">
        <v>1</v>
      </c>
      <c r="Z378" s="36">
        <f t="shared" si="124"/>
        <v>1.1111111111111112</v>
      </c>
      <c r="AA378" s="16">
        <f t="shared" si="116"/>
        <v>88</v>
      </c>
      <c r="AB378" s="32">
        <v>5</v>
      </c>
      <c r="AC378" s="26">
        <f t="shared" si="125"/>
        <v>5.6818181818181817</v>
      </c>
      <c r="AD378" s="32">
        <f t="shared" si="126"/>
        <v>83</v>
      </c>
      <c r="AE378" s="20">
        <v>6</v>
      </c>
      <c r="AF378" s="20" t="s">
        <v>44</v>
      </c>
      <c r="AG378" s="27" t="s">
        <v>45</v>
      </c>
      <c r="AH378" s="27">
        <v>1</v>
      </c>
      <c r="AI378" s="28" t="s">
        <v>46</v>
      </c>
      <c r="AJ378" s="16">
        <v>5</v>
      </c>
      <c r="AK378" s="29">
        <f t="shared" si="127"/>
        <v>5.6818181818181817</v>
      </c>
      <c r="AL378" s="16">
        <v>3</v>
      </c>
      <c r="AM378" s="16">
        <f t="shared" si="128"/>
        <v>75</v>
      </c>
      <c r="AN378" s="34">
        <f t="shared" si="129"/>
        <v>90.361445783132538</v>
      </c>
    </row>
    <row r="379" spans="1:40" ht="24" x14ac:dyDescent="0.3">
      <c r="A379" s="15">
        <v>43535</v>
      </c>
      <c r="B379" s="2" t="s">
        <v>182</v>
      </c>
      <c r="C379" s="2">
        <v>3</v>
      </c>
      <c r="D379" s="2" t="s">
        <v>45</v>
      </c>
      <c r="E379" s="15">
        <v>43126</v>
      </c>
      <c r="F379" s="15">
        <f t="shared" si="130"/>
        <v>43293</v>
      </c>
      <c r="G379" s="32"/>
      <c r="H379" s="32"/>
      <c r="I379" s="32"/>
      <c r="J379" s="16">
        <v>9924</v>
      </c>
      <c r="K379" s="16">
        <v>16</v>
      </c>
      <c r="L379" s="33">
        <v>43543</v>
      </c>
      <c r="M379" s="33">
        <f t="shared" si="113"/>
        <v>43571</v>
      </c>
      <c r="N379" s="4">
        <f t="shared" si="119"/>
        <v>59.571428571428569</v>
      </c>
      <c r="O379" s="18" t="s">
        <v>196</v>
      </c>
      <c r="P379" s="19">
        <f t="shared" si="120"/>
        <v>8</v>
      </c>
      <c r="Q379" s="2">
        <v>7</v>
      </c>
      <c r="R379" s="2" t="s">
        <v>42</v>
      </c>
      <c r="S379" s="21" t="s">
        <v>43</v>
      </c>
      <c r="T379" s="2">
        <v>2</v>
      </c>
      <c r="U379" s="16">
        <v>319</v>
      </c>
      <c r="V379" s="34">
        <f t="shared" si="121"/>
        <v>3.2144296654574767</v>
      </c>
      <c r="W379" s="23">
        <f t="shared" si="122"/>
        <v>9605</v>
      </c>
      <c r="X379" s="35">
        <f t="shared" si="123"/>
        <v>96.785570334542527</v>
      </c>
      <c r="Y379" s="16">
        <v>1202</v>
      </c>
      <c r="Z379" s="36">
        <f t="shared" si="124"/>
        <v>12.112051592099959</v>
      </c>
      <c r="AA379" s="16">
        <f t="shared" si="116"/>
        <v>8403</v>
      </c>
      <c r="AB379" s="32">
        <v>393</v>
      </c>
      <c r="AC379" s="26">
        <f t="shared" si="125"/>
        <v>4.6769011067475903</v>
      </c>
      <c r="AD379" s="32">
        <f t="shared" si="126"/>
        <v>8010</v>
      </c>
      <c r="AE379" s="20">
        <v>5</v>
      </c>
      <c r="AF379" s="20" t="s">
        <v>53</v>
      </c>
      <c r="AG379" s="27" t="s">
        <v>54</v>
      </c>
      <c r="AH379" s="27">
        <v>3</v>
      </c>
      <c r="AI379" s="21" t="s">
        <v>55</v>
      </c>
      <c r="AJ379" s="16">
        <v>2241</v>
      </c>
      <c r="AK379" s="29">
        <f t="shared" si="127"/>
        <v>26.669046769011068</v>
      </c>
      <c r="AL379" s="16">
        <v>203</v>
      </c>
      <c r="AM379" s="16">
        <f t="shared" si="128"/>
        <v>5566</v>
      </c>
      <c r="AN379" s="34">
        <f t="shared" si="129"/>
        <v>69.488139825218482</v>
      </c>
    </row>
    <row r="380" spans="1:40" x14ac:dyDescent="0.3">
      <c r="A380" s="15">
        <v>43542</v>
      </c>
      <c r="B380" s="2" t="s">
        <v>182</v>
      </c>
      <c r="C380" s="2">
        <v>3</v>
      </c>
      <c r="D380" s="2" t="s">
        <v>45</v>
      </c>
      <c r="E380" s="15">
        <v>43126</v>
      </c>
      <c r="F380" s="15">
        <f t="shared" si="130"/>
        <v>43293</v>
      </c>
      <c r="G380" s="32">
        <v>14140</v>
      </c>
      <c r="H380" s="32">
        <v>14094</v>
      </c>
      <c r="I380" s="32">
        <f>SUM(G380-H380)</f>
        <v>46</v>
      </c>
      <c r="J380" s="16">
        <v>2184</v>
      </c>
      <c r="K380" s="16">
        <v>16</v>
      </c>
      <c r="L380" s="33">
        <v>43543</v>
      </c>
      <c r="M380" s="33">
        <f t="shared" si="113"/>
        <v>43571</v>
      </c>
      <c r="N380" s="4">
        <f t="shared" si="119"/>
        <v>59.571428571428569</v>
      </c>
      <c r="O380" s="18" t="s">
        <v>196</v>
      </c>
      <c r="P380" s="19">
        <f t="shared" si="120"/>
        <v>1</v>
      </c>
      <c r="Q380" s="2">
        <v>12</v>
      </c>
      <c r="R380" s="2" t="s">
        <v>44</v>
      </c>
      <c r="S380" s="28" t="s">
        <v>46</v>
      </c>
      <c r="T380" s="2">
        <v>1</v>
      </c>
      <c r="U380" s="16">
        <v>56</v>
      </c>
      <c r="V380" s="34">
        <f t="shared" si="121"/>
        <v>2.5641025641025639</v>
      </c>
      <c r="W380" s="23">
        <f t="shared" si="122"/>
        <v>2128</v>
      </c>
      <c r="X380" s="35">
        <f t="shared" si="123"/>
        <v>97.435897435897431</v>
      </c>
      <c r="Y380" s="16">
        <v>105</v>
      </c>
      <c r="Z380" s="36">
        <f t="shared" si="124"/>
        <v>4.8076923076923084</v>
      </c>
      <c r="AA380" s="16">
        <f t="shared" si="116"/>
        <v>2023</v>
      </c>
      <c r="AB380" s="32">
        <v>66</v>
      </c>
      <c r="AC380" s="26">
        <f t="shared" si="125"/>
        <v>3.2624814631735046</v>
      </c>
      <c r="AD380" s="32">
        <f t="shared" si="126"/>
        <v>1957</v>
      </c>
      <c r="AE380" s="20">
        <v>2</v>
      </c>
      <c r="AF380" s="20" t="s">
        <v>42</v>
      </c>
      <c r="AG380" s="27" t="s">
        <v>54</v>
      </c>
      <c r="AH380" s="27">
        <v>2</v>
      </c>
      <c r="AI380" s="21" t="s">
        <v>43</v>
      </c>
      <c r="AJ380" s="16">
        <v>379</v>
      </c>
      <c r="AK380" s="29">
        <f t="shared" si="127"/>
        <v>18.734552644587247</v>
      </c>
      <c r="AL380" s="16">
        <v>28</v>
      </c>
      <c r="AM380" s="16">
        <f t="shared" si="128"/>
        <v>1550</v>
      </c>
      <c r="AN380" s="34">
        <f t="shared" si="129"/>
        <v>79.202861522738885</v>
      </c>
    </row>
    <row r="381" spans="1:40" x14ac:dyDescent="0.3">
      <c r="A381" s="15">
        <v>43584</v>
      </c>
      <c r="B381" s="2" t="s">
        <v>203</v>
      </c>
      <c r="C381" s="2">
        <v>7</v>
      </c>
      <c r="D381" s="2" t="s">
        <v>204</v>
      </c>
      <c r="E381" s="15">
        <v>43168</v>
      </c>
      <c r="F381" s="15">
        <f t="shared" si="130"/>
        <v>43335</v>
      </c>
      <c r="G381" s="32">
        <v>9238</v>
      </c>
      <c r="H381" s="32">
        <v>9192</v>
      </c>
      <c r="I381" s="32">
        <f>SUM(G381-H381)</f>
        <v>46</v>
      </c>
      <c r="J381" s="16">
        <v>6552</v>
      </c>
      <c r="K381" s="16">
        <v>22</v>
      </c>
      <c r="L381" s="33">
        <v>43585</v>
      </c>
      <c r="M381" s="33">
        <f t="shared" si="113"/>
        <v>43613</v>
      </c>
      <c r="N381" s="4">
        <f t="shared" si="119"/>
        <v>59.571428571428569</v>
      </c>
      <c r="O381" s="18" t="s">
        <v>196</v>
      </c>
      <c r="P381" s="19">
        <f t="shared" si="120"/>
        <v>1</v>
      </c>
      <c r="Q381" s="2">
        <v>10</v>
      </c>
      <c r="R381" s="2" t="s">
        <v>44</v>
      </c>
      <c r="S381" s="28" t="s">
        <v>46</v>
      </c>
      <c r="T381" s="2">
        <v>1</v>
      </c>
      <c r="U381" s="16">
        <v>677</v>
      </c>
      <c r="V381" s="34">
        <f t="shared" si="121"/>
        <v>10.332722832722832</v>
      </c>
      <c r="W381" s="23">
        <f t="shared" si="122"/>
        <v>5875</v>
      </c>
      <c r="X381" s="35">
        <f t="shared" si="123"/>
        <v>89.667277167277177</v>
      </c>
      <c r="Y381" s="16">
        <v>554</v>
      </c>
      <c r="Z381" s="36">
        <f t="shared" si="124"/>
        <v>8.4554334554334556</v>
      </c>
      <c r="AA381" s="16">
        <f t="shared" si="116"/>
        <v>5321</v>
      </c>
      <c r="AB381" s="32">
        <v>219</v>
      </c>
      <c r="AC381" s="26">
        <f t="shared" si="125"/>
        <v>4.1157677128359333</v>
      </c>
      <c r="AD381" s="32">
        <f t="shared" si="126"/>
        <v>5102</v>
      </c>
      <c r="AE381" s="20">
        <v>3</v>
      </c>
      <c r="AF381" s="20" t="s">
        <v>42</v>
      </c>
      <c r="AG381" s="27" t="s">
        <v>54</v>
      </c>
      <c r="AH381" s="27">
        <v>2</v>
      </c>
      <c r="AI381" s="21" t="s">
        <v>43</v>
      </c>
      <c r="AJ381" s="16">
        <v>918</v>
      </c>
      <c r="AK381" s="29">
        <f t="shared" si="127"/>
        <v>17.252396166134186</v>
      </c>
      <c r="AL381" s="16">
        <v>84</v>
      </c>
      <c r="AM381" s="16">
        <f t="shared" si="128"/>
        <v>4100</v>
      </c>
      <c r="AN381" s="34">
        <f t="shared" si="129"/>
        <v>80.360642885143079</v>
      </c>
    </row>
    <row r="382" spans="1:40" x14ac:dyDescent="0.3">
      <c r="A382" s="15">
        <v>43584</v>
      </c>
      <c r="B382" s="2" t="s">
        <v>172</v>
      </c>
      <c r="C382" s="2">
        <v>8</v>
      </c>
      <c r="D382" s="2" t="s">
        <v>48</v>
      </c>
      <c r="E382" s="15">
        <v>43168</v>
      </c>
      <c r="F382" s="15">
        <f t="shared" si="130"/>
        <v>43335</v>
      </c>
      <c r="G382" s="32">
        <v>6854</v>
      </c>
      <c r="H382" s="32">
        <v>6834</v>
      </c>
      <c r="I382" s="32">
        <f>SUM(G382-H382)</f>
        <v>20</v>
      </c>
      <c r="J382" s="16">
        <v>3584</v>
      </c>
      <c r="K382" s="16">
        <v>22</v>
      </c>
      <c r="L382" s="33">
        <v>43585</v>
      </c>
      <c r="M382" s="33">
        <f t="shared" si="113"/>
        <v>43613</v>
      </c>
      <c r="N382" s="4">
        <f t="shared" si="119"/>
        <v>59.571428571428569</v>
      </c>
      <c r="O382" s="18" t="s">
        <v>196</v>
      </c>
      <c r="P382" s="19">
        <f t="shared" si="120"/>
        <v>1</v>
      </c>
      <c r="Q382" s="2">
        <v>9</v>
      </c>
      <c r="R382" s="20" t="s">
        <v>42</v>
      </c>
      <c r="S382" s="21" t="s">
        <v>43</v>
      </c>
      <c r="T382" s="2">
        <v>2</v>
      </c>
      <c r="U382" s="16">
        <v>261</v>
      </c>
      <c r="V382" s="34">
        <f t="shared" si="121"/>
        <v>7.2823660714285712</v>
      </c>
      <c r="W382" s="23">
        <f t="shared" si="122"/>
        <v>3323</v>
      </c>
      <c r="X382" s="35">
        <f t="shared" si="123"/>
        <v>92.717633928571431</v>
      </c>
      <c r="Y382" s="16">
        <v>316</v>
      </c>
      <c r="Z382" s="36">
        <f t="shared" si="124"/>
        <v>8.8169642857142865</v>
      </c>
      <c r="AA382" s="16">
        <f t="shared" si="116"/>
        <v>3007</v>
      </c>
      <c r="AB382" s="32">
        <v>149</v>
      </c>
      <c r="AC382" s="26">
        <f t="shared" si="125"/>
        <v>4.9551047555703356</v>
      </c>
      <c r="AD382" s="32">
        <f t="shared" si="126"/>
        <v>2858</v>
      </c>
      <c r="AE382" s="20">
        <v>1</v>
      </c>
      <c r="AF382" s="20" t="s">
        <v>42</v>
      </c>
      <c r="AG382" s="27" t="s">
        <v>54</v>
      </c>
      <c r="AH382" s="27">
        <v>2</v>
      </c>
      <c r="AI382" s="21" t="s">
        <v>43</v>
      </c>
      <c r="AJ382" s="16">
        <v>389</v>
      </c>
      <c r="AK382" s="29">
        <f t="shared" si="127"/>
        <v>12.936481543066179</v>
      </c>
      <c r="AL382" s="16">
        <v>69</v>
      </c>
      <c r="AM382" s="16">
        <f t="shared" si="128"/>
        <v>2400</v>
      </c>
      <c r="AN382" s="34">
        <f t="shared" si="129"/>
        <v>83.974807557732674</v>
      </c>
    </row>
    <row r="383" spans="1:40" x14ac:dyDescent="0.3">
      <c r="A383" s="47">
        <v>43661</v>
      </c>
      <c r="B383" s="48" t="s">
        <v>116</v>
      </c>
      <c r="C383" s="48">
        <v>5</v>
      </c>
      <c r="D383" s="2" t="s">
        <v>45</v>
      </c>
      <c r="E383" s="47">
        <v>43250</v>
      </c>
      <c r="F383" s="47">
        <f t="shared" si="130"/>
        <v>43417</v>
      </c>
      <c r="G383" s="48"/>
      <c r="H383" s="48"/>
      <c r="I383" s="48"/>
      <c r="J383" s="48">
        <v>3400</v>
      </c>
      <c r="K383" s="48">
        <v>34</v>
      </c>
      <c r="L383" s="47">
        <v>43669</v>
      </c>
      <c r="M383" s="47">
        <f t="shared" si="113"/>
        <v>43697</v>
      </c>
      <c r="N383" s="49">
        <f t="shared" si="119"/>
        <v>59.857142857142854</v>
      </c>
      <c r="O383" s="18" t="s">
        <v>196</v>
      </c>
      <c r="P383" s="50">
        <f t="shared" si="120"/>
        <v>8</v>
      </c>
      <c r="Q383" s="48">
        <v>8</v>
      </c>
      <c r="R383" s="48" t="s">
        <v>42</v>
      </c>
      <c r="S383" s="21" t="s">
        <v>43</v>
      </c>
      <c r="T383" s="48">
        <v>2</v>
      </c>
      <c r="U383" s="48">
        <v>65</v>
      </c>
      <c r="V383" s="51">
        <f t="shared" si="121"/>
        <v>1.911764705882353</v>
      </c>
      <c r="W383" s="50">
        <f t="shared" si="122"/>
        <v>3335</v>
      </c>
      <c r="X383" s="35">
        <f t="shared" si="123"/>
        <v>98.088235294117638</v>
      </c>
      <c r="Y383" s="48">
        <v>136</v>
      </c>
      <c r="Z383" s="36">
        <f t="shared" si="124"/>
        <v>4</v>
      </c>
      <c r="AA383" s="48">
        <f t="shared" si="116"/>
        <v>3199</v>
      </c>
      <c r="AB383" s="48">
        <v>51</v>
      </c>
      <c r="AC383" s="26">
        <f t="shared" si="125"/>
        <v>1.5942482025633011</v>
      </c>
      <c r="AD383" s="48">
        <f t="shared" si="126"/>
        <v>3148</v>
      </c>
      <c r="AE383" s="52">
        <v>4</v>
      </c>
      <c r="AF383" s="52" t="s">
        <v>42</v>
      </c>
      <c r="AG383" s="52" t="s">
        <v>54</v>
      </c>
      <c r="AH383" s="27">
        <v>2</v>
      </c>
      <c r="AI383" s="21" t="s">
        <v>43</v>
      </c>
      <c r="AJ383" s="48">
        <v>347</v>
      </c>
      <c r="AK383" s="29">
        <f t="shared" si="127"/>
        <v>10.847139731165989</v>
      </c>
      <c r="AL383" s="48">
        <v>70</v>
      </c>
      <c r="AM383" s="48">
        <f t="shared" si="128"/>
        <v>2731</v>
      </c>
      <c r="AN383" s="51">
        <f t="shared" si="129"/>
        <v>86.753494282083864</v>
      </c>
    </row>
    <row r="384" spans="1:40" x14ac:dyDescent="0.3">
      <c r="A384" s="15">
        <v>43584</v>
      </c>
      <c r="B384" s="2" t="s">
        <v>203</v>
      </c>
      <c r="C384" s="2">
        <v>7</v>
      </c>
      <c r="D384" s="2" t="s">
        <v>204</v>
      </c>
      <c r="E384" s="15">
        <v>43168</v>
      </c>
      <c r="F384" s="15">
        <f t="shared" si="130"/>
        <v>43335</v>
      </c>
      <c r="G384" s="32"/>
      <c r="H384" s="32"/>
      <c r="I384" s="32"/>
      <c r="J384" s="16">
        <v>2640</v>
      </c>
      <c r="K384" s="16" t="s">
        <v>122</v>
      </c>
      <c r="L384" s="33">
        <v>43587</v>
      </c>
      <c r="M384" s="33">
        <f t="shared" si="113"/>
        <v>43615</v>
      </c>
      <c r="N384" s="4">
        <f t="shared" si="119"/>
        <v>59.857142857142854</v>
      </c>
      <c r="O384" s="18" t="s">
        <v>196</v>
      </c>
      <c r="P384" s="19">
        <f t="shared" si="120"/>
        <v>3</v>
      </c>
      <c r="Q384" s="2">
        <v>4</v>
      </c>
      <c r="R384" s="2" t="s">
        <v>44</v>
      </c>
      <c r="S384" s="28" t="s">
        <v>46</v>
      </c>
      <c r="T384" s="2">
        <v>1</v>
      </c>
      <c r="U384" s="16">
        <v>239</v>
      </c>
      <c r="V384" s="34">
        <f t="shared" si="121"/>
        <v>9.0530303030303028</v>
      </c>
      <c r="W384" s="23">
        <f t="shared" si="122"/>
        <v>2401</v>
      </c>
      <c r="X384" s="35">
        <f t="shared" si="123"/>
        <v>90.946969696969688</v>
      </c>
      <c r="Y384" s="16">
        <v>229</v>
      </c>
      <c r="Z384" s="36">
        <f t="shared" si="124"/>
        <v>8.6742424242424239</v>
      </c>
      <c r="AA384" s="16">
        <f t="shared" si="116"/>
        <v>2172</v>
      </c>
      <c r="AB384" s="32">
        <v>92</v>
      </c>
      <c r="AC384" s="26">
        <f t="shared" si="125"/>
        <v>4.2357274401473299</v>
      </c>
      <c r="AD384" s="32">
        <f t="shared" si="126"/>
        <v>2080</v>
      </c>
      <c r="AE384" s="20">
        <v>3</v>
      </c>
      <c r="AF384" s="20" t="s">
        <v>44</v>
      </c>
      <c r="AG384" s="27" t="s">
        <v>45</v>
      </c>
      <c r="AH384" s="27">
        <v>1</v>
      </c>
      <c r="AI384" s="28" t="s">
        <v>46</v>
      </c>
      <c r="AJ384" s="16">
        <v>242</v>
      </c>
      <c r="AK384" s="29">
        <f t="shared" si="127"/>
        <v>11.141804788213628</v>
      </c>
      <c r="AL384" s="16">
        <v>59</v>
      </c>
      <c r="AM384" s="16">
        <f t="shared" si="128"/>
        <v>1779</v>
      </c>
      <c r="AN384" s="34">
        <f t="shared" si="129"/>
        <v>85.528846153846146</v>
      </c>
    </row>
    <row r="385" spans="1:40" x14ac:dyDescent="0.3">
      <c r="A385" s="15">
        <v>43584</v>
      </c>
      <c r="B385" s="2" t="s">
        <v>172</v>
      </c>
      <c r="C385" s="2">
        <v>8</v>
      </c>
      <c r="D385" s="2" t="s">
        <v>48</v>
      </c>
      <c r="E385" s="15">
        <v>43168</v>
      </c>
      <c r="F385" s="15">
        <f t="shared" si="130"/>
        <v>43335</v>
      </c>
      <c r="G385" s="32"/>
      <c r="H385" s="32"/>
      <c r="I385" s="32"/>
      <c r="J385" s="16">
        <v>3250</v>
      </c>
      <c r="K385" s="16" t="s">
        <v>122</v>
      </c>
      <c r="L385" s="33">
        <v>43587</v>
      </c>
      <c r="M385" s="33">
        <f t="shared" si="113"/>
        <v>43615</v>
      </c>
      <c r="N385" s="4">
        <f t="shared" si="119"/>
        <v>59.857142857142854</v>
      </c>
      <c r="O385" s="18" t="s">
        <v>196</v>
      </c>
      <c r="P385" s="19">
        <f t="shared" si="120"/>
        <v>3</v>
      </c>
      <c r="Q385" s="2">
        <v>10</v>
      </c>
      <c r="R385" s="2" t="s">
        <v>44</v>
      </c>
      <c r="S385" s="28" t="s">
        <v>46</v>
      </c>
      <c r="T385" s="2">
        <v>1</v>
      </c>
      <c r="U385" s="16">
        <v>262</v>
      </c>
      <c r="V385" s="34">
        <f t="shared" si="121"/>
        <v>8.0615384615384613</v>
      </c>
      <c r="W385" s="23">
        <f t="shared" si="122"/>
        <v>2988</v>
      </c>
      <c r="X385" s="35">
        <f t="shared" si="123"/>
        <v>91.938461538461539</v>
      </c>
      <c r="Y385" s="16">
        <v>321</v>
      </c>
      <c r="Z385" s="36">
        <f t="shared" si="124"/>
        <v>9.8769230769230774</v>
      </c>
      <c r="AA385" s="16">
        <f t="shared" si="116"/>
        <v>2667</v>
      </c>
      <c r="AB385" s="32">
        <v>154</v>
      </c>
      <c r="AC385" s="26">
        <f t="shared" si="125"/>
        <v>5.7742782152230969</v>
      </c>
      <c r="AD385" s="32">
        <f t="shared" si="126"/>
        <v>2513</v>
      </c>
      <c r="AE385" s="20">
        <v>5</v>
      </c>
      <c r="AF385" s="20" t="s">
        <v>44</v>
      </c>
      <c r="AG385" s="27" t="s">
        <v>45</v>
      </c>
      <c r="AH385" s="27">
        <v>1</v>
      </c>
      <c r="AI385" s="28" t="s">
        <v>46</v>
      </c>
      <c r="AJ385" s="16">
        <v>336</v>
      </c>
      <c r="AK385" s="29">
        <f t="shared" si="127"/>
        <v>12.598425196850394</v>
      </c>
      <c r="AL385" s="16">
        <v>47</v>
      </c>
      <c r="AM385" s="16">
        <f t="shared" si="128"/>
        <v>2130</v>
      </c>
      <c r="AN385" s="34">
        <f t="shared" si="129"/>
        <v>84.7592518901711</v>
      </c>
    </row>
    <row r="386" spans="1:40" x14ac:dyDescent="0.3">
      <c r="A386" s="15">
        <v>43661</v>
      </c>
      <c r="B386" s="30" t="s">
        <v>124</v>
      </c>
      <c r="C386" s="2">
        <v>11</v>
      </c>
      <c r="D386" s="2" t="s">
        <v>48</v>
      </c>
      <c r="E386" s="15">
        <v>43250</v>
      </c>
      <c r="F386" s="15">
        <f t="shared" si="130"/>
        <v>43417</v>
      </c>
      <c r="G386" s="32"/>
      <c r="H386" s="32"/>
      <c r="I386" s="32"/>
      <c r="J386" s="16">
        <v>4850</v>
      </c>
      <c r="K386" s="16">
        <v>34</v>
      </c>
      <c r="L386" s="33">
        <v>43669</v>
      </c>
      <c r="M386" s="33">
        <f t="shared" si="113"/>
        <v>43697</v>
      </c>
      <c r="N386" s="4">
        <f t="shared" si="119"/>
        <v>59.857142857142854</v>
      </c>
      <c r="O386" s="18" t="s">
        <v>196</v>
      </c>
      <c r="P386" s="19">
        <f t="shared" si="120"/>
        <v>8</v>
      </c>
      <c r="Q386" s="2">
        <v>7</v>
      </c>
      <c r="R386" s="2" t="s">
        <v>42</v>
      </c>
      <c r="S386" s="21" t="s">
        <v>43</v>
      </c>
      <c r="T386" s="2">
        <v>2</v>
      </c>
      <c r="U386" s="16">
        <v>81</v>
      </c>
      <c r="V386" s="34">
        <f t="shared" si="121"/>
        <v>1.670103092783505</v>
      </c>
      <c r="W386" s="23">
        <f t="shared" si="122"/>
        <v>4769</v>
      </c>
      <c r="X386" s="35">
        <f t="shared" si="123"/>
        <v>98.329896907216494</v>
      </c>
      <c r="Y386" s="16">
        <v>296</v>
      </c>
      <c r="Z386" s="36">
        <f t="shared" si="124"/>
        <v>6.1030927835051552</v>
      </c>
      <c r="AA386" s="16">
        <f t="shared" si="116"/>
        <v>4473</v>
      </c>
      <c r="AB386" s="32">
        <v>180</v>
      </c>
      <c r="AC386" s="26">
        <f t="shared" si="125"/>
        <v>4.0241448692152915</v>
      </c>
      <c r="AD386" s="32">
        <f t="shared" si="126"/>
        <v>4293</v>
      </c>
      <c r="AE386" s="20" t="s">
        <v>63</v>
      </c>
      <c r="AF386" s="20" t="s">
        <v>42</v>
      </c>
      <c r="AG386" s="27" t="s">
        <v>54</v>
      </c>
      <c r="AH386" s="27">
        <v>2</v>
      </c>
      <c r="AI386" s="21" t="s">
        <v>43</v>
      </c>
      <c r="AJ386" s="16">
        <v>300</v>
      </c>
      <c r="AK386" s="29">
        <f t="shared" si="127"/>
        <v>6.7069081153588197</v>
      </c>
      <c r="AL386" s="16">
        <v>75</v>
      </c>
      <c r="AM386" s="16">
        <f t="shared" si="128"/>
        <v>3918</v>
      </c>
      <c r="AN386" s="34">
        <f t="shared" si="129"/>
        <v>91.264849755415796</v>
      </c>
    </row>
    <row r="387" spans="1:40" x14ac:dyDescent="0.3">
      <c r="A387" s="15">
        <v>43563</v>
      </c>
      <c r="B387" s="30" t="s">
        <v>175</v>
      </c>
      <c r="C387" s="30">
        <v>22</v>
      </c>
      <c r="D387" s="30" t="s">
        <v>176</v>
      </c>
      <c r="E387" s="31">
        <v>43147</v>
      </c>
      <c r="F387" s="15">
        <f t="shared" si="130"/>
        <v>43314</v>
      </c>
      <c r="G387" s="32">
        <v>10800</v>
      </c>
      <c r="H387" s="32">
        <v>10784</v>
      </c>
      <c r="I387" s="32">
        <f t="shared" ref="I387:I394" si="131">SUM(G387-H387)</f>
        <v>16</v>
      </c>
      <c r="J387" s="16">
        <v>10336</v>
      </c>
      <c r="K387" s="16" t="s">
        <v>93</v>
      </c>
      <c r="L387" s="33">
        <v>43566</v>
      </c>
      <c r="M387" s="33">
        <f t="shared" si="113"/>
        <v>43594</v>
      </c>
      <c r="N387" s="4">
        <f t="shared" si="119"/>
        <v>59.857142857142854</v>
      </c>
      <c r="O387" s="18" t="s">
        <v>196</v>
      </c>
      <c r="P387" s="19">
        <f t="shared" si="120"/>
        <v>3</v>
      </c>
      <c r="Q387" s="2" t="s">
        <v>98</v>
      </c>
      <c r="R387" s="2" t="s">
        <v>44</v>
      </c>
      <c r="S387" s="28" t="s">
        <v>46</v>
      </c>
      <c r="T387" s="2">
        <v>1</v>
      </c>
      <c r="U387" s="16">
        <v>288</v>
      </c>
      <c r="V387" s="34">
        <f t="shared" si="121"/>
        <v>2.7863777089783279</v>
      </c>
      <c r="W387" s="23">
        <f t="shared" si="122"/>
        <v>10048</v>
      </c>
      <c r="X387" s="35">
        <f t="shared" si="123"/>
        <v>97.213622291021679</v>
      </c>
      <c r="Y387" s="16">
        <v>439</v>
      </c>
      <c r="Z387" s="36">
        <f t="shared" si="124"/>
        <v>4.2472910216718267</v>
      </c>
      <c r="AA387" s="16">
        <f t="shared" si="116"/>
        <v>9609</v>
      </c>
      <c r="AB387" s="32">
        <v>252</v>
      </c>
      <c r="AC387" s="26">
        <f t="shared" si="125"/>
        <v>2.6225413674679987</v>
      </c>
      <c r="AD387" s="32">
        <f t="shared" si="126"/>
        <v>9357</v>
      </c>
      <c r="AE387" s="20" t="s">
        <v>73</v>
      </c>
      <c r="AF387" s="20" t="s">
        <v>44</v>
      </c>
      <c r="AG387" s="27" t="s">
        <v>45</v>
      </c>
      <c r="AH387" s="27">
        <v>1</v>
      </c>
      <c r="AI387" s="28" t="s">
        <v>46</v>
      </c>
      <c r="AJ387" s="16">
        <v>1855</v>
      </c>
      <c r="AK387" s="29">
        <f t="shared" si="127"/>
        <v>19.304818399417211</v>
      </c>
      <c r="AL387" s="16">
        <v>121</v>
      </c>
      <c r="AM387" s="16">
        <f t="shared" si="128"/>
        <v>7381</v>
      </c>
      <c r="AN387" s="34">
        <f t="shared" si="129"/>
        <v>78.882120337715079</v>
      </c>
    </row>
    <row r="388" spans="1:40" x14ac:dyDescent="0.3">
      <c r="A388" s="47">
        <v>43668</v>
      </c>
      <c r="B388" s="48" t="s">
        <v>116</v>
      </c>
      <c r="C388" s="48">
        <v>5</v>
      </c>
      <c r="D388" s="2" t="s">
        <v>45</v>
      </c>
      <c r="E388" s="47">
        <v>43250</v>
      </c>
      <c r="F388" s="47">
        <f t="shared" si="130"/>
        <v>43417</v>
      </c>
      <c r="G388" s="48">
        <v>3400</v>
      </c>
      <c r="H388" s="48">
        <v>3395</v>
      </c>
      <c r="I388" s="48">
        <f t="shared" si="131"/>
        <v>5</v>
      </c>
      <c r="J388" s="48">
        <v>90</v>
      </c>
      <c r="K388" s="48" t="s">
        <v>60</v>
      </c>
      <c r="L388" s="47">
        <v>43671</v>
      </c>
      <c r="M388" s="47">
        <f t="shared" si="113"/>
        <v>43699</v>
      </c>
      <c r="N388" s="49">
        <f t="shared" si="119"/>
        <v>60.142857142857146</v>
      </c>
      <c r="O388" s="18" t="s">
        <v>196</v>
      </c>
      <c r="P388" s="50">
        <f t="shared" si="120"/>
        <v>3</v>
      </c>
      <c r="Q388" s="48">
        <v>2</v>
      </c>
      <c r="R388" s="48" t="s">
        <v>44</v>
      </c>
      <c r="S388" s="28" t="s">
        <v>46</v>
      </c>
      <c r="T388" s="48">
        <v>1</v>
      </c>
      <c r="U388" s="48">
        <v>2</v>
      </c>
      <c r="V388" s="51">
        <f t="shared" si="121"/>
        <v>2.2222222222222223</v>
      </c>
      <c r="W388" s="50">
        <f t="shared" si="122"/>
        <v>88</v>
      </c>
      <c r="X388" s="35">
        <f t="shared" si="123"/>
        <v>97.777777777777771</v>
      </c>
      <c r="Y388" s="48">
        <v>3</v>
      </c>
      <c r="Z388" s="36">
        <f t="shared" si="124"/>
        <v>3.3333333333333335</v>
      </c>
      <c r="AA388" s="48">
        <f t="shared" si="116"/>
        <v>85</v>
      </c>
      <c r="AB388" s="48">
        <v>2</v>
      </c>
      <c r="AC388" s="26">
        <f t="shared" si="125"/>
        <v>2.3529411764705883</v>
      </c>
      <c r="AD388" s="48">
        <f t="shared" si="126"/>
        <v>83</v>
      </c>
      <c r="AE388" s="52">
        <v>2</v>
      </c>
      <c r="AF388" s="52" t="s">
        <v>44</v>
      </c>
      <c r="AG388" s="52" t="s">
        <v>45</v>
      </c>
      <c r="AH388" s="27">
        <v>1</v>
      </c>
      <c r="AI388" s="28" t="s">
        <v>46</v>
      </c>
      <c r="AJ388" s="48">
        <v>11</v>
      </c>
      <c r="AK388" s="29">
        <f t="shared" si="127"/>
        <v>12.941176470588236</v>
      </c>
      <c r="AL388" s="48">
        <v>12</v>
      </c>
      <c r="AM388" s="48">
        <f t="shared" si="128"/>
        <v>60</v>
      </c>
      <c r="AN388" s="51">
        <f t="shared" si="129"/>
        <v>72.289156626506028</v>
      </c>
    </row>
    <row r="389" spans="1:40" x14ac:dyDescent="0.3">
      <c r="A389" s="47">
        <v>43665</v>
      </c>
      <c r="B389" s="48" t="s">
        <v>116</v>
      </c>
      <c r="C389" s="48">
        <v>5</v>
      </c>
      <c r="D389" s="2" t="s">
        <v>45</v>
      </c>
      <c r="E389" s="47">
        <v>43250</v>
      </c>
      <c r="F389" s="47">
        <f t="shared" si="130"/>
        <v>43417</v>
      </c>
      <c r="G389" s="48">
        <v>4600</v>
      </c>
      <c r="H389" s="48">
        <v>4590</v>
      </c>
      <c r="I389" s="48">
        <f t="shared" si="131"/>
        <v>10</v>
      </c>
      <c r="J389" s="48">
        <v>4590</v>
      </c>
      <c r="K389" s="48" t="s">
        <v>60</v>
      </c>
      <c r="L389" s="47">
        <v>43671</v>
      </c>
      <c r="M389" s="47">
        <f t="shared" ref="M389:M407" si="132">SUM(L389+28)</f>
        <v>43699</v>
      </c>
      <c r="N389" s="49">
        <f t="shared" si="119"/>
        <v>60.142857142857146</v>
      </c>
      <c r="O389" s="18" t="s">
        <v>196</v>
      </c>
      <c r="P389" s="50">
        <f t="shared" si="120"/>
        <v>6</v>
      </c>
      <c r="Q389" s="48">
        <v>12</v>
      </c>
      <c r="R389" s="48" t="s">
        <v>44</v>
      </c>
      <c r="S389" s="28" t="s">
        <v>46</v>
      </c>
      <c r="T389" s="48">
        <v>1</v>
      </c>
      <c r="U389" s="48">
        <v>71</v>
      </c>
      <c r="V389" s="51">
        <f t="shared" si="121"/>
        <v>1.5468409586056644</v>
      </c>
      <c r="W389" s="50">
        <f t="shared" si="122"/>
        <v>4519</v>
      </c>
      <c r="X389" s="35">
        <f t="shared" si="123"/>
        <v>98.453159041394329</v>
      </c>
      <c r="Y389" s="48">
        <v>175</v>
      </c>
      <c r="Z389" s="36">
        <f t="shared" si="124"/>
        <v>3.812636165577342</v>
      </c>
      <c r="AA389" s="48">
        <f t="shared" si="116"/>
        <v>4344</v>
      </c>
      <c r="AB389" s="48">
        <v>66</v>
      </c>
      <c r="AC389" s="26">
        <f t="shared" si="125"/>
        <v>1.5193370165745856</v>
      </c>
      <c r="AD389" s="48">
        <f t="shared" si="126"/>
        <v>4278</v>
      </c>
      <c r="AE389" s="52">
        <v>4</v>
      </c>
      <c r="AF389" s="52" t="s">
        <v>44</v>
      </c>
      <c r="AG389" s="52" t="s">
        <v>45</v>
      </c>
      <c r="AH389" s="27">
        <v>1</v>
      </c>
      <c r="AI389" s="28" t="s">
        <v>46</v>
      </c>
      <c r="AJ389" s="48">
        <v>465</v>
      </c>
      <c r="AK389" s="29">
        <f t="shared" si="127"/>
        <v>10.704419889502763</v>
      </c>
      <c r="AL389" s="48">
        <v>174</v>
      </c>
      <c r="AM389" s="48">
        <f t="shared" si="128"/>
        <v>3639</v>
      </c>
      <c r="AN389" s="51">
        <f t="shared" si="129"/>
        <v>85.06311360448808</v>
      </c>
    </row>
    <row r="390" spans="1:40" x14ac:dyDescent="0.3">
      <c r="A390" s="15">
        <v>43668</v>
      </c>
      <c r="B390" s="30" t="s">
        <v>124</v>
      </c>
      <c r="C390" s="30">
        <v>11</v>
      </c>
      <c r="D390" s="2" t="s">
        <v>48</v>
      </c>
      <c r="E390" s="15">
        <v>43250</v>
      </c>
      <c r="F390" s="15">
        <f t="shared" si="130"/>
        <v>43417</v>
      </c>
      <c r="G390" s="32">
        <v>6865</v>
      </c>
      <c r="H390" s="32">
        <v>6859</v>
      </c>
      <c r="I390" s="32">
        <f t="shared" si="131"/>
        <v>6</v>
      </c>
      <c r="J390" s="16">
        <v>90</v>
      </c>
      <c r="K390" s="16" t="s">
        <v>60</v>
      </c>
      <c r="L390" s="33">
        <v>43671</v>
      </c>
      <c r="M390" s="33">
        <f t="shared" si="132"/>
        <v>43699</v>
      </c>
      <c r="N390" s="4">
        <f t="shared" si="119"/>
        <v>60.142857142857146</v>
      </c>
      <c r="O390" s="18" t="s">
        <v>196</v>
      </c>
      <c r="P390" s="19">
        <f t="shared" si="120"/>
        <v>3</v>
      </c>
      <c r="Q390" s="2">
        <v>2</v>
      </c>
      <c r="R390" s="2" t="s">
        <v>44</v>
      </c>
      <c r="S390" s="28" t="s">
        <v>46</v>
      </c>
      <c r="T390" s="2">
        <v>1</v>
      </c>
      <c r="U390" s="16">
        <v>4</v>
      </c>
      <c r="V390" s="34">
        <f t="shared" si="121"/>
        <v>4.4444444444444446</v>
      </c>
      <c r="W390" s="23">
        <f t="shared" si="122"/>
        <v>86</v>
      </c>
      <c r="X390" s="35">
        <f t="shared" si="123"/>
        <v>95.555555555555557</v>
      </c>
      <c r="Y390" s="16">
        <v>2</v>
      </c>
      <c r="Z390" s="36">
        <f t="shared" si="124"/>
        <v>2.2222222222222223</v>
      </c>
      <c r="AA390" s="16">
        <f t="shared" si="116"/>
        <v>84</v>
      </c>
      <c r="AB390" s="32">
        <v>1</v>
      </c>
      <c r="AC390" s="26">
        <f t="shared" si="125"/>
        <v>1.1904761904761905</v>
      </c>
      <c r="AD390" s="32">
        <f t="shared" si="126"/>
        <v>83</v>
      </c>
      <c r="AE390" s="20">
        <v>3</v>
      </c>
      <c r="AF390" s="20" t="s">
        <v>44</v>
      </c>
      <c r="AG390" s="27" t="s">
        <v>45</v>
      </c>
      <c r="AH390" s="27">
        <v>1</v>
      </c>
      <c r="AI390" s="28" t="s">
        <v>46</v>
      </c>
      <c r="AJ390" s="16">
        <v>11</v>
      </c>
      <c r="AK390" s="29">
        <f t="shared" si="127"/>
        <v>13.095238095238095</v>
      </c>
      <c r="AL390" s="16">
        <v>0</v>
      </c>
      <c r="AM390" s="16">
        <f t="shared" si="128"/>
        <v>72</v>
      </c>
      <c r="AN390" s="34">
        <f t="shared" si="129"/>
        <v>86.746987951807228</v>
      </c>
    </row>
    <row r="391" spans="1:40" x14ac:dyDescent="0.3">
      <c r="A391" s="15">
        <v>43628</v>
      </c>
      <c r="B391" s="2" t="s">
        <v>141</v>
      </c>
      <c r="C391" s="2">
        <v>16</v>
      </c>
      <c r="D391" s="2" t="s">
        <v>52</v>
      </c>
      <c r="E391" s="15">
        <v>43215</v>
      </c>
      <c r="F391" s="15">
        <f t="shared" si="130"/>
        <v>43382</v>
      </c>
      <c r="G391" s="32">
        <v>6200</v>
      </c>
      <c r="H391" s="32">
        <v>6196</v>
      </c>
      <c r="I391" s="32">
        <f t="shared" si="131"/>
        <v>4</v>
      </c>
      <c r="J391" s="16">
        <v>6196</v>
      </c>
      <c r="K391" s="16" t="s">
        <v>86</v>
      </c>
      <c r="L391" s="33">
        <v>43636</v>
      </c>
      <c r="M391" s="33">
        <f t="shared" si="132"/>
        <v>43664</v>
      </c>
      <c r="N391" s="4">
        <f t="shared" si="119"/>
        <v>60.142857142857146</v>
      </c>
      <c r="O391" s="18" t="s">
        <v>196</v>
      </c>
      <c r="P391" s="19">
        <f t="shared" si="120"/>
        <v>8</v>
      </c>
      <c r="Q391" s="2">
        <v>1</v>
      </c>
      <c r="R391" s="2" t="s">
        <v>44</v>
      </c>
      <c r="S391" s="28" t="s">
        <v>46</v>
      </c>
      <c r="T391" s="2">
        <v>1</v>
      </c>
      <c r="U391" s="16">
        <v>234</v>
      </c>
      <c r="V391" s="34">
        <f t="shared" si="121"/>
        <v>3.776630083925113</v>
      </c>
      <c r="W391" s="23">
        <f t="shared" si="122"/>
        <v>5962</v>
      </c>
      <c r="X391" s="35">
        <f t="shared" si="123"/>
        <v>96.223369916074887</v>
      </c>
      <c r="Y391" s="16">
        <v>229</v>
      </c>
      <c r="Z391" s="36">
        <f t="shared" si="124"/>
        <v>3.6959328599096191</v>
      </c>
      <c r="AA391" s="16">
        <f t="shared" si="116"/>
        <v>5733</v>
      </c>
      <c r="AB391" s="32">
        <v>131</v>
      </c>
      <c r="AC391" s="26">
        <f t="shared" si="125"/>
        <v>2.2850165707308565</v>
      </c>
      <c r="AD391" s="32">
        <f t="shared" si="126"/>
        <v>5602</v>
      </c>
      <c r="AE391" s="20">
        <v>1</v>
      </c>
      <c r="AF391" s="20" t="s">
        <v>44</v>
      </c>
      <c r="AG391" s="27" t="s">
        <v>45</v>
      </c>
      <c r="AH391" s="27">
        <v>1</v>
      </c>
      <c r="AI391" s="28" t="s">
        <v>46</v>
      </c>
      <c r="AJ391" s="16">
        <v>755</v>
      </c>
      <c r="AK391" s="29">
        <f t="shared" si="127"/>
        <v>13.169370312227455</v>
      </c>
      <c r="AL391" s="16">
        <v>233</v>
      </c>
      <c r="AM391" s="16">
        <f t="shared" si="128"/>
        <v>4614</v>
      </c>
      <c r="AN391" s="34">
        <f t="shared" si="129"/>
        <v>82.363441627990014</v>
      </c>
    </row>
    <row r="392" spans="1:40" x14ac:dyDescent="0.3">
      <c r="A392" s="15">
        <v>43556</v>
      </c>
      <c r="B392" s="2" t="s">
        <v>58</v>
      </c>
      <c r="C392" s="2">
        <v>1</v>
      </c>
      <c r="D392" s="2" t="s">
        <v>54</v>
      </c>
      <c r="E392" s="15">
        <v>43137</v>
      </c>
      <c r="F392" s="15">
        <f t="shared" si="130"/>
        <v>43304</v>
      </c>
      <c r="G392" s="32">
        <v>8520</v>
      </c>
      <c r="H392" s="32">
        <v>8516</v>
      </c>
      <c r="I392" s="32">
        <f t="shared" si="131"/>
        <v>4</v>
      </c>
      <c r="J392" s="16">
        <v>8516</v>
      </c>
      <c r="K392" s="16" t="s">
        <v>82</v>
      </c>
      <c r="L392" s="33">
        <v>43559</v>
      </c>
      <c r="M392" s="33">
        <f t="shared" si="132"/>
        <v>43587</v>
      </c>
      <c r="N392" s="4">
        <f t="shared" si="119"/>
        <v>60.285714285714285</v>
      </c>
      <c r="O392" s="18" t="s">
        <v>196</v>
      </c>
      <c r="P392" s="19">
        <f t="shared" si="120"/>
        <v>3</v>
      </c>
      <c r="Q392" s="2" t="s">
        <v>166</v>
      </c>
      <c r="R392" s="2" t="s">
        <v>44</v>
      </c>
      <c r="S392" s="28" t="s">
        <v>46</v>
      </c>
      <c r="T392" s="2">
        <v>1</v>
      </c>
      <c r="U392" s="16">
        <v>281</v>
      </c>
      <c r="V392" s="34">
        <f t="shared" si="121"/>
        <v>3.299671207139502</v>
      </c>
      <c r="W392" s="23">
        <f t="shared" si="122"/>
        <v>8235</v>
      </c>
      <c r="X392" s="35">
        <f t="shared" si="123"/>
        <v>96.700328792860503</v>
      </c>
      <c r="Y392" s="16">
        <v>421</v>
      </c>
      <c r="Z392" s="36">
        <f t="shared" si="124"/>
        <v>4.9436355096289342</v>
      </c>
      <c r="AA392" s="16">
        <f t="shared" si="116"/>
        <v>7814</v>
      </c>
      <c r="AB392" s="32">
        <v>206</v>
      </c>
      <c r="AC392" s="26">
        <f t="shared" si="125"/>
        <v>2.6362938315843358</v>
      </c>
      <c r="AD392" s="32">
        <f t="shared" si="126"/>
        <v>7608</v>
      </c>
      <c r="AE392" s="20" t="s">
        <v>69</v>
      </c>
      <c r="AF392" s="20" t="s">
        <v>44</v>
      </c>
      <c r="AG392" s="27" t="s">
        <v>45</v>
      </c>
      <c r="AH392" s="27">
        <v>1</v>
      </c>
      <c r="AI392" s="28" t="s">
        <v>46</v>
      </c>
      <c r="AJ392" s="16">
        <v>1146</v>
      </c>
      <c r="AK392" s="29">
        <f t="shared" si="127"/>
        <v>14.665984131046839</v>
      </c>
      <c r="AL392" s="16">
        <v>130</v>
      </c>
      <c r="AM392" s="16">
        <f t="shared" si="128"/>
        <v>6332</v>
      </c>
      <c r="AN392" s="34">
        <f t="shared" si="129"/>
        <v>83.228180862250269</v>
      </c>
    </row>
    <row r="393" spans="1:40" x14ac:dyDescent="0.3">
      <c r="A393" s="15">
        <v>43546</v>
      </c>
      <c r="B393" s="2" t="s">
        <v>182</v>
      </c>
      <c r="C393" s="2">
        <v>3</v>
      </c>
      <c r="D393" s="2" t="s">
        <v>45</v>
      </c>
      <c r="E393" s="15">
        <v>43126</v>
      </c>
      <c r="F393" s="15">
        <f t="shared" si="130"/>
        <v>43293</v>
      </c>
      <c r="G393" s="32">
        <v>5400</v>
      </c>
      <c r="H393" s="32">
        <v>5378</v>
      </c>
      <c r="I393" s="32">
        <f t="shared" si="131"/>
        <v>22</v>
      </c>
      <c r="J393" s="16">
        <v>5378</v>
      </c>
      <c r="K393" s="16">
        <v>17</v>
      </c>
      <c r="L393" s="33">
        <v>43550</v>
      </c>
      <c r="M393" s="33">
        <f t="shared" si="132"/>
        <v>43578</v>
      </c>
      <c r="N393" s="4">
        <f t="shared" si="119"/>
        <v>60.571428571428569</v>
      </c>
      <c r="O393" s="18" t="s">
        <v>196</v>
      </c>
      <c r="P393" s="19">
        <f t="shared" si="120"/>
        <v>4</v>
      </c>
      <c r="Q393" s="2" t="s">
        <v>157</v>
      </c>
      <c r="R393" s="2" t="s">
        <v>44</v>
      </c>
      <c r="S393" s="28" t="s">
        <v>46</v>
      </c>
      <c r="T393" s="2">
        <v>1</v>
      </c>
      <c r="U393" s="16">
        <v>186</v>
      </c>
      <c r="V393" s="34">
        <f t="shared" si="121"/>
        <v>3.4585347712904424</v>
      </c>
      <c r="W393" s="23">
        <f t="shared" si="122"/>
        <v>5192</v>
      </c>
      <c r="X393" s="35">
        <f t="shared" si="123"/>
        <v>96.541465228709555</v>
      </c>
      <c r="Y393" s="16">
        <v>305</v>
      </c>
      <c r="Z393" s="36">
        <f t="shared" si="124"/>
        <v>5.6712532539977687</v>
      </c>
      <c r="AA393" s="16">
        <f t="shared" si="116"/>
        <v>4887</v>
      </c>
      <c r="AB393" s="32">
        <v>201</v>
      </c>
      <c r="AC393" s="26">
        <f t="shared" si="125"/>
        <v>4.1129527317372618</v>
      </c>
      <c r="AD393" s="32">
        <f t="shared" si="126"/>
        <v>4686</v>
      </c>
      <c r="AE393" s="20">
        <v>2</v>
      </c>
      <c r="AF393" s="20" t="s">
        <v>42</v>
      </c>
      <c r="AG393" s="27" t="s">
        <v>54</v>
      </c>
      <c r="AH393" s="27">
        <v>2</v>
      </c>
      <c r="AI393" s="21" t="s">
        <v>43</v>
      </c>
      <c r="AJ393" s="16">
        <v>976</v>
      </c>
      <c r="AK393" s="29">
        <f t="shared" si="127"/>
        <v>19.971352568037652</v>
      </c>
      <c r="AL393" s="16">
        <v>73</v>
      </c>
      <c r="AM393" s="16">
        <f t="shared" si="128"/>
        <v>3637</v>
      </c>
      <c r="AN393" s="34">
        <f t="shared" si="129"/>
        <v>77.61416986769099</v>
      </c>
    </row>
    <row r="394" spans="1:40" x14ac:dyDescent="0.3">
      <c r="A394" s="15">
        <v>43589</v>
      </c>
      <c r="B394" s="2" t="s">
        <v>203</v>
      </c>
      <c r="C394" s="2">
        <v>7</v>
      </c>
      <c r="D394" s="2" t="s">
        <v>204</v>
      </c>
      <c r="E394" s="15">
        <v>43168</v>
      </c>
      <c r="F394" s="15">
        <f t="shared" si="130"/>
        <v>43335</v>
      </c>
      <c r="G394" s="32">
        <v>9440</v>
      </c>
      <c r="H394" s="32">
        <v>9375</v>
      </c>
      <c r="I394" s="32">
        <f t="shared" si="131"/>
        <v>65</v>
      </c>
      <c r="J394" s="16">
        <v>4399</v>
      </c>
      <c r="K394" s="16">
        <v>23</v>
      </c>
      <c r="L394" s="33">
        <v>43592</v>
      </c>
      <c r="M394" s="33">
        <f t="shared" si="132"/>
        <v>43620</v>
      </c>
      <c r="N394" s="4">
        <f t="shared" si="119"/>
        <v>60.571428571428569</v>
      </c>
      <c r="O394" s="18" t="s">
        <v>196</v>
      </c>
      <c r="P394" s="19">
        <f t="shared" si="120"/>
        <v>3</v>
      </c>
      <c r="Q394" s="2">
        <v>12</v>
      </c>
      <c r="R394" s="2" t="s">
        <v>44</v>
      </c>
      <c r="S394" s="28" t="s">
        <v>46</v>
      </c>
      <c r="T394" s="2">
        <v>1</v>
      </c>
      <c r="U394" s="16">
        <v>363</v>
      </c>
      <c r="V394" s="34">
        <f t="shared" si="121"/>
        <v>8.2518754262332354</v>
      </c>
      <c r="W394" s="23">
        <f t="shared" si="122"/>
        <v>4036</v>
      </c>
      <c r="X394" s="35">
        <f t="shared" si="123"/>
        <v>91.748124573766759</v>
      </c>
      <c r="Y394" s="16">
        <v>450</v>
      </c>
      <c r="Z394" s="36">
        <f t="shared" si="124"/>
        <v>10.229597635826323</v>
      </c>
      <c r="AA394" s="16">
        <f t="shared" si="116"/>
        <v>3586</v>
      </c>
      <c r="AB394" s="32">
        <v>97</v>
      </c>
      <c r="AC394" s="26">
        <f t="shared" si="125"/>
        <v>2.7049637479085331</v>
      </c>
      <c r="AD394" s="32">
        <f t="shared" si="126"/>
        <v>3489</v>
      </c>
      <c r="AE394" s="20">
        <v>3</v>
      </c>
      <c r="AF394" s="20" t="s">
        <v>42</v>
      </c>
      <c r="AG394" s="27" t="s">
        <v>54</v>
      </c>
      <c r="AH394" s="27">
        <v>2</v>
      </c>
      <c r="AI394" s="21" t="s">
        <v>43</v>
      </c>
      <c r="AJ394" s="16">
        <v>373</v>
      </c>
      <c r="AK394" s="29">
        <f t="shared" si="127"/>
        <v>10.401561628555493</v>
      </c>
      <c r="AL394" s="16">
        <v>132</v>
      </c>
      <c r="AM394" s="16">
        <f t="shared" si="128"/>
        <v>2984</v>
      </c>
      <c r="AN394" s="34">
        <f t="shared" si="129"/>
        <v>85.52593866437374</v>
      </c>
    </row>
    <row r="395" spans="1:40" x14ac:dyDescent="0.3">
      <c r="A395" s="47">
        <v>43668</v>
      </c>
      <c r="B395" s="48" t="s">
        <v>116</v>
      </c>
      <c r="C395" s="48">
        <v>5</v>
      </c>
      <c r="D395" s="2" t="s">
        <v>45</v>
      </c>
      <c r="E395" s="47">
        <v>43250</v>
      </c>
      <c r="F395" s="47">
        <f t="shared" si="130"/>
        <v>43417</v>
      </c>
      <c r="G395" s="48"/>
      <c r="H395" s="48"/>
      <c r="I395" s="48"/>
      <c r="J395" s="48">
        <v>3305</v>
      </c>
      <c r="K395" s="48">
        <v>35</v>
      </c>
      <c r="L395" s="47">
        <v>43676</v>
      </c>
      <c r="M395" s="47">
        <f t="shared" si="132"/>
        <v>43704</v>
      </c>
      <c r="N395" s="49">
        <f t="shared" si="119"/>
        <v>60.857142857142854</v>
      </c>
      <c r="O395" s="18" t="s">
        <v>196</v>
      </c>
      <c r="P395" s="50">
        <f t="shared" si="120"/>
        <v>8</v>
      </c>
      <c r="Q395" s="48">
        <v>7</v>
      </c>
      <c r="R395" s="48" t="s">
        <v>42</v>
      </c>
      <c r="S395" s="21" t="s">
        <v>43</v>
      </c>
      <c r="T395" s="48">
        <v>2</v>
      </c>
      <c r="U395" s="48">
        <v>65</v>
      </c>
      <c r="V395" s="51">
        <f t="shared" si="121"/>
        <v>1.9667170953101363</v>
      </c>
      <c r="W395" s="50">
        <f t="shared" si="122"/>
        <v>3240</v>
      </c>
      <c r="X395" s="35">
        <f t="shared" si="123"/>
        <v>98.033282904689869</v>
      </c>
      <c r="Y395" s="48">
        <v>139</v>
      </c>
      <c r="Z395" s="36">
        <f t="shared" si="124"/>
        <v>4.2057488653555222</v>
      </c>
      <c r="AA395" s="48">
        <f t="shared" si="116"/>
        <v>3101</v>
      </c>
      <c r="AB395" s="48">
        <v>67</v>
      </c>
      <c r="AC395" s="26">
        <f t="shared" si="125"/>
        <v>2.1605933569816189</v>
      </c>
      <c r="AD395" s="48">
        <f t="shared" si="126"/>
        <v>3034</v>
      </c>
      <c r="AE395" s="52">
        <v>3</v>
      </c>
      <c r="AF395" s="52" t="s">
        <v>42</v>
      </c>
      <c r="AG395" s="52" t="s">
        <v>54</v>
      </c>
      <c r="AH395" s="27">
        <v>2</v>
      </c>
      <c r="AI395" s="21" t="s">
        <v>43</v>
      </c>
      <c r="AJ395" s="48">
        <v>328</v>
      </c>
      <c r="AK395" s="29">
        <f t="shared" si="127"/>
        <v>10.577233150596582</v>
      </c>
      <c r="AL395" s="48">
        <v>97</v>
      </c>
      <c r="AM395" s="48">
        <f t="shared" si="128"/>
        <v>2609</v>
      </c>
      <c r="AN395" s="51">
        <f t="shared" si="129"/>
        <v>85.992089650626241</v>
      </c>
    </row>
    <row r="396" spans="1:40" x14ac:dyDescent="0.3">
      <c r="A396" s="15">
        <v>43591</v>
      </c>
      <c r="B396" s="2" t="s">
        <v>172</v>
      </c>
      <c r="C396" s="2">
        <v>8</v>
      </c>
      <c r="D396" s="2" t="s">
        <v>48</v>
      </c>
      <c r="E396" s="15">
        <v>43168</v>
      </c>
      <c r="F396" s="15">
        <f t="shared" si="130"/>
        <v>43335</v>
      </c>
      <c r="G396" s="32">
        <v>4430</v>
      </c>
      <c r="H396" s="32">
        <v>4417</v>
      </c>
      <c r="I396" s="32">
        <f>SUM(G396-H396)</f>
        <v>13</v>
      </c>
      <c r="J396" s="16">
        <v>4417</v>
      </c>
      <c r="K396" s="16" t="s">
        <v>131</v>
      </c>
      <c r="L396" s="33">
        <v>43594</v>
      </c>
      <c r="M396" s="33">
        <f t="shared" si="132"/>
        <v>43622</v>
      </c>
      <c r="N396" s="4">
        <f t="shared" si="119"/>
        <v>60.857142857142854</v>
      </c>
      <c r="O396" s="18" t="s">
        <v>196</v>
      </c>
      <c r="P396" s="19">
        <f t="shared" si="120"/>
        <v>3</v>
      </c>
      <c r="Q396" s="2">
        <v>4</v>
      </c>
      <c r="R396" s="2" t="s">
        <v>44</v>
      </c>
      <c r="S396" s="28" t="s">
        <v>46</v>
      </c>
      <c r="T396" s="2">
        <v>1</v>
      </c>
      <c r="U396" s="16">
        <v>326</v>
      </c>
      <c r="V396" s="34">
        <f t="shared" si="121"/>
        <v>7.3805750509395516</v>
      </c>
      <c r="W396" s="23">
        <f t="shared" si="122"/>
        <v>4091</v>
      </c>
      <c r="X396" s="35">
        <f t="shared" si="123"/>
        <v>92.619424949060445</v>
      </c>
      <c r="Y396" s="16">
        <v>370</v>
      </c>
      <c r="Z396" s="36">
        <f t="shared" si="124"/>
        <v>8.3767262848086936</v>
      </c>
      <c r="AA396" s="16">
        <f t="shared" si="116"/>
        <v>3721</v>
      </c>
      <c r="AB396" s="32">
        <v>327</v>
      </c>
      <c r="AC396" s="26">
        <f t="shared" si="125"/>
        <v>8.787960225745767</v>
      </c>
      <c r="AD396" s="32">
        <f t="shared" si="126"/>
        <v>3394</v>
      </c>
      <c r="AE396" s="20">
        <v>4</v>
      </c>
      <c r="AF396" s="20" t="s">
        <v>44</v>
      </c>
      <c r="AG396" s="27" t="s">
        <v>45</v>
      </c>
      <c r="AH396" s="27">
        <v>1</v>
      </c>
      <c r="AI396" s="28" t="s">
        <v>46</v>
      </c>
      <c r="AJ396" s="16">
        <v>235</v>
      </c>
      <c r="AK396" s="29">
        <f t="shared" si="127"/>
        <v>6.315506584251545</v>
      </c>
      <c r="AL396" s="16">
        <v>196</v>
      </c>
      <c r="AM396" s="16">
        <f t="shared" si="128"/>
        <v>2963</v>
      </c>
      <c r="AN396" s="34">
        <f t="shared" si="129"/>
        <v>87.301119622863879</v>
      </c>
    </row>
    <row r="397" spans="1:40" x14ac:dyDescent="0.3">
      <c r="A397" s="15">
        <v>43668</v>
      </c>
      <c r="B397" s="30" t="s">
        <v>124</v>
      </c>
      <c r="C397" s="2">
        <v>11</v>
      </c>
      <c r="D397" s="2" t="s">
        <v>48</v>
      </c>
      <c r="E397" s="15">
        <v>43250</v>
      </c>
      <c r="F397" s="15">
        <f t="shared" si="130"/>
        <v>43417</v>
      </c>
      <c r="G397" s="32"/>
      <c r="H397" s="32"/>
      <c r="I397" s="32"/>
      <c r="J397" s="16">
        <v>6769</v>
      </c>
      <c r="K397" s="16">
        <v>35</v>
      </c>
      <c r="L397" s="33">
        <v>43676</v>
      </c>
      <c r="M397" s="33">
        <f t="shared" si="132"/>
        <v>43704</v>
      </c>
      <c r="N397" s="4">
        <f t="shared" si="119"/>
        <v>60.857142857142854</v>
      </c>
      <c r="O397" s="18" t="s">
        <v>196</v>
      </c>
      <c r="P397" s="19">
        <f t="shared" si="120"/>
        <v>8</v>
      </c>
      <c r="Q397" s="2">
        <v>8</v>
      </c>
      <c r="R397" s="2" t="s">
        <v>42</v>
      </c>
      <c r="S397" s="21" t="s">
        <v>43</v>
      </c>
      <c r="T397" s="2">
        <v>2</v>
      </c>
      <c r="U397" s="16">
        <v>171</v>
      </c>
      <c r="V397" s="34">
        <f t="shared" si="121"/>
        <v>2.5262224848574384</v>
      </c>
      <c r="W397" s="23">
        <f t="shared" si="122"/>
        <v>6598</v>
      </c>
      <c r="X397" s="35">
        <f t="shared" si="123"/>
        <v>97.473777515142558</v>
      </c>
      <c r="Y397" s="16">
        <v>490</v>
      </c>
      <c r="Z397" s="36">
        <f t="shared" si="124"/>
        <v>7.2388831437435366</v>
      </c>
      <c r="AA397" s="16">
        <f t="shared" si="116"/>
        <v>6108</v>
      </c>
      <c r="AB397" s="32">
        <v>292</v>
      </c>
      <c r="AC397" s="26">
        <f t="shared" si="125"/>
        <v>4.7806155861165687</v>
      </c>
      <c r="AD397" s="32">
        <f t="shared" si="126"/>
        <v>5816</v>
      </c>
      <c r="AE397" s="20" t="s">
        <v>81</v>
      </c>
      <c r="AF397" s="20" t="s">
        <v>42</v>
      </c>
      <c r="AG397" s="27" t="s">
        <v>54</v>
      </c>
      <c r="AH397" s="27">
        <v>2</v>
      </c>
      <c r="AI397" s="21" t="s">
        <v>43</v>
      </c>
      <c r="AJ397" s="16">
        <v>864</v>
      </c>
      <c r="AK397" s="29">
        <f t="shared" si="127"/>
        <v>14.145383104125736</v>
      </c>
      <c r="AL397" s="16">
        <v>249</v>
      </c>
      <c r="AM397" s="16">
        <f t="shared" si="128"/>
        <v>4703</v>
      </c>
      <c r="AN397" s="34">
        <f t="shared" si="129"/>
        <v>80.863136176066021</v>
      </c>
    </row>
    <row r="398" spans="1:40" x14ac:dyDescent="0.3">
      <c r="A398" s="15">
        <v>43570</v>
      </c>
      <c r="B398" s="30" t="s">
        <v>175</v>
      </c>
      <c r="C398" s="30">
        <v>22</v>
      </c>
      <c r="D398" s="30" t="s">
        <v>176</v>
      </c>
      <c r="E398" s="31">
        <v>43147</v>
      </c>
      <c r="F398" s="15">
        <f t="shared" si="130"/>
        <v>43314</v>
      </c>
      <c r="G398" s="32">
        <v>13200</v>
      </c>
      <c r="H398" s="32">
        <v>13192</v>
      </c>
      <c r="I398" s="32">
        <f t="shared" ref="I398:I403" si="133">SUM(G398-H398)</f>
        <v>8</v>
      </c>
      <c r="J398" s="16">
        <v>13192</v>
      </c>
      <c r="K398" s="16" t="s">
        <v>103</v>
      </c>
      <c r="L398" s="33">
        <v>43573</v>
      </c>
      <c r="M398" s="33">
        <f t="shared" si="132"/>
        <v>43601</v>
      </c>
      <c r="N398" s="4">
        <f t="shared" si="119"/>
        <v>60.857142857142854</v>
      </c>
      <c r="O398" s="18" t="s">
        <v>196</v>
      </c>
      <c r="P398" s="19">
        <f t="shared" si="120"/>
        <v>3</v>
      </c>
      <c r="Q398" s="2" t="s">
        <v>69</v>
      </c>
      <c r="R398" s="2" t="s">
        <v>44</v>
      </c>
      <c r="S398" s="28" t="s">
        <v>46</v>
      </c>
      <c r="T398" s="2">
        <v>1</v>
      </c>
      <c r="U398" s="16">
        <v>408</v>
      </c>
      <c r="V398" s="34">
        <f t="shared" si="121"/>
        <v>3.0927835051546393</v>
      </c>
      <c r="W398" s="23">
        <f t="shared" si="122"/>
        <v>12784</v>
      </c>
      <c r="X398" s="35">
        <f t="shared" si="123"/>
        <v>96.907216494845358</v>
      </c>
      <c r="Y398" s="16">
        <v>592</v>
      </c>
      <c r="Z398" s="36">
        <f t="shared" si="124"/>
        <v>4.4875682231655549</v>
      </c>
      <c r="AA398" s="16">
        <f t="shared" si="116"/>
        <v>12192</v>
      </c>
      <c r="AB398" s="32">
        <v>262</v>
      </c>
      <c r="AC398" s="26">
        <f t="shared" si="125"/>
        <v>2.1489501312335957</v>
      </c>
      <c r="AD398" s="32">
        <f t="shared" si="126"/>
        <v>11930</v>
      </c>
      <c r="AE398" s="20" t="s">
        <v>69</v>
      </c>
      <c r="AF398" s="20" t="s">
        <v>44</v>
      </c>
      <c r="AG398" s="27" t="s">
        <v>45</v>
      </c>
      <c r="AH398" s="27">
        <v>1</v>
      </c>
      <c r="AI398" s="28" t="s">
        <v>46</v>
      </c>
      <c r="AJ398" s="16">
        <v>1313</v>
      </c>
      <c r="AK398" s="29">
        <f t="shared" si="127"/>
        <v>10.769356955380577</v>
      </c>
      <c r="AL398" s="16">
        <v>143</v>
      </c>
      <c r="AM398" s="16">
        <f t="shared" si="128"/>
        <v>10474</v>
      </c>
      <c r="AN398" s="34">
        <f t="shared" si="129"/>
        <v>87.795473595976532</v>
      </c>
    </row>
    <row r="399" spans="1:40" x14ac:dyDescent="0.3">
      <c r="A399" s="47">
        <v>43675</v>
      </c>
      <c r="B399" s="48" t="s">
        <v>116</v>
      </c>
      <c r="C399" s="48">
        <v>5</v>
      </c>
      <c r="D399" s="2" t="s">
        <v>45</v>
      </c>
      <c r="E399" s="47">
        <v>43250</v>
      </c>
      <c r="F399" s="47">
        <f t="shared" si="130"/>
        <v>43417</v>
      </c>
      <c r="G399" s="48">
        <v>3320</v>
      </c>
      <c r="H399" s="48">
        <v>3307</v>
      </c>
      <c r="I399" s="48">
        <f t="shared" si="133"/>
        <v>13</v>
      </c>
      <c r="J399" s="48">
        <v>90</v>
      </c>
      <c r="K399" s="48" t="s">
        <v>72</v>
      </c>
      <c r="L399" s="47">
        <v>43678</v>
      </c>
      <c r="M399" s="47">
        <f t="shared" si="132"/>
        <v>43706</v>
      </c>
      <c r="N399" s="49">
        <f t="shared" si="119"/>
        <v>61.142857142857146</v>
      </c>
      <c r="O399" s="18" t="s">
        <v>196</v>
      </c>
      <c r="P399" s="50">
        <f t="shared" si="120"/>
        <v>3</v>
      </c>
      <c r="Q399" s="48">
        <v>3</v>
      </c>
      <c r="R399" s="48" t="s">
        <v>44</v>
      </c>
      <c r="S399" s="28" t="s">
        <v>46</v>
      </c>
      <c r="T399" s="48">
        <v>1</v>
      </c>
      <c r="U399" s="48">
        <v>6</v>
      </c>
      <c r="V399" s="51">
        <f t="shared" si="121"/>
        <v>6.666666666666667</v>
      </c>
      <c r="W399" s="50">
        <f t="shared" si="122"/>
        <v>84</v>
      </c>
      <c r="X399" s="35">
        <f t="shared" si="123"/>
        <v>93.333333333333329</v>
      </c>
      <c r="Y399" s="48">
        <v>2</v>
      </c>
      <c r="Z399" s="36">
        <f t="shared" si="124"/>
        <v>2.2222222222222223</v>
      </c>
      <c r="AA399" s="48">
        <f t="shared" si="116"/>
        <v>82</v>
      </c>
      <c r="AB399" s="48">
        <v>2</v>
      </c>
      <c r="AC399" s="26">
        <f t="shared" si="125"/>
        <v>2.4390243902439024</v>
      </c>
      <c r="AD399" s="48">
        <f t="shared" si="126"/>
        <v>80</v>
      </c>
      <c r="AE399" s="52">
        <v>6</v>
      </c>
      <c r="AF399" s="52" t="s">
        <v>44</v>
      </c>
      <c r="AG399" s="52" t="s">
        <v>45</v>
      </c>
      <c r="AH399" s="27">
        <v>1</v>
      </c>
      <c r="AI399" s="28" t="s">
        <v>46</v>
      </c>
      <c r="AJ399" s="48">
        <v>15</v>
      </c>
      <c r="AK399" s="29">
        <f t="shared" si="127"/>
        <v>18.292682926829269</v>
      </c>
      <c r="AL399" s="48">
        <v>5</v>
      </c>
      <c r="AM399" s="48">
        <f t="shared" si="128"/>
        <v>60</v>
      </c>
      <c r="AN399" s="51">
        <f t="shared" si="129"/>
        <v>75</v>
      </c>
    </row>
    <row r="400" spans="1:40" x14ac:dyDescent="0.3">
      <c r="A400" s="47">
        <v>43672</v>
      </c>
      <c r="B400" s="48" t="s">
        <v>116</v>
      </c>
      <c r="C400" s="48">
        <v>5</v>
      </c>
      <c r="D400" s="2" t="s">
        <v>45</v>
      </c>
      <c r="E400" s="47">
        <v>43250</v>
      </c>
      <c r="F400" s="47">
        <f t="shared" si="130"/>
        <v>43417</v>
      </c>
      <c r="G400" s="48">
        <v>4600</v>
      </c>
      <c r="H400" s="48">
        <v>4586</v>
      </c>
      <c r="I400" s="48">
        <f t="shared" si="133"/>
        <v>14</v>
      </c>
      <c r="J400" s="48">
        <v>4586</v>
      </c>
      <c r="K400" s="48" t="s">
        <v>72</v>
      </c>
      <c r="L400" s="47">
        <v>43678</v>
      </c>
      <c r="M400" s="47">
        <f t="shared" si="132"/>
        <v>43706</v>
      </c>
      <c r="N400" s="49">
        <f t="shared" si="119"/>
        <v>61.142857142857146</v>
      </c>
      <c r="O400" s="18" t="s">
        <v>196</v>
      </c>
      <c r="P400" s="50">
        <f t="shared" si="120"/>
        <v>6</v>
      </c>
      <c r="Q400" s="48" t="s">
        <v>206</v>
      </c>
      <c r="R400" s="48" t="s">
        <v>44</v>
      </c>
      <c r="S400" s="28" t="s">
        <v>46</v>
      </c>
      <c r="T400" s="48">
        <v>1</v>
      </c>
      <c r="U400" s="48">
        <v>123</v>
      </c>
      <c r="V400" s="51">
        <f t="shared" si="121"/>
        <v>2.6820758831225469</v>
      </c>
      <c r="W400" s="50">
        <f t="shared" si="122"/>
        <v>4463</v>
      </c>
      <c r="X400" s="35">
        <f t="shared" si="123"/>
        <v>97.31792411687745</v>
      </c>
      <c r="Y400" s="48">
        <v>227</v>
      </c>
      <c r="Z400" s="36">
        <f t="shared" si="124"/>
        <v>4.9498473615351068</v>
      </c>
      <c r="AA400" s="48">
        <f t="shared" si="116"/>
        <v>4236</v>
      </c>
      <c r="AB400" s="48">
        <v>108</v>
      </c>
      <c r="AC400" s="26">
        <f t="shared" si="125"/>
        <v>2.5495750708215299</v>
      </c>
      <c r="AD400" s="48">
        <f t="shared" si="126"/>
        <v>4128</v>
      </c>
      <c r="AE400" s="52">
        <v>1</v>
      </c>
      <c r="AF400" s="52" t="s">
        <v>44</v>
      </c>
      <c r="AG400" s="52" t="s">
        <v>45</v>
      </c>
      <c r="AH400" s="27">
        <v>1</v>
      </c>
      <c r="AI400" s="28" t="s">
        <v>46</v>
      </c>
      <c r="AJ400" s="48">
        <v>384</v>
      </c>
      <c r="AK400" s="29">
        <f t="shared" si="127"/>
        <v>9.0651558073654392</v>
      </c>
      <c r="AL400" s="48">
        <v>123</v>
      </c>
      <c r="AM400" s="48">
        <f t="shared" si="128"/>
        <v>3621</v>
      </c>
      <c r="AN400" s="51">
        <f t="shared" si="129"/>
        <v>87.718023255813947</v>
      </c>
    </row>
    <row r="401" spans="1:40" x14ac:dyDescent="0.3">
      <c r="A401" s="15">
        <v>43675</v>
      </c>
      <c r="B401" s="30" t="s">
        <v>124</v>
      </c>
      <c r="C401" s="2">
        <v>11</v>
      </c>
      <c r="D401" s="2" t="s">
        <v>48</v>
      </c>
      <c r="E401" s="15">
        <v>43250</v>
      </c>
      <c r="F401" s="15">
        <f t="shared" si="130"/>
        <v>43417</v>
      </c>
      <c r="G401" s="32">
        <v>5007</v>
      </c>
      <c r="H401" s="32">
        <v>4989</v>
      </c>
      <c r="I401" s="32">
        <f t="shared" si="133"/>
        <v>18</v>
      </c>
      <c r="J401" s="16">
        <v>90</v>
      </c>
      <c r="K401" s="16" t="s">
        <v>72</v>
      </c>
      <c r="L401" s="33">
        <v>43678</v>
      </c>
      <c r="M401" s="33">
        <f t="shared" si="132"/>
        <v>43706</v>
      </c>
      <c r="N401" s="4">
        <f t="shared" si="119"/>
        <v>61.142857142857146</v>
      </c>
      <c r="O401" s="18" t="s">
        <v>196</v>
      </c>
      <c r="P401" s="19">
        <f t="shared" si="120"/>
        <v>3</v>
      </c>
      <c r="Q401" s="2">
        <v>3</v>
      </c>
      <c r="R401" s="2" t="s">
        <v>44</v>
      </c>
      <c r="S401" s="28" t="s">
        <v>46</v>
      </c>
      <c r="T401" s="2">
        <v>1</v>
      </c>
      <c r="U401" s="16">
        <v>2</v>
      </c>
      <c r="V401" s="34">
        <f t="shared" si="121"/>
        <v>2.2222222222222223</v>
      </c>
      <c r="W401" s="23">
        <f t="shared" si="122"/>
        <v>88</v>
      </c>
      <c r="X401" s="35">
        <f t="shared" si="123"/>
        <v>97.777777777777771</v>
      </c>
      <c r="Y401" s="16">
        <v>2</v>
      </c>
      <c r="Z401" s="36">
        <f t="shared" si="124"/>
        <v>2.2222222222222223</v>
      </c>
      <c r="AA401" s="16">
        <f t="shared" si="116"/>
        <v>86</v>
      </c>
      <c r="AB401" s="32">
        <v>0</v>
      </c>
      <c r="AC401" s="26">
        <f t="shared" si="125"/>
        <v>0</v>
      </c>
      <c r="AD401" s="32">
        <f t="shared" si="126"/>
        <v>86</v>
      </c>
      <c r="AE401" s="20">
        <v>6</v>
      </c>
      <c r="AF401" s="20" t="s">
        <v>44</v>
      </c>
      <c r="AG401" s="27" t="s">
        <v>45</v>
      </c>
      <c r="AH401" s="27">
        <v>1</v>
      </c>
      <c r="AI401" s="28" t="s">
        <v>46</v>
      </c>
      <c r="AJ401" s="16">
        <v>13</v>
      </c>
      <c r="AK401" s="29">
        <f t="shared" si="127"/>
        <v>15.116279069767442</v>
      </c>
      <c r="AL401" s="16">
        <v>4</v>
      </c>
      <c r="AM401" s="16">
        <f t="shared" si="128"/>
        <v>69</v>
      </c>
      <c r="AN401" s="34">
        <f t="shared" si="129"/>
        <v>80.232558139534888</v>
      </c>
    </row>
    <row r="402" spans="1:40" x14ac:dyDescent="0.3">
      <c r="A402" s="15">
        <v>43635</v>
      </c>
      <c r="B402" s="2" t="s">
        <v>141</v>
      </c>
      <c r="C402" s="30">
        <v>16</v>
      </c>
      <c r="D402" s="30" t="s">
        <v>52</v>
      </c>
      <c r="E402" s="15">
        <v>43215</v>
      </c>
      <c r="F402" s="15">
        <f t="shared" si="130"/>
        <v>43382</v>
      </c>
      <c r="G402" s="32">
        <v>5600</v>
      </c>
      <c r="H402" s="32">
        <v>5597</v>
      </c>
      <c r="I402" s="32">
        <f t="shared" si="133"/>
        <v>3</v>
      </c>
      <c r="J402" s="16">
        <v>5597</v>
      </c>
      <c r="K402" s="16" t="s">
        <v>97</v>
      </c>
      <c r="L402" s="33">
        <v>43643</v>
      </c>
      <c r="M402" s="33">
        <f t="shared" si="132"/>
        <v>43671</v>
      </c>
      <c r="N402" s="4">
        <f t="shared" si="119"/>
        <v>61.142857142857146</v>
      </c>
      <c r="O402" s="18" t="s">
        <v>196</v>
      </c>
      <c r="P402" s="19">
        <f t="shared" si="120"/>
        <v>8</v>
      </c>
      <c r="Q402" s="2" t="s">
        <v>70</v>
      </c>
      <c r="R402" s="2" t="s">
        <v>42</v>
      </c>
      <c r="S402" s="21" t="s">
        <v>43</v>
      </c>
      <c r="T402" s="2">
        <v>2</v>
      </c>
      <c r="U402" s="16">
        <v>234</v>
      </c>
      <c r="V402" s="34">
        <f t="shared" si="121"/>
        <v>4.1808111488297302</v>
      </c>
      <c r="W402" s="23">
        <f t="shared" si="122"/>
        <v>5363</v>
      </c>
      <c r="X402" s="35">
        <f t="shared" si="123"/>
        <v>95.819188851170267</v>
      </c>
      <c r="Y402" s="16">
        <v>268</v>
      </c>
      <c r="Z402" s="36">
        <f t="shared" si="124"/>
        <v>4.7882794354118277</v>
      </c>
      <c r="AA402" s="16">
        <f t="shared" si="116"/>
        <v>5095</v>
      </c>
      <c r="AB402" s="32">
        <v>108</v>
      </c>
      <c r="AC402" s="26">
        <f t="shared" si="125"/>
        <v>2.1197252208047104</v>
      </c>
      <c r="AD402" s="32">
        <f t="shared" si="126"/>
        <v>4987</v>
      </c>
      <c r="AE402" s="20">
        <v>1</v>
      </c>
      <c r="AF402" s="20" t="s">
        <v>44</v>
      </c>
      <c r="AG402" s="27" t="s">
        <v>45</v>
      </c>
      <c r="AH402" s="27">
        <v>1</v>
      </c>
      <c r="AI402" s="28" t="s">
        <v>46</v>
      </c>
      <c r="AJ402" s="16">
        <v>720</v>
      </c>
      <c r="AK402" s="29">
        <f t="shared" si="127"/>
        <v>14.131501472031402</v>
      </c>
      <c r="AL402" s="16">
        <v>134</v>
      </c>
      <c r="AM402" s="16">
        <f t="shared" si="128"/>
        <v>4133</v>
      </c>
      <c r="AN402" s="34">
        <f t="shared" si="129"/>
        <v>82.875476238219363</v>
      </c>
    </row>
    <row r="403" spans="1:40" x14ac:dyDescent="0.3">
      <c r="A403" s="15">
        <v>43563</v>
      </c>
      <c r="B403" s="2" t="s">
        <v>58</v>
      </c>
      <c r="C403" s="2">
        <v>1</v>
      </c>
      <c r="D403" s="2" t="s">
        <v>54</v>
      </c>
      <c r="E403" s="15">
        <v>43137</v>
      </c>
      <c r="F403" s="15">
        <f t="shared" si="130"/>
        <v>43304</v>
      </c>
      <c r="G403" s="32">
        <v>8700</v>
      </c>
      <c r="H403" s="32">
        <v>8679</v>
      </c>
      <c r="I403" s="32">
        <f t="shared" si="133"/>
        <v>21</v>
      </c>
      <c r="J403" s="16">
        <v>8232</v>
      </c>
      <c r="K403" s="16" t="s">
        <v>93</v>
      </c>
      <c r="L403" s="33">
        <v>43566</v>
      </c>
      <c r="M403" s="33">
        <f t="shared" si="132"/>
        <v>43594</v>
      </c>
      <c r="N403" s="4">
        <f t="shared" si="119"/>
        <v>61.285714285714285</v>
      </c>
      <c r="O403" s="18" t="s">
        <v>196</v>
      </c>
      <c r="P403" s="19">
        <f t="shared" si="120"/>
        <v>3</v>
      </c>
      <c r="Q403" s="2">
        <v>11</v>
      </c>
      <c r="R403" s="2" t="s">
        <v>44</v>
      </c>
      <c r="S403" s="28" t="s">
        <v>46</v>
      </c>
      <c r="T403" s="2">
        <v>1</v>
      </c>
      <c r="U403" s="16">
        <v>304</v>
      </c>
      <c r="V403" s="34">
        <f t="shared" si="121"/>
        <v>3.6929057337220601</v>
      </c>
      <c r="W403" s="23">
        <f t="shared" si="122"/>
        <v>7928</v>
      </c>
      <c r="X403" s="35">
        <f t="shared" si="123"/>
        <v>96.307094266277943</v>
      </c>
      <c r="Y403" s="16">
        <v>396</v>
      </c>
      <c r="Z403" s="36">
        <f t="shared" si="124"/>
        <v>4.8104956268221573</v>
      </c>
      <c r="AA403" s="16">
        <f t="shared" si="116"/>
        <v>7532</v>
      </c>
      <c r="AB403" s="32">
        <v>77</v>
      </c>
      <c r="AC403" s="26">
        <f t="shared" si="125"/>
        <v>1.0223048327137547</v>
      </c>
      <c r="AD403" s="32">
        <f t="shared" si="126"/>
        <v>7455</v>
      </c>
      <c r="AE403" s="20">
        <v>6</v>
      </c>
      <c r="AF403" s="20" t="s">
        <v>44</v>
      </c>
      <c r="AG403" s="27" t="s">
        <v>45</v>
      </c>
      <c r="AH403" s="27">
        <v>1</v>
      </c>
      <c r="AI403" s="28" t="s">
        <v>46</v>
      </c>
      <c r="AJ403" s="16">
        <v>710</v>
      </c>
      <c r="AK403" s="29">
        <f t="shared" si="127"/>
        <v>9.4264471587891663</v>
      </c>
      <c r="AL403" s="16">
        <v>101</v>
      </c>
      <c r="AM403" s="16">
        <f t="shared" si="128"/>
        <v>6644</v>
      </c>
      <c r="AN403" s="34">
        <f t="shared" si="129"/>
        <v>89.121395036887989</v>
      </c>
    </row>
    <row r="404" spans="1:40" x14ac:dyDescent="0.3">
      <c r="A404" s="15">
        <v>43560</v>
      </c>
      <c r="B404" s="30" t="s">
        <v>141</v>
      </c>
      <c r="C404" s="2">
        <v>16</v>
      </c>
      <c r="D404" s="2" t="s">
        <v>52</v>
      </c>
      <c r="E404" s="15">
        <v>43136</v>
      </c>
      <c r="F404" s="15">
        <f t="shared" si="130"/>
        <v>43303</v>
      </c>
      <c r="G404" s="32"/>
      <c r="H404" s="32"/>
      <c r="I404" s="32"/>
      <c r="J404" s="16">
        <v>5620</v>
      </c>
      <c r="K404" s="16" t="s">
        <v>93</v>
      </c>
      <c r="L404" s="33">
        <v>43566</v>
      </c>
      <c r="M404" s="33">
        <f t="shared" si="132"/>
        <v>43594</v>
      </c>
      <c r="N404" s="4">
        <f t="shared" si="119"/>
        <v>61.428571428571431</v>
      </c>
      <c r="O404" s="18" t="s">
        <v>196</v>
      </c>
      <c r="P404" s="19">
        <f t="shared" si="120"/>
        <v>6</v>
      </c>
      <c r="Q404" s="2">
        <v>3</v>
      </c>
      <c r="R404" s="2" t="s">
        <v>44</v>
      </c>
      <c r="S404" s="28" t="s">
        <v>46</v>
      </c>
      <c r="T404" s="2">
        <v>1</v>
      </c>
      <c r="U404" s="16">
        <v>355</v>
      </c>
      <c r="V404" s="34">
        <f t="shared" si="121"/>
        <v>6.3167259786476873</v>
      </c>
      <c r="W404" s="23">
        <f t="shared" si="122"/>
        <v>5265</v>
      </c>
      <c r="X404" s="35">
        <f t="shared" si="123"/>
        <v>93.683274021352318</v>
      </c>
      <c r="Y404" s="16">
        <v>446</v>
      </c>
      <c r="Z404" s="36">
        <f t="shared" si="124"/>
        <v>7.9359430604982215</v>
      </c>
      <c r="AA404" s="16">
        <f t="shared" si="116"/>
        <v>4819</v>
      </c>
      <c r="AB404" s="32">
        <v>159</v>
      </c>
      <c r="AC404" s="26">
        <f t="shared" si="125"/>
        <v>3.2994397177837724</v>
      </c>
      <c r="AD404" s="32">
        <f t="shared" si="126"/>
        <v>4660</v>
      </c>
      <c r="AE404" s="20">
        <v>3</v>
      </c>
      <c r="AF404" s="20" t="s">
        <v>44</v>
      </c>
      <c r="AG404" s="27" t="s">
        <v>45</v>
      </c>
      <c r="AH404" s="27">
        <v>1</v>
      </c>
      <c r="AI404" s="28" t="s">
        <v>46</v>
      </c>
      <c r="AJ404" s="16">
        <v>811</v>
      </c>
      <c r="AK404" s="29">
        <f t="shared" si="127"/>
        <v>16.829217680016601</v>
      </c>
      <c r="AL404" s="16">
        <v>93</v>
      </c>
      <c r="AM404" s="16">
        <f t="shared" si="128"/>
        <v>3756</v>
      </c>
      <c r="AN404" s="34">
        <f t="shared" si="129"/>
        <v>80.600858369098717</v>
      </c>
    </row>
    <row r="405" spans="1:40" ht="24" x14ac:dyDescent="0.3">
      <c r="A405" s="15">
        <v>43595</v>
      </c>
      <c r="B405" s="2" t="s">
        <v>203</v>
      </c>
      <c r="C405" s="2">
        <v>7</v>
      </c>
      <c r="D405" s="2" t="s">
        <v>204</v>
      </c>
      <c r="E405" s="15">
        <v>43168</v>
      </c>
      <c r="F405" s="15">
        <f t="shared" si="130"/>
        <v>43335</v>
      </c>
      <c r="G405" s="32">
        <v>5734</v>
      </c>
      <c r="H405" s="32">
        <v>5690</v>
      </c>
      <c r="I405" s="32">
        <f>SUM(G405-H405)</f>
        <v>44</v>
      </c>
      <c r="J405" s="16">
        <v>5690</v>
      </c>
      <c r="K405" s="16">
        <v>24</v>
      </c>
      <c r="L405" s="33">
        <v>43599</v>
      </c>
      <c r="M405" s="33">
        <f t="shared" si="132"/>
        <v>43627</v>
      </c>
      <c r="N405" s="4">
        <f t="shared" si="119"/>
        <v>61.571428571428569</v>
      </c>
      <c r="O405" s="18" t="s">
        <v>196</v>
      </c>
      <c r="P405" s="19">
        <f t="shared" si="120"/>
        <v>4</v>
      </c>
      <c r="Q405" s="2">
        <v>10</v>
      </c>
      <c r="R405" s="2" t="s">
        <v>44</v>
      </c>
      <c r="S405" s="28" t="s">
        <v>46</v>
      </c>
      <c r="T405" s="2">
        <v>1</v>
      </c>
      <c r="U405" s="16">
        <v>469</v>
      </c>
      <c r="V405" s="34">
        <f t="shared" si="121"/>
        <v>8.2425307557117744</v>
      </c>
      <c r="W405" s="23">
        <f t="shared" si="122"/>
        <v>5221</v>
      </c>
      <c r="X405" s="35">
        <f t="shared" si="123"/>
        <v>91.757469244288231</v>
      </c>
      <c r="Y405" s="16">
        <v>692</v>
      </c>
      <c r="Z405" s="36">
        <f t="shared" si="124"/>
        <v>12.161687170474517</v>
      </c>
      <c r="AA405" s="16">
        <f t="shared" si="116"/>
        <v>4529</v>
      </c>
      <c r="AB405" s="32">
        <v>276</v>
      </c>
      <c r="AC405" s="26">
        <f t="shared" si="125"/>
        <v>6.0940604990064031</v>
      </c>
      <c r="AD405" s="32">
        <f t="shared" si="126"/>
        <v>4253</v>
      </c>
      <c r="AE405" s="20">
        <v>6</v>
      </c>
      <c r="AF405" s="20" t="s">
        <v>53</v>
      </c>
      <c r="AG405" s="27" t="s">
        <v>54</v>
      </c>
      <c r="AH405" s="27">
        <v>3</v>
      </c>
      <c r="AI405" s="21" t="s">
        <v>55</v>
      </c>
      <c r="AJ405" s="16">
        <v>597</v>
      </c>
      <c r="AK405" s="29">
        <f t="shared" si="127"/>
        <v>13.18171781850298</v>
      </c>
      <c r="AL405" s="16">
        <v>232</v>
      </c>
      <c r="AM405" s="16">
        <f t="shared" si="128"/>
        <v>3424</v>
      </c>
      <c r="AN405" s="34">
        <f t="shared" si="129"/>
        <v>80.507876792852102</v>
      </c>
    </row>
    <row r="406" spans="1:40" x14ac:dyDescent="0.3">
      <c r="A406" s="15">
        <v>43595</v>
      </c>
      <c r="B406" s="2" t="s">
        <v>172</v>
      </c>
      <c r="C406" s="2">
        <v>8</v>
      </c>
      <c r="D406" s="2" t="s">
        <v>48</v>
      </c>
      <c r="E406" s="15">
        <v>43168</v>
      </c>
      <c r="F406" s="15">
        <f t="shared" si="130"/>
        <v>43335</v>
      </c>
      <c r="G406" s="32">
        <v>4971</v>
      </c>
      <c r="H406" s="32">
        <v>4950</v>
      </c>
      <c r="I406" s="32">
        <f>SUM(G406-H406)</f>
        <v>21</v>
      </c>
      <c r="J406" s="16">
        <v>4950</v>
      </c>
      <c r="K406" s="16">
        <v>24</v>
      </c>
      <c r="L406" s="33">
        <v>43599</v>
      </c>
      <c r="M406" s="33">
        <f t="shared" si="132"/>
        <v>43627</v>
      </c>
      <c r="N406" s="4">
        <f t="shared" si="119"/>
        <v>61.571428571428569</v>
      </c>
      <c r="O406" s="18" t="s">
        <v>196</v>
      </c>
      <c r="P406" s="19">
        <f t="shared" si="120"/>
        <v>4</v>
      </c>
      <c r="Q406" s="2">
        <v>9</v>
      </c>
      <c r="R406" s="20" t="s">
        <v>42</v>
      </c>
      <c r="S406" s="21" t="s">
        <v>43</v>
      </c>
      <c r="T406" s="2">
        <v>2</v>
      </c>
      <c r="U406" s="16">
        <v>425</v>
      </c>
      <c r="V406" s="34">
        <f t="shared" si="121"/>
        <v>8.5858585858585847</v>
      </c>
      <c r="W406" s="23">
        <f t="shared" si="122"/>
        <v>4525</v>
      </c>
      <c r="X406" s="35">
        <f t="shared" si="123"/>
        <v>91.414141414141412</v>
      </c>
      <c r="Y406" s="16">
        <v>318</v>
      </c>
      <c r="Z406" s="36">
        <f t="shared" si="124"/>
        <v>6.4242424242424239</v>
      </c>
      <c r="AA406" s="16">
        <f t="shared" si="116"/>
        <v>4207</v>
      </c>
      <c r="AB406" s="32">
        <v>256</v>
      </c>
      <c r="AC406" s="26">
        <f t="shared" si="125"/>
        <v>6.0850962681245546</v>
      </c>
      <c r="AD406" s="32">
        <f t="shared" si="126"/>
        <v>3951</v>
      </c>
      <c r="AE406" s="20">
        <v>2</v>
      </c>
      <c r="AF406" s="20" t="s">
        <v>42</v>
      </c>
      <c r="AG406" s="27" t="s">
        <v>54</v>
      </c>
      <c r="AH406" s="27">
        <v>2</v>
      </c>
      <c r="AI406" s="21" t="s">
        <v>43</v>
      </c>
      <c r="AJ406" s="16">
        <v>461</v>
      </c>
      <c r="AK406" s="29">
        <f t="shared" si="127"/>
        <v>10.95792726408367</v>
      </c>
      <c r="AL406" s="16">
        <v>140</v>
      </c>
      <c r="AM406" s="16">
        <f t="shared" si="128"/>
        <v>3350</v>
      </c>
      <c r="AN406" s="34">
        <f t="shared" si="129"/>
        <v>84.788661098456089</v>
      </c>
    </row>
    <row r="407" spans="1:40" x14ac:dyDescent="0.3">
      <c r="A407" s="15">
        <v>43575</v>
      </c>
      <c r="B407" s="30" t="s">
        <v>175</v>
      </c>
      <c r="C407" s="30">
        <v>22</v>
      </c>
      <c r="D407" s="30" t="s">
        <v>176</v>
      </c>
      <c r="E407" s="31">
        <v>43147</v>
      </c>
      <c r="F407" s="15">
        <f t="shared" si="130"/>
        <v>43314</v>
      </c>
      <c r="G407" s="32">
        <v>8000</v>
      </c>
      <c r="H407" s="32">
        <v>7995</v>
      </c>
      <c r="I407" s="32">
        <f>SUM(G407-H407)</f>
        <v>5</v>
      </c>
      <c r="J407" s="16">
        <v>2520</v>
      </c>
      <c r="K407" s="16">
        <v>21</v>
      </c>
      <c r="L407" s="33">
        <v>43578</v>
      </c>
      <c r="M407" s="33">
        <f t="shared" si="132"/>
        <v>43606</v>
      </c>
      <c r="N407" s="4">
        <f t="shared" si="119"/>
        <v>61.571428571428569</v>
      </c>
      <c r="O407" s="18" t="s">
        <v>196</v>
      </c>
      <c r="P407" s="19">
        <f t="shared" si="120"/>
        <v>3</v>
      </c>
      <c r="Q407" s="2" t="s">
        <v>207</v>
      </c>
      <c r="R407" s="2" t="s">
        <v>44</v>
      </c>
      <c r="S407" s="28" t="s">
        <v>46</v>
      </c>
      <c r="T407" s="2">
        <v>1</v>
      </c>
      <c r="U407" s="16">
        <v>59</v>
      </c>
      <c r="V407" s="34">
        <f t="shared" si="121"/>
        <v>2.3412698412698414</v>
      </c>
      <c r="W407" s="23">
        <f t="shared" si="122"/>
        <v>2461</v>
      </c>
      <c r="X407" s="35">
        <f t="shared" si="123"/>
        <v>97.658730158730151</v>
      </c>
      <c r="Y407" s="16">
        <v>108</v>
      </c>
      <c r="Z407" s="36">
        <f t="shared" si="124"/>
        <v>4.2857142857142856</v>
      </c>
      <c r="AA407" s="16">
        <f t="shared" si="116"/>
        <v>2353</v>
      </c>
      <c r="AB407" s="32">
        <v>134</v>
      </c>
      <c r="AC407" s="26">
        <f t="shared" si="125"/>
        <v>5.6948576285592862</v>
      </c>
      <c r="AD407" s="32">
        <f t="shared" si="126"/>
        <v>2219</v>
      </c>
      <c r="AE407" s="20">
        <v>3</v>
      </c>
      <c r="AF407" s="20" t="s">
        <v>42</v>
      </c>
      <c r="AG407" s="27" t="s">
        <v>54</v>
      </c>
      <c r="AH407" s="27">
        <v>2</v>
      </c>
      <c r="AI407" s="21" t="s">
        <v>43</v>
      </c>
      <c r="AJ407" s="16">
        <v>432</v>
      </c>
      <c r="AK407" s="29">
        <f t="shared" si="127"/>
        <v>18.359541011474715</v>
      </c>
      <c r="AL407" s="16">
        <v>32</v>
      </c>
      <c r="AM407" s="16">
        <f t="shared" si="128"/>
        <v>1755</v>
      </c>
      <c r="AN407" s="34">
        <f t="shared" si="129"/>
        <v>79.089680036052272</v>
      </c>
    </row>
    <row r="408" spans="1:40" ht="24" x14ac:dyDescent="0.3">
      <c r="A408" s="47">
        <v>43675</v>
      </c>
      <c r="B408" s="48" t="s">
        <v>116</v>
      </c>
      <c r="C408" s="48">
        <v>5</v>
      </c>
      <c r="D408" s="2" t="s">
        <v>45</v>
      </c>
      <c r="E408" s="47">
        <v>43250</v>
      </c>
      <c r="F408" s="47">
        <f t="shared" si="130"/>
        <v>43417</v>
      </c>
      <c r="G408" s="48"/>
      <c r="H408" s="48"/>
      <c r="I408" s="48"/>
      <c r="J408" s="48">
        <v>3217</v>
      </c>
      <c r="K408" s="48">
        <v>36</v>
      </c>
      <c r="L408" s="47">
        <v>43682</v>
      </c>
      <c r="M408" s="47">
        <f>SUM(L408+29)</f>
        <v>43711</v>
      </c>
      <c r="N408" s="49">
        <f t="shared" si="119"/>
        <v>61.714285714285715</v>
      </c>
      <c r="O408" s="18" t="s">
        <v>196</v>
      </c>
      <c r="P408" s="50">
        <f t="shared" si="120"/>
        <v>7</v>
      </c>
      <c r="Q408" s="48">
        <v>9</v>
      </c>
      <c r="R408" s="52" t="s">
        <v>42</v>
      </c>
      <c r="S408" s="21" t="s">
        <v>43</v>
      </c>
      <c r="T408" s="48">
        <v>2</v>
      </c>
      <c r="U408" s="48">
        <v>89</v>
      </c>
      <c r="V408" s="51">
        <f t="shared" si="121"/>
        <v>2.7665526888405347</v>
      </c>
      <c r="W408" s="50">
        <f t="shared" si="122"/>
        <v>3128</v>
      </c>
      <c r="X408" s="35">
        <f t="shared" si="123"/>
        <v>97.233447311159466</v>
      </c>
      <c r="Y408" s="48">
        <v>128</v>
      </c>
      <c r="Z408" s="36">
        <f t="shared" si="124"/>
        <v>3.9788622940627913</v>
      </c>
      <c r="AA408" s="48">
        <f t="shared" si="116"/>
        <v>3000</v>
      </c>
      <c r="AB408" s="48">
        <v>28</v>
      </c>
      <c r="AC408" s="26">
        <f t="shared" si="125"/>
        <v>0.93333333333333335</v>
      </c>
      <c r="AD408" s="48">
        <f t="shared" si="126"/>
        <v>2972</v>
      </c>
      <c r="AE408" s="52">
        <v>6</v>
      </c>
      <c r="AF408" s="52" t="s">
        <v>53</v>
      </c>
      <c r="AG408" s="52" t="s">
        <v>54</v>
      </c>
      <c r="AH408" s="27">
        <v>3</v>
      </c>
      <c r="AI408" s="21" t="s">
        <v>55</v>
      </c>
      <c r="AJ408" s="48">
        <v>431</v>
      </c>
      <c r="AK408" s="29">
        <f t="shared" si="127"/>
        <v>14.366666666666667</v>
      </c>
      <c r="AL408" s="48">
        <v>102</v>
      </c>
      <c r="AM408" s="48">
        <f t="shared" si="128"/>
        <v>2439</v>
      </c>
      <c r="AN408" s="51">
        <f t="shared" si="129"/>
        <v>82.065948855989234</v>
      </c>
    </row>
    <row r="409" spans="1:40" x14ac:dyDescent="0.3">
      <c r="A409" s="15">
        <v>43682</v>
      </c>
      <c r="B409" s="30" t="s">
        <v>124</v>
      </c>
      <c r="C409" s="30">
        <v>11</v>
      </c>
      <c r="D409" s="2" t="s">
        <v>48</v>
      </c>
      <c r="E409" s="15">
        <v>43250</v>
      </c>
      <c r="F409" s="15">
        <f t="shared" si="130"/>
        <v>43417</v>
      </c>
      <c r="G409" s="32">
        <v>5683</v>
      </c>
      <c r="H409" s="32">
        <v>5675</v>
      </c>
      <c r="I409" s="32">
        <f>SUM(G409-H409)</f>
        <v>8</v>
      </c>
      <c r="J409" s="16">
        <v>1578</v>
      </c>
      <c r="K409" s="16">
        <v>36</v>
      </c>
      <c r="L409" s="33">
        <v>43682</v>
      </c>
      <c r="M409" s="33">
        <f>SUM(L409+29)</f>
        <v>43711</v>
      </c>
      <c r="N409" s="4">
        <f t="shared" si="119"/>
        <v>61.714285714285715</v>
      </c>
      <c r="O409" s="18" t="s">
        <v>196</v>
      </c>
      <c r="P409" s="19">
        <f t="shared" si="120"/>
        <v>0</v>
      </c>
      <c r="Q409" s="2">
        <v>6</v>
      </c>
      <c r="R409" s="2" t="s">
        <v>44</v>
      </c>
      <c r="S409" s="28" t="s">
        <v>46</v>
      </c>
      <c r="T409" s="2">
        <v>1</v>
      </c>
      <c r="U409" s="16">
        <v>26</v>
      </c>
      <c r="V409" s="34">
        <f t="shared" si="121"/>
        <v>1.6476552598225602</v>
      </c>
      <c r="W409" s="23">
        <f t="shared" si="122"/>
        <v>1552</v>
      </c>
      <c r="X409" s="35">
        <f t="shared" si="123"/>
        <v>98.352344740177443</v>
      </c>
      <c r="Y409" s="16">
        <v>110</v>
      </c>
      <c r="Z409" s="36">
        <f t="shared" si="124"/>
        <v>6.9708491761723694</v>
      </c>
      <c r="AA409" s="16">
        <f t="shared" si="116"/>
        <v>1442</v>
      </c>
      <c r="AB409" s="32">
        <v>141</v>
      </c>
      <c r="AC409" s="26">
        <f t="shared" si="125"/>
        <v>9.7780859916782248</v>
      </c>
      <c r="AD409" s="32">
        <f t="shared" si="126"/>
        <v>1301</v>
      </c>
      <c r="AE409" s="20">
        <v>1</v>
      </c>
      <c r="AF409" s="20" t="s">
        <v>42</v>
      </c>
      <c r="AG409" s="27" t="s">
        <v>54</v>
      </c>
      <c r="AH409" s="27">
        <v>2</v>
      </c>
      <c r="AI409" s="21" t="s">
        <v>43</v>
      </c>
      <c r="AJ409" s="16">
        <v>173</v>
      </c>
      <c r="AK409" s="29">
        <f t="shared" si="127"/>
        <v>11.997226074895977</v>
      </c>
      <c r="AL409" s="16">
        <v>69</v>
      </c>
      <c r="AM409" s="16">
        <f t="shared" si="128"/>
        <v>1059</v>
      </c>
      <c r="AN409" s="34">
        <f t="shared" si="129"/>
        <v>81.398923904688701</v>
      </c>
    </row>
    <row r="410" spans="1:40" x14ac:dyDescent="0.3">
      <c r="A410" s="15">
        <v>43675</v>
      </c>
      <c r="B410" s="30" t="s">
        <v>124</v>
      </c>
      <c r="C410" s="30">
        <v>11</v>
      </c>
      <c r="D410" s="2" t="s">
        <v>48</v>
      </c>
      <c r="E410" s="15">
        <v>43250</v>
      </c>
      <c r="F410" s="15">
        <f t="shared" si="130"/>
        <v>43417</v>
      </c>
      <c r="G410" s="32"/>
      <c r="H410" s="32"/>
      <c r="I410" s="32"/>
      <c r="J410" s="16">
        <v>4899</v>
      </c>
      <c r="K410" s="16">
        <v>36</v>
      </c>
      <c r="L410" s="33">
        <v>43682</v>
      </c>
      <c r="M410" s="33">
        <f>SUM(L410+29)</f>
        <v>43711</v>
      </c>
      <c r="N410" s="4">
        <f t="shared" si="119"/>
        <v>61.714285714285715</v>
      </c>
      <c r="O410" s="18" t="s">
        <v>196</v>
      </c>
      <c r="P410" s="19">
        <f t="shared" si="120"/>
        <v>7</v>
      </c>
      <c r="Q410" s="2">
        <v>8</v>
      </c>
      <c r="R410" s="2" t="s">
        <v>42</v>
      </c>
      <c r="S410" s="21" t="s">
        <v>43</v>
      </c>
      <c r="T410" s="2">
        <v>2</v>
      </c>
      <c r="U410" s="16">
        <v>99</v>
      </c>
      <c r="V410" s="34">
        <f t="shared" si="121"/>
        <v>2.0208205756276789</v>
      </c>
      <c r="W410" s="23">
        <f t="shared" si="122"/>
        <v>4800</v>
      </c>
      <c r="X410" s="35">
        <f t="shared" si="123"/>
        <v>97.979179424372319</v>
      </c>
      <c r="Y410" s="16">
        <v>395</v>
      </c>
      <c r="Z410" s="36">
        <f t="shared" si="124"/>
        <v>8.0628699734639717</v>
      </c>
      <c r="AA410" s="16">
        <f t="shared" si="116"/>
        <v>4405</v>
      </c>
      <c r="AB410" s="32">
        <v>194</v>
      </c>
      <c r="AC410" s="26">
        <f t="shared" si="125"/>
        <v>4.4040862656072646</v>
      </c>
      <c r="AD410" s="32">
        <f t="shared" si="126"/>
        <v>4211</v>
      </c>
      <c r="AE410" s="20" t="s">
        <v>156</v>
      </c>
      <c r="AF410" s="20" t="s">
        <v>42</v>
      </c>
      <c r="AG410" s="27" t="s">
        <v>54</v>
      </c>
      <c r="AH410" s="27">
        <v>2</v>
      </c>
      <c r="AI410" s="21" t="s">
        <v>43</v>
      </c>
      <c r="AJ410" s="16">
        <v>617</v>
      </c>
      <c r="AK410" s="29">
        <f t="shared" si="127"/>
        <v>14.006810442678773</v>
      </c>
      <c r="AL410" s="16">
        <v>179</v>
      </c>
      <c r="AM410" s="16">
        <f t="shared" si="128"/>
        <v>3415</v>
      </c>
      <c r="AN410" s="34">
        <f t="shared" si="129"/>
        <v>81.097126573260496</v>
      </c>
    </row>
    <row r="411" spans="1:40" x14ac:dyDescent="0.3">
      <c r="A411" s="15">
        <v>43575</v>
      </c>
      <c r="B411" s="30" t="s">
        <v>175</v>
      </c>
      <c r="C411" s="30">
        <v>22</v>
      </c>
      <c r="D411" s="30" t="s">
        <v>176</v>
      </c>
      <c r="E411" s="31">
        <v>43147</v>
      </c>
      <c r="F411" s="15">
        <f t="shared" si="130"/>
        <v>43314</v>
      </c>
      <c r="G411" s="32"/>
      <c r="H411" s="32"/>
      <c r="I411" s="32"/>
      <c r="J411" s="16">
        <v>5475</v>
      </c>
      <c r="K411" s="16" t="s">
        <v>113</v>
      </c>
      <c r="L411" s="33">
        <v>43580</v>
      </c>
      <c r="M411" s="33">
        <f t="shared" ref="M411:M442" si="134">SUM(L411+28)</f>
        <v>43608</v>
      </c>
      <c r="N411" s="4">
        <f t="shared" si="119"/>
        <v>61.857142857142854</v>
      </c>
      <c r="O411" s="18" t="s">
        <v>196</v>
      </c>
      <c r="P411" s="19">
        <f t="shared" si="120"/>
        <v>5</v>
      </c>
      <c r="Q411" s="2" t="s">
        <v>125</v>
      </c>
      <c r="R411" s="2" t="s">
        <v>44</v>
      </c>
      <c r="S411" s="28" t="s">
        <v>46</v>
      </c>
      <c r="T411" s="2">
        <v>1</v>
      </c>
      <c r="U411" s="16">
        <v>152</v>
      </c>
      <c r="V411" s="34">
        <f t="shared" si="121"/>
        <v>2.7762557077625569</v>
      </c>
      <c r="W411" s="23">
        <f t="shared" si="122"/>
        <v>5323</v>
      </c>
      <c r="X411" s="35">
        <f t="shared" si="123"/>
        <v>97.223744292237441</v>
      </c>
      <c r="Y411" s="16">
        <v>280</v>
      </c>
      <c r="Z411" s="36">
        <f t="shared" si="124"/>
        <v>5.1141552511415531</v>
      </c>
      <c r="AA411" s="16">
        <f t="shared" si="116"/>
        <v>5043</v>
      </c>
      <c r="AB411" s="32">
        <v>210</v>
      </c>
      <c r="AC411" s="26">
        <f t="shared" si="125"/>
        <v>4.1641879833432478</v>
      </c>
      <c r="AD411" s="32">
        <f t="shared" si="126"/>
        <v>4833</v>
      </c>
      <c r="AE411" s="20">
        <v>1</v>
      </c>
      <c r="AF411" s="20" t="s">
        <v>44</v>
      </c>
      <c r="AG411" s="27" t="s">
        <v>45</v>
      </c>
      <c r="AH411" s="27">
        <v>1</v>
      </c>
      <c r="AI411" s="28" t="s">
        <v>46</v>
      </c>
      <c r="AJ411" s="16">
        <v>594</v>
      </c>
      <c r="AK411" s="29">
        <f t="shared" si="127"/>
        <v>11.778703152885187</v>
      </c>
      <c r="AL411" s="16">
        <v>84</v>
      </c>
      <c r="AM411" s="16">
        <f t="shared" si="128"/>
        <v>4155</v>
      </c>
      <c r="AN411" s="34">
        <f t="shared" si="129"/>
        <v>85.971446306641838</v>
      </c>
    </row>
    <row r="412" spans="1:40" x14ac:dyDescent="0.3">
      <c r="A412" s="47">
        <v>43679</v>
      </c>
      <c r="B412" s="48" t="s">
        <v>116</v>
      </c>
      <c r="C412" s="48">
        <v>5</v>
      </c>
      <c r="D412" s="2" t="s">
        <v>45</v>
      </c>
      <c r="E412" s="47">
        <v>43250</v>
      </c>
      <c r="F412" s="47">
        <f t="shared" si="130"/>
        <v>43417</v>
      </c>
      <c r="G412" s="48">
        <v>4400</v>
      </c>
      <c r="H412" s="48">
        <v>4397</v>
      </c>
      <c r="I412" s="48">
        <f>SUM(G412-H412)</f>
        <v>3</v>
      </c>
      <c r="J412" s="48">
        <v>4397</v>
      </c>
      <c r="K412" s="48" t="s">
        <v>76</v>
      </c>
      <c r="L412" s="47">
        <v>43685</v>
      </c>
      <c r="M412" s="47">
        <f t="shared" si="134"/>
        <v>43713</v>
      </c>
      <c r="N412" s="49">
        <f t="shared" si="119"/>
        <v>62.142857142857146</v>
      </c>
      <c r="O412" s="18" t="s">
        <v>196</v>
      </c>
      <c r="P412" s="50">
        <f t="shared" si="120"/>
        <v>6</v>
      </c>
      <c r="Q412" s="48">
        <v>6</v>
      </c>
      <c r="R412" s="48" t="s">
        <v>44</v>
      </c>
      <c r="S412" s="28" t="s">
        <v>46</v>
      </c>
      <c r="T412" s="48">
        <v>1</v>
      </c>
      <c r="U412" s="48">
        <v>137</v>
      </c>
      <c r="V412" s="51">
        <f t="shared" si="121"/>
        <v>3.1157607459631564</v>
      </c>
      <c r="W412" s="50">
        <f t="shared" si="122"/>
        <v>4260</v>
      </c>
      <c r="X412" s="35">
        <f t="shared" si="123"/>
        <v>96.884239254036842</v>
      </c>
      <c r="Y412" s="48">
        <v>163</v>
      </c>
      <c r="Z412" s="36">
        <f t="shared" si="124"/>
        <v>3.7070730043211277</v>
      </c>
      <c r="AA412" s="48">
        <f t="shared" si="116"/>
        <v>4097</v>
      </c>
      <c r="AB412" s="48">
        <v>81</v>
      </c>
      <c r="AC412" s="26">
        <f t="shared" si="125"/>
        <v>1.9770563827190628</v>
      </c>
      <c r="AD412" s="48">
        <f t="shared" si="126"/>
        <v>4016</v>
      </c>
      <c r="AE412" s="52" t="s">
        <v>81</v>
      </c>
      <c r="AF412" s="52" t="s">
        <v>44</v>
      </c>
      <c r="AG412" s="52" t="s">
        <v>45</v>
      </c>
      <c r="AH412" s="27">
        <v>1</v>
      </c>
      <c r="AI412" s="28" t="s">
        <v>46</v>
      </c>
      <c r="AJ412" s="48">
        <v>436</v>
      </c>
      <c r="AK412" s="29">
        <f t="shared" si="127"/>
        <v>10.641933121796436</v>
      </c>
      <c r="AL412" s="48">
        <v>71</v>
      </c>
      <c r="AM412" s="48">
        <f t="shared" si="128"/>
        <v>3509</v>
      </c>
      <c r="AN412" s="51">
        <f t="shared" si="129"/>
        <v>87.375498007968119</v>
      </c>
    </row>
    <row r="413" spans="1:40" x14ac:dyDescent="0.3">
      <c r="A413" s="47">
        <v>43682</v>
      </c>
      <c r="B413" s="48" t="s">
        <v>116</v>
      </c>
      <c r="C413" s="48">
        <v>5</v>
      </c>
      <c r="D413" s="2" t="s">
        <v>45</v>
      </c>
      <c r="E413" s="47">
        <v>43250</v>
      </c>
      <c r="F413" s="47">
        <f t="shared" si="130"/>
        <v>43417</v>
      </c>
      <c r="G413" s="48">
        <v>3600</v>
      </c>
      <c r="H413" s="48">
        <v>3592</v>
      </c>
      <c r="I413" s="48">
        <f>SUM(G413-H413)</f>
        <v>8</v>
      </c>
      <c r="J413" s="48">
        <v>3592</v>
      </c>
      <c r="K413" s="48" t="s">
        <v>76</v>
      </c>
      <c r="L413" s="47">
        <v>43685</v>
      </c>
      <c r="M413" s="47">
        <f t="shared" si="134"/>
        <v>43713</v>
      </c>
      <c r="N413" s="49">
        <f t="shared" si="119"/>
        <v>62.142857142857146</v>
      </c>
      <c r="O413" s="18" t="s">
        <v>196</v>
      </c>
      <c r="P413" s="50">
        <f t="shared" si="120"/>
        <v>3</v>
      </c>
      <c r="Q413" s="48">
        <v>11</v>
      </c>
      <c r="R413" s="48" t="s">
        <v>44</v>
      </c>
      <c r="S413" s="28" t="s">
        <v>46</v>
      </c>
      <c r="T413" s="48">
        <v>1</v>
      </c>
      <c r="U413" s="48">
        <v>104</v>
      </c>
      <c r="V413" s="51">
        <f t="shared" si="121"/>
        <v>2.8953229398663698</v>
      </c>
      <c r="W413" s="50">
        <f t="shared" si="122"/>
        <v>3488</v>
      </c>
      <c r="X413" s="35">
        <f t="shared" si="123"/>
        <v>97.104677060133625</v>
      </c>
      <c r="Y413" s="48">
        <v>142</v>
      </c>
      <c r="Z413" s="36">
        <f t="shared" si="124"/>
        <v>3.953229398663697</v>
      </c>
      <c r="AA413" s="48">
        <f t="shared" si="116"/>
        <v>3346</v>
      </c>
      <c r="AB413" s="48">
        <v>165</v>
      </c>
      <c r="AC413" s="26">
        <f t="shared" si="125"/>
        <v>4.9312612074118354</v>
      </c>
      <c r="AD413" s="48">
        <f t="shared" si="126"/>
        <v>3181</v>
      </c>
      <c r="AE413" s="52">
        <v>1</v>
      </c>
      <c r="AF413" s="52" t="s">
        <v>44</v>
      </c>
      <c r="AG413" s="52" t="s">
        <v>45</v>
      </c>
      <c r="AH413" s="27">
        <v>1</v>
      </c>
      <c r="AI413" s="28" t="s">
        <v>46</v>
      </c>
      <c r="AJ413" s="48">
        <v>421</v>
      </c>
      <c r="AK413" s="29">
        <f t="shared" si="127"/>
        <v>12.582187686790197</v>
      </c>
      <c r="AL413" s="48">
        <v>62</v>
      </c>
      <c r="AM413" s="48">
        <f t="shared" si="128"/>
        <v>2698</v>
      </c>
      <c r="AN413" s="51">
        <f t="shared" si="129"/>
        <v>84.816095567431631</v>
      </c>
    </row>
    <row r="414" spans="1:40" x14ac:dyDescent="0.3">
      <c r="A414" s="15">
        <v>43570</v>
      </c>
      <c r="B414" s="2" t="s">
        <v>58</v>
      </c>
      <c r="C414" s="2">
        <v>1</v>
      </c>
      <c r="D414" s="2" t="s">
        <v>54</v>
      </c>
      <c r="E414" s="15">
        <v>43137</v>
      </c>
      <c r="F414" s="15">
        <f t="shared" si="130"/>
        <v>43304</v>
      </c>
      <c r="G414" s="32">
        <v>8200</v>
      </c>
      <c r="H414" s="32">
        <v>8176</v>
      </c>
      <c r="I414" s="32">
        <f>SUM(G414-H414)</f>
        <v>24</v>
      </c>
      <c r="J414" s="16">
        <v>8176</v>
      </c>
      <c r="K414" s="16" t="s">
        <v>103</v>
      </c>
      <c r="L414" s="33">
        <v>43573</v>
      </c>
      <c r="M414" s="33">
        <f t="shared" si="134"/>
        <v>43601</v>
      </c>
      <c r="N414" s="4">
        <f t="shared" si="119"/>
        <v>62.285714285714285</v>
      </c>
      <c r="O414" s="18" t="s">
        <v>196</v>
      </c>
      <c r="P414" s="19">
        <f t="shared" si="120"/>
        <v>3</v>
      </c>
      <c r="Q414" s="2" t="s">
        <v>191</v>
      </c>
      <c r="R414" s="2" t="s">
        <v>44</v>
      </c>
      <c r="S414" s="28" t="s">
        <v>46</v>
      </c>
      <c r="T414" s="2">
        <v>1</v>
      </c>
      <c r="U414" s="16">
        <v>260</v>
      </c>
      <c r="V414" s="34">
        <f t="shared" si="121"/>
        <v>3.1800391389432483</v>
      </c>
      <c r="W414" s="23">
        <f t="shared" si="122"/>
        <v>7916</v>
      </c>
      <c r="X414" s="35">
        <f t="shared" si="123"/>
        <v>96.819960861056757</v>
      </c>
      <c r="Y414" s="16">
        <v>407</v>
      </c>
      <c r="Z414" s="36">
        <f t="shared" si="124"/>
        <v>4.9779843444227003</v>
      </c>
      <c r="AA414" s="16">
        <f t="shared" si="116"/>
        <v>7509</v>
      </c>
      <c r="AB414" s="32">
        <v>233</v>
      </c>
      <c r="AC414" s="26">
        <f t="shared" si="125"/>
        <v>3.1029431349047809</v>
      </c>
      <c r="AD414" s="32">
        <f t="shared" si="126"/>
        <v>7276</v>
      </c>
      <c r="AE414" s="20">
        <v>2</v>
      </c>
      <c r="AF414" s="20" t="s">
        <v>44</v>
      </c>
      <c r="AG414" s="27" t="s">
        <v>45</v>
      </c>
      <c r="AH414" s="27">
        <v>1</v>
      </c>
      <c r="AI414" s="28" t="s">
        <v>46</v>
      </c>
      <c r="AJ414" s="16">
        <v>730</v>
      </c>
      <c r="AK414" s="29">
        <f t="shared" si="127"/>
        <v>9.7216673325342917</v>
      </c>
      <c r="AL414" s="16">
        <v>103</v>
      </c>
      <c r="AM414" s="16">
        <f t="shared" si="128"/>
        <v>6443</v>
      </c>
      <c r="AN414" s="34">
        <f t="shared" si="129"/>
        <v>88.55140186915888</v>
      </c>
    </row>
    <row r="415" spans="1:40" x14ac:dyDescent="0.3">
      <c r="A415" s="15">
        <v>43567</v>
      </c>
      <c r="B415" s="30" t="s">
        <v>141</v>
      </c>
      <c r="C415" s="2">
        <v>16</v>
      </c>
      <c r="D415" s="2" t="s">
        <v>52</v>
      </c>
      <c r="E415" s="15">
        <v>43136</v>
      </c>
      <c r="F415" s="15">
        <f t="shared" si="130"/>
        <v>43303</v>
      </c>
      <c r="G415" s="32"/>
      <c r="H415" s="32"/>
      <c r="I415" s="32"/>
      <c r="J415" s="16">
        <v>13549</v>
      </c>
      <c r="K415" s="16" t="s">
        <v>103</v>
      </c>
      <c r="L415" s="33">
        <v>43573</v>
      </c>
      <c r="M415" s="33">
        <f t="shared" si="134"/>
        <v>43601</v>
      </c>
      <c r="N415" s="4">
        <f t="shared" si="119"/>
        <v>62.428571428571431</v>
      </c>
      <c r="O415" s="18" t="s">
        <v>196</v>
      </c>
      <c r="P415" s="19">
        <f t="shared" si="120"/>
        <v>6</v>
      </c>
      <c r="Q415" s="2" t="s">
        <v>208</v>
      </c>
      <c r="R415" s="2" t="s">
        <v>44</v>
      </c>
      <c r="S415" s="28" t="s">
        <v>46</v>
      </c>
      <c r="T415" s="2">
        <v>1</v>
      </c>
      <c r="U415" s="16">
        <v>874</v>
      </c>
      <c r="V415" s="34">
        <f t="shared" si="121"/>
        <v>6.4506605653553759</v>
      </c>
      <c r="W415" s="23">
        <f t="shared" si="122"/>
        <v>12675</v>
      </c>
      <c r="X415" s="35">
        <f t="shared" si="123"/>
        <v>93.549339434644622</v>
      </c>
      <c r="Y415" s="16">
        <v>982</v>
      </c>
      <c r="Z415" s="36">
        <f t="shared" si="124"/>
        <v>7.2477673629050106</v>
      </c>
      <c r="AA415" s="16">
        <f t="shared" si="116"/>
        <v>11693</v>
      </c>
      <c r="AB415" s="32">
        <v>393</v>
      </c>
      <c r="AC415" s="26">
        <f t="shared" si="125"/>
        <v>3.3609852048233986</v>
      </c>
      <c r="AD415" s="32">
        <f t="shared" si="126"/>
        <v>11300</v>
      </c>
      <c r="AE415" s="20" t="s">
        <v>81</v>
      </c>
      <c r="AF415" s="20" t="s">
        <v>44</v>
      </c>
      <c r="AG415" s="27" t="s">
        <v>45</v>
      </c>
      <c r="AH415" s="27">
        <v>1</v>
      </c>
      <c r="AI415" s="28" t="s">
        <v>46</v>
      </c>
      <c r="AJ415" s="16">
        <v>2445</v>
      </c>
      <c r="AK415" s="29">
        <f t="shared" si="127"/>
        <v>20.90994612161122</v>
      </c>
      <c r="AL415" s="16">
        <v>189</v>
      </c>
      <c r="AM415" s="16">
        <f t="shared" si="128"/>
        <v>8666</v>
      </c>
      <c r="AN415" s="34">
        <f t="shared" si="129"/>
        <v>76.690265486725664</v>
      </c>
    </row>
    <row r="416" spans="1:40" x14ac:dyDescent="0.3">
      <c r="A416" s="15">
        <v>43603</v>
      </c>
      <c r="B416" s="2" t="s">
        <v>172</v>
      </c>
      <c r="C416" s="2">
        <v>8</v>
      </c>
      <c r="D416" s="2" t="s">
        <v>48</v>
      </c>
      <c r="E416" s="15">
        <v>43168</v>
      </c>
      <c r="F416" s="15">
        <f t="shared" si="130"/>
        <v>43335</v>
      </c>
      <c r="G416" s="32">
        <v>2887</v>
      </c>
      <c r="H416" s="32">
        <v>2884</v>
      </c>
      <c r="I416" s="32">
        <f>SUM(G416-H416)</f>
        <v>3</v>
      </c>
      <c r="J416" s="16">
        <v>384</v>
      </c>
      <c r="K416" s="16">
        <v>25</v>
      </c>
      <c r="L416" s="33">
        <v>43606</v>
      </c>
      <c r="M416" s="33">
        <f t="shared" si="134"/>
        <v>43634</v>
      </c>
      <c r="N416" s="4">
        <f t="shared" si="119"/>
        <v>62.571428571428569</v>
      </c>
      <c r="O416" s="18" t="s">
        <v>196</v>
      </c>
      <c r="P416" s="19">
        <f t="shared" si="120"/>
        <v>3</v>
      </c>
      <c r="Q416" s="2">
        <v>9</v>
      </c>
      <c r="R416" s="20" t="s">
        <v>42</v>
      </c>
      <c r="S416" s="21" t="s">
        <v>43</v>
      </c>
      <c r="T416" s="2">
        <v>2</v>
      </c>
      <c r="U416" s="16">
        <v>38</v>
      </c>
      <c r="V416" s="34">
        <f t="shared" si="121"/>
        <v>9.8958333333333321</v>
      </c>
      <c r="W416" s="23">
        <f t="shared" si="122"/>
        <v>346</v>
      </c>
      <c r="X416" s="35">
        <f t="shared" si="123"/>
        <v>90.104166666666657</v>
      </c>
      <c r="Y416" s="16">
        <v>34</v>
      </c>
      <c r="Z416" s="36">
        <f t="shared" si="124"/>
        <v>8.8541666666666679</v>
      </c>
      <c r="AA416" s="16">
        <f t="shared" si="116"/>
        <v>312</v>
      </c>
      <c r="AB416" s="32">
        <v>66</v>
      </c>
      <c r="AC416" s="26">
        <f t="shared" si="125"/>
        <v>21.153846153846153</v>
      </c>
      <c r="AD416" s="32">
        <f t="shared" si="126"/>
        <v>246</v>
      </c>
      <c r="AE416" s="20">
        <v>3</v>
      </c>
      <c r="AF416" s="20" t="s">
        <v>42</v>
      </c>
      <c r="AG416" s="27" t="s">
        <v>54</v>
      </c>
      <c r="AH416" s="27">
        <v>2</v>
      </c>
      <c r="AI416" s="21" t="s">
        <v>43</v>
      </c>
      <c r="AJ416" s="16">
        <v>38</v>
      </c>
      <c r="AK416" s="29">
        <f t="shared" si="127"/>
        <v>12.179487179487179</v>
      </c>
      <c r="AL416" s="16">
        <v>0</v>
      </c>
      <c r="AM416" s="16">
        <f t="shared" si="128"/>
        <v>208</v>
      </c>
      <c r="AN416" s="34">
        <f t="shared" si="129"/>
        <v>84.552845528455293</v>
      </c>
    </row>
    <row r="417" spans="1:40" x14ac:dyDescent="0.3">
      <c r="A417" s="15">
        <v>43579</v>
      </c>
      <c r="B417" s="30" t="s">
        <v>175</v>
      </c>
      <c r="C417" s="30">
        <v>22</v>
      </c>
      <c r="D417" s="30" t="s">
        <v>176</v>
      </c>
      <c r="E417" s="31">
        <v>43147</v>
      </c>
      <c r="F417" s="15">
        <f t="shared" si="130"/>
        <v>43314</v>
      </c>
      <c r="G417" s="32">
        <v>7760</v>
      </c>
      <c r="H417" s="32">
        <v>7752</v>
      </c>
      <c r="I417" s="32">
        <f>SUM(G417-H417)</f>
        <v>8</v>
      </c>
      <c r="J417" s="16">
        <v>7752</v>
      </c>
      <c r="K417" s="16">
        <v>22</v>
      </c>
      <c r="L417" s="33">
        <v>43585</v>
      </c>
      <c r="M417" s="33">
        <f t="shared" si="134"/>
        <v>43613</v>
      </c>
      <c r="N417" s="4">
        <f t="shared" si="119"/>
        <v>62.571428571428569</v>
      </c>
      <c r="O417" s="18" t="s">
        <v>196</v>
      </c>
      <c r="P417" s="19">
        <f t="shared" si="120"/>
        <v>6</v>
      </c>
      <c r="Q417" s="2">
        <v>11</v>
      </c>
      <c r="R417" s="2" t="s">
        <v>44</v>
      </c>
      <c r="S417" s="28" t="s">
        <v>46</v>
      </c>
      <c r="T417" s="2">
        <v>1</v>
      </c>
      <c r="U417" s="16">
        <v>233</v>
      </c>
      <c r="V417" s="34">
        <f t="shared" si="121"/>
        <v>3.005675954592363</v>
      </c>
      <c r="W417" s="23">
        <f t="shared" si="122"/>
        <v>7519</v>
      </c>
      <c r="X417" s="35">
        <f t="shared" si="123"/>
        <v>96.994324045407637</v>
      </c>
      <c r="Y417" s="16">
        <v>470</v>
      </c>
      <c r="Z417" s="36">
        <f t="shared" si="124"/>
        <v>6.0629514963880293</v>
      </c>
      <c r="AA417" s="16">
        <f t="shared" si="116"/>
        <v>7049</v>
      </c>
      <c r="AB417" s="32">
        <v>332</v>
      </c>
      <c r="AC417" s="26">
        <f t="shared" si="125"/>
        <v>4.7098879273655836</v>
      </c>
      <c r="AD417" s="32">
        <f t="shared" si="126"/>
        <v>6717</v>
      </c>
      <c r="AE417" s="20" t="s">
        <v>81</v>
      </c>
      <c r="AF417" s="20" t="s">
        <v>42</v>
      </c>
      <c r="AG417" s="27" t="s">
        <v>54</v>
      </c>
      <c r="AH417" s="27">
        <v>2</v>
      </c>
      <c r="AI417" s="21" t="s">
        <v>43</v>
      </c>
      <c r="AJ417" s="16">
        <v>679</v>
      </c>
      <c r="AK417" s="29">
        <f t="shared" si="127"/>
        <v>9.6325719960278047</v>
      </c>
      <c r="AL417" s="16">
        <v>100</v>
      </c>
      <c r="AM417" s="16">
        <f t="shared" si="128"/>
        <v>5938</v>
      </c>
      <c r="AN417" s="34">
        <f t="shared" si="129"/>
        <v>88.402560666964419</v>
      </c>
    </row>
    <row r="418" spans="1:40" x14ac:dyDescent="0.3">
      <c r="A418" s="47">
        <v>43686</v>
      </c>
      <c r="B418" s="48" t="s">
        <v>116</v>
      </c>
      <c r="C418" s="48">
        <v>5</v>
      </c>
      <c r="D418" s="2" t="s">
        <v>45</v>
      </c>
      <c r="E418" s="47">
        <v>43250</v>
      </c>
      <c r="F418" s="47">
        <f t="shared" si="130"/>
        <v>43417</v>
      </c>
      <c r="G418" s="48">
        <v>4800</v>
      </c>
      <c r="H418" s="48">
        <v>4794</v>
      </c>
      <c r="I418" s="48">
        <f>SUM(G418-H418)</f>
        <v>6</v>
      </c>
      <c r="J418" s="48">
        <v>4794</v>
      </c>
      <c r="K418" s="48">
        <v>37</v>
      </c>
      <c r="L418" s="47">
        <v>43690</v>
      </c>
      <c r="M418" s="47">
        <f t="shared" si="134"/>
        <v>43718</v>
      </c>
      <c r="N418" s="49">
        <f t="shared" si="119"/>
        <v>62.857142857142854</v>
      </c>
      <c r="O418" s="18" t="s">
        <v>196</v>
      </c>
      <c r="P418" s="50">
        <f t="shared" si="120"/>
        <v>4</v>
      </c>
      <c r="Q418" s="48" t="s">
        <v>209</v>
      </c>
      <c r="R418" s="48" t="s">
        <v>44</v>
      </c>
      <c r="S418" s="28" t="s">
        <v>46</v>
      </c>
      <c r="T418" s="48">
        <v>1</v>
      </c>
      <c r="U418" s="48">
        <v>167</v>
      </c>
      <c r="V418" s="51">
        <f t="shared" si="121"/>
        <v>3.4835210680016688</v>
      </c>
      <c r="W418" s="50">
        <f t="shared" si="122"/>
        <v>4627</v>
      </c>
      <c r="X418" s="35">
        <f t="shared" si="123"/>
        <v>96.516478931998336</v>
      </c>
      <c r="Y418" s="48">
        <v>219</v>
      </c>
      <c r="Z418" s="36">
        <f t="shared" si="124"/>
        <v>4.5682102628285355</v>
      </c>
      <c r="AA418" s="48">
        <f t="shared" si="116"/>
        <v>4408</v>
      </c>
      <c r="AB418" s="48">
        <v>104</v>
      </c>
      <c r="AC418" s="26">
        <f t="shared" si="125"/>
        <v>2.3593466424682394</v>
      </c>
      <c r="AD418" s="48">
        <f t="shared" si="126"/>
        <v>4304</v>
      </c>
      <c r="AE418" s="52">
        <v>4</v>
      </c>
      <c r="AF418" s="52" t="s">
        <v>42</v>
      </c>
      <c r="AG418" s="52" t="s">
        <v>54</v>
      </c>
      <c r="AH418" s="27">
        <v>2</v>
      </c>
      <c r="AI418" s="21" t="s">
        <v>43</v>
      </c>
      <c r="AJ418" s="48">
        <v>594</v>
      </c>
      <c r="AK418" s="29">
        <f t="shared" si="127"/>
        <v>13.475499092558984</v>
      </c>
      <c r="AL418" s="48">
        <v>108</v>
      </c>
      <c r="AM418" s="48">
        <f t="shared" si="128"/>
        <v>3602</v>
      </c>
      <c r="AN418" s="51">
        <f t="shared" si="129"/>
        <v>83.689591078066911</v>
      </c>
    </row>
    <row r="419" spans="1:40" x14ac:dyDescent="0.3">
      <c r="A419" s="15">
        <v>43602</v>
      </c>
      <c r="B419" s="2" t="s">
        <v>203</v>
      </c>
      <c r="C419" s="2">
        <v>7</v>
      </c>
      <c r="D419" s="2" t="s">
        <v>204</v>
      </c>
      <c r="E419" s="15">
        <v>43168</v>
      </c>
      <c r="F419" s="15">
        <f t="shared" si="130"/>
        <v>43335</v>
      </c>
      <c r="G419" s="32">
        <v>6020</v>
      </c>
      <c r="H419" s="32">
        <v>5937</v>
      </c>
      <c r="I419" s="32">
        <f>SUM(G419-H419)</f>
        <v>83</v>
      </c>
      <c r="J419" s="16">
        <v>5937</v>
      </c>
      <c r="K419" s="16" t="s">
        <v>142</v>
      </c>
      <c r="L419" s="33">
        <v>43608</v>
      </c>
      <c r="M419" s="33">
        <f t="shared" si="134"/>
        <v>43636</v>
      </c>
      <c r="N419" s="4">
        <f t="shared" si="119"/>
        <v>62.857142857142854</v>
      </c>
      <c r="O419" s="18" t="s">
        <v>196</v>
      </c>
      <c r="P419" s="19">
        <f t="shared" si="120"/>
        <v>6</v>
      </c>
      <c r="Q419" s="2" t="s">
        <v>78</v>
      </c>
      <c r="R419" s="2" t="s">
        <v>44</v>
      </c>
      <c r="S419" s="28" t="s">
        <v>46</v>
      </c>
      <c r="T419" s="2">
        <v>1</v>
      </c>
      <c r="U419" s="16">
        <v>540</v>
      </c>
      <c r="V419" s="34">
        <f t="shared" si="121"/>
        <v>9.0955027791814054</v>
      </c>
      <c r="W419" s="23">
        <f t="shared" si="122"/>
        <v>5397</v>
      </c>
      <c r="X419" s="35">
        <f t="shared" si="123"/>
        <v>90.904497220818598</v>
      </c>
      <c r="Y419" s="16">
        <v>799</v>
      </c>
      <c r="Z419" s="36">
        <f t="shared" si="124"/>
        <v>13.45797540845545</v>
      </c>
      <c r="AA419" s="16">
        <f t="shared" si="116"/>
        <v>4598</v>
      </c>
      <c r="AB419" s="32">
        <v>387</v>
      </c>
      <c r="AC419" s="26">
        <f t="shared" si="125"/>
        <v>8.4167029143105694</v>
      </c>
      <c r="AD419" s="32">
        <f t="shared" si="126"/>
        <v>4211</v>
      </c>
      <c r="AE419" s="20" t="s">
        <v>69</v>
      </c>
      <c r="AF419" s="20" t="s">
        <v>44</v>
      </c>
      <c r="AG419" s="27" t="s">
        <v>45</v>
      </c>
      <c r="AH419" s="27">
        <v>1</v>
      </c>
      <c r="AI419" s="28" t="s">
        <v>46</v>
      </c>
      <c r="AJ419" s="16">
        <v>487</v>
      </c>
      <c r="AK419" s="29">
        <f t="shared" si="127"/>
        <v>10.591561548499348</v>
      </c>
      <c r="AL419" s="16">
        <v>231</v>
      </c>
      <c r="AM419" s="16">
        <f t="shared" si="128"/>
        <v>3493</v>
      </c>
      <c r="AN419" s="34">
        <f t="shared" si="129"/>
        <v>82.949418190453571</v>
      </c>
    </row>
    <row r="420" spans="1:40" x14ac:dyDescent="0.3">
      <c r="A420" s="15">
        <v>43682</v>
      </c>
      <c r="B420" s="30" t="s">
        <v>124</v>
      </c>
      <c r="C420" s="2">
        <v>11</v>
      </c>
      <c r="D420" s="2" t="s">
        <v>48</v>
      </c>
      <c r="E420" s="15">
        <v>43250</v>
      </c>
      <c r="F420" s="15">
        <f t="shared" si="130"/>
        <v>43417</v>
      </c>
      <c r="G420" s="32"/>
      <c r="H420" s="32"/>
      <c r="I420" s="32"/>
      <c r="J420" s="16">
        <v>4097</v>
      </c>
      <c r="K420" s="16">
        <v>37</v>
      </c>
      <c r="L420" s="33">
        <v>43690</v>
      </c>
      <c r="M420" s="33">
        <f t="shared" si="134"/>
        <v>43718</v>
      </c>
      <c r="N420" s="4">
        <f t="shared" si="119"/>
        <v>62.857142857142854</v>
      </c>
      <c r="O420" s="18" t="s">
        <v>196</v>
      </c>
      <c r="P420" s="19">
        <f t="shared" si="120"/>
        <v>8</v>
      </c>
      <c r="Q420" s="2">
        <v>10</v>
      </c>
      <c r="R420" s="2" t="s">
        <v>44</v>
      </c>
      <c r="S420" s="28" t="s">
        <v>46</v>
      </c>
      <c r="T420" s="2">
        <v>1</v>
      </c>
      <c r="U420" s="16">
        <v>106</v>
      </c>
      <c r="V420" s="34">
        <f t="shared" si="121"/>
        <v>2.5872589699780324</v>
      </c>
      <c r="W420" s="23">
        <f t="shared" si="122"/>
        <v>3991</v>
      </c>
      <c r="X420" s="35">
        <f t="shared" si="123"/>
        <v>97.412741030021962</v>
      </c>
      <c r="Y420" s="16">
        <v>366</v>
      </c>
      <c r="Z420" s="36">
        <f t="shared" si="124"/>
        <v>8.9333658774713207</v>
      </c>
      <c r="AA420" s="16">
        <f t="shared" si="116"/>
        <v>3625</v>
      </c>
      <c r="AB420" s="32">
        <v>213</v>
      </c>
      <c r="AC420" s="26">
        <f t="shared" si="125"/>
        <v>5.8758620689655174</v>
      </c>
      <c r="AD420" s="32">
        <f t="shared" si="126"/>
        <v>3412</v>
      </c>
      <c r="AE420" s="20">
        <v>3</v>
      </c>
      <c r="AF420" s="20" t="s">
        <v>42</v>
      </c>
      <c r="AG420" s="27" t="s">
        <v>54</v>
      </c>
      <c r="AH420" s="27">
        <v>2</v>
      </c>
      <c r="AI420" s="21" t="s">
        <v>43</v>
      </c>
      <c r="AJ420" s="16">
        <v>469</v>
      </c>
      <c r="AK420" s="29">
        <f t="shared" si="127"/>
        <v>12.937931034482759</v>
      </c>
      <c r="AL420" s="16">
        <v>82</v>
      </c>
      <c r="AM420" s="16">
        <f t="shared" si="128"/>
        <v>2861</v>
      </c>
      <c r="AN420" s="34">
        <f t="shared" si="129"/>
        <v>83.85111371629543</v>
      </c>
    </row>
    <row r="421" spans="1:40" x14ac:dyDescent="0.3">
      <c r="A421" s="15">
        <v>43649</v>
      </c>
      <c r="B421" s="2" t="s">
        <v>150</v>
      </c>
      <c r="C421" s="2">
        <v>13</v>
      </c>
      <c r="D421" s="2" t="s">
        <v>62</v>
      </c>
      <c r="E421" s="15">
        <v>43215</v>
      </c>
      <c r="F421" s="15">
        <f t="shared" si="130"/>
        <v>43382</v>
      </c>
      <c r="G421" s="32">
        <v>5700</v>
      </c>
      <c r="H421" s="32">
        <v>5691</v>
      </c>
      <c r="I421" s="32">
        <f t="shared" ref="I421:I427" si="135">SUM(G421-H421)</f>
        <v>9</v>
      </c>
      <c r="J421" s="16">
        <v>5691</v>
      </c>
      <c r="K421" s="16">
        <v>32</v>
      </c>
      <c r="L421" s="33">
        <v>43655</v>
      </c>
      <c r="M421" s="33">
        <f t="shared" si="134"/>
        <v>43683</v>
      </c>
      <c r="N421" s="4">
        <f t="shared" si="119"/>
        <v>62.857142857142854</v>
      </c>
      <c r="O421" s="18" t="s">
        <v>196</v>
      </c>
      <c r="P421" s="19">
        <f t="shared" si="120"/>
        <v>6</v>
      </c>
      <c r="Q421" s="2" t="s">
        <v>210</v>
      </c>
      <c r="R421" s="2" t="s">
        <v>44</v>
      </c>
      <c r="S421" s="28" t="s">
        <v>46</v>
      </c>
      <c r="T421" s="2">
        <v>1</v>
      </c>
      <c r="U421" s="16">
        <v>216</v>
      </c>
      <c r="V421" s="34">
        <f t="shared" si="121"/>
        <v>3.7954665260938327</v>
      </c>
      <c r="W421" s="23">
        <f t="shared" si="122"/>
        <v>5475</v>
      </c>
      <c r="X421" s="35">
        <f t="shared" si="123"/>
        <v>96.204533473906167</v>
      </c>
      <c r="Y421" s="16">
        <v>241</v>
      </c>
      <c r="Z421" s="36">
        <f t="shared" si="124"/>
        <v>4.234756633280619</v>
      </c>
      <c r="AA421" s="16">
        <f t="shared" ref="AA421:AA478" si="136">SUM(J421-U421-Y421)</f>
        <v>5234</v>
      </c>
      <c r="AB421" s="32">
        <v>211</v>
      </c>
      <c r="AC421" s="26">
        <f t="shared" si="125"/>
        <v>4.0313335880779517</v>
      </c>
      <c r="AD421" s="32">
        <f t="shared" si="126"/>
        <v>5023</v>
      </c>
      <c r="AE421" s="20" t="s">
        <v>156</v>
      </c>
      <c r="AF421" s="20" t="s">
        <v>42</v>
      </c>
      <c r="AG421" s="27" t="s">
        <v>54</v>
      </c>
      <c r="AH421" s="27">
        <v>2</v>
      </c>
      <c r="AI421" s="21" t="s">
        <v>43</v>
      </c>
      <c r="AJ421" s="16">
        <v>780</v>
      </c>
      <c r="AK421" s="29">
        <f t="shared" si="127"/>
        <v>14.902560183416126</v>
      </c>
      <c r="AL421" s="16">
        <v>268</v>
      </c>
      <c r="AM421" s="16">
        <f t="shared" si="128"/>
        <v>3975</v>
      </c>
      <c r="AN421" s="34">
        <f t="shared" si="129"/>
        <v>79.135974517220788</v>
      </c>
    </row>
    <row r="422" spans="1:40" x14ac:dyDescent="0.3">
      <c r="A422" s="15">
        <v>43647</v>
      </c>
      <c r="B422" s="2" t="s">
        <v>150</v>
      </c>
      <c r="C422" s="2">
        <v>13</v>
      </c>
      <c r="D422" s="2" t="s">
        <v>62</v>
      </c>
      <c r="E422" s="15">
        <v>43215</v>
      </c>
      <c r="F422" s="15">
        <f t="shared" si="130"/>
        <v>43382</v>
      </c>
      <c r="G422" s="32">
        <v>14400</v>
      </c>
      <c r="H422" s="32">
        <v>14386</v>
      </c>
      <c r="I422" s="32">
        <f t="shared" si="135"/>
        <v>14</v>
      </c>
      <c r="J422" s="16">
        <v>14386</v>
      </c>
      <c r="K422" s="16">
        <v>32</v>
      </c>
      <c r="L422" s="33">
        <v>43655</v>
      </c>
      <c r="M422" s="33">
        <f t="shared" si="134"/>
        <v>43683</v>
      </c>
      <c r="N422" s="4">
        <f t="shared" si="119"/>
        <v>62.857142857142854</v>
      </c>
      <c r="O422" s="18" t="s">
        <v>196</v>
      </c>
      <c r="P422" s="19">
        <f t="shared" si="120"/>
        <v>8</v>
      </c>
      <c r="Q422" s="2" t="s">
        <v>165</v>
      </c>
      <c r="R422" s="2" t="s">
        <v>42</v>
      </c>
      <c r="S422" s="21" t="s">
        <v>43</v>
      </c>
      <c r="T422" s="2">
        <v>2</v>
      </c>
      <c r="U422" s="16">
        <v>640</v>
      </c>
      <c r="V422" s="34">
        <f t="shared" si="121"/>
        <v>4.4487696371472261</v>
      </c>
      <c r="W422" s="23">
        <f t="shared" si="122"/>
        <v>13746</v>
      </c>
      <c r="X422" s="35">
        <f t="shared" si="123"/>
        <v>95.551230362852763</v>
      </c>
      <c r="Y422" s="16">
        <v>907</v>
      </c>
      <c r="Z422" s="36">
        <f t="shared" si="124"/>
        <v>6.3047407201445846</v>
      </c>
      <c r="AA422" s="16">
        <f t="shared" si="136"/>
        <v>12839</v>
      </c>
      <c r="AB422" s="32">
        <v>555</v>
      </c>
      <c r="AC422" s="26">
        <f t="shared" si="125"/>
        <v>4.3227665706051877</v>
      </c>
      <c r="AD422" s="32">
        <f t="shared" si="126"/>
        <v>12284</v>
      </c>
      <c r="AE422" s="20" t="s">
        <v>156</v>
      </c>
      <c r="AF422" s="20" t="s">
        <v>42</v>
      </c>
      <c r="AG422" s="27" t="s">
        <v>54</v>
      </c>
      <c r="AH422" s="27">
        <v>2</v>
      </c>
      <c r="AI422" s="21" t="s">
        <v>43</v>
      </c>
      <c r="AJ422" s="16">
        <v>4163</v>
      </c>
      <c r="AK422" s="29">
        <f t="shared" si="127"/>
        <v>32.424643663836747</v>
      </c>
      <c r="AL422" s="16">
        <v>186</v>
      </c>
      <c r="AM422" s="16">
        <f t="shared" si="128"/>
        <v>7935</v>
      </c>
      <c r="AN422" s="34">
        <f t="shared" si="129"/>
        <v>64.596222728752849</v>
      </c>
    </row>
    <row r="423" spans="1:40" x14ac:dyDescent="0.3">
      <c r="A423" s="15">
        <v>43584</v>
      </c>
      <c r="B423" s="30" t="s">
        <v>175</v>
      </c>
      <c r="C423" s="30">
        <v>22</v>
      </c>
      <c r="D423" s="30" t="s">
        <v>176</v>
      </c>
      <c r="E423" s="31">
        <v>43147</v>
      </c>
      <c r="F423" s="15">
        <f t="shared" si="130"/>
        <v>43314</v>
      </c>
      <c r="G423" s="32">
        <v>6000</v>
      </c>
      <c r="H423" s="32">
        <v>5996</v>
      </c>
      <c r="I423" s="32">
        <f t="shared" si="135"/>
        <v>4</v>
      </c>
      <c r="J423" s="16">
        <v>1000</v>
      </c>
      <c r="K423" s="16" t="s">
        <v>122</v>
      </c>
      <c r="L423" s="33">
        <v>43587</v>
      </c>
      <c r="M423" s="33">
        <f t="shared" si="134"/>
        <v>43615</v>
      </c>
      <c r="N423" s="4">
        <f t="shared" si="119"/>
        <v>62.857142857142854</v>
      </c>
      <c r="O423" s="18" t="s">
        <v>196</v>
      </c>
      <c r="P423" s="19">
        <f t="shared" si="120"/>
        <v>3</v>
      </c>
      <c r="Q423" s="2">
        <v>10</v>
      </c>
      <c r="R423" s="2" t="s">
        <v>44</v>
      </c>
      <c r="S423" s="28" t="s">
        <v>46</v>
      </c>
      <c r="T423" s="2">
        <v>1</v>
      </c>
      <c r="U423" s="16">
        <v>40</v>
      </c>
      <c r="V423" s="34">
        <f t="shared" si="121"/>
        <v>4</v>
      </c>
      <c r="W423" s="23">
        <f t="shared" si="122"/>
        <v>960</v>
      </c>
      <c r="X423" s="35">
        <f t="shared" si="123"/>
        <v>96</v>
      </c>
      <c r="Y423" s="16">
        <v>53</v>
      </c>
      <c r="Z423" s="36">
        <f t="shared" si="124"/>
        <v>5.3</v>
      </c>
      <c r="AA423" s="16">
        <f t="shared" si="136"/>
        <v>907</v>
      </c>
      <c r="AB423" s="32">
        <v>24</v>
      </c>
      <c r="AC423" s="26">
        <f t="shared" si="125"/>
        <v>2.6460859977949283</v>
      </c>
      <c r="AD423" s="32">
        <f t="shared" si="126"/>
        <v>883</v>
      </c>
      <c r="AE423" s="20">
        <v>5</v>
      </c>
      <c r="AF423" s="20" t="s">
        <v>44</v>
      </c>
      <c r="AG423" s="27" t="s">
        <v>45</v>
      </c>
      <c r="AH423" s="27">
        <v>1</v>
      </c>
      <c r="AI423" s="28" t="s">
        <v>46</v>
      </c>
      <c r="AJ423" s="16">
        <v>90</v>
      </c>
      <c r="AK423" s="29">
        <f t="shared" si="127"/>
        <v>9.9228224917309813</v>
      </c>
      <c r="AL423" s="16">
        <v>19</v>
      </c>
      <c r="AM423" s="16">
        <f t="shared" si="128"/>
        <v>774</v>
      </c>
      <c r="AN423" s="34">
        <f t="shared" si="129"/>
        <v>87.655719139297844</v>
      </c>
    </row>
    <row r="424" spans="1:40" x14ac:dyDescent="0.3">
      <c r="A424" s="47">
        <v>43689</v>
      </c>
      <c r="B424" s="48" t="s">
        <v>116</v>
      </c>
      <c r="C424" s="48">
        <v>5</v>
      </c>
      <c r="D424" s="2" t="s">
        <v>45</v>
      </c>
      <c r="E424" s="47">
        <v>43250</v>
      </c>
      <c r="F424" s="47">
        <f t="shared" si="130"/>
        <v>43417</v>
      </c>
      <c r="G424" s="48">
        <v>3500</v>
      </c>
      <c r="H424" s="48">
        <v>3491</v>
      </c>
      <c r="I424" s="48">
        <f t="shared" si="135"/>
        <v>9</v>
      </c>
      <c r="J424" s="48">
        <v>3491</v>
      </c>
      <c r="K424" s="48" t="s">
        <v>89</v>
      </c>
      <c r="L424" s="47">
        <v>43692</v>
      </c>
      <c r="M424" s="47">
        <f t="shared" si="134"/>
        <v>43720</v>
      </c>
      <c r="N424" s="49">
        <f t="shared" si="119"/>
        <v>63.142857142857146</v>
      </c>
      <c r="O424" s="18" t="s">
        <v>196</v>
      </c>
      <c r="P424" s="50">
        <f t="shared" si="120"/>
        <v>3</v>
      </c>
      <c r="Q424" s="48">
        <v>4</v>
      </c>
      <c r="R424" s="48" t="s">
        <v>44</v>
      </c>
      <c r="S424" s="28" t="s">
        <v>46</v>
      </c>
      <c r="T424" s="48">
        <v>1</v>
      </c>
      <c r="U424" s="48">
        <v>134</v>
      </c>
      <c r="V424" s="51">
        <f t="shared" si="121"/>
        <v>3.8384417072472075</v>
      </c>
      <c r="W424" s="50">
        <f t="shared" si="122"/>
        <v>3357</v>
      </c>
      <c r="X424" s="35">
        <f t="shared" si="123"/>
        <v>96.161558292752787</v>
      </c>
      <c r="Y424" s="48">
        <v>183</v>
      </c>
      <c r="Z424" s="36">
        <f t="shared" si="124"/>
        <v>5.2420509882555146</v>
      </c>
      <c r="AA424" s="48">
        <f t="shared" si="136"/>
        <v>3174</v>
      </c>
      <c r="AB424" s="48">
        <v>271</v>
      </c>
      <c r="AC424" s="26">
        <f t="shared" si="125"/>
        <v>8.5381222432262138</v>
      </c>
      <c r="AD424" s="48">
        <f t="shared" si="126"/>
        <v>2903</v>
      </c>
      <c r="AE424" s="52">
        <v>1</v>
      </c>
      <c r="AF424" s="52" t="s">
        <v>44</v>
      </c>
      <c r="AG424" s="52" t="s">
        <v>45</v>
      </c>
      <c r="AH424" s="27">
        <v>1</v>
      </c>
      <c r="AI424" s="28" t="s">
        <v>46</v>
      </c>
      <c r="AJ424" s="48">
        <v>430</v>
      </c>
      <c r="AK424" s="29">
        <f t="shared" si="127"/>
        <v>13.547574039067422</v>
      </c>
      <c r="AL424" s="48">
        <v>55</v>
      </c>
      <c r="AM424" s="48">
        <f t="shared" si="128"/>
        <v>2418</v>
      </c>
      <c r="AN424" s="51">
        <f t="shared" si="129"/>
        <v>83.293145022390632</v>
      </c>
    </row>
    <row r="425" spans="1:40" x14ac:dyDescent="0.3">
      <c r="A425" s="15">
        <v>43654</v>
      </c>
      <c r="B425" s="2" t="s">
        <v>150</v>
      </c>
      <c r="C425" s="2">
        <v>13</v>
      </c>
      <c r="D425" s="2" t="s">
        <v>62</v>
      </c>
      <c r="E425" s="15">
        <v>43215</v>
      </c>
      <c r="F425" s="15">
        <f t="shared" si="130"/>
        <v>43382</v>
      </c>
      <c r="G425" s="32">
        <v>12000</v>
      </c>
      <c r="H425" s="32">
        <v>11988</v>
      </c>
      <c r="I425" s="32">
        <f t="shared" si="135"/>
        <v>12</v>
      </c>
      <c r="J425" s="16">
        <v>9468</v>
      </c>
      <c r="K425" s="16" t="s">
        <v>49</v>
      </c>
      <c r="L425" s="33">
        <v>43657</v>
      </c>
      <c r="M425" s="33">
        <f t="shared" si="134"/>
        <v>43685</v>
      </c>
      <c r="N425" s="4">
        <f t="shared" si="119"/>
        <v>63.142857142857146</v>
      </c>
      <c r="O425" s="18" t="s">
        <v>196</v>
      </c>
      <c r="P425" s="19">
        <f t="shared" si="120"/>
        <v>3</v>
      </c>
      <c r="Q425" s="2" t="s">
        <v>120</v>
      </c>
      <c r="R425" s="2" t="s">
        <v>44</v>
      </c>
      <c r="S425" s="28" t="s">
        <v>46</v>
      </c>
      <c r="T425" s="2">
        <v>1</v>
      </c>
      <c r="U425" s="16">
        <v>299</v>
      </c>
      <c r="V425" s="34">
        <f t="shared" si="121"/>
        <v>3.1580059146599075</v>
      </c>
      <c r="W425" s="23">
        <f t="shared" si="122"/>
        <v>9169</v>
      </c>
      <c r="X425" s="35">
        <f t="shared" si="123"/>
        <v>96.84199408534009</v>
      </c>
      <c r="Y425" s="16">
        <v>480</v>
      </c>
      <c r="Z425" s="36">
        <f t="shared" si="124"/>
        <v>5.0697084917617232</v>
      </c>
      <c r="AA425" s="16">
        <f t="shared" si="136"/>
        <v>8689</v>
      </c>
      <c r="AB425" s="32">
        <v>466</v>
      </c>
      <c r="AC425" s="26">
        <f t="shared" si="125"/>
        <v>5.3631027736218204</v>
      </c>
      <c r="AD425" s="32">
        <f t="shared" si="126"/>
        <v>8223</v>
      </c>
      <c r="AE425" s="20">
        <v>5</v>
      </c>
      <c r="AF425" s="20" t="s">
        <v>44</v>
      </c>
      <c r="AG425" s="27" t="s">
        <v>45</v>
      </c>
      <c r="AH425" s="27">
        <v>1</v>
      </c>
      <c r="AI425" s="28" t="s">
        <v>46</v>
      </c>
      <c r="AJ425" s="16">
        <v>1703</v>
      </c>
      <c r="AK425" s="29">
        <f t="shared" si="127"/>
        <v>19.599493612613649</v>
      </c>
      <c r="AL425" s="16">
        <v>144</v>
      </c>
      <c r="AM425" s="16">
        <f t="shared" si="128"/>
        <v>6376</v>
      </c>
      <c r="AN425" s="34">
        <f t="shared" si="129"/>
        <v>77.538611212452878</v>
      </c>
    </row>
    <row r="426" spans="1:40" x14ac:dyDescent="0.3">
      <c r="A426" s="15">
        <v>43574</v>
      </c>
      <c r="B426" s="30" t="s">
        <v>141</v>
      </c>
      <c r="C426" s="30">
        <v>16</v>
      </c>
      <c r="D426" s="2" t="s">
        <v>52</v>
      </c>
      <c r="E426" s="15">
        <v>43136</v>
      </c>
      <c r="F426" s="15">
        <f t="shared" si="130"/>
        <v>43303</v>
      </c>
      <c r="G426" s="32">
        <v>20800</v>
      </c>
      <c r="H426" s="32">
        <v>20751</v>
      </c>
      <c r="I426" s="32">
        <f t="shared" si="135"/>
        <v>49</v>
      </c>
      <c r="J426" s="16">
        <v>2184</v>
      </c>
      <c r="K426" s="16">
        <v>21</v>
      </c>
      <c r="L426" s="33">
        <v>43578</v>
      </c>
      <c r="M426" s="33">
        <f t="shared" si="134"/>
        <v>43606</v>
      </c>
      <c r="N426" s="4">
        <f t="shared" si="119"/>
        <v>63.142857142857146</v>
      </c>
      <c r="O426" s="18" t="s">
        <v>196</v>
      </c>
      <c r="P426" s="19">
        <f t="shared" si="120"/>
        <v>4</v>
      </c>
      <c r="Q426" s="2">
        <v>4</v>
      </c>
      <c r="R426" s="2" t="s">
        <v>44</v>
      </c>
      <c r="S426" s="28" t="s">
        <v>46</v>
      </c>
      <c r="T426" s="2">
        <v>1</v>
      </c>
      <c r="U426" s="16">
        <v>164</v>
      </c>
      <c r="V426" s="34">
        <f t="shared" si="121"/>
        <v>7.5091575091575091</v>
      </c>
      <c r="W426" s="23">
        <f t="shared" si="122"/>
        <v>2020</v>
      </c>
      <c r="X426" s="35">
        <f t="shared" si="123"/>
        <v>92.490842490842496</v>
      </c>
      <c r="Y426" s="16">
        <v>96</v>
      </c>
      <c r="Z426" s="36">
        <f t="shared" si="124"/>
        <v>4.395604395604396</v>
      </c>
      <c r="AA426" s="16">
        <f t="shared" si="136"/>
        <v>1924</v>
      </c>
      <c r="AB426" s="32">
        <v>117</v>
      </c>
      <c r="AC426" s="26">
        <f t="shared" si="125"/>
        <v>6.0810810810810807</v>
      </c>
      <c r="AD426" s="32">
        <f t="shared" si="126"/>
        <v>1807</v>
      </c>
      <c r="AE426" s="20">
        <v>4</v>
      </c>
      <c r="AF426" s="20" t="s">
        <v>42</v>
      </c>
      <c r="AG426" s="27" t="s">
        <v>54</v>
      </c>
      <c r="AH426" s="27">
        <v>2</v>
      </c>
      <c r="AI426" s="21" t="s">
        <v>43</v>
      </c>
      <c r="AJ426" s="16">
        <v>345</v>
      </c>
      <c r="AK426" s="29">
        <f t="shared" si="127"/>
        <v>17.931392931392931</v>
      </c>
      <c r="AL426" s="16">
        <v>105</v>
      </c>
      <c r="AM426" s="16">
        <f t="shared" si="128"/>
        <v>1357</v>
      </c>
      <c r="AN426" s="34">
        <f t="shared" si="129"/>
        <v>75.09684560044272</v>
      </c>
    </row>
    <row r="427" spans="1:40" x14ac:dyDescent="0.3">
      <c r="A427" s="15">
        <v>43579</v>
      </c>
      <c r="B427" s="2" t="s">
        <v>58</v>
      </c>
      <c r="C427" s="2">
        <v>1</v>
      </c>
      <c r="D427" s="2" t="s">
        <v>54</v>
      </c>
      <c r="E427" s="15">
        <v>43137</v>
      </c>
      <c r="F427" s="15">
        <f t="shared" si="130"/>
        <v>43304</v>
      </c>
      <c r="G427" s="32">
        <v>11000</v>
      </c>
      <c r="H427" s="32">
        <v>10982</v>
      </c>
      <c r="I427" s="32">
        <f t="shared" si="135"/>
        <v>18</v>
      </c>
      <c r="J427" s="16">
        <v>10982</v>
      </c>
      <c r="K427" s="16" t="s">
        <v>113</v>
      </c>
      <c r="L427" s="33">
        <v>43580</v>
      </c>
      <c r="M427" s="33">
        <f t="shared" si="134"/>
        <v>43608</v>
      </c>
      <c r="N427" s="4">
        <f t="shared" si="119"/>
        <v>63.285714285714285</v>
      </c>
      <c r="O427" s="18" t="s">
        <v>196</v>
      </c>
      <c r="P427" s="19">
        <f t="shared" si="120"/>
        <v>1</v>
      </c>
      <c r="Q427" s="2">
        <v>2</v>
      </c>
      <c r="R427" s="2" t="s">
        <v>44</v>
      </c>
      <c r="S427" s="28" t="s">
        <v>46</v>
      </c>
      <c r="T427" s="2">
        <v>1</v>
      </c>
      <c r="U427" s="16">
        <v>406</v>
      </c>
      <c r="V427" s="34">
        <f t="shared" si="121"/>
        <v>3.6969586596248405</v>
      </c>
      <c r="W427" s="23">
        <f t="shared" si="122"/>
        <v>10576</v>
      </c>
      <c r="X427" s="35">
        <f t="shared" si="123"/>
        <v>96.30304134037516</v>
      </c>
      <c r="Y427" s="16">
        <v>454</v>
      </c>
      <c r="Z427" s="36">
        <f t="shared" si="124"/>
        <v>4.1340375159351668</v>
      </c>
      <c r="AA427" s="16">
        <f t="shared" si="136"/>
        <v>10122</v>
      </c>
      <c r="AB427" s="32">
        <v>424</v>
      </c>
      <c r="AC427" s="26">
        <f t="shared" si="125"/>
        <v>4.1888954752025294</v>
      </c>
      <c r="AD427" s="32">
        <f t="shared" si="126"/>
        <v>9698</v>
      </c>
      <c r="AE427" s="20" t="s">
        <v>69</v>
      </c>
      <c r="AF427" s="20" t="s">
        <v>44</v>
      </c>
      <c r="AG427" s="27" t="s">
        <v>45</v>
      </c>
      <c r="AH427" s="27">
        <v>1</v>
      </c>
      <c r="AI427" s="28" t="s">
        <v>46</v>
      </c>
      <c r="AJ427" s="16">
        <v>863</v>
      </c>
      <c r="AK427" s="29">
        <f t="shared" si="127"/>
        <v>8.525983007310808</v>
      </c>
      <c r="AL427" s="16">
        <v>229</v>
      </c>
      <c r="AM427" s="16">
        <f t="shared" si="128"/>
        <v>8606</v>
      </c>
      <c r="AN427" s="34">
        <f t="shared" si="129"/>
        <v>88.739946380697049</v>
      </c>
    </row>
    <row r="428" spans="1:40" x14ac:dyDescent="0.3">
      <c r="A428" s="15">
        <v>43574</v>
      </c>
      <c r="B428" s="30" t="s">
        <v>141</v>
      </c>
      <c r="C428" s="2">
        <v>16</v>
      </c>
      <c r="D428" s="30" t="s">
        <v>52</v>
      </c>
      <c r="E428" s="15">
        <v>43136</v>
      </c>
      <c r="F428" s="15">
        <f t="shared" si="130"/>
        <v>43303</v>
      </c>
      <c r="G428" s="32"/>
      <c r="H428" s="32"/>
      <c r="I428" s="32"/>
      <c r="J428" s="16">
        <v>18567</v>
      </c>
      <c r="K428" s="16" t="s">
        <v>113</v>
      </c>
      <c r="L428" s="33">
        <v>43580</v>
      </c>
      <c r="M428" s="33">
        <f t="shared" si="134"/>
        <v>43608</v>
      </c>
      <c r="N428" s="4">
        <f t="shared" si="119"/>
        <v>63.428571428571431</v>
      </c>
      <c r="O428" s="18" t="s">
        <v>196</v>
      </c>
      <c r="P428" s="19">
        <f t="shared" si="120"/>
        <v>6</v>
      </c>
      <c r="Q428" s="2" t="s">
        <v>157</v>
      </c>
      <c r="R428" s="2" t="s">
        <v>44</v>
      </c>
      <c r="S428" s="28" t="s">
        <v>46</v>
      </c>
      <c r="T428" s="2">
        <v>1</v>
      </c>
      <c r="U428" s="16">
        <v>1185</v>
      </c>
      <c r="V428" s="34">
        <f t="shared" si="121"/>
        <v>6.3822911617385678</v>
      </c>
      <c r="W428" s="23">
        <f t="shared" si="122"/>
        <v>17382</v>
      </c>
      <c r="X428" s="35">
        <f t="shared" si="123"/>
        <v>93.617708838261422</v>
      </c>
      <c r="Y428" s="16">
        <v>1870</v>
      </c>
      <c r="Z428" s="36">
        <f t="shared" si="124"/>
        <v>10.07163246620348</v>
      </c>
      <c r="AA428" s="16">
        <f t="shared" si="136"/>
        <v>15512</v>
      </c>
      <c r="AB428" s="32">
        <v>791</v>
      </c>
      <c r="AC428" s="26">
        <f t="shared" si="125"/>
        <v>5.0992779783393498</v>
      </c>
      <c r="AD428" s="32">
        <f t="shared" si="126"/>
        <v>14721</v>
      </c>
      <c r="AE428" s="20" t="s">
        <v>75</v>
      </c>
      <c r="AF428" s="20" t="s">
        <v>44</v>
      </c>
      <c r="AG428" s="27" t="s">
        <v>45</v>
      </c>
      <c r="AH428" s="27">
        <v>1</v>
      </c>
      <c r="AI428" s="28" t="s">
        <v>46</v>
      </c>
      <c r="AJ428" s="16">
        <v>3971</v>
      </c>
      <c r="AK428" s="29">
        <f t="shared" si="127"/>
        <v>25.599535843218153</v>
      </c>
      <c r="AL428" s="16">
        <v>474</v>
      </c>
      <c r="AM428" s="16">
        <f t="shared" si="128"/>
        <v>10276</v>
      </c>
      <c r="AN428" s="34">
        <f t="shared" si="129"/>
        <v>69.805040418449835</v>
      </c>
    </row>
    <row r="429" spans="1:40" ht="24" x14ac:dyDescent="0.3">
      <c r="A429" s="15">
        <v>43609</v>
      </c>
      <c r="B429" s="2" t="s">
        <v>203</v>
      </c>
      <c r="C429" s="2">
        <v>7</v>
      </c>
      <c r="D429" s="2" t="s">
        <v>204</v>
      </c>
      <c r="E429" s="15">
        <v>43168</v>
      </c>
      <c r="F429" s="15">
        <f t="shared" si="130"/>
        <v>43335</v>
      </c>
      <c r="G429" s="32">
        <v>3014</v>
      </c>
      <c r="H429" s="32">
        <v>2938</v>
      </c>
      <c r="I429" s="32">
        <f>SUM(G429-H429)</f>
        <v>76</v>
      </c>
      <c r="J429" s="16">
        <v>2938</v>
      </c>
      <c r="K429" s="16">
        <v>26</v>
      </c>
      <c r="L429" s="33">
        <v>43613</v>
      </c>
      <c r="M429" s="33">
        <f t="shared" si="134"/>
        <v>43641</v>
      </c>
      <c r="N429" s="4">
        <f t="shared" si="119"/>
        <v>63.571428571428569</v>
      </c>
      <c r="O429" s="18" t="s">
        <v>196</v>
      </c>
      <c r="P429" s="19">
        <f t="shared" si="120"/>
        <v>4</v>
      </c>
      <c r="Q429" s="2">
        <v>10</v>
      </c>
      <c r="R429" s="2" t="s">
        <v>44</v>
      </c>
      <c r="S429" s="28" t="s">
        <v>46</v>
      </c>
      <c r="T429" s="2">
        <v>1</v>
      </c>
      <c r="U429" s="16">
        <v>390</v>
      </c>
      <c r="V429" s="34">
        <f t="shared" si="121"/>
        <v>13.274336283185843</v>
      </c>
      <c r="W429" s="23">
        <f t="shared" si="122"/>
        <v>2548</v>
      </c>
      <c r="X429" s="35">
        <f t="shared" si="123"/>
        <v>86.725663716814154</v>
      </c>
      <c r="Y429" s="16">
        <v>470</v>
      </c>
      <c r="Z429" s="36">
        <f t="shared" si="124"/>
        <v>15.997277059223963</v>
      </c>
      <c r="AA429" s="16">
        <f t="shared" si="136"/>
        <v>2078</v>
      </c>
      <c r="AB429" s="32">
        <v>175</v>
      </c>
      <c r="AC429" s="26">
        <f t="shared" si="125"/>
        <v>8.4215591915303172</v>
      </c>
      <c r="AD429" s="32">
        <f t="shared" si="126"/>
        <v>1903</v>
      </c>
      <c r="AE429" s="20">
        <v>6</v>
      </c>
      <c r="AF429" s="20" t="s">
        <v>53</v>
      </c>
      <c r="AG429" s="27" t="s">
        <v>54</v>
      </c>
      <c r="AH429" s="27">
        <v>3</v>
      </c>
      <c r="AI429" s="21" t="s">
        <v>55</v>
      </c>
      <c r="AJ429" s="16">
        <v>259</v>
      </c>
      <c r="AK429" s="29">
        <f t="shared" si="127"/>
        <v>12.46390760346487</v>
      </c>
      <c r="AL429" s="16">
        <v>22</v>
      </c>
      <c r="AM429" s="16">
        <f t="shared" si="128"/>
        <v>1622</v>
      </c>
      <c r="AN429" s="34">
        <f t="shared" si="129"/>
        <v>85.233841303205466</v>
      </c>
    </row>
    <row r="430" spans="1:40" x14ac:dyDescent="0.3">
      <c r="A430" s="15">
        <v>43612</v>
      </c>
      <c r="B430" s="30" t="s">
        <v>172</v>
      </c>
      <c r="C430" s="2">
        <v>8</v>
      </c>
      <c r="D430" s="2" t="s">
        <v>48</v>
      </c>
      <c r="E430" s="15">
        <v>43168</v>
      </c>
      <c r="F430" s="15">
        <f t="shared" si="130"/>
        <v>43335</v>
      </c>
      <c r="G430" s="32">
        <v>6400</v>
      </c>
      <c r="H430" s="32">
        <v>6389</v>
      </c>
      <c r="I430" s="32">
        <f>SUM(G430-H430)</f>
        <v>11</v>
      </c>
      <c r="J430" s="16">
        <v>3584</v>
      </c>
      <c r="K430" s="16">
        <v>26</v>
      </c>
      <c r="L430" s="33">
        <v>43613</v>
      </c>
      <c r="M430" s="33">
        <f t="shared" si="134"/>
        <v>43641</v>
      </c>
      <c r="N430" s="4">
        <f t="shared" si="119"/>
        <v>63.571428571428569</v>
      </c>
      <c r="O430" s="18" t="s">
        <v>196</v>
      </c>
      <c r="P430" s="19">
        <f t="shared" si="120"/>
        <v>1</v>
      </c>
      <c r="Q430" s="2">
        <v>7</v>
      </c>
      <c r="R430" s="2" t="s">
        <v>42</v>
      </c>
      <c r="S430" s="21" t="s">
        <v>43</v>
      </c>
      <c r="T430" s="2">
        <v>2</v>
      </c>
      <c r="U430" s="16">
        <v>334</v>
      </c>
      <c r="V430" s="34">
        <f t="shared" si="121"/>
        <v>9.3191964285714288</v>
      </c>
      <c r="W430" s="23">
        <f t="shared" si="122"/>
        <v>3250</v>
      </c>
      <c r="X430" s="35">
        <f t="shared" si="123"/>
        <v>90.680803571428569</v>
      </c>
      <c r="Y430" s="16">
        <v>227</v>
      </c>
      <c r="Z430" s="36">
        <f t="shared" si="124"/>
        <v>6.3337053571428577</v>
      </c>
      <c r="AA430" s="16">
        <f t="shared" si="136"/>
        <v>3023</v>
      </c>
      <c r="AB430" s="32">
        <v>155</v>
      </c>
      <c r="AC430" s="26">
        <f t="shared" si="125"/>
        <v>5.1273569302017865</v>
      </c>
      <c r="AD430" s="32">
        <f t="shared" si="126"/>
        <v>2868</v>
      </c>
      <c r="AE430" s="20" t="s">
        <v>69</v>
      </c>
      <c r="AF430" s="20" t="s">
        <v>42</v>
      </c>
      <c r="AG430" s="27" t="s">
        <v>54</v>
      </c>
      <c r="AH430" s="27">
        <v>2</v>
      </c>
      <c r="AI430" s="21" t="s">
        <v>43</v>
      </c>
      <c r="AJ430" s="16">
        <v>445</v>
      </c>
      <c r="AK430" s="29">
        <f t="shared" si="127"/>
        <v>14.720476347998677</v>
      </c>
      <c r="AL430" s="16">
        <v>90</v>
      </c>
      <c r="AM430" s="16">
        <f t="shared" si="128"/>
        <v>2333</v>
      </c>
      <c r="AN430" s="34">
        <f t="shared" si="129"/>
        <v>81.345885634588569</v>
      </c>
    </row>
    <row r="431" spans="1:40" x14ac:dyDescent="0.3">
      <c r="A431" s="47">
        <v>43693</v>
      </c>
      <c r="B431" s="48" t="s">
        <v>116</v>
      </c>
      <c r="C431" s="48">
        <v>5</v>
      </c>
      <c r="D431" s="2" t="s">
        <v>45</v>
      </c>
      <c r="E431" s="47">
        <v>43250</v>
      </c>
      <c r="F431" s="47">
        <f t="shared" si="130"/>
        <v>43417</v>
      </c>
      <c r="G431" s="48">
        <v>4600</v>
      </c>
      <c r="H431" s="48">
        <v>4586</v>
      </c>
      <c r="I431" s="48">
        <f>SUM(G431-H431)</f>
        <v>14</v>
      </c>
      <c r="J431" s="48">
        <v>4586</v>
      </c>
      <c r="K431" s="48">
        <v>38</v>
      </c>
      <c r="L431" s="47">
        <v>43697</v>
      </c>
      <c r="M431" s="47">
        <f t="shared" si="134"/>
        <v>43725</v>
      </c>
      <c r="N431" s="49">
        <f t="shared" si="119"/>
        <v>63.857142857142854</v>
      </c>
      <c r="O431" s="18" t="s">
        <v>196</v>
      </c>
      <c r="P431" s="50">
        <f t="shared" si="120"/>
        <v>4</v>
      </c>
      <c r="Q431" s="48" t="s">
        <v>70</v>
      </c>
      <c r="R431" s="48" t="s">
        <v>42</v>
      </c>
      <c r="S431" s="21" t="s">
        <v>43</v>
      </c>
      <c r="T431" s="48">
        <v>2</v>
      </c>
      <c r="U431" s="48">
        <v>228</v>
      </c>
      <c r="V431" s="51">
        <f t="shared" si="121"/>
        <v>4.9716528565198432</v>
      </c>
      <c r="W431" s="50">
        <f t="shared" si="122"/>
        <v>4358</v>
      </c>
      <c r="X431" s="35">
        <f t="shared" si="123"/>
        <v>95.028347143480147</v>
      </c>
      <c r="Y431" s="48">
        <v>199</v>
      </c>
      <c r="Z431" s="36">
        <f t="shared" si="124"/>
        <v>4.3392935019624952</v>
      </c>
      <c r="AA431" s="48">
        <f t="shared" si="136"/>
        <v>4159</v>
      </c>
      <c r="AB431" s="48">
        <v>195</v>
      </c>
      <c r="AC431" s="26">
        <f t="shared" si="125"/>
        <v>4.6886270738158213</v>
      </c>
      <c r="AD431" s="48">
        <f t="shared" si="126"/>
        <v>3964</v>
      </c>
      <c r="AE431" s="52">
        <v>4</v>
      </c>
      <c r="AF431" s="52" t="s">
        <v>42</v>
      </c>
      <c r="AG431" s="52" t="s">
        <v>54</v>
      </c>
      <c r="AH431" s="27">
        <v>2</v>
      </c>
      <c r="AI431" s="21" t="s">
        <v>43</v>
      </c>
      <c r="AJ431" s="48">
        <v>527</v>
      </c>
      <c r="AK431" s="29">
        <f t="shared" si="127"/>
        <v>12.671315220004809</v>
      </c>
      <c r="AL431" s="48">
        <v>97</v>
      </c>
      <c r="AM431" s="48">
        <f t="shared" si="128"/>
        <v>3340</v>
      </c>
      <c r="AN431" s="51">
        <f t="shared" si="129"/>
        <v>84.25832492431887</v>
      </c>
    </row>
    <row r="432" spans="1:40" x14ac:dyDescent="0.3">
      <c r="A432" s="15">
        <v>43612</v>
      </c>
      <c r="B432" s="30" t="s">
        <v>172</v>
      </c>
      <c r="C432" s="2">
        <v>8</v>
      </c>
      <c r="D432" s="2" t="s">
        <v>48</v>
      </c>
      <c r="E432" s="15">
        <v>43168</v>
      </c>
      <c r="F432" s="15">
        <f t="shared" si="130"/>
        <v>43335</v>
      </c>
      <c r="G432" s="32"/>
      <c r="H432" s="32"/>
      <c r="I432" s="32"/>
      <c r="J432" s="16">
        <v>2805</v>
      </c>
      <c r="K432" s="16" t="s">
        <v>149</v>
      </c>
      <c r="L432" s="33">
        <v>43615</v>
      </c>
      <c r="M432" s="33">
        <f t="shared" si="134"/>
        <v>43643</v>
      </c>
      <c r="N432" s="4">
        <f t="shared" si="119"/>
        <v>63.857142857142854</v>
      </c>
      <c r="O432" s="18" t="s">
        <v>196</v>
      </c>
      <c r="P432" s="19">
        <f t="shared" si="120"/>
        <v>3</v>
      </c>
      <c r="Q432" s="2" t="s">
        <v>81</v>
      </c>
      <c r="R432" s="2" t="s">
        <v>44</v>
      </c>
      <c r="S432" s="28" t="s">
        <v>46</v>
      </c>
      <c r="T432" s="2">
        <v>1</v>
      </c>
      <c r="U432" s="16">
        <v>276</v>
      </c>
      <c r="V432" s="34">
        <f t="shared" si="121"/>
        <v>9.8395721925133692</v>
      </c>
      <c r="W432" s="23">
        <f t="shared" si="122"/>
        <v>2529</v>
      </c>
      <c r="X432" s="35">
        <f t="shared" si="123"/>
        <v>90.160427807486627</v>
      </c>
      <c r="Y432" s="16">
        <v>161</v>
      </c>
      <c r="Z432" s="36">
        <f t="shared" si="124"/>
        <v>5.7397504456327981</v>
      </c>
      <c r="AA432" s="16">
        <f t="shared" si="136"/>
        <v>2368</v>
      </c>
      <c r="AB432" s="32">
        <v>112</v>
      </c>
      <c r="AC432" s="26">
        <f t="shared" si="125"/>
        <v>4.7297297297297298</v>
      </c>
      <c r="AD432" s="32">
        <f t="shared" si="126"/>
        <v>2256</v>
      </c>
      <c r="AE432" s="20">
        <v>3</v>
      </c>
      <c r="AF432" s="20" t="s">
        <v>44</v>
      </c>
      <c r="AG432" s="27" t="s">
        <v>45</v>
      </c>
      <c r="AH432" s="27">
        <v>1</v>
      </c>
      <c r="AI432" s="28" t="s">
        <v>46</v>
      </c>
      <c r="AJ432" s="16">
        <v>232</v>
      </c>
      <c r="AK432" s="29">
        <f t="shared" si="127"/>
        <v>9.7972972972972965</v>
      </c>
      <c r="AL432" s="16">
        <v>1</v>
      </c>
      <c r="AM432" s="16">
        <f t="shared" si="128"/>
        <v>2023</v>
      </c>
      <c r="AN432" s="34">
        <f t="shared" si="129"/>
        <v>89.671985815602838</v>
      </c>
    </row>
    <row r="433" spans="1:40" ht="24" x14ac:dyDescent="0.3">
      <c r="A433" s="15">
        <v>43654</v>
      </c>
      <c r="B433" s="2" t="s">
        <v>150</v>
      </c>
      <c r="C433" s="2">
        <v>13</v>
      </c>
      <c r="D433" s="2" t="s">
        <v>62</v>
      </c>
      <c r="E433" s="15">
        <v>43215</v>
      </c>
      <c r="F433" s="15">
        <f t="shared" si="130"/>
        <v>43382</v>
      </c>
      <c r="G433" s="32"/>
      <c r="H433" s="32"/>
      <c r="I433" s="32"/>
      <c r="J433" s="16">
        <v>2520</v>
      </c>
      <c r="K433" s="16">
        <v>33</v>
      </c>
      <c r="L433" s="33">
        <v>43662</v>
      </c>
      <c r="M433" s="33">
        <f t="shared" si="134"/>
        <v>43690</v>
      </c>
      <c r="N433" s="4">
        <f t="shared" si="119"/>
        <v>63.857142857142854</v>
      </c>
      <c r="O433" s="18" t="s">
        <v>196</v>
      </c>
      <c r="P433" s="19">
        <f t="shared" si="120"/>
        <v>8</v>
      </c>
      <c r="Q433" s="2">
        <v>1</v>
      </c>
      <c r="R433" s="2" t="s">
        <v>44</v>
      </c>
      <c r="S433" s="28" t="s">
        <v>46</v>
      </c>
      <c r="T433" s="2">
        <v>1</v>
      </c>
      <c r="U433" s="16">
        <v>92</v>
      </c>
      <c r="V433" s="34">
        <f t="shared" si="121"/>
        <v>3.6507936507936511</v>
      </c>
      <c r="W433" s="23">
        <f t="shared" si="122"/>
        <v>2428</v>
      </c>
      <c r="X433" s="35">
        <f t="shared" si="123"/>
        <v>96.349206349206355</v>
      </c>
      <c r="Y433" s="16">
        <v>129</v>
      </c>
      <c r="Z433" s="36">
        <f t="shared" si="124"/>
        <v>5.1190476190476186</v>
      </c>
      <c r="AA433" s="16">
        <f t="shared" si="136"/>
        <v>2299</v>
      </c>
      <c r="AB433" s="32">
        <v>38</v>
      </c>
      <c r="AC433" s="26">
        <f t="shared" si="125"/>
        <v>1.6528925619834711</v>
      </c>
      <c r="AD433" s="32">
        <f t="shared" si="126"/>
        <v>2261</v>
      </c>
      <c r="AE433" s="20">
        <v>6</v>
      </c>
      <c r="AF433" s="20" t="s">
        <v>53</v>
      </c>
      <c r="AG433" s="27" t="s">
        <v>54</v>
      </c>
      <c r="AH433" s="27">
        <v>3</v>
      </c>
      <c r="AI433" s="21" t="s">
        <v>55</v>
      </c>
      <c r="AJ433" s="16">
        <v>280</v>
      </c>
      <c r="AK433" s="29">
        <f t="shared" si="127"/>
        <v>12.179208351457156</v>
      </c>
      <c r="AL433" s="16">
        <v>62</v>
      </c>
      <c r="AM433" s="16">
        <f t="shared" si="128"/>
        <v>1919</v>
      </c>
      <c r="AN433" s="34">
        <f t="shared" si="129"/>
        <v>84.87394957983193</v>
      </c>
    </row>
    <row r="434" spans="1:40" x14ac:dyDescent="0.3">
      <c r="A434" s="15">
        <v>43656</v>
      </c>
      <c r="B434" s="2" t="s">
        <v>150</v>
      </c>
      <c r="C434" s="2">
        <v>13</v>
      </c>
      <c r="D434" s="2" t="s">
        <v>62</v>
      </c>
      <c r="E434" s="15">
        <v>43215</v>
      </c>
      <c r="F434" s="15">
        <f t="shared" si="130"/>
        <v>43382</v>
      </c>
      <c r="G434" s="32">
        <v>7200</v>
      </c>
      <c r="H434" s="32">
        <v>7195</v>
      </c>
      <c r="I434" s="32">
        <f t="shared" ref="I434:I448" si="137">SUM(G434-H434)</f>
        <v>5</v>
      </c>
      <c r="J434" s="16">
        <v>7195</v>
      </c>
      <c r="K434" s="16">
        <v>33</v>
      </c>
      <c r="L434" s="33">
        <v>43662</v>
      </c>
      <c r="M434" s="33">
        <f t="shared" si="134"/>
        <v>43690</v>
      </c>
      <c r="N434" s="4">
        <f t="shared" si="119"/>
        <v>63.857142857142854</v>
      </c>
      <c r="O434" s="18" t="s">
        <v>196</v>
      </c>
      <c r="P434" s="19">
        <f t="shared" si="120"/>
        <v>6</v>
      </c>
      <c r="Q434" s="2">
        <v>7</v>
      </c>
      <c r="R434" s="2" t="s">
        <v>42</v>
      </c>
      <c r="S434" s="21" t="s">
        <v>43</v>
      </c>
      <c r="T434" s="2">
        <v>2</v>
      </c>
      <c r="U434" s="16">
        <v>205</v>
      </c>
      <c r="V434" s="34">
        <f t="shared" si="121"/>
        <v>2.8492008339124393</v>
      </c>
      <c r="W434" s="23">
        <f t="shared" si="122"/>
        <v>6990</v>
      </c>
      <c r="X434" s="35">
        <f t="shared" si="123"/>
        <v>97.150799166087566</v>
      </c>
      <c r="Y434" s="16">
        <v>311</v>
      </c>
      <c r="Z434" s="36">
        <f t="shared" si="124"/>
        <v>4.322446143154969</v>
      </c>
      <c r="AA434" s="16">
        <f t="shared" si="136"/>
        <v>6679</v>
      </c>
      <c r="AB434" s="32">
        <v>146</v>
      </c>
      <c r="AC434" s="26">
        <f t="shared" si="125"/>
        <v>2.1859559814343466</v>
      </c>
      <c r="AD434" s="32">
        <f t="shared" si="126"/>
        <v>6533</v>
      </c>
      <c r="AE434" s="20">
        <v>1</v>
      </c>
      <c r="AF434" s="20" t="s">
        <v>42</v>
      </c>
      <c r="AG434" s="27" t="s">
        <v>54</v>
      </c>
      <c r="AH434" s="27">
        <v>2</v>
      </c>
      <c r="AI434" s="21" t="s">
        <v>43</v>
      </c>
      <c r="AJ434" s="16">
        <v>1837</v>
      </c>
      <c r="AK434" s="29">
        <f t="shared" si="127"/>
        <v>27.504117382841741</v>
      </c>
      <c r="AL434" s="16">
        <v>9</v>
      </c>
      <c r="AM434" s="16">
        <f t="shared" si="128"/>
        <v>4687</v>
      </c>
      <c r="AN434" s="34">
        <f t="shared" si="129"/>
        <v>71.743456298790747</v>
      </c>
    </row>
    <row r="435" spans="1:40" x14ac:dyDescent="0.3">
      <c r="A435" s="15">
        <v>43591</v>
      </c>
      <c r="B435" s="30" t="s">
        <v>175</v>
      </c>
      <c r="C435" s="30">
        <v>22</v>
      </c>
      <c r="D435" s="30" t="s">
        <v>176</v>
      </c>
      <c r="E435" s="31">
        <v>43147</v>
      </c>
      <c r="F435" s="15">
        <f t="shared" si="130"/>
        <v>43314</v>
      </c>
      <c r="G435" s="32">
        <v>11600</v>
      </c>
      <c r="H435" s="32">
        <v>11580</v>
      </c>
      <c r="I435" s="32">
        <f t="shared" si="137"/>
        <v>20</v>
      </c>
      <c r="J435" s="16">
        <v>11580</v>
      </c>
      <c r="K435" s="16" t="s">
        <v>131</v>
      </c>
      <c r="L435" s="33">
        <v>43594</v>
      </c>
      <c r="M435" s="33">
        <f t="shared" si="134"/>
        <v>43622</v>
      </c>
      <c r="N435" s="4">
        <f t="shared" si="119"/>
        <v>63.857142857142854</v>
      </c>
      <c r="O435" s="18" t="s">
        <v>196</v>
      </c>
      <c r="P435" s="19">
        <f t="shared" si="120"/>
        <v>3</v>
      </c>
      <c r="Q435" s="2" t="s">
        <v>63</v>
      </c>
      <c r="R435" s="2" t="s">
        <v>44</v>
      </c>
      <c r="S435" s="28" t="s">
        <v>46</v>
      </c>
      <c r="T435" s="2">
        <v>1</v>
      </c>
      <c r="U435" s="16">
        <v>415</v>
      </c>
      <c r="V435" s="34">
        <f t="shared" si="121"/>
        <v>3.5837651122625216</v>
      </c>
      <c r="W435" s="23">
        <f t="shared" si="122"/>
        <v>11165</v>
      </c>
      <c r="X435" s="35">
        <f t="shared" si="123"/>
        <v>96.416234887737474</v>
      </c>
      <c r="Y435" s="16">
        <v>680</v>
      </c>
      <c r="Z435" s="36">
        <f t="shared" si="124"/>
        <v>5.8721934369602762</v>
      </c>
      <c r="AA435" s="16">
        <f t="shared" si="136"/>
        <v>10485</v>
      </c>
      <c r="AB435" s="32">
        <v>690</v>
      </c>
      <c r="AC435" s="26">
        <f t="shared" si="125"/>
        <v>6.5808297567954224</v>
      </c>
      <c r="AD435" s="32">
        <f t="shared" si="126"/>
        <v>9795</v>
      </c>
      <c r="AE435" s="20" t="s">
        <v>63</v>
      </c>
      <c r="AF435" s="20" t="s">
        <v>44</v>
      </c>
      <c r="AG435" s="27" t="s">
        <v>45</v>
      </c>
      <c r="AH435" s="27">
        <v>1</v>
      </c>
      <c r="AI435" s="28" t="s">
        <v>46</v>
      </c>
      <c r="AJ435" s="16">
        <v>1005</v>
      </c>
      <c r="AK435" s="29">
        <f t="shared" si="127"/>
        <v>9.585121602288984</v>
      </c>
      <c r="AL435" s="16">
        <v>264</v>
      </c>
      <c r="AM435" s="16">
        <f t="shared" si="128"/>
        <v>8526</v>
      </c>
      <c r="AN435" s="34">
        <f t="shared" si="129"/>
        <v>87.044410413476257</v>
      </c>
    </row>
    <row r="436" spans="1:40" x14ac:dyDescent="0.3">
      <c r="A436" s="47">
        <v>43696</v>
      </c>
      <c r="B436" s="48" t="s">
        <v>116</v>
      </c>
      <c r="C436" s="48">
        <v>5</v>
      </c>
      <c r="D436" s="2" t="s">
        <v>45</v>
      </c>
      <c r="E436" s="47">
        <v>43250</v>
      </c>
      <c r="F436" s="47">
        <f t="shared" si="130"/>
        <v>43417</v>
      </c>
      <c r="G436" s="48">
        <v>3300</v>
      </c>
      <c r="H436" s="48">
        <v>3290</v>
      </c>
      <c r="I436" s="48">
        <f t="shared" si="137"/>
        <v>10</v>
      </c>
      <c r="J436" s="48">
        <v>3290</v>
      </c>
      <c r="K436" s="48" t="s">
        <v>79</v>
      </c>
      <c r="L436" s="47">
        <v>43699</v>
      </c>
      <c r="M436" s="47">
        <f t="shared" si="134"/>
        <v>43727</v>
      </c>
      <c r="N436" s="49">
        <f t="shared" ref="N436:N493" si="138">_xlfn.DAYS(L436,E436)/7</f>
        <v>64.142857142857139</v>
      </c>
      <c r="O436" s="18" t="s">
        <v>196</v>
      </c>
      <c r="P436" s="50">
        <f t="shared" ref="P436:P493" si="139">L436-A436</f>
        <v>3</v>
      </c>
      <c r="Q436" s="48">
        <v>10</v>
      </c>
      <c r="R436" s="48" t="s">
        <v>44</v>
      </c>
      <c r="S436" s="28" t="s">
        <v>46</v>
      </c>
      <c r="T436" s="48">
        <v>1</v>
      </c>
      <c r="U436" s="48">
        <v>101</v>
      </c>
      <c r="V436" s="51">
        <f t="shared" ref="V436:V493" si="140">SUM(U436/J436*100)</f>
        <v>3.0699088145896654</v>
      </c>
      <c r="W436" s="50">
        <f t="shared" ref="W436:W493" si="141">(J436-U436)</f>
        <v>3189</v>
      </c>
      <c r="X436" s="35">
        <f t="shared" ref="X436:X493" si="142">(W436/J436*100)</f>
        <v>96.930091185410333</v>
      </c>
      <c r="Y436" s="48">
        <v>159</v>
      </c>
      <c r="Z436" s="36">
        <f t="shared" ref="Z436:Z493" si="143">SUM(Y436/J436*100)</f>
        <v>4.8328267477203646</v>
      </c>
      <c r="AA436" s="48">
        <f t="shared" si="136"/>
        <v>3030</v>
      </c>
      <c r="AB436" s="48">
        <v>156</v>
      </c>
      <c r="AC436" s="26">
        <f t="shared" ref="AC436:AC493" si="144">100*AB436/AA436</f>
        <v>5.1485148514851486</v>
      </c>
      <c r="AD436" s="48">
        <f t="shared" ref="AD436:AD493" si="145">SUM(AA436-AB436)</f>
        <v>2874</v>
      </c>
      <c r="AE436" s="52" t="s">
        <v>73</v>
      </c>
      <c r="AF436" s="52" t="s">
        <v>44</v>
      </c>
      <c r="AG436" s="52" t="s">
        <v>45</v>
      </c>
      <c r="AH436" s="27">
        <v>1</v>
      </c>
      <c r="AI436" s="28" t="s">
        <v>46</v>
      </c>
      <c r="AJ436" s="48">
        <v>276</v>
      </c>
      <c r="AK436" s="29">
        <f t="shared" ref="AK436:AK493" si="146">100*AJ436/AA436</f>
        <v>9.1089108910891081</v>
      </c>
      <c r="AL436" s="48">
        <v>46</v>
      </c>
      <c r="AM436" s="48">
        <f t="shared" ref="AM436:AM493" si="147">SUM(AD436-AJ436-AL436)</f>
        <v>2552</v>
      </c>
      <c r="AN436" s="51">
        <f t="shared" ref="AN436:AN493" si="148">SUM(AM436/AD436*100)</f>
        <v>88.796102992345155</v>
      </c>
    </row>
    <row r="437" spans="1:40" x14ac:dyDescent="0.3">
      <c r="A437" s="15">
        <v>43696</v>
      </c>
      <c r="B437" s="30" t="s">
        <v>124</v>
      </c>
      <c r="C437" s="2">
        <v>11</v>
      </c>
      <c r="D437" s="2" t="s">
        <v>48</v>
      </c>
      <c r="E437" s="15">
        <v>43250</v>
      </c>
      <c r="F437" s="15">
        <f t="shared" si="130"/>
        <v>43417</v>
      </c>
      <c r="G437" s="32">
        <v>5920</v>
      </c>
      <c r="H437" s="32">
        <v>5889</v>
      </c>
      <c r="I437" s="32">
        <f t="shared" si="137"/>
        <v>31</v>
      </c>
      <c r="J437" s="16">
        <v>5889</v>
      </c>
      <c r="K437" s="16" t="s">
        <v>79</v>
      </c>
      <c r="L437" s="33">
        <v>43699</v>
      </c>
      <c r="M437" s="33">
        <f t="shared" si="134"/>
        <v>43727</v>
      </c>
      <c r="N437" s="4">
        <f t="shared" si="138"/>
        <v>64.142857142857139</v>
      </c>
      <c r="O437" s="18" t="s">
        <v>196</v>
      </c>
      <c r="P437" s="19">
        <f t="shared" si="139"/>
        <v>3</v>
      </c>
      <c r="Q437" s="2">
        <v>2</v>
      </c>
      <c r="R437" s="2" t="s">
        <v>44</v>
      </c>
      <c r="S437" s="28" t="s">
        <v>46</v>
      </c>
      <c r="T437" s="2">
        <v>1</v>
      </c>
      <c r="U437" s="16">
        <v>168</v>
      </c>
      <c r="V437" s="34">
        <f t="shared" si="140"/>
        <v>2.8527763627101375</v>
      </c>
      <c r="W437" s="23">
        <f t="shared" si="141"/>
        <v>5721</v>
      </c>
      <c r="X437" s="35">
        <f t="shared" si="142"/>
        <v>97.147223637289855</v>
      </c>
      <c r="Y437" s="16">
        <v>516</v>
      </c>
      <c r="Z437" s="36">
        <f t="shared" si="143"/>
        <v>8.7620988283239942</v>
      </c>
      <c r="AA437" s="16">
        <f t="shared" si="136"/>
        <v>5205</v>
      </c>
      <c r="AB437" s="32">
        <v>309</v>
      </c>
      <c r="AC437" s="26">
        <f t="shared" si="144"/>
        <v>5.9365994236311241</v>
      </c>
      <c r="AD437" s="32">
        <f t="shared" si="145"/>
        <v>4896</v>
      </c>
      <c r="AE437" s="20">
        <v>6</v>
      </c>
      <c r="AF437" s="20" t="s">
        <v>44</v>
      </c>
      <c r="AG437" s="27" t="s">
        <v>45</v>
      </c>
      <c r="AH437" s="27">
        <v>1</v>
      </c>
      <c r="AI437" s="28" t="s">
        <v>46</v>
      </c>
      <c r="AJ437" s="16">
        <v>688</v>
      </c>
      <c r="AK437" s="29">
        <f t="shared" si="146"/>
        <v>13.218059558117195</v>
      </c>
      <c r="AL437" s="16">
        <v>123</v>
      </c>
      <c r="AM437" s="16">
        <f t="shared" si="147"/>
        <v>4085</v>
      </c>
      <c r="AN437" s="34">
        <f t="shared" si="148"/>
        <v>83.435457516339866</v>
      </c>
    </row>
    <row r="438" spans="1:40" x14ac:dyDescent="0.3">
      <c r="A438" s="15">
        <v>43584</v>
      </c>
      <c r="B438" s="2" t="s">
        <v>58</v>
      </c>
      <c r="C438" s="2">
        <v>1</v>
      </c>
      <c r="D438" s="2" t="s">
        <v>54</v>
      </c>
      <c r="E438" s="15">
        <v>43137</v>
      </c>
      <c r="F438" s="15">
        <f t="shared" si="130"/>
        <v>43304</v>
      </c>
      <c r="G438" s="32">
        <v>5200</v>
      </c>
      <c r="H438" s="32">
        <v>5183</v>
      </c>
      <c r="I438" s="32">
        <f t="shared" si="137"/>
        <v>17</v>
      </c>
      <c r="J438" s="16">
        <v>5183</v>
      </c>
      <c r="K438" s="16" t="s">
        <v>122</v>
      </c>
      <c r="L438" s="33">
        <v>43587</v>
      </c>
      <c r="M438" s="33">
        <f t="shared" si="134"/>
        <v>43615</v>
      </c>
      <c r="N438" s="4">
        <f t="shared" si="138"/>
        <v>64.285714285714292</v>
      </c>
      <c r="O438" s="18" t="s">
        <v>196</v>
      </c>
      <c r="P438" s="19">
        <f t="shared" si="139"/>
        <v>3</v>
      </c>
      <c r="Q438" s="2" t="s">
        <v>125</v>
      </c>
      <c r="R438" s="2" t="s">
        <v>44</v>
      </c>
      <c r="S438" s="28" t="s">
        <v>46</v>
      </c>
      <c r="T438" s="2">
        <v>1</v>
      </c>
      <c r="U438" s="16">
        <v>241</v>
      </c>
      <c r="V438" s="34">
        <f t="shared" si="140"/>
        <v>4.6498167084699986</v>
      </c>
      <c r="W438" s="23">
        <f t="shared" si="141"/>
        <v>4942</v>
      </c>
      <c r="X438" s="35">
        <f t="shared" si="142"/>
        <v>95.350183291530001</v>
      </c>
      <c r="Y438" s="16">
        <v>281</v>
      </c>
      <c r="Z438" s="36">
        <f t="shared" si="143"/>
        <v>5.4215705190044376</v>
      </c>
      <c r="AA438" s="16">
        <f t="shared" si="136"/>
        <v>4661</v>
      </c>
      <c r="AB438" s="32">
        <v>163</v>
      </c>
      <c r="AC438" s="26">
        <f t="shared" si="144"/>
        <v>3.4971036258313668</v>
      </c>
      <c r="AD438" s="32">
        <f t="shared" si="145"/>
        <v>4498</v>
      </c>
      <c r="AE438" s="20" t="s">
        <v>73</v>
      </c>
      <c r="AF438" s="20" t="s">
        <v>44</v>
      </c>
      <c r="AG438" s="27" t="s">
        <v>45</v>
      </c>
      <c r="AH438" s="27">
        <v>1</v>
      </c>
      <c r="AI438" s="28" t="s">
        <v>46</v>
      </c>
      <c r="AJ438" s="16">
        <v>548</v>
      </c>
      <c r="AK438" s="29">
        <f t="shared" si="146"/>
        <v>11.757133662304227</v>
      </c>
      <c r="AL438" s="16">
        <v>106</v>
      </c>
      <c r="AM438" s="16">
        <f t="shared" si="147"/>
        <v>3844</v>
      </c>
      <c r="AN438" s="34">
        <f t="shared" si="148"/>
        <v>85.46020453534905</v>
      </c>
    </row>
    <row r="439" spans="1:40" x14ac:dyDescent="0.3">
      <c r="A439" s="15">
        <v>43663</v>
      </c>
      <c r="B439" s="2" t="s">
        <v>150</v>
      </c>
      <c r="C439" s="2">
        <v>13</v>
      </c>
      <c r="D439" s="2" t="s">
        <v>62</v>
      </c>
      <c r="E439" s="15">
        <v>43215</v>
      </c>
      <c r="F439" s="15">
        <f t="shared" si="130"/>
        <v>43382</v>
      </c>
      <c r="G439" s="32">
        <v>20400</v>
      </c>
      <c r="H439" s="32">
        <v>20381</v>
      </c>
      <c r="I439" s="32">
        <f t="shared" si="137"/>
        <v>19</v>
      </c>
      <c r="J439" s="16">
        <v>90</v>
      </c>
      <c r="K439" s="16" t="s">
        <v>57</v>
      </c>
      <c r="L439" s="33">
        <v>43665</v>
      </c>
      <c r="M439" s="33">
        <f t="shared" si="134"/>
        <v>43693</v>
      </c>
      <c r="N439" s="4">
        <f t="shared" si="138"/>
        <v>64.285714285714292</v>
      </c>
      <c r="O439" s="18" t="s">
        <v>196</v>
      </c>
      <c r="P439" s="19">
        <f t="shared" si="139"/>
        <v>2</v>
      </c>
      <c r="Q439" s="2">
        <v>3</v>
      </c>
      <c r="R439" s="2" t="s">
        <v>44</v>
      </c>
      <c r="S439" s="28" t="s">
        <v>46</v>
      </c>
      <c r="T439" s="2">
        <v>1</v>
      </c>
      <c r="U439" s="16">
        <v>10</v>
      </c>
      <c r="V439" s="34">
        <f t="shared" si="140"/>
        <v>11.111111111111111</v>
      </c>
      <c r="W439" s="23">
        <f t="shared" si="141"/>
        <v>80</v>
      </c>
      <c r="X439" s="35">
        <f t="shared" si="142"/>
        <v>88.888888888888886</v>
      </c>
      <c r="Y439" s="16">
        <v>4</v>
      </c>
      <c r="Z439" s="36">
        <f t="shared" si="143"/>
        <v>4.4444444444444446</v>
      </c>
      <c r="AA439" s="16">
        <f t="shared" si="136"/>
        <v>76</v>
      </c>
      <c r="AB439" s="32">
        <v>2</v>
      </c>
      <c r="AC439" s="26">
        <f t="shared" si="144"/>
        <v>2.6315789473684212</v>
      </c>
      <c r="AD439" s="32">
        <f t="shared" si="145"/>
        <v>74</v>
      </c>
      <c r="AE439" s="20">
        <v>5</v>
      </c>
      <c r="AF439" s="20" t="s">
        <v>44</v>
      </c>
      <c r="AG439" s="27" t="s">
        <v>45</v>
      </c>
      <c r="AH439" s="27">
        <v>1</v>
      </c>
      <c r="AI439" s="28" t="s">
        <v>46</v>
      </c>
      <c r="AJ439" s="16">
        <v>16</v>
      </c>
      <c r="AK439" s="29">
        <f t="shared" si="146"/>
        <v>21.05263157894737</v>
      </c>
      <c r="AL439" s="16">
        <v>7</v>
      </c>
      <c r="AM439" s="16">
        <f t="shared" si="147"/>
        <v>51</v>
      </c>
      <c r="AN439" s="34">
        <f t="shared" si="148"/>
        <v>68.918918918918919</v>
      </c>
    </row>
    <row r="440" spans="1:40" x14ac:dyDescent="0.3">
      <c r="A440" s="15">
        <v>43584</v>
      </c>
      <c r="B440" s="30" t="s">
        <v>141</v>
      </c>
      <c r="C440" s="30">
        <v>16</v>
      </c>
      <c r="D440" s="2" t="s">
        <v>52</v>
      </c>
      <c r="E440" s="15">
        <v>43136</v>
      </c>
      <c r="F440" s="15">
        <f t="shared" si="130"/>
        <v>43303</v>
      </c>
      <c r="G440" s="32">
        <v>20600</v>
      </c>
      <c r="H440" s="32">
        <v>20541</v>
      </c>
      <c r="I440" s="32">
        <f t="shared" si="137"/>
        <v>59</v>
      </c>
      <c r="J440" s="16">
        <v>20541</v>
      </c>
      <c r="K440" s="16" t="s">
        <v>122</v>
      </c>
      <c r="L440" s="33">
        <v>43587</v>
      </c>
      <c r="M440" s="33">
        <f t="shared" si="134"/>
        <v>43615</v>
      </c>
      <c r="N440" s="4">
        <f t="shared" si="138"/>
        <v>64.428571428571431</v>
      </c>
      <c r="O440" s="18" t="s">
        <v>196</v>
      </c>
      <c r="P440" s="19">
        <f t="shared" si="139"/>
        <v>3</v>
      </c>
      <c r="Q440" s="2" t="s">
        <v>207</v>
      </c>
      <c r="R440" s="2" t="s">
        <v>44</v>
      </c>
      <c r="S440" s="28" t="s">
        <v>46</v>
      </c>
      <c r="T440" s="2">
        <v>1</v>
      </c>
      <c r="U440" s="16">
        <v>1678</v>
      </c>
      <c r="V440" s="34">
        <f t="shared" si="140"/>
        <v>8.1690277980624124</v>
      </c>
      <c r="W440" s="23">
        <f t="shared" si="141"/>
        <v>18863</v>
      </c>
      <c r="X440" s="35">
        <f t="shared" si="142"/>
        <v>91.830972201937584</v>
      </c>
      <c r="Y440" s="16">
        <v>1650</v>
      </c>
      <c r="Z440" s="36">
        <f t="shared" si="143"/>
        <v>8.032715057689499</v>
      </c>
      <c r="AA440" s="16">
        <f t="shared" si="136"/>
        <v>17213</v>
      </c>
      <c r="AB440" s="32">
        <v>827</v>
      </c>
      <c r="AC440" s="26">
        <f t="shared" si="144"/>
        <v>4.8045082205309937</v>
      </c>
      <c r="AD440" s="32">
        <f t="shared" si="145"/>
        <v>16386</v>
      </c>
      <c r="AE440" s="20">
        <v>2.2999999999999998</v>
      </c>
      <c r="AF440" s="20" t="s">
        <v>44</v>
      </c>
      <c r="AG440" s="27" t="s">
        <v>45</v>
      </c>
      <c r="AH440" s="27">
        <v>1</v>
      </c>
      <c r="AI440" s="28" t="s">
        <v>46</v>
      </c>
      <c r="AJ440" s="16">
        <v>3248</v>
      </c>
      <c r="AK440" s="29">
        <f t="shared" si="146"/>
        <v>18.869459129727531</v>
      </c>
      <c r="AL440" s="16">
        <v>580</v>
      </c>
      <c r="AM440" s="16">
        <f t="shared" si="147"/>
        <v>12558</v>
      </c>
      <c r="AN440" s="34">
        <f t="shared" si="148"/>
        <v>76.638593921640435</v>
      </c>
    </row>
    <row r="441" spans="1:40" x14ac:dyDescent="0.3">
      <c r="A441" s="15">
        <v>43574</v>
      </c>
      <c r="B441" s="2" t="s">
        <v>182</v>
      </c>
      <c r="C441" s="2">
        <v>3</v>
      </c>
      <c r="D441" s="2" t="s">
        <v>45</v>
      </c>
      <c r="E441" s="15">
        <v>43126</v>
      </c>
      <c r="F441" s="15">
        <f t="shared" si="130"/>
        <v>43293</v>
      </c>
      <c r="G441" s="32">
        <v>11500</v>
      </c>
      <c r="H441" s="32">
        <v>11465</v>
      </c>
      <c r="I441" s="32">
        <f t="shared" si="137"/>
        <v>35</v>
      </c>
      <c r="J441" s="16">
        <v>11465</v>
      </c>
      <c r="K441" s="16">
        <v>21</v>
      </c>
      <c r="L441" s="33">
        <v>43578</v>
      </c>
      <c r="M441" s="33">
        <f t="shared" si="134"/>
        <v>43606</v>
      </c>
      <c r="N441" s="4">
        <f t="shared" si="138"/>
        <v>64.571428571428569</v>
      </c>
      <c r="O441" s="18" t="s">
        <v>196</v>
      </c>
      <c r="P441" s="19">
        <f t="shared" si="139"/>
        <v>4</v>
      </c>
      <c r="Q441" s="2" t="s">
        <v>95</v>
      </c>
      <c r="R441" s="2" t="s">
        <v>42</v>
      </c>
      <c r="S441" s="21" t="s">
        <v>43</v>
      </c>
      <c r="T441" s="2">
        <v>2</v>
      </c>
      <c r="U441" s="16">
        <v>503</v>
      </c>
      <c r="V441" s="34">
        <f t="shared" si="140"/>
        <v>4.387265590928914</v>
      </c>
      <c r="W441" s="23">
        <f t="shared" si="141"/>
        <v>10962</v>
      </c>
      <c r="X441" s="35">
        <f t="shared" si="142"/>
        <v>95.612734409071081</v>
      </c>
      <c r="Y441" s="16">
        <v>811</v>
      </c>
      <c r="Z441" s="36">
        <f t="shared" si="143"/>
        <v>7.0737025730484087</v>
      </c>
      <c r="AA441" s="16">
        <f t="shared" si="136"/>
        <v>10151</v>
      </c>
      <c r="AB441" s="32">
        <v>216</v>
      </c>
      <c r="AC441" s="26">
        <f t="shared" si="144"/>
        <v>2.1278691754506944</v>
      </c>
      <c r="AD441" s="32">
        <f t="shared" si="145"/>
        <v>9935</v>
      </c>
      <c r="AE441" s="20">
        <v>1</v>
      </c>
      <c r="AF441" s="20" t="s">
        <v>42</v>
      </c>
      <c r="AG441" s="27" t="s">
        <v>54</v>
      </c>
      <c r="AH441" s="27">
        <v>2</v>
      </c>
      <c r="AI441" s="21" t="s">
        <v>43</v>
      </c>
      <c r="AJ441" s="16">
        <v>1279</v>
      </c>
      <c r="AK441" s="29">
        <f t="shared" si="146"/>
        <v>12.599743867599251</v>
      </c>
      <c r="AL441" s="16">
        <v>238</v>
      </c>
      <c r="AM441" s="16">
        <f t="shared" si="147"/>
        <v>8418</v>
      </c>
      <c r="AN441" s="34">
        <f t="shared" si="148"/>
        <v>84.73074987418218</v>
      </c>
    </row>
    <row r="442" spans="1:40" x14ac:dyDescent="0.3">
      <c r="A442" s="47">
        <v>43700</v>
      </c>
      <c r="B442" s="48" t="s">
        <v>116</v>
      </c>
      <c r="C442" s="48">
        <v>5</v>
      </c>
      <c r="D442" s="2" t="s">
        <v>45</v>
      </c>
      <c r="E442" s="47">
        <v>43250</v>
      </c>
      <c r="F442" s="47">
        <f t="shared" ref="F442:F499" si="149">SUM(E442+167)</f>
        <v>43417</v>
      </c>
      <c r="G442" s="48">
        <v>4400</v>
      </c>
      <c r="H442" s="48">
        <v>4387</v>
      </c>
      <c r="I442" s="48">
        <f t="shared" si="137"/>
        <v>13</v>
      </c>
      <c r="J442" s="48">
        <v>4387</v>
      </c>
      <c r="K442" s="48">
        <v>39</v>
      </c>
      <c r="L442" s="47">
        <v>43704</v>
      </c>
      <c r="M442" s="47">
        <f t="shared" si="134"/>
        <v>43732</v>
      </c>
      <c r="N442" s="49">
        <f t="shared" si="138"/>
        <v>64.857142857142861</v>
      </c>
      <c r="O442" s="18" t="s">
        <v>196</v>
      </c>
      <c r="P442" s="50">
        <f t="shared" si="139"/>
        <v>4</v>
      </c>
      <c r="Q442" s="48" t="s">
        <v>70</v>
      </c>
      <c r="R442" s="48" t="s">
        <v>42</v>
      </c>
      <c r="S442" s="21" t="s">
        <v>43</v>
      </c>
      <c r="T442" s="48">
        <v>2</v>
      </c>
      <c r="U442" s="48">
        <v>184</v>
      </c>
      <c r="V442" s="51">
        <f t="shared" si="140"/>
        <v>4.1942101664007296</v>
      </c>
      <c r="W442" s="50">
        <f t="shared" si="141"/>
        <v>4203</v>
      </c>
      <c r="X442" s="35">
        <f t="shared" si="142"/>
        <v>95.805789833599277</v>
      </c>
      <c r="Y442" s="48">
        <v>228</v>
      </c>
      <c r="Z442" s="36">
        <f t="shared" si="143"/>
        <v>5.1971734670617735</v>
      </c>
      <c r="AA442" s="48">
        <f t="shared" si="136"/>
        <v>3975</v>
      </c>
      <c r="AB442" s="48">
        <v>120</v>
      </c>
      <c r="AC442" s="26">
        <f t="shared" si="144"/>
        <v>3.0188679245283021</v>
      </c>
      <c r="AD442" s="48">
        <f t="shared" si="145"/>
        <v>3855</v>
      </c>
      <c r="AE442" s="52">
        <v>2</v>
      </c>
      <c r="AF442" s="52" t="s">
        <v>42</v>
      </c>
      <c r="AG442" s="52" t="s">
        <v>54</v>
      </c>
      <c r="AH442" s="27">
        <v>2</v>
      </c>
      <c r="AI442" s="21" t="s">
        <v>43</v>
      </c>
      <c r="AJ442" s="48">
        <v>715</v>
      </c>
      <c r="AK442" s="29">
        <f t="shared" si="146"/>
        <v>17.987421383647799</v>
      </c>
      <c r="AL442" s="48">
        <v>108</v>
      </c>
      <c r="AM442" s="48">
        <f t="shared" si="147"/>
        <v>3032</v>
      </c>
      <c r="AN442" s="51">
        <f t="shared" si="148"/>
        <v>78.651102464332041</v>
      </c>
    </row>
    <row r="443" spans="1:40" x14ac:dyDescent="0.3">
      <c r="A443" s="15">
        <v>43598</v>
      </c>
      <c r="B443" s="30" t="s">
        <v>175</v>
      </c>
      <c r="C443" s="30">
        <v>22</v>
      </c>
      <c r="D443" s="30" t="s">
        <v>176</v>
      </c>
      <c r="E443" s="31">
        <v>43147</v>
      </c>
      <c r="F443" s="15">
        <f t="shared" si="149"/>
        <v>43314</v>
      </c>
      <c r="G443" s="32">
        <v>8300</v>
      </c>
      <c r="H443" s="32">
        <v>8278</v>
      </c>
      <c r="I443" s="32">
        <f t="shared" si="137"/>
        <v>22</v>
      </c>
      <c r="J443" s="16">
        <v>8278</v>
      </c>
      <c r="K443" s="16" t="s">
        <v>136</v>
      </c>
      <c r="L443" s="33">
        <v>43601</v>
      </c>
      <c r="M443" s="33">
        <f t="shared" ref="M443:M459" si="150">SUM(L443+28)</f>
        <v>43629</v>
      </c>
      <c r="N443" s="4">
        <f t="shared" si="138"/>
        <v>64.857142857142861</v>
      </c>
      <c r="O443" s="18" t="s">
        <v>196</v>
      </c>
      <c r="P443" s="19">
        <f t="shared" si="139"/>
        <v>3</v>
      </c>
      <c r="Q443" s="2" t="s">
        <v>160</v>
      </c>
      <c r="R443" s="2" t="s">
        <v>44</v>
      </c>
      <c r="S443" s="28" t="s">
        <v>46</v>
      </c>
      <c r="T443" s="2">
        <v>1</v>
      </c>
      <c r="U443" s="16">
        <v>264</v>
      </c>
      <c r="V443" s="34">
        <f t="shared" si="140"/>
        <v>3.1891761294998795</v>
      </c>
      <c r="W443" s="23">
        <f t="shared" si="141"/>
        <v>8014</v>
      </c>
      <c r="X443" s="35">
        <f t="shared" si="142"/>
        <v>96.810823870500116</v>
      </c>
      <c r="Y443" s="16">
        <v>441</v>
      </c>
      <c r="Z443" s="36">
        <f t="shared" si="143"/>
        <v>5.3273737617782073</v>
      </c>
      <c r="AA443" s="16">
        <f t="shared" si="136"/>
        <v>7573</v>
      </c>
      <c r="AB443" s="32">
        <v>554</v>
      </c>
      <c r="AC443" s="26">
        <f t="shared" si="144"/>
        <v>7.3154628284695633</v>
      </c>
      <c r="AD443" s="32">
        <f t="shared" si="145"/>
        <v>7019</v>
      </c>
      <c r="AE443" s="20" t="s">
        <v>81</v>
      </c>
      <c r="AF443" s="20" t="s">
        <v>44</v>
      </c>
      <c r="AG443" s="27" t="s">
        <v>45</v>
      </c>
      <c r="AH443" s="27">
        <v>1</v>
      </c>
      <c r="AI443" s="28" t="s">
        <v>46</v>
      </c>
      <c r="AJ443" s="16">
        <v>741</v>
      </c>
      <c r="AK443" s="29">
        <f t="shared" si="146"/>
        <v>9.7847616532417803</v>
      </c>
      <c r="AL443" s="16">
        <v>219</v>
      </c>
      <c r="AM443" s="16">
        <f t="shared" si="147"/>
        <v>6059</v>
      </c>
      <c r="AN443" s="34">
        <f t="shared" si="148"/>
        <v>86.322838011112694</v>
      </c>
    </row>
    <row r="444" spans="1:40" x14ac:dyDescent="0.3">
      <c r="A444" s="47">
        <v>43703</v>
      </c>
      <c r="B444" s="48" t="s">
        <v>116</v>
      </c>
      <c r="C444" s="48">
        <v>5</v>
      </c>
      <c r="D444" s="2" t="s">
        <v>45</v>
      </c>
      <c r="E444" s="47">
        <v>43250</v>
      </c>
      <c r="F444" s="47">
        <f t="shared" si="149"/>
        <v>43417</v>
      </c>
      <c r="G444" s="48">
        <v>3200</v>
      </c>
      <c r="H444" s="48">
        <v>3190</v>
      </c>
      <c r="I444" s="48">
        <f t="shared" si="137"/>
        <v>10</v>
      </c>
      <c r="J444" s="48">
        <v>3190</v>
      </c>
      <c r="K444" s="48" t="s">
        <v>92</v>
      </c>
      <c r="L444" s="47">
        <v>43706</v>
      </c>
      <c r="M444" s="47">
        <f t="shared" si="150"/>
        <v>43734</v>
      </c>
      <c r="N444" s="49">
        <f t="shared" si="138"/>
        <v>65.142857142857139</v>
      </c>
      <c r="O444" s="18" t="s">
        <v>196</v>
      </c>
      <c r="P444" s="50">
        <f t="shared" si="139"/>
        <v>3</v>
      </c>
      <c r="Q444" s="48" t="s">
        <v>135</v>
      </c>
      <c r="R444" s="48" t="s">
        <v>44</v>
      </c>
      <c r="S444" s="28" t="s">
        <v>46</v>
      </c>
      <c r="T444" s="48">
        <v>1</v>
      </c>
      <c r="U444" s="48">
        <v>104</v>
      </c>
      <c r="V444" s="51">
        <f t="shared" si="140"/>
        <v>3.2601880877742948</v>
      </c>
      <c r="W444" s="50">
        <f t="shared" si="141"/>
        <v>3086</v>
      </c>
      <c r="X444" s="35">
        <f t="shared" si="142"/>
        <v>96.739811912225704</v>
      </c>
      <c r="Y444" s="48">
        <v>169</v>
      </c>
      <c r="Z444" s="36">
        <f t="shared" si="143"/>
        <v>5.2978056426332287</v>
      </c>
      <c r="AA444" s="48">
        <f t="shared" si="136"/>
        <v>2917</v>
      </c>
      <c r="AB444" s="48">
        <v>125</v>
      </c>
      <c r="AC444" s="26">
        <f t="shared" si="144"/>
        <v>4.2852245457661979</v>
      </c>
      <c r="AD444" s="48">
        <f t="shared" si="145"/>
        <v>2792</v>
      </c>
      <c r="AE444" s="52">
        <v>5.6</v>
      </c>
      <c r="AF444" s="52" t="s">
        <v>44</v>
      </c>
      <c r="AG444" s="52" t="s">
        <v>45</v>
      </c>
      <c r="AH444" s="27">
        <v>1</v>
      </c>
      <c r="AI444" s="28" t="s">
        <v>46</v>
      </c>
      <c r="AJ444" s="48">
        <v>269</v>
      </c>
      <c r="AK444" s="29">
        <f t="shared" si="146"/>
        <v>9.2218032224888589</v>
      </c>
      <c r="AL444" s="48">
        <v>47</v>
      </c>
      <c r="AM444" s="48">
        <f t="shared" si="147"/>
        <v>2476</v>
      </c>
      <c r="AN444" s="51">
        <f t="shared" si="148"/>
        <v>88.681948424068764</v>
      </c>
    </row>
    <row r="445" spans="1:40" x14ac:dyDescent="0.3">
      <c r="A445" s="15">
        <v>43703</v>
      </c>
      <c r="B445" s="30" t="s">
        <v>124</v>
      </c>
      <c r="C445" s="2">
        <v>11</v>
      </c>
      <c r="D445" s="2" t="s">
        <v>48</v>
      </c>
      <c r="E445" s="15">
        <v>43250</v>
      </c>
      <c r="F445" s="15">
        <f t="shared" si="149"/>
        <v>43417</v>
      </c>
      <c r="G445" s="32">
        <v>6248</v>
      </c>
      <c r="H445" s="32">
        <v>6224</v>
      </c>
      <c r="I445" s="32">
        <f t="shared" si="137"/>
        <v>24</v>
      </c>
      <c r="J445" s="16">
        <v>6224</v>
      </c>
      <c r="K445" s="16" t="s">
        <v>92</v>
      </c>
      <c r="L445" s="33">
        <v>43706</v>
      </c>
      <c r="M445" s="33">
        <f t="shared" si="150"/>
        <v>43734</v>
      </c>
      <c r="N445" s="4">
        <f t="shared" si="138"/>
        <v>65.142857142857139</v>
      </c>
      <c r="O445" s="18" t="s">
        <v>196</v>
      </c>
      <c r="P445" s="19">
        <f t="shared" si="139"/>
        <v>3</v>
      </c>
      <c r="Q445" s="2" t="s">
        <v>211</v>
      </c>
      <c r="R445" s="2" t="s">
        <v>44</v>
      </c>
      <c r="S445" s="28" t="s">
        <v>46</v>
      </c>
      <c r="T445" s="2">
        <v>1</v>
      </c>
      <c r="U445" s="16">
        <v>143</v>
      </c>
      <c r="V445" s="34">
        <f t="shared" si="140"/>
        <v>2.2975578406169666</v>
      </c>
      <c r="W445" s="23">
        <f t="shared" si="141"/>
        <v>6081</v>
      </c>
      <c r="X445" s="35">
        <f t="shared" si="142"/>
        <v>97.702442159383025</v>
      </c>
      <c r="Y445" s="16">
        <v>541</v>
      </c>
      <c r="Z445" s="36">
        <f t="shared" si="143"/>
        <v>8.6921593830334203</v>
      </c>
      <c r="AA445" s="16">
        <f t="shared" si="136"/>
        <v>5540</v>
      </c>
      <c r="AB445" s="32">
        <v>449</v>
      </c>
      <c r="AC445" s="26">
        <f t="shared" si="144"/>
        <v>8.1046931407942235</v>
      </c>
      <c r="AD445" s="32">
        <f t="shared" si="145"/>
        <v>5091</v>
      </c>
      <c r="AE445" s="20">
        <v>5</v>
      </c>
      <c r="AF445" s="20" t="s">
        <v>44</v>
      </c>
      <c r="AG445" s="27" t="s">
        <v>45</v>
      </c>
      <c r="AH445" s="27">
        <v>1</v>
      </c>
      <c r="AI445" s="28" t="s">
        <v>46</v>
      </c>
      <c r="AJ445" s="16">
        <v>786</v>
      </c>
      <c r="AK445" s="29">
        <f t="shared" si="146"/>
        <v>14.187725631768952</v>
      </c>
      <c r="AL445" s="16">
        <v>130</v>
      </c>
      <c r="AM445" s="16">
        <f t="shared" si="147"/>
        <v>4175</v>
      </c>
      <c r="AN445" s="34">
        <f t="shared" si="148"/>
        <v>82.00746415242584</v>
      </c>
    </row>
    <row r="446" spans="1:40" x14ac:dyDescent="0.3">
      <c r="A446" s="15">
        <v>43668</v>
      </c>
      <c r="B446" s="2" t="s">
        <v>150</v>
      </c>
      <c r="C446" s="2">
        <v>13</v>
      </c>
      <c r="D446" s="2" t="s">
        <v>62</v>
      </c>
      <c r="E446" s="15">
        <v>43215</v>
      </c>
      <c r="F446" s="15">
        <f t="shared" si="149"/>
        <v>43382</v>
      </c>
      <c r="G446" s="32">
        <v>13200</v>
      </c>
      <c r="H446" s="32">
        <v>13186</v>
      </c>
      <c r="I446" s="32">
        <f t="shared" si="137"/>
        <v>14</v>
      </c>
      <c r="J446" s="16">
        <v>6552</v>
      </c>
      <c r="K446" s="16" t="s">
        <v>60</v>
      </c>
      <c r="L446" s="33">
        <v>43671</v>
      </c>
      <c r="M446" s="33">
        <f t="shared" si="150"/>
        <v>43699</v>
      </c>
      <c r="N446" s="4">
        <f t="shared" si="138"/>
        <v>65.142857142857139</v>
      </c>
      <c r="O446" s="18" t="s">
        <v>196</v>
      </c>
      <c r="P446" s="19">
        <f t="shared" si="139"/>
        <v>3</v>
      </c>
      <c r="Q446" s="2" t="s">
        <v>69</v>
      </c>
      <c r="R446" s="2" t="s">
        <v>44</v>
      </c>
      <c r="S446" s="28" t="s">
        <v>46</v>
      </c>
      <c r="T446" s="2">
        <v>1</v>
      </c>
      <c r="U446" s="16">
        <v>181</v>
      </c>
      <c r="V446" s="34">
        <f t="shared" si="140"/>
        <v>2.7625152625152625</v>
      </c>
      <c r="W446" s="23">
        <f t="shared" si="141"/>
        <v>6371</v>
      </c>
      <c r="X446" s="35">
        <f t="shared" si="142"/>
        <v>97.237484737484735</v>
      </c>
      <c r="Y446" s="16">
        <v>272</v>
      </c>
      <c r="Z446" s="36">
        <f t="shared" si="143"/>
        <v>4.1514041514041509</v>
      </c>
      <c r="AA446" s="16">
        <f t="shared" si="136"/>
        <v>6099</v>
      </c>
      <c r="AB446" s="32">
        <v>136</v>
      </c>
      <c r="AC446" s="26">
        <f t="shared" si="144"/>
        <v>2.2298737497950483</v>
      </c>
      <c r="AD446" s="32">
        <f t="shared" si="145"/>
        <v>5963</v>
      </c>
      <c r="AE446" s="20">
        <v>3</v>
      </c>
      <c r="AF446" s="20" t="s">
        <v>44</v>
      </c>
      <c r="AG446" s="27" t="s">
        <v>45</v>
      </c>
      <c r="AH446" s="27">
        <v>1</v>
      </c>
      <c r="AI446" s="28" t="s">
        <v>46</v>
      </c>
      <c r="AJ446" s="16">
        <v>651</v>
      </c>
      <c r="AK446" s="29">
        <f t="shared" si="146"/>
        <v>10.673880964092474</v>
      </c>
      <c r="AL446" s="16">
        <v>188</v>
      </c>
      <c r="AM446" s="16">
        <f t="shared" si="147"/>
        <v>5124</v>
      </c>
      <c r="AN446" s="34">
        <f t="shared" si="148"/>
        <v>85.929901056515178</v>
      </c>
    </row>
    <row r="447" spans="1:40" x14ac:dyDescent="0.3">
      <c r="A447" s="15">
        <v>43589</v>
      </c>
      <c r="B447" s="30" t="s">
        <v>141</v>
      </c>
      <c r="C447" s="30">
        <v>16</v>
      </c>
      <c r="D447" s="2" t="s">
        <v>52</v>
      </c>
      <c r="E447" s="15">
        <v>43136</v>
      </c>
      <c r="F447" s="15">
        <f t="shared" si="149"/>
        <v>43303</v>
      </c>
      <c r="G447" s="32">
        <v>19320</v>
      </c>
      <c r="H447" s="32">
        <v>19250</v>
      </c>
      <c r="I447" s="32">
        <f t="shared" si="137"/>
        <v>70</v>
      </c>
      <c r="J447" s="16">
        <v>7056</v>
      </c>
      <c r="K447" s="16">
        <v>23</v>
      </c>
      <c r="L447" s="33">
        <v>43592</v>
      </c>
      <c r="M447" s="33">
        <f t="shared" si="150"/>
        <v>43620</v>
      </c>
      <c r="N447" s="4">
        <f t="shared" si="138"/>
        <v>65.142857142857139</v>
      </c>
      <c r="O447" s="18" t="s">
        <v>196</v>
      </c>
      <c r="P447" s="19">
        <f t="shared" si="139"/>
        <v>3</v>
      </c>
      <c r="Q447" s="2">
        <v>12</v>
      </c>
      <c r="R447" s="2" t="s">
        <v>44</v>
      </c>
      <c r="S447" s="28" t="s">
        <v>46</v>
      </c>
      <c r="T447" s="2">
        <v>1</v>
      </c>
      <c r="U447" s="16">
        <v>591</v>
      </c>
      <c r="V447" s="34">
        <f t="shared" si="140"/>
        <v>8.3758503401360542</v>
      </c>
      <c r="W447" s="23">
        <f t="shared" si="141"/>
        <v>6465</v>
      </c>
      <c r="X447" s="35">
        <f t="shared" si="142"/>
        <v>91.624149659863946</v>
      </c>
      <c r="Y447" s="16">
        <v>547</v>
      </c>
      <c r="Z447" s="36">
        <f t="shared" si="143"/>
        <v>7.7522675736961446</v>
      </c>
      <c r="AA447" s="16">
        <f t="shared" si="136"/>
        <v>5918</v>
      </c>
      <c r="AB447" s="32">
        <v>197</v>
      </c>
      <c r="AC447" s="26">
        <f t="shared" si="144"/>
        <v>3.3288273065224736</v>
      </c>
      <c r="AD447" s="32">
        <f t="shared" si="145"/>
        <v>5721</v>
      </c>
      <c r="AE447" s="20">
        <v>4</v>
      </c>
      <c r="AF447" s="20" t="s">
        <v>42</v>
      </c>
      <c r="AG447" s="27" t="s">
        <v>54</v>
      </c>
      <c r="AH447" s="27">
        <v>2</v>
      </c>
      <c r="AI447" s="21" t="s">
        <v>43</v>
      </c>
      <c r="AJ447" s="16">
        <v>910</v>
      </c>
      <c r="AK447" s="29">
        <f t="shared" si="146"/>
        <v>15.376816492058127</v>
      </c>
      <c r="AL447" s="16">
        <v>365</v>
      </c>
      <c r="AM447" s="16">
        <f t="shared" si="147"/>
        <v>4446</v>
      </c>
      <c r="AN447" s="34">
        <f t="shared" si="148"/>
        <v>77.713686418458323</v>
      </c>
    </row>
    <row r="448" spans="1:40" x14ac:dyDescent="0.3">
      <c r="A448" s="15">
        <v>43591</v>
      </c>
      <c r="B448" s="2" t="s">
        <v>58</v>
      </c>
      <c r="C448" s="2">
        <v>1</v>
      </c>
      <c r="D448" s="2" t="s">
        <v>54</v>
      </c>
      <c r="E448" s="15">
        <v>43137</v>
      </c>
      <c r="F448" s="15">
        <f t="shared" si="149"/>
        <v>43304</v>
      </c>
      <c r="G448" s="32">
        <v>8200</v>
      </c>
      <c r="H448" s="32">
        <v>8172</v>
      </c>
      <c r="I448" s="32">
        <f t="shared" si="137"/>
        <v>28</v>
      </c>
      <c r="J448" s="16">
        <v>8172</v>
      </c>
      <c r="K448" s="16" t="s">
        <v>131</v>
      </c>
      <c r="L448" s="33">
        <v>43594</v>
      </c>
      <c r="M448" s="33">
        <f t="shared" si="150"/>
        <v>43622</v>
      </c>
      <c r="N448" s="4">
        <f t="shared" si="138"/>
        <v>65.285714285714292</v>
      </c>
      <c r="O448" s="18" t="s">
        <v>196</v>
      </c>
      <c r="P448" s="19">
        <f t="shared" si="139"/>
        <v>3</v>
      </c>
      <c r="Q448" s="2" t="s">
        <v>94</v>
      </c>
      <c r="R448" s="2" t="s">
        <v>44</v>
      </c>
      <c r="S448" s="28" t="s">
        <v>46</v>
      </c>
      <c r="T448" s="2">
        <v>1</v>
      </c>
      <c r="U448" s="16">
        <v>330</v>
      </c>
      <c r="V448" s="34">
        <f t="shared" si="140"/>
        <v>4.0381791483113068</v>
      </c>
      <c r="W448" s="23">
        <f t="shared" si="141"/>
        <v>7842</v>
      </c>
      <c r="X448" s="35">
        <f t="shared" si="142"/>
        <v>95.961820851688699</v>
      </c>
      <c r="Y448" s="16">
        <v>410</v>
      </c>
      <c r="Z448" s="36">
        <f t="shared" si="143"/>
        <v>5.0171316691140477</v>
      </c>
      <c r="AA448" s="16">
        <f t="shared" si="136"/>
        <v>7432</v>
      </c>
      <c r="AB448" s="32">
        <v>354</v>
      </c>
      <c r="AC448" s="26">
        <f t="shared" si="144"/>
        <v>4.7631862217438101</v>
      </c>
      <c r="AD448" s="32">
        <f t="shared" si="145"/>
        <v>7078</v>
      </c>
      <c r="AE448" s="20">
        <v>1</v>
      </c>
      <c r="AF448" s="20" t="s">
        <v>44</v>
      </c>
      <c r="AG448" s="27" t="s">
        <v>45</v>
      </c>
      <c r="AH448" s="27">
        <v>1</v>
      </c>
      <c r="AI448" s="28" t="s">
        <v>46</v>
      </c>
      <c r="AJ448" s="16">
        <v>614</v>
      </c>
      <c r="AK448" s="29">
        <f t="shared" si="146"/>
        <v>8.26157158234661</v>
      </c>
      <c r="AL448" s="16">
        <v>209</v>
      </c>
      <c r="AM448" s="16">
        <f t="shared" si="147"/>
        <v>6255</v>
      </c>
      <c r="AN448" s="34">
        <f t="shared" si="148"/>
        <v>88.372421588019208</v>
      </c>
    </row>
    <row r="449" spans="1:40" x14ac:dyDescent="0.3">
      <c r="A449" s="15">
        <v>43589</v>
      </c>
      <c r="B449" s="30" t="s">
        <v>141</v>
      </c>
      <c r="C449" s="2">
        <v>16</v>
      </c>
      <c r="D449" s="30" t="s">
        <v>52</v>
      </c>
      <c r="E449" s="15">
        <v>43136</v>
      </c>
      <c r="F449" s="15">
        <f t="shared" si="149"/>
        <v>43303</v>
      </c>
      <c r="G449" s="32"/>
      <c r="H449" s="32"/>
      <c r="I449" s="32"/>
      <c r="J449" s="16">
        <v>7219</v>
      </c>
      <c r="K449" s="16" t="s">
        <v>131</v>
      </c>
      <c r="L449" s="33">
        <v>43594</v>
      </c>
      <c r="M449" s="33">
        <f t="shared" si="150"/>
        <v>43622</v>
      </c>
      <c r="N449" s="4">
        <f t="shared" si="138"/>
        <v>65.428571428571431</v>
      </c>
      <c r="O449" s="18" t="s">
        <v>196</v>
      </c>
      <c r="P449" s="19">
        <f t="shared" si="139"/>
        <v>5</v>
      </c>
      <c r="Q449" s="2" t="s">
        <v>212</v>
      </c>
      <c r="R449" s="2" t="s">
        <v>44</v>
      </c>
      <c r="S449" s="28" t="s">
        <v>46</v>
      </c>
      <c r="T449" s="2">
        <v>1</v>
      </c>
      <c r="U449" s="16">
        <v>586</v>
      </c>
      <c r="V449" s="34">
        <f t="shared" si="140"/>
        <v>8.1174677933231756</v>
      </c>
      <c r="W449" s="23">
        <f t="shared" si="141"/>
        <v>6633</v>
      </c>
      <c r="X449" s="35">
        <f t="shared" si="142"/>
        <v>91.882532206676828</v>
      </c>
      <c r="Y449" s="16">
        <v>587</v>
      </c>
      <c r="Z449" s="36">
        <f t="shared" si="143"/>
        <v>8.1313201274414748</v>
      </c>
      <c r="AA449" s="16">
        <f t="shared" si="136"/>
        <v>6046</v>
      </c>
      <c r="AB449" s="32">
        <v>252</v>
      </c>
      <c r="AC449" s="26">
        <f t="shared" si="144"/>
        <v>4.1680449884220971</v>
      </c>
      <c r="AD449" s="32">
        <f t="shared" si="145"/>
        <v>5794</v>
      </c>
      <c r="AE449" s="20">
        <v>6</v>
      </c>
      <c r="AF449" s="20" t="s">
        <v>44</v>
      </c>
      <c r="AG449" s="27" t="s">
        <v>45</v>
      </c>
      <c r="AH449" s="27">
        <v>1</v>
      </c>
      <c r="AI449" s="28" t="s">
        <v>46</v>
      </c>
      <c r="AJ449" s="16">
        <v>993</v>
      </c>
      <c r="AK449" s="29">
        <f t="shared" si="146"/>
        <v>16.424082037710882</v>
      </c>
      <c r="AL449" s="16">
        <v>316</v>
      </c>
      <c r="AM449" s="16">
        <f t="shared" si="147"/>
        <v>4485</v>
      </c>
      <c r="AN449" s="34">
        <f t="shared" si="148"/>
        <v>77.407663099758366</v>
      </c>
    </row>
    <row r="450" spans="1:40" ht="24" x14ac:dyDescent="0.3">
      <c r="A450" s="15">
        <v>43581</v>
      </c>
      <c r="B450" s="2" t="s">
        <v>182</v>
      </c>
      <c r="C450" s="2">
        <v>3</v>
      </c>
      <c r="D450" s="2" t="s">
        <v>45</v>
      </c>
      <c r="E450" s="15">
        <v>43126</v>
      </c>
      <c r="F450" s="15">
        <f t="shared" si="149"/>
        <v>43293</v>
      </c>
      <c r="G450" s="32">
        <v>11380</v>
      </c>
      <c r="H450" s="32">
        <v>11321</v>
      </c>
      <c r="I450" s="32">
        <f t="shared" ref="I450:I455" si="151">SUM(G450-H450)</f>
        <v>59</v>
      </c>
      <c r="J450" s="16">
        <v>11321</v>
      </c>
      <c r="K450" s="16">
        <v>22</v>
      </c>
      <c r="L450" s="33">
        <v>43585</v>
      </c>
      <c r="M450" s="33">
        <f t="shared" si="150"/>
        <v>43613</v>
      </c>
      <c r="N450" s="4">
        <f t="shared" si="138"/>
        <v>65.571428571428569</v>
      </c>
      <c r="O450" s="18" t="s">
        <v>196</v>
      </c>
      <c r="P450" s="19">
        <f t="shared" si="139"/>
        <v>4</v>
      </c>
      <c r="Q450" s="2">
        <v>8</v>
      </c>
      <c r="R450" s="2" t="s">
        <v>42</v>
      </c>
      <c r="S450" s="21" t="s">
        <v>43</v>
      </c>
      <c r="T450" s="2">
        <v>2</v>
      </c>
      <c r="U450" s="16">
        <v>480</v>
      </c>
      <c r="V450" s="34">
        <f t="shared" si="140"/>
        <v>4.2399081353237351</v>
      </c>
      <c r="W450" s="23">
        <f t="shared" si="141"/>
        <v>10841</v>
      </c>
      <c r="X450" s="35">
        <f t="shared" si="142"/>
        <v>95.760091864676269</v>
      </c>
      <c r="Y450" s="16">
        <v>699</v>
      </c>
      <c r="Z450" s="36">
        <f t="shared" si="143"/>
        <v>6.1743662220651885</v>
      </c>
      <c r="AA450" s="16">
        <f t="shared" si="136"/>
        <v>10142</v>
      </c>
      <c r="AB450" s="32">
        <v>267</v>
      </c>
      <c r="AC450" s="26">
        <f t="shared" si="144"/>
        <v>2.6326168408597908</v>
      </c>
      <c r="AD450" s="32">
        <f t="shared" si="145"/>
        <v>9875</v>
      </c>
      <c r="AE450" s="20">
        <v>6</v>
      </c>
      <c r="AF450" s="20" t="s">
        <v>53</v>
      </c>
      <c r="AG450" s="27" t="s">
        <v>54</v>
      </c>
      <c r="AH450" s="27">
        <v>3</v>
      </c>
      <c r="AI450" s="21" t="s">
        <v>55</v>
      </c>
      <c r="AJ450" s="16">
        <v>1190</v>
      </c>
      <c r="AK450" s="29">
        <f t="shared" si="146"/>
        <v>11.733385919936897</v>
      </c>
      <c r="AL450" s="16">
        <v>232</v>
      </c>
      <c r="AM450" s="16">
        <f t="shared" si="147"/>
        <v>8453</v>
      </c>
      <c r="AN450" s="34">
        <f t="shared" si="148"/>
        <v>85.6</v>
      </c>
    </row>
    <row r="451" spans="1:40" x14ac:dyDescent="0.3">
      <c r="A451" s="15">
        <v>43619</v>
      </c>
      <c r="B451" s="30" t="s">
        <v>172</v>
      </c>
      <c r="C451" s="2">
        <v>8</v>
      </c>
      <c r="D451" s="2" t="s">
        <v>48</v>
      </c>
      <c r="E451" s="15">
        <v>43168</v>
      </c>
      <c r="F451" s="15">
        <f t="shared" si="149"/>
        <v>43335</v>
      </c>
      <c r="G451" s="32">
        <v>5594</v>
      </c>
      <c r="H451" s="32">
        <v>5586</v>
      </c>
      <c r="I451" s="32">
        <f t="shared" si="151"/>
        <v>8</v>
      </c>
      <c r="J451" s="16">
        <v>5586</v>
      </c>
      <c r="K451" s="16">
        <v>28</v>
      </c>
      <c r="L451" s="33">
        <v>43627</v>
      </c>
      <c r="M451" s="33">
        <f t="shared" si="150"/>
        <v>43655</v>
      </c>
      <c r="N451" s="4">
        <f t="shared" si="138"/>
        <v>65.571428571428569</v>
      </c>
      <c r="O451" s="18" t="s">
        <v>196</v>
      </c>
      <c r="P451" s="19">
        <f t="shared" si="139"/>
        <v>8</v>
      </c>
      <c r="Q451" s="2" t="s">
        <v>107</v>
      </c>
      <c r="R451" s="2" t="s">
        <v>44</v>
      </c>
      <c r="S451" s="28" t="s">
        <v>46</v>
      </c>
      <c r="T451" s="2">
        <v>1</v>
      </c>
      <c r="U451" s="16">
        <v>650</v>
      </c>
      <c r="V451" s="34">
        <f t="shared" si="140"/>
        <v>11.636233440744718</v>
      </c>
      <c r="W451" s="23">
        <f t="shared" si="141"/>
        <v>4936</v>
      </c>
      <c r="X451" s="35">
        <f t="shared" si="142"/>
        <v>88.363766559255282</v>
      </c>
      <c r="Y451" s="16">
        <v>367</v>
      </c>
      <c r="Z451" s="36">
        <f t="shared" si="143"/>
        <v>6.5699964196204803</v>
      </c>
      <c r="AA451" s="16">
        <f t="shared" si="136"/>
        <v>4569</v>
      </c>
      <c r="AB451" s="32">
        <v>177</v>
      </c>
      <c r="AC451" s="26">
        <f t="shared" si="144"/>
        <v>3.8739330269205516</v>
      </c>
      <c r="AD451" s="32">
        <f t="shared" si="145"/>
        <v>4392</v>
      </c>
      <c r="AE451" s="20" t="s">
        <v>63</v>
      </c>
      <c r="AF451" s="20" t="s">
        <v>42</v>
      </c>
      <c r="AG451" s="27" t="s">
        <v>54</v>
      </c>
      <c r="AH451" s="27">
        <v>2</v>
      </c>
      <c r="AI451" s="21" t="s">
        <v>43</v>
      </c>
      <c r="AJ451" s="16">
        <v>378</v>
      </c>
      <c r="AK451" s="29">
        <f t="shared" si="146"/>
        <v>8.2731451083388041</v>
      </c>
      <c r="AL451" s="16">
        <v>144</v>
      </c>
      <c r="AM451" s="16">
        <f t="shared" si="147"/>
        <v>3870</v>
      </c>
      <c r="AN451" s="34">
        <f t="shared" si="148"/>
        <v>88.114754098360663</v>
      </c>
    </row>
    <row r="452" spans="1:40" x14ac:dyDescent="0.3">
      <c r="A452" s="15">
        <v>43605</v>
      </c>
      <c r="B452" s="30" t="s">
        <v>175</v>
      </c>
      <c r="C452" s="30">
        <v>22</v>
      </c>
      <c r="D452" s="30" t="s">
        <v>176</v>
      </c>
      <c r="E452" s="31">
        <v>43147</v>
      </c>
      <c r="F452" s="15">
        <f t="shared" si="149"/>
        <v>43314</v>
      </c>
      <c r="G452" s="32">
        <v>8800</v>
      </c>
      <c r="H452" s="32">
        <v>8792</v>
      </c>
      <c r="I452" s="32">
        <f t="shared" si="151"/>
        <v>8</v>
      </c>
      <c r="J452" s="16">
        <v>8792</v>
      </c>
      <c r="K452" s="16">
        <v>25</v>
      </c>
      <c r="L452" s="33">
        <v>43606</v>
      </c>
      <c r="M452" s="33">
        <f t="shared" si="150"/>
        <v>43634</v>
      </c>
      <c r="N452" s="4">
        <f t="shared" si="138"/>
        <v>65.571428571428569</v>
      </c>
      <c r="O452" s="18" t="s">
        <v>196</v>
      </c>
      <c r="P452" s="19">
        <f t="shared" si="139"/>
        <v>1</v>
      </c>
      <c r="Q452" s="2" t="s">
        <v>70</v>
      </c>
      <c r="R452" s="2" t="s">
        <v>42</v>
      </c>
      <c r="S452" s="21" t="s">
        <v>43</v>
      </c>
      <c r="T452" s="2">
        <v>2</v>
      </c>
      <c r="U452" s="16">
        <v>298</v>
      </c>
      <c r="V452" s="34">
        <f t="shared" si="140"/>
        <v>3.3894449499545045</v>
      </c>
      <c r="W452" s="23">
        <f t="shared" si="141"/>
        <v>8494</v>
      </c>
      <c r="X452" s="35">
        <f t="shared" si="142"/>
        <v>96.610555050045505</v>
      </c>
      <c r="Y452" s="16">
        <v>530</v>
      </c>
      <c r="Z452" s="36">
        <f t="shared" si="143"/>
        <v>6.0282074613284804</v>
      </c>
      <c r="AA452" s="16">
        <f t="shared" si="136"/>
        <v>7964</v>
      </c>
      <c r="AB452" s="32">
        <v>716</v>
      </c>
      <c r="AC452" s="26">
        <f t="shared" si="144"/>
        <v>8.9904570567553996</v>
      </c>
      <c r="AD452" s="32">
        <f t="shared" si="145"/>
        <v>7248</v>
      </c>
      <c r="AE452" s="20">
        <v>1.2</v>
      </c>
      <c r="AF452" s="20" t="s">
        <v>42</v>
      </c>
      <c r="AG452" s="27" t="s">
        <v>54</v>
      </c>
      <c r="AH452" s="27">
        <v>2</v>
      </c>
      <c r="AI452" s="21" t="s">
        <v>43</v>
      </c>
      <c r="AJ452" s="16">
        <v>554</v>
      </c>
      <c r="AK452" s="29">
        <f t="shared" si="146"/>
        <v>6.9563033651431443</v>
      </c>
      <c r="AL452" s="16">
        <v>198</v>
      </c>
      <c r="AM452" s="16">
        <f t="shared" si="147"/>
        <v>6496</v>
      </c>
      <c r="AN452" s="34">
        <f t="shared" si="148"/>
        <v>89.624724061810156</v>
      </c>
    </row>
    <row r="453" spans="1:40" ht="24" x14ac:dyDescent="0.3">
      <c r="A453" s="47">
        <v>43707</v>
      </c>
      <c r="B453" s="48" t="s">
        <v>116</v>
      </c>
      <c r="C453" s="48">
        <v>5</v>
      </c>
      <c r="D453" s="2" t="s">
        <v>45</v>
      </c>
      <c r="E453" s="47">
        <v>43250</v>
      </c>
      <c r="F453" s="47">
        <f t="shared" si="149"/>
        <v>43417</v>
      </c>
      <c r="G453" s="48">
        <v>4400</v>
      </c>
      <c r="H453" s="48">
        <v>4367</v>
      </c>
      <c r="I453" s="48">
        <f t="shared" si="151"/>
        <v>33</v>
      </c>
      <c r="J453" s="48">
        <v>4367</v>
      </c>
      <c r="K453" s="48">
        <v>40</v>
      </c>
      <c r="L453" s="47">
        <v>43711</v>
      </c>
      <c r="M453" s="47">
        <f t="shared" si="150"/>
        <v>43739</v>
      </c>
      <c r="N453" s="49">
        <f t="shared" si="138"/>
        <v>65.857142857142861</v>
      </c>
      <c r="O453" s="18" t="s">
        <v>196</v>
      </c>
      <c r="P453" s="50">
        <f t="shared" si="139"/>
        <v>4</v>
      </c>
      <c r="Q453" s="48">
        <v>8</v>
      </c>
      <c r="R453" s="48" t="s">
        <v>42</v>
      </c>
      <c r="S453" s="21" t="s">
        <v>43</v>
      </c>
      <c r="T453" s="48">
        <v>2</v>
      </c>
      <c r="U453" s="48">
        <v>158</v>
      </c>
      <c r="V453" s="51">
        <f t="shared" si="140"/>
        <v>3.618044424089764</v>
      </c>
      <c r="W453" s="50">
        <f t="shared" si="141"/>
        <v>4209</v>
      </c>
      <c r="X453" s="35">
        <f t="shared" si="142"/>
        <v>96.38195557591024</v>
      </c>
      <c r="Y453" s="48">
        <v>257</v>
      </c>
      <c r="Z453" s="36">
        <f t="shared" si="143"/>
        <v>5.885046942981452</v>
      </c>
      <c r="AA453" s="48">
        <f t="shared" si="136"/>
        <v>3952</v>
      </c>
      <c r="AB453" s="48">
        <v>133</v>
      </c>
      <c r="AC453" s="26">
        <f t="shared" si="144"/>
        <v>3.3653846153846154</v>
      </c>
      <c r="AD453" s="48">
        <f t="shared" si="145"/>
        <v>3819</v>
      </c>
      <c r="AE453" s="52">
        <v>6</v>
      </c>
      <c r="AF453" s="52" t="s">
        <v>53</v>
      </c>
      <c r="AG453" s="52" t="s">
        <v>54</v>
      </c>
      <c r="AH453" s="27">
        <v>3</v>
      </c>
      <c r="AI453" s="21" t="s">
        <v>55</v>
      </c>
      <c r="AJ453" s="48">
        <v>667</v>
      </c>
      <c r="AK453" s="29">
        <f t="shared" si="146"/>
        <v>16.877530364372468</v>
      </c>
      <c r="AL453" s="48">
        <v>74</v>
      </c>
      <c r="AM453" s="48">
        <f t="shared" si="147"/>
        <v>3078</v>
      </c>
      <c r="AN453" s="51">
        <f t="shared" si="148"/>
        <v>80.597014925373131</v>
      </c>
    </row>
    <row r="454" spans="1:40" x14ac:dyDescent="0.3">
      <c r="A454" s="47">
        <v>43710</v>
      </c>
      <c r="B454" s="48" t="s">
        <v>116</v>
      </c>
      <c r="C454" s="48">
        <v>5</v>
      </c>
      <c r="D454" s="2" t="s">
        <v>45</v>
      </c>
      <c r="E454" s="47">
        <v>43250</v>
      </c>
      <c r="F454" s="47">
        <f t="shared" si="149"/>
        <v>43417</v>
      </c>
      <c r="G454" s="48">
        <v>3200</v>
      </c>
      <c r="H454" s="48">
        <v>3184</v>
      </c>
      <c r="I454" s="48">
        <f t="shared" si="151"/>
        <v>16</v>
      </c>
      <c r="J454" s="48">
        <v>3184</v>
      </c>
      <c r="K454" s="48">
        <v>40</v>
      </c>
      <c r="L454" s="47">
        <v>43711</v>
      </c>
      <c r="M454" s="47">
        <f t="shared" si="150"/>
        <v>43739</v>
      </c>
      <c r="N454" s="49">
        <f t="shared" si="138"/>
        <v>65.857142857142861</v>
      </c>
      <c r="O454" s="18" t="s">
        <v>196</v>
      </c>
      <c r="P454" s="50">
        <f t="shared" si="139"/>
        <v>1</v>
      </c>
      <c r="Q454" s="48">
        <v>6</v>
      </c>
      <c r="R454" s="48" t="s">
        <v>44</v>
      </c>
      <c r="S454" s="28" t="s">
        <v>46</v>
      </c>
      <c r="T454" s="48">
        <v>1</v>
      </c>
      <c r="U454" s="48">
        <v>142</v>
      </c>
      <c r="V454" s="51">
        <f t="shared" si="140"/>
        <v>4.4597989949748742</v>
      </c>
      <c r="W454" s="50">
        <f t="shared" si="141"/>
        <v>3042</v>
      </c>
      <c r="X454" s="35">
        <f t="shared" si="142"/>
        <v>95.540201005025125</v>
      </c>
      <c r="Y454" s="48">
        <v>151</v>
      </c>
      <c r="Z454" s="36">
        <f t="shared" si="143"/>
        <v>4.7424623115577891</v>
      </c>
      <c r="AA454" s="48">
        <f t="shared" si="136"/>
        <v>2891</v>
      </c>
      <c r="AB454" s="48">
        <v>135</v>
      </c>
      <c r="AC454" s="26">
        <f t="shared" si="144"/>
        <v>4.6696644759598751</v>
      </c>
      <c r="AD454" s="48">
        <f t="shared" si="145"/>
        <v>2756</v>
      </c>
      <c r="AE454" s="52">
        <v>1</v>
      </c>
      <c r="AF454" s="52" t="s">
        <v>42</v>
      </c>
      <c r="AG454" s="52" t="s">
        <v>54</v>
      </c>
      <c r="AH454" s="27">
        <v>2</v>
      </c>
      <c r="AI454" s="21" t="s">
        <v>43</v>
      </c>
      <c r="AJ454" s="48">
        <v>484</v>
      </c>
      <c r="AK454" s="29">
        <f t="shared" si="146"/>
        <v>16.741611898996887</v>
      </c>
      <c r="AL454" s="48">
        <v>68</v>
      </c>
      <c r="AM454" s="48">
        <f t="shared" si="147"/>
        <v>2204</v>
      </c>
      <c r="AN454" s="51">
        <f t="shared" si="148"/>
        <v>79.970972423802607</v>
      </c>
    </row>
    <row r="455" spans="1:40" ht="24" x14ac:dyDescent="0.3">
      <c r="A455" s="15">
        <v>43710</v>
      </c>
      <c r="B455" s="30" t="s">
        <v>124</v>
      </c>
      <c r="C455" s="2">
        <v>11</v>
      </c>
      <c r="D455" s="2" t="s">
        <v>48</v>
      </c>
      <c r="E455" s="15">
        <v>43250</v>
      </c>
      <c r="F455" s="15">
        <f t="shared" si="149"/>
        <v>43417</v>
      </c>
      <c r="G455" s="32">
        <v>5588</v>
      </c>
      <c r="H455" s="32">
        <v>5569</v>
      </c>
      <c r="I455" s="32">
        <f t="shared" si="151"/>
        <v>19</v>
      </c>
      <c r="J455" s="16">
        <v>5569</v>
      </c>
      <c r="K455" s="16">
        <v>40</v>
      </c>
      <c r="L455" s="33">
        <v>43711</v>
      </c>
      <c r="M455" s="33">
        <f t="shared" si="150"/>
        <v>43739</v>
      </c>
      <c r="N455" s="4">
        <f t="shared" si="138"/>
        <v>65.857142857142861</v>
      </c>
      <c r="O455" s="18" t="s">
        <v>196</v>
      </c>
      <c r="P455" s="19">
        <f t="shared" si="139"/>
        <v>1</v>
      </c>
      <c r="Q455" s="2" t="s">
        <v>137</v>
      </c>
      <c r="R455" s="2" t="s">
        <v>44</v>
      </c>
      <c r="S455" s="28" t="s">
        <v>46</v>
      </c>
      <c r="T455" s="2">
        <v>1</v>
      </c>
      <c r="U455" s="16">
        <v>118</v>
      </c>
      <c r="V455" s="34">
        <f t="shared" si="140"/>
        <v>2.1188723289639073</v>
      </c>
      <c r="W455" s="23">
        <f t="shared" si="141"/>
        <v>5451</v>
      </c>
      <c r="X455" s="35">
        <f t="shared" si="142"/>
        <v>97.881127671036097</v>
      </c>
      <c r="Y455" s="16">
        <v>469</v>
      </c>
      <c r="Z455" s="36">
        <f t="shared" si="143"/>
        <v>8.421619680373496</v>
      </c>
      <c r="AA455" s="16">
        <f t="shared" si="136"/>
        <v>4982</v>
      </c>
      <c r="AB455" s="16">
        <v>296</v>
      </c>
      <c r="AC455" s="26">
        <f t="shared" si="144"/>
        <v>5.9413890004014451</v>
      </c>
      <c r="AD455" s="16">
        <f t="shared" si="145"/>
        <v>4686</v>
      </c>
      <c r="AE455" s="20">
        <v>5</v>
      </c>
      <c r="AF455" s="20" t="s">
        <v>53</v>
      </c>
      <c r="AG455" s="27" t="s">
        <v>54</v>
      </c>
      <c r="AH455" s="27">
        <v>3</v>
      </c>
      <c r="AI455" s="21" t="s">
        <v>55</v>
      </c>
      <c r="AJ455" s="16">
        <v>791</v>
      </c>
      <c r="AK455" s="29">
        <f t="shared" si="146"/>
        <v>15.877157767964674</v>
      </c>
      <c r="AL455" s="16">
        <v>121</v>
      </c>
      <c r="AM455" s="16">
        <f t="shared" si="147"/>
        <v>3774</v>
      </c>
      <c r="AN455" s="34">
        <f t="shared" si="148"/>
        <v>80.537772087067864</v>
      </c>
    </row>
    <row r="456" spans="1:40" x14ac:dyDescent="0.3">
      <c r="A456" s="15">
        <v>43598</v>
      </c>
      <c r="B456" s="2" t="s">
        <v>58</v>
      </c>
      <c r="C456" s="2">
        <v>1</v>
      </c>
      <c r="D456" s="2" t="s">
        <v>54</v>
      </c>
      <c r="E456" s="15">
        <v>43137</v>
      </c>
      <c r="F456" s="15">
        <f t="shared" si="149"/>
        <v>43304</v>
      </c>
      <c r="G456" s="32"/>
      <c r="H456" s="32"/>
      <c r="I456" s="32"/>
      <c r="J456" s="16">
        <v>5803</v>
      </c>
      <c r="K456" s="16" t="s">
        <v>136</v>
      </c>
      <c r="L456" s="33">
        <v>43601</v>
      </c>
      <c r="M456" s="33">
        <f t="shared" si="150"/>
        <v>43629</v>
      </c>
      <c r="N456" s="4">
        <f t="shared" si="138"/>
        <v>66.285714285714292</v>
      </c>
      <c r="O456" s="18" t="s">
        <v>196</v>
      </c>
      <c r="P456" s="19">
        <f t="shared" si="139"/>
        <v>3</v>
      </c>
      <c r="Q456" s="2">
        <v>11</v>
      </c>
      <c r="R456" s="2" t="s">
        <v>44</v>
      </c>
      <c r="S456" s="28" t="s">
        <v>46</v>
      </c>
      <c r="T456" s="2">
        <v>1</v>
      </c>
      <c r="U456" s="16">
        <v>207</v>
      </c>
      <c r="V456" s="34">
        <f t="shared" si="140"/>
        <v>3.5671204549371014</v>
      </c>
      <c r="W456" s="23">
        <f t="shared" si="141"/>
        <v>5596</v>
      </c>
      <c r="X456" s="35">
        <f t="shared" si="142"/>
        <v>96.432879545062903</v>
      </c>
      <c r="Y456" s="16">
        <v>320</v>
      </c>
      <c r="Z456" s="36">
        <f t="shared" si="143"/>
        <v>5.5143891090815096</v>
      </c>
      <c r="AA456" s="16">
        <f t="shared" si="136"/>
        <v>5276</v>
      </c>
      <c r="AB456" s="32">
        <v>186</v>
      </c>
      <c r="AC456" s="26">
        <f t="shared" si="144"/>
        <v>3.5253980288097044</v>
      </c>
      <c r="AD456" s="32">
        <f t="shared" si="145"/>
        <v>5090</v>
      </c>
      <c r="AE456" s="20" t="s">
        <v>120</v>
      </c>
      <c r="AF456" s="20" t="s">
        <v>44</v>
      </c>
      <c r="AG456" s="27" t="s">
        <v>45</v>
      </c>
      <c r="AH456" s="27">
        <v>1</v>
      </c>
      <c r="AI456" s="28" t="s">
        <v>46</v>
      </c>
      <c r="AJ456" s="16">
        <v>456</v>
      </c>
      <c r="AK456" s="29">
        <f t="shared" si="146"/>
        <v>8.6429112964366936</v>
      </c>
      <c r="AL456" s="16">
        <v>205</v>
      </c>
      <c r="AM456" s="16">
        <f t="shared" si="147"/>
        <v>4429</v>
      </c>
      <c r="AN456" s="34">
        <f t="shared" si="148"/>
        <v>87.013752455795682</v>
      </c>
    </row>
    <row r="457" spans="1:40" ht="24" x14ac:dyDescent="0.3">
      <c r="A457" s="15">
        <v>43589</v>
      </c>
      <c r="B457" s="2" t="s">
        <v>182</v>
      </c>
      <c r="C457" s="2">
        <v>3</v>
      </c>
      <c r="D457" s="2" t="s">
        <v>45</v>
      </c>
      <c r="E457" s="15">
        <v>43126</v>
      </c>
      <c r="F457" s="15">
        <f t="shared" si="149"/>
        <v>43293</v>
      </c>
      <c r="G457" s="32">
        <v>8300</v>
      </c>
      <c r="H457" s="32">
        <v>8285</v>
      </c>
      <c r="I457" s="32">
        <f>SUM(G457-H457)</f>
        <v>15</v>
      </c>
      <c r="J457" s="16">
        <v>8285</v>
      </c>
      <c r="K457" s="16">
        <v>23</v>
      </c>
      <c r="L457" s="33">
        <v>43592</v>
      </c>
      <c r="M457" s="33">
        <f t="shared" si="150"/>
        <v>43620</v>
      </c>
      <c r="N457" s="4">
        <f t="shared" si="138"/>
        <v>66.571428571428569</v>
      </c>
      <c r="O457" s="18" t="s">
        <v>196</v>
      </c>
      <c r="P457" s="19">
        <f t="shared" si="139"/>
        <v>3</v>
      </c>
      <c r="Q457" s="2">
        <v>8</v>
      </c>
      <c r="R457" s="2" t="s">
        <v>42</v>
      </c>
      <c r="S457" s="21" t="s">
        <v>43</v>
      </c>
      <c r="T457" s="2">
        <v>2</v>
      </c>
      <c r="U457" s="16">
        <v>336</v>
      </c>
      <c r="V457" s="34">
        <f t="shared" si="140"/>
        <v>4.0555220277610138</v>
      </c>
      <c r="W457" s="23">
        <f t="shared" si="141"/>
        <v>7949</v>
      </c>
      <c r="X457" s="35">
        <f t="shared" si="142"/>
        <v>95.944477972238985</v>
      </c>
      <c r="Y457" s="16">
        <v>481</v>
      </c>
      <c r="Z457" s="36">
        <f t="shared" si="143"/>
        <v>5.8056729028364513</v>
      </c>
      <c r="AA457" s="16">
        <f t="shared" si="136"/>
        <v>7468</v>
      </c>
      <c r="AB457" s="32">
        <v>157</v>
      </c>
      <c r="AC457" s="26">
        <f t="shared" si="144"/>
        <v>2.1023031601499733</v>
      </c>
      <c r="AD457" s="32">
        <f t="shared" si="145"/>
        <v>7311</v>
      </c>
      <c r="AE457" s="20">
        <v>6</v>
      </c>
      <c r="AF457" s="20" t="s">
        <v>53</v>
      </c>
      <c r="AG457" s="27" t="s">
        <v>54</v>
      </c>
      <c r="AH457" s="27">
        <v>3</v>
      </c>
      <c r="AI457" s="21" t="s">
        <v>55</v>
      </c>
      <c r="AJ457" s="16">
        <v>633</v>
      </c>
      <c r="AK457" s="29">
        <f t="shared" si="146"/>
        <v>8.4761649705409745</v>
      </c>
      <c r="AL457" s="16">
        <v>327</v>
      </c>
      <c r="AM457" s="16">
        <f t="shared" si="147"/>
        <v>6351</v>
      </c>
      <c r="AN457" s="34">
        <f t="shared" si="148"/>
        <v>86.869101354123927</v>
      </c>
    </row>
    <row r="458" spans="1:40" x14ac:dyDescent="0.3">
      <c r="A458" s="15">
        <v>43626</v>
      </c>
      <c r="B458" s="30" t="s">
        <v>172</v>
      </c>
      <c r="C458" s="2">
        <v>8</v>
      </c>
      <c r="D458" s="2" t="s">
        <v>48</v>
      </c>
      <c r="E458" s="15">
        <v>43168</v>
      </c>
      <c r="F458" s="15">
        <f t="shared" si="149"/>
        <v>43335</v>
      </c>
      <c r="G458" s="32">
        <v>4840</v>
      </c>
      <c r="H458" s="32">
        <v>4808</v>
      </c>
      <c r="I458" s="32">
        <f>SUM(G458-H458)</f>
        <v>32</v>
      </c>
      <c r="J458" s="16">
        <v>4808</v>
      </c>
      <c r="K458" s="16">
        <v>29</v>
      </c>
      <c r="L458" s="33">
        <v>43634</v>
      </c>
      <c r="M458" s="33">
        <f t="shared" si="150"/>
        <v>43662</v>
      </c>
      <c r="N458" s="4">
        <f t="shared" si="138"/>
        <v>66.571428571428569</v>
      </c>
      <c r="O458" s="18" t="s">
        <v>196</v>
      </c>
      <c r="P458" s="19">
        <f t="shared" si="139"/>
        <v>8</v>
      </c>
      <c r="Q458" s="2">
        <v>3</v>
      </c>
      <c r="R458" s="2" t="s">
        <v>44</v>
      </c>
      <c r="S458" s="28" t="s">
        <v>46</v>
      </c>
      <c r="T458" s="2">
        <v>1</v>
      </c>
      <c r="U458" s="16">
        <v>564</v>
      </c>
      <c r="V458" s="34">
        <f t="shared" si="140"/>
        <v>11.73044925124792</v>
      </c>
      <c r="W458" s="23">
        <f t="shared" si="141"/>
        <v>4244</v>
      </c>
      <c r="X458" s="35">
        <f t="shared" si="142"/>
        <v>88.269550748752081</v>
      </c>
      <c r="Y458" s="16">
        <v>388</v>
      </c>
      <c r="Z458" s="36">
        <f t="shared" si="143"/>
        <v>8.0698835274542429</v>
      </c>
      <c r="AA458" s="16">
        <f t="shared" si="136"/>
        <v>3856</v>
      </c>
      <c r="AB458" s="32">
        <v>170</v>
      </c>
      <c r="AC458" s="26">
        <f t="shared" si="144"/>
        <v>4.4087136929460584</v>
      </c>
      <c r="AD458" s="32">
        <f t="shared" si="145"/>
        <v>3686</v>
      </c>
      <c r="AE458" s="20">
        <v>4</v>
      </c>
      <c r="AF458" s="20" t="s">
        <v>42</v>
      </c>
      <c r="AG458" s="27" t="s">
        <v>54</v>
      </c>
      <c r="AH458" s="27">
        <v>2</v>
      </c>
      <c r="AI458" s="21" t="s">
        <v>43</v>
      </c>
      <c r="AJ458" s="16">
        <v>338</v>
      </c>
      <c r="AK458" s="29">
        <f t="shared" si="146"/>
        <v>8.7655601659751046</v>
      </c>
      <c r="AL458" s="16">
        <v>81</v>
      </c>
      <c r="AM458" s="16">
        <f t="shared" si="147"/>
        <v>3267</v>
      </c>
      <c r="AN458" s="34">
        <f t="shared" si="148"/>
        <v>88.632664134563214</v>
      </c>
    </row>
    <row r="459" spans="1:40" x14ac:dyDescent="0.3">
      <c r="A459" s="15">
        <v>43612</v>
      </c>
      <c r="B459" s="30" t="s">
        <v>175</v>
      </c>
      <c r="C459" s="30">
        <v>22</v>
      </c>
      <c r="D459" s="30" t="s">
        <v>176</v>
      </c>
      <c r="E459" s="31">
        <v>43147</v>
      </c>
      <c r="F459" s="15">
        <f t="shared" si="149"/>
        <v>43314</v>
      </c>
      <c r="G459" s="32">
        <v>7200</v>
      </c>
      <c r="H459" s="32">
        <v>7180</v>
      </c>
      <c r="I459" s="32">
        <f>SUM(G459-H459)</f>
        <v>20</v>
      </c>
      <c r="J459" s="16">
        <v>7180</v>
      </c>
      <c r="K459" s="16">
        <v>26</v>
      </c>
      <c r="L459" s="33">
        <v>43613</v>
      </c>
      <c r="M459" s="33">
        <f t="shared" si="150"/>
        <v>43641</v>
      </c>
      <c r="N459" s="4">
        <f t="shared" si="138"/>
        <v>66.571428571428569</v>
      </c>
      <c r="O459" s="18" t="s">
        <v>196</v>
      </c>
      <c r="P459" s="19">
        <f t="shared" si="139"/>
        <v>1</v>
      </c>
      <c r="Q459" s="2" t="s">
        <v>161</v>
      </c>
      <c r="R459" s="2" t="s">
        <v>44</v>
      </c>
      <c r="S459" s="28" t="s">
        <v>46</v>
      </c>
      <c r="T459" s="2">
        <v>1</v>
      </c>
      <c r="U459" s="16">
        <v>319</v>
      </c>
      <c r="V459" s="34">
        <f t="shared" si="140"/>
        <v>4.4428969359331472</v>
      </c>
      <c r="W459" s="23">
        <f t="shared" si="141"/>
        <v>6861</v>
      </c>
      <c r="X459" s="35">
        <f t="shared" si="142"/>
        <v>95.557103064066851</v>
      </c>
      <c r="Y459" s="16">
        <v>722</v>
      </c>
      <c r="Z459" s="36">
        <f t="shared" si="143"/>
        <v>10.055710306406686</v>
      </c>
      <c r="AA459" s="16">
        <f t="shared" si="136"/>
        <v>6139</v>
      </c>
      <c r="AB459" s="32">
        <v>1303</v>
      </c>
      <c r="AC459" s="26">
        <f t="shared" si="144"/>
        <v>21.224955204430689</v>
      </c>
      <c r="AD459" s="32">
        <f t="shared" si="145"/>
        <v>4836</v>
      </c>
      <c r="AE459" s="20">
        <v>4</v>
      </c>
      <c r="AF459" s="20" t="s">
        <v>42</v>
      </c>
      <c r="AG459" s="27" t="s">
        <v>54</v>
      </c>
      <c r="AH459" s="27">
        <v>2</v>
      </c>
      <c r="AI459" s="21" t="s">
        <v>43</v>
      </c>
      <c r="AJ459" s="16">
        <v>462</v>
      </c>
      <c r="AK459" s="29">
        <f t="shared" si="146"/>
        <v>7.5256556442417333</v>
      </c>
      <c r="AL459" s="16">
        <v>132</v>
      </c>
      <c r="AM459" s="16">
        <f t="shared" si="147"/>
        <v>4242</v>
      </c>
      <c r="AN459" s="34">
        <f t="shared" si="148"/>
        <v>87.717121588089327</v>
      </c>
    </row>
    <row r="460" spans="1:40" x14ac:dyDescent="0.3">
      <c r="A460" s="15">
        <v>43677</v>
      </c>
      <c r="B460" s="2" t="s">
        <v>150</v>
      </c>
      <c r="C460" s="2">
        <v>13</v>
      </c>
      <c r="D460" s="2" t="s">
        <v>62</v>
      </c>
      <c r="E460" s="15">
        <v>43215</v>
      </c>
      <c r="F460" s="15">
        <f t="shared" si="149"/>
        <v>43382</v>
      </c>
      <c r="G460" s="32"/>
      <c r="H460" s="32"/>
      <c r="I460" s="32"/>
      <c r="J460" s="16">
        <v>6795</v>
      </c>
      <c r="K460" s="16">
        <v>36</v>
      </c>
      <c r="L460" s="33">
        <v>43682</v>
      </c>
      <c r="M460" s="33">
        <f>SUM(L460+29)</f>
        <v>43711</v>
      </c>
      <c r="N460" s="4">
        <f t="shared" si="138"/>
        <v>66.714285714285708</v>
      </c>
      <c r="O460" s="18" t="s">
        <v>196</v>
      </c>
      <c r="P460" s="19">
        <f t="shared" si="139"/>
        <v>5</v>
      </c>
      <c r="Q460" s="2">
        <v>4</v>
      </c>
      <c r="R460" s="2" t="s">
        <v>44</v>
      </c>
      <c r="S460" s="28" t="s">
        <v>46</v>
      </c>
      <c r="T460" s="2">
        <v>1</v>
      </c>
      <c r="U460" s="16">
        <v>338</v>
      </c>
      <c r="V460" s="34">
        <f t="shared" si="140"/>
        <v>4.9742457689477559</v>
      </c>
      <c r="W460" s="23">
        <f t="shared" si="141"/>
        <v>6457</v>
      </c>
      <c r="X460" s="35">
        <f t="shared" si="142"/>
        <v>95.025754231052247</v>
      </c>
      <c r="Y460" s="16">
        <v>320</v>
      </c>
      <c r="Z460" s="36">
        <f t="shared" si="143"/>
        <v>4.7093451066960998</v>
      </c>
      <c r="AA460" s="16">
        <f t="shared" si="136"/>
        <v>6137</v>
      </c>
      <c r="AB460" s="32">
        <v>0</v>
      </c>
      <c r="AC460" s="26">
        <f t="shared" si="144"/>
        <v>0</v>
      </c>
      <c r="AD460" s="32">
        <f t="shared" si="145"/>
        <v>6137</v>
      </c>
      <c r="AE460" s="20" t="s">
        <v>81</v>
      </c>
      <c r="AF460" s="20" t="s">
        <v>42</v>
      </c>
      <c r="AG460" s="27" t="s">
        <v>54</v>
      </c>
      <c r="AH460" s="27">
        <v>2</v>
      </c>
      <c r="AI460" s="21" t="s">
        <v>43</v>
      </c>
      <c r="AJ460" s="16">
        <v>1311</v>
      </c>
      <c r="AK460" s="29">
        <f t="shared" si="146"/>
        <v>21.362229102167184</v>
      </c>
      <c r="AL460" s="16">
        <v>135</v>
      </c>
      <c r="AM460" s="16">
        <f t="shared" si="147"/>
        <v>4691</v>
      </c>
      <c r="AN460" s="34">
        <f t="shared" si="148"/>
        <v>76.437999022323609</v>
      </c>
    </row>
    <row r="461" spans="1:40" x14ac:dyDescent="0.3">
      <c r="A461" s="15">
        <v>43675</v>
      </c>
      <c r="B461" s="2" t="s">
        <v>150</v>
      </c>
      <c r="C461" s="2">
        <v>13</v>
      </c>
      <c r="D461" s="2" t="s">
        <v>62</v>
      </c>
      <c r="E461" s="15">
        <v>43215</v>
      </c>
      <c r="F461" s="15">
        <f t="shared" si="149"/>
        <v>43382</v>
      </c>
      <c r="G461" s="32"/>
      <c r="H461" s="32"/>
      <c r="I461" s="32"/>
      <c r="J461" s="16">
        <v>7095</v>
      </c>
      <c r="K461" s="16">
        <v>36</v>
      </c>
      <c r="L461" s="33">
        <v>43682</v>
      </c>
      <c r="M461" s="33">
        <f>SUM(L461+29)</f>
        <v>43711</v>
      </c>
      <c r="N461" s="4">
        <f t="shared" si="138"/>
        <v>66.714285714285708</v>
      </c>
      <c r="O461" s="18" t="s">
        <v>196</v>
      </c>
      <c r="P461" s="19">
        <f t="shared" si="139"/>
        <v>7</v>
      </c>
      <c r="Q461" s="2">
        <v>7</v>
      </c>
      <c r="R461" s="2" t="s">
        <v>42</v>
      </c>
      <c r="S461" s="21" t="s">
        <v>43</v>
      </c>
      <c r="T461" s="2">
        <v>2</v>
      </c>
      <c r="U461" s="16">
        <v>300</v>
      </c>
      <c r="V461" s="34">
        <f t="shared" si="140"/>
        <v>4.2283298097251585</v>
      </c>
      <c r="W461" s="23">
        <f t="shared" si="141"/>
        <v>6795</v>
      </c>
      <c r="X461" s="35">
        <f t="shared" si="142"/>
        <v>95.771670190274833</v>
      </c>
      <c r="Y461" s="16">
        <v>428</v>
      </c>
      <c r="Z461" s="36">
        <f t="shared" si="143"/>
        <v>6.0324171952078922</v>
      </c>
      <c r="AA461" s="16">
        <f t="shared" si="136"/>
        <v>6367</v>
      </c>
      <c r="AB461" s="32">
        <v>392</v>
      </c>
      <c r="AC461" s="26">
        <f t="shared" si="144"/>
        <v>6.1567457201193658</v>
      </c>
      <c r="AD461" s="32">
        <f t="shared" si="145"/>
        <v>5975</v>
      </c>
      <c r="AE461" s="20">
        <v>4</v>
      </c>
      <c r="AF461" s="20" t="s">
        <v>42</v>
      </c>
      <c r="AG461" s="27" t="s">
        <v>54</v>
      </c>
      <c r="AH461" s="27">
        <v>2</v>
      </c>
      <c r="AI461" s="21" t="s">
        <v>43</v>
      </c>
      <c r="AJ461" s="16">
        <v>867</v>
      </c>
      <c r="AK461" s="29">
        <f t="shared" si="146"/>
        <v>13.617088110570128</v>
      </c>
      <c r="AL461" s="16">
        <v>225</v>
      </c>
      <c r="AM461" s="16">
        <f t="shared" si="147"/>
        <v>4883</v>
      </c>
      <c r="AN461" s="34">
        <f t="shared" si="148"/>
        <v>81.723849372384933</v>
      </c>
    </row>
    <row r="462" spans="1:40" x14ac:dyDescent="0.3">
      <c r="A462" s="63">
        <v>43714</v>
      </c>
      <c r="B462" s="48" t="s">
        <v>116</v>
      </c>
      <c r="C462" s="48">
        <v>5</v>
      </c>
      <c r="D462" s="2" t="s">
        <v>45</v>
      </c>
      <c r="E462" s="47">
        <v>43250</v>
      </c>
      <c r="F462" s="47">
        <f t="shared" si="149"/>
        <v>43417</v>
      </c>
      <c r="G462" s="52">
        <v>4300</v>
      </c>
      <c r="H462" s="52">
        <v>4287</v>
      </c>
      <c r="I462" s="52">
        <f>SUM(G462-H462)</f>
        <v>13</v>
      </c>
      <c r="J462" s="64">
        <v>4287</v>
      </c>
      <c r="K462" s="52">
        <v>41</v>
      </c>
      <c r="L462" s="63">
        <v>43718</v>
      </c>
      <c r="M462" s="47">
        <f t="shared" ref="M462:M516" si="152">SUM(L462+28)</f>
        <v>43746</v>
      </c>
      <c r="N462" s="49">
        <f t="shared" si="138"/>
        <v>66.857142857142861</v>
      </c>
      <c r="O462" s="18" t="s">
        <v>196</v>
      </c>
      <c r="P462" s="50">
        <f t="shared" si="139"/>
        <v>4</v>
      </c>
      <c r="Q462" s="52">
        <v>9</v>
      </c>
      <c r="R462" s="52" t="s">
        <v>42</v>
      </c>
      <c r="S462" s="21" t="s">
        <v>43</v>
      </c>
      <c r="T462" s="48">
        <v>2</v>
      </c>
      <c r="U462" s="64">
        <v>204</v>
      </c>
      <c r="V462" s="65">
        <f t="shared" si="140"/>
        <v>4.7585724282715187</v>
      </c>
      <c r="W462" s="50">
        <f t="shared" si="141"/>
        <v>4083</v>
      </c>
      <c r="X462" s="24">
        <f t="shared" si="142"/>
        <v>95.24142757172848</v>
      </c>
      <c r="Y462" s="64">
        <v>280</v>
      </c>
      <c r="Z462" s="25">
        <f t="shared" si="143"/>
        <v>6.5313739211569866</v>
      </c>
      <c r="AA462" s="52">
        <f t="shared" si="136"/>
        <v>3803</v>
      </c>
      <c r="AB462" s="64">
        <v>70</v>
      </c>
      <c r="AC462" s="26">
        <f t="shared" si="144"/>
        <v>1.8406521167499343</v>
      </c>
      <c r="AD462" s="52">
        <f t="shared" si="145"/>
        <v>3733</v>
      </c>
      <c r="AE462" s="52" t="s">
        <v>81</v>
      </c>
      <c r="AF462" s="52" t="s">
        <v>42</v>
      </c>
      <c r="AG462" s="52" t="s">
        <v>54</v>
      </c>
      <c r="AH462" s="27">
        <v>2</v>
      </c>
      <c r="AI462" s="21" t="s">
        <v>43</v>
      </c>
      <c r="AJ462" s="64">
        <v>85</v>
      </c>
      <c r="AK462" s="29">
        <f t="shared" si="146"/>
        <v>2.2350775703392061</v>
      </c>
      <c r="AL462" s="64">
        <v>583</v>
      </c>
      <c r="AM462" s="52">
        <f t="shared" si="147"/>
        <v>3065</v>
      </c>
      <c r="AN462" s="65">
        <f t="shared" si="148"/>
        <v>82.105545137958742</v>
      </c>
    </row>
    <row r="463" spans="1:40" x14ac:dyDescent="0.3">
      <c r="A463" s="15">
        <v>43605</v>
      </c>
      <c r="B463" s="2" t="s">
        <v>58</v>
      </c>
      <c r="C463" s="2">
        <v>1</v>
      </c>
      <c r="D463" s="2" t="s">
        <v>54</v>
      </c>
      <c r="E463" s="15">
        <v>43137</v>
      </c>
      <c r="F463" s="15">
        <f t="shared" si="149"/>
        <v>43304</v>
      </c>
      <c r="G463" s="32">
        <v>7700</v>
      </c>
      <c r="H463" s="32">
        <v>7685</v>
      </c>
      <c r="I463" s="32">
        <f>SUM(G463-H463)</f>
        <v>15</v>
      </c>
      <c r="J463" s="16">
        <v>7685</v>
      </c>
      <c r="K463" s="16">
        <v>25</v>
      </c>
      <c r="L463" s="33">
        <v>43606</v>
      </c>
      <c r="M463" s="33">
        <f t="shared" si="152"/>
        <v>43634</v>
      </c>
      <c r="N463" s="4">
        <f t="shared" si="138"/>
        <v>67</v>
      </c>
      <c r="O463" s="18" t="s">
        <v>196</v>
      </c>
      <c r="P463" s="19">
        <f t="shared" si="139"/>
        <v>1</v>
      </c>
      <c r="Q463" s="2">
        <v>8</v>
      </c>
      <c r="R463" s="2" t="s">
        <v>42</v>
      </c>
      <c r="S463" s="21" t="s">
        <v>43</v>
      </c>
      <c r="T463" s="2">
        <v>2</v>
      </c>
      <c r="U463" s="16">
        <v>329</v>
      </c>
      <c r="V463" s="34">
        <f t="shared" si="140"/>
        <v>4.2810670136629803</v>
      </c>
      <c r="W463" s="23">
        <f t="shared" si="141"/>
        <v>7356</v>
      </c>
      <c r="X463" s="35">
        <f t="shared" si="142"/>
        <v>95.718932986337023</v>
      </c>
      <c r="Y463" s="16">
        <v>379</v>
      </c>
      <c r="Z463" s="36">
        <f t="shared" si="143"/>
        <v>4.9316851008458036</v>
      </c>
      <c r="AA463" s="16">
        <f t="shared" si="136"/>
        <v>6977</v>
      </c>
      <c r="AB463" s="32">
        <v>257</v>
      </c>
      <c r="AC463" s="26">
        <f t="shared" si="144"/>
        <v>3.6835316038411925</v>
      </c>
      <c r="AD463" s="32">
        <f t="shared" si="145"/>
        <v>6720</v>
      </c>
      <c r="AE463" s="20" t="s">
        <v>81</v>
      </c>
      <c r="AF463" s="20" t="s">
        <v>42</v>
      </c>
      <c r="AG463" s="27" t="s">
        <v>54</v>
      </c>
      <c r="AH463" s="27">
        <v>2</v>
      </c>
      <c r="AI463" s="21" t="s">
        <v>43</v>
      </c>
      <c r="AJ463" s="16">
        <v>642</v>
      </c>
      <c r="AK463" s="29">
        <f t="shared" si="146"/>
        <v>9.2016626057044579</v>
      </c>
      <c r="AL463" s="16">
        <v>192</v>
      </c>
      <c r="AM463" s="16">
        <f t="shared" si="147"/>
        <v>5886</v>
      </c>
      <c r="AN463" s="34">
        <f t="shared" si="148"/>
        <v>87.589285714285708</v>
      </c>
    </row>
    <row r="464" spans="1:40" x14ac:dyDescent="0.3">
      <c r="A464" s="63">
        <v>43717</v>
      </c>
      <c r="B464" s="48" t="s">
        <v>116</v>
      </c>
      <c r="C464" s="48">
        <v>5</v>
      </c>
      <c r="D464" s="2" t="s">
        <v>45</v>
      </c>
      <c r="E464" s="47">
        <v>43250</v>
      </c>
      <c r="F464" s="47">
        <f t="shared" si="149"/>
        <v>43417</v>
      </c>
      <c r="G464" s="52">
        <v>3000</v>
      </c>
      <c r="H464" s="52">
        <v>2990</v>
      </c>
      <c r="I464" s="52">
        <f>SUM(G464-H464)</f>
        <v>10</v>
      </c>
      <c r="J464" s="52">
        <v>2990</v>
      </c>
      <c r="K464" s="52" t="s">
        <v>112</v>
      </c>
      <c r="L464" s="47">
        <v>43720</v>
      </c>
      <c r="M464" s="47">
        <f t="shared" si="152"/>
        <v>43748</v>
      </c>
      <c r="N464" s="49">
        <f t="shared" si="138"/>
        <v>67.142857142857139</v>
      </c>
      <c r="O464" s="18" t="s">
        <v>196</v>
      </c>
      <c r="P464" s="50">
        <f t="shared" si="139"/>
        <v>3</v>
      </c>
      <c r="Q464" s="52">
        <v>5</v>
      </c>
      <c r="R464" s="48" t="s">
        <v>44</v>
      </c>
      <c r="S464" s="28" t="s">
        <v>46</v>
      </c>
      <c r="T464" s="48">
        <v>1</v>
      </c>
      <c r="U464" s="52">
        <v>118</v>
      </c>
      <c r="V464" s="65">
        <f t="shared" si="140"/>
        <v>3.9464882943143813</v>
      </c>
      <c r="W464" s="50">
        <f t="shared" si="141"/>
        <v>2872</v>
      </c>
      <c r="X464" s="24">
        <f t="shared" si="142"/>
        <v>96.053511705685622</v>
      </c>
      <c r="Y464" s="52">
        <v>202</v>
      </c>
      <c r="Z464" s="25">
        <f t="shared" si="143"/>
        <v>6.7558528428093654</v>
      </c>
      <c r="AA464" s="52">
        <f t="shared" si="136"/>
        <v>2670</v>
      </c>
      <c r="AB464" s="52">
        <v>172</v>
      </c>
      <c r="AC464" s="26">
        <f t="shared" si="144"/>
        <v>6.4419475655430709</v>
      </c>
      <c r="AD464" s="52">
        <f t="shared" si="145"/>
        <v>2498</v>
      </c>
      <c r="AE464" s="52">
        <v>5</v>
      </c>
      <c r="AF464" s="52" t="s">
        <v>44</v>
      </c>
      <c r="AG464" s="52" t="s">
        <v>45</v>
      </c>
      <c r="AH464" s="27">
        <v>1</v>
      </c>
      <c r="AI464" s="28" t="s">
        <v>46</v>
      </c>
      <c r="AJ464" s="52">
        <v>321</v>
      </c>
      <c r="AK464" s="29">
        <f t="shared" si="146"/>
        <v>12.02247191011236</v>
      </c>
      <c r="AL464" s="52">
        <v>67</v>
      </c>
      <c r="AM464" s="52">
        <f t="shared" si="147"/>
        <v>2110</v>
      </c>
      <c r="AN464" s="65">
        <f t="shared" si="148"/>
        <v>84.467574059247397</v>
      </c>
    </row>
    <row r="465" spans="1:40" x14ac:dyDescent="0.3">
      <c r="A465" s="46">
        <v>43717</v>
      </c>
      <c r="B465" s="30" t="s">
        <v>124</v>
      </c>
      <c r="C465" s="30">
        <v>11</v>
      </c>
      <c r="D465" s="2" t="s">
        <v>48</v>
      </c>
      <c r="E465" s="15">
        <v>43250</v>
      </c>
      <c r="F465" s="15">
        <f t="shared" si="149"/>
        <v>43417</v>
      </c>
      <c r="G465" s="27">
        <v>5140</v>
      </c>
      <c r="H465" s="27">
        <v>5109</v>
      </c>
      <c r="I465" s="27">
        <f>SUM(G465-H465)</f>
        <v>31</v>
      </c>
      <c r="J465" s="17">
        <v>5109</v>
      </c>
      <c r="K465" s="17" t="s">
        <v>112</v>
      </c>
      <c r="L465" s="15">
        <v>43720</v>
      </c>
      <c r="M465" s="15">
        <f t="shared" si="152"/>
        <v>43748</v>
      </c>
      <c r="N465" s="4">
        <f t="shared" si="138"/>
        <v>67.142857142857139</v>
      </c>
      <c r="O465" s="18" t="s">
        <v>196</v>
      </c>
      <c r="P465" s="19">
        <f t="shared" si="139"/>
        <v>3</v>
      </c>
      <c r="Q465" s="20">
        <v>5</v>
      </c>
      <c r="R465" s="2" t="s">
        <v>44</v>
      </c>
      <c r="S465" s="28" t="s">
        <v>46</v>
      </c>
      <c r="T465" s="2">
        <v>1</v>
      </c>
      <c r="U465" s="17">
        <v>156</v>
      </c>
      <c r="V465" s="22">
        <f t="shared" si="140"/>
        <v>3.0534351145038165</v>
      </c>
      <c r="W465" s="23">
        <f t="shared" si="141"/>
        <v>4953</v>
      </c>
      <c r="X465" s="24">
        <f t="shared" si="142"/>
        <v>96.946564885496173</v>
      </c>
      <c r="Y465" s="17">
        <v>616</v>
      </c>
      <c r="Z465" s="25">
        <f t="shared" si="143"/>
        <v>12.057154041886866</v>
      </c>
      <c r="AA465" s="17">
        <f t="shared" si="136"/>
        <v>4337</v>
      </c>
      <c r="AB465" s="17">
        <v>714</v>
      </c>
      <c r="AC465" s="26">
        <f t="shared" si="144"/>
        <v>16.462992852201982</v>
      </c>
      <c r="AD465" s="17">
        <f t="shared" si="145"/>
        <v>3623</v>
      </c>
      <c r="AE465" s="20">
        <v>4.5</v>
      </c>
      <c r="AF465" s="20" t="s">
        <v>44</v>
      </c>
      <c r="AG465" s="27" t="s">
        <v>45</v>
      </c>
      <c r="AH465" s="27">
        <v>1</v>
      </c>
      <c r="AI465" s="28" t="s">
        <v>46</v>
      </c>
      <c r="AJ465" s="17">
        <v>666</v>
      </c>
      <c r="AK465" s="29">
        <f t="shared" si="146"/>
        <v>15.356237030205211</v>
      </c>
      <c r="AL465" s="17">
        <v>92</v>
      </c>
      <c r="AM465" s="17">
        <f t="shared" si="147"/>
        <v>2865</v>
      </c>
      <c r="AN465" s="22">
        <f t="shared" si="148"/>
        <v>79.078112061827213</v>
      </c>
    </row>
    <row r="466" spans="1:40" x14ac:dyDescent="0.3">
      <c r="A466" s="15">
        <v>43682</v>
      </c>
      <c r="B466" s="2" t="s">
        <v>150</v>
      </c>
      <c r="C466" s="2">
        <v>13</v>
      </c>
      <c r="D466" s="2" t="s">
        <v>62</v>
      </c>
      <c r="E466" s="15">
        <v>43215</v>
      </c>
      <c r="F466" s="15">
        <f t="shared" si="149"/>
        <v>43382</v>
      </c>
      <c r="G466" s="32"/>
      <c r="H466" s="32"/>
      <c r="I466" s="32"/>
      <c r="J466" s="16">
        <v>5763</v>
      </c>
      <c r="K466" s="16" t="s">
        <v>76</v>
      </c>
      <c r="L466" s="33">
        <v>43685</v>
      </c>
      <c r="M466" s="33">
        <f t="shared" si="152"/>
        <v>43713</v>
      </c>
      <c r="N466" s="4">
        <f t="shared" si="138"/>
        <v>67.142857142857139</v>
      </c>
      <c r="O466" s="18" t="s">
        <v>196</v>
      </c>
      <c r="P466" s="19">
        <f t="shared" si="139"/>
        <v>3</v>
      </c>
      <c r="Q466" s="2">
        <v>11</v>
      </c>
      <c r="R466" s="2" t="s">
        <v>44</v>
      </c>
      <c r="S466" s="28" t="s">
        <v>46</v>
      </c>
      <c r="T466" s="2">
        <v>1</v>
      </c>
      <c r="U466" s="16">
        <v>307</v>
      </c>
      <c r="V466" s="34">
        <f t="shared" si="140"/>
        <v>5.3270865868471278</v>
      </c>
      <c r="W466" s="23">
        <f t="shared" si="141"/>
        <v>5456</v>
      </c>
      <c r="X466" s="35">
        <f t="shared" si="142"/>
        <v>94.67291341315287</v>
      </c>
      <c r="Y466" s="16">
        <v>312</v>
      </c>
      <c r="Z466" s="36">
        <f t="shared" si="143"/>
        <v>5.4138469547110883</v>
      </c>
      <c r="AA466" s="16">
        <f t="shared" si="136"/>
        <v>5144</v>
      </c>
      <c r="AB466" s="32">
        <v>227</v>
      </c>
      <c r="AC466" s="26">
        <f t="shared" si="144"/>
        <v>4.4129082426127528</v>
      </c>
      <c r="AD466" s="32">
        <f t="shared" si="145"/>
        <v>4917</v>
      </c>
      <c r="AE466" s="20">
        <v>1</v>
      </c>
      <c r="AF466" s="20" t="s">
        <v>44</v>
      </c>
      <c r="AG466" s="27" t="s">
        <v>45</v>
      </c>
      <c r="AH466" s="27">
        <v>1</v>
      </c>
      <c r="AI466" s="28" t="s">
        <v>46</v>
      </c>
      <c r="AJ466" s="16">
        <v>1101</v>
      </c>
      <c r="AK466" s="29">
        <f t="shared" si="146"/>
        <v>21.403576982892691</v>
      </c>
      <c r="AL466" s="16">
        <v>166</v>
      </c>
      <c r="AM466" s="16">
        <f t="shared" si="147"/>
        <v>3650</v>
      </c>
      <c r="AN466" s="34">
        <f t="shared" si="148"/>
        <v>74.232255440309132</v>
      </c>
    </row>
    <row r="467" spans="1:40" x14ac:dyDescent="0.3">
      <c r="A467" s="15">
        <v>43602</v>
      </c>
      <c r="B467" s="30" t="s">
        <v>141</v>
      </c>
      <c r="C467" s="2">
        <v>16</v>
      </c>
      <c r="D467" s="30" t="s">
        <v>52</v>
      </c>
      <c r="E467" s="15">
        <v>43136</v>
      </c>
      <c r="F467" s="15">
        <f t="shared" si="149"/>
        <v>43303</v>
      </c>
      <c r="G467" s="32">
        <v>13900</v>
      </c>
      <c r="H467" s="32">
        <v>13862</v>
      </c>
      <c r="I467" s="32">
        <f t="shared" ref="I467:I477" si="153">SUM(G467-H467)</f>
        <v>38</v>
      </c>
      <c r="J467" s="16">
        <v>13862</v>
      </c>
      <c r="K467" s="16" t="s">
        <v>142</v>
      </c>
      <c r="L467" s="33">
        <v>43608</v>
      </c>
      <c r="M467" s="33">
        <f t="shared" si="152"/>
        <v>43636</v>
      </c>
      <c r="N467" s="4">
        <f t="shared" si="138"/>
        <v>67.428571428571431</v>
      </c>
      <c r="O467" s="18" t="s">
        <v>196</v>
      </c>
      <c r="P467" s="19">
        <f t="shared" si="139"/>
        <v>6</v>
      </c>
      <c r="Q467" s="2" t="s">
        <v>213</v>
      </c>
      <c r="R467" s="2" t="s">
        <v>44</v>
      </c>
      <c r="S467" s="28" t="s">
        <v>46</v>
      </c>
      <c r="T467" s="2">
        <v>1</v>
      </c>
      <c r="U467" s="16">
        <v>1227</v>
      </c>
      <c r="V467" s="34">
        <f t="shared" si="140"/>
        <v>8.8515365748088293</v>
      </c>
      <c r="W467" s="23">
        <f t="shared" si="141"/>
        <v>12635</v>
      </c>
      <c r="X467" s="35">
        <f t="shared" si="142"/>
        <v>91.148463425191167</v>
      </c>
      <c r="Y467" s="16">
        <v>869</v>
      </c>
      <c r="Z467" s="36">
        <f t="shared" si="143"/>
        <v>6.2689366613764248</v>
      </c>
      <c r="AA467" s="16">
        <f t="shared" si="136"/>
        <v>11766</v>
      </c>
      <c r="AB467" s="32">
        <v>410</v>
      </c>
      <c r="AC467" s="26">
        <f t="shared" si="144"/>
        <v>3.4846166921638622</v>
      </c>
      <c r="AD467" s="32">
        <f t="shared" si="145"/>
        <v>11356</v>
      </c>
      <c r="AE467" s="20" t="s">
        <v>81</v>
      </c>
      <c r="AF467" s="20" t="s">
        <v>44</v>
      </c>
      <c r="AG467" s="27" t="s">
        <v>45</v>
      </c>
      <c r="AH467" s="27">
        <v>1</v>
      </c>
      <c r="AI467" s="28" t="s">
        <v>46</v>
      </c>
      <c r="AJ467" s="16">
        <v>1495</v>
      </c>
      <c r="AK467" s="29">
        <f t="shared" si="146"/>
        <v>12.706102328743839</v>
      </c>
      <c r="AL467" s="16">
        <v>457</v>
      </c>
      <c r="AM467" s="16">
        <f t="shared" si="147"/>
        <v>9404</v>
      </c>
      <c r="AN467" s="34">
        <f t="shared" si="148"/>
        <v>82.81084889045438</v>
      </c>
    </row>
    <row r="468" spans="1:40" ht="24" x14ac:dyDescent="0.3">
      <c r="A468" s="15">
        <v>43633</v>
      </c>
      <c r="B468" s="30" t="s">
        <v>172</v>
      </c>
      <c r="C468" s="2">
        <v>8</v>
      </c>
      <c r="D468" s="2" t="s">
        <v>48</v>
      </c>
      <c r="E468" s="15">
        <v>43168</v>
      </c>
      <c r="F468" s="15">
        <f t="shared" si="149"/>
        <v>43335</v>
      </c>
      <c r="G468" s="32">
        <v>4642</v>
      </c>
      <c r="H468" s="32">
        <v>4620</v>
      </c>
      <c r="I468" s="32">
        <f t="shared" si="153"/>
        <v>22</v>
      </c>
      <c r="J468" s="16">
        <v>4620</v>
      </c>
      <c r="K468" s="16">
        <v>30</v>
      </c>
      <c r="L468" s="33">
        <v>43641</v>
      </c>
      <c r="M468" s="33">
        <f t="shared" si="152"/>
        <v>43669</v>
      </c>
      <c r="N468" s="4">
        <f t="shared" si="138"/>
        <v>67.571428571428569</v>
      </c>
      <c r="O468" s="18" t="s">
        <v>196</v>
      </c>
      <c r="P468" s="19">
        <f t="shared" si="139"/>
        <v>8</v>
      </c>
      <c r="Q468" s="2" t="s">
        <v>95</v>
      </c>
      <c r="R468" s="2" t="s">
        <v>42</v>
      </c>
      <c r="S468" s="21" t="s">
        <v>43</v>
      </c>
      <c r="T468" s="2">
        <v>2</v>
      </c>
      <c r="U468" s="16">
        <v>595</v>
      </c>
      <c r="V468" s="34">
        <f t="shared" si="140"/>
        <v>12.878787878787879</v>
      </c>
      <c r="W468" s="23">
        <f t="shared" si="141"/>
        <v>4025</v>
      </c>
      <c r="X468" s="35">
        <f t="shared" si="142"/>
        <v>87.121212121212125</v>
      </c>
      <c r="Y468" s="16">
        <v>626</v>
      </c>
      <c r="Z468" s="36">
        <f t="shared" si="143"/>
        <v>13.54978354978355</v>
      </c>
      <c r="AA468" s="16">
        <f t="shared" si="136"/>
        <v>3399</v>
      </c>
      <c r="AB468" s="32">
        <v>268</v>
      </c>
      <c r="AC468" s="26">
        <f t="shared" si="144"/>
        <v>7.8846719623418648</v>
      </c>
      <c r="AD468" s="32">
        <f t="shared" si="145"/>
        <v>3131</v>
      </c>
      <c r="AE468" s="20">
        <v>6</v>
      </c>
      <c r="AF468" s="20" t="s">
        <v>53</v>
      </c>
      <c r="AG468" s="27" t="s">
        <v>54</v>
      </c>
      <c r="AH468" s="27">
        <v>3</v>
      </c>
      <c r="AI468" s="21" t="s">
        <v>55</v>
      </c>
      <c r="AJ468" s="16">
        <v>683</v>
      </c>
      <c r="AK468" s="29">
        <f t="shared" si="146"/>
        <v>20.094145336863782</v>
      </c>
      <c r="AL468" s="16">
        <v>167</v>
      </c>
      <c r="AM468" s="16">
        <f t="shared" si="147"/>
        <v>2281</v>
      </c>
      <c r="AN468" s="34">
        <f t="shared" si="148"/>
        <v>72.852123922069623</v>
      </c>
    </row>
    <row r="469" spans="1:40" x14ac:dyDescent="0.3">
      <c r="A469" s="15">
        <v>43600</v>
      </c>
      <c r="B469" s="2" t="s">
        <v>182</v>
      </c>
      <c r="C469" s="2">
        <v>3</v>
      </c>
      <c r="D469" s="2" t="s">
        <v>45</v>
      </c>
      <c r="E469" s="15">
        <v>43126</v>
      </c>
      <c r="F469" s="15">
        <f t="shared" si="149"/>
        <v>43293</v>
      </c>
      <c r="G469" s="32">
        <v>7900</v>
      </c>
      <c r="H469" s="32">
        <v>7876</v>
      </c>
      <c r="I469" s="32">
        <f t="shared" si="153"/>
        <v>24</v>
      </c>
      <c r="J469" s="16">
        <v>7876</v>
      </c>
      <c r="K469" s="16" t="s">
        <v>136</v>
      </c>
      <c r="L469" s="33">
        <v>43601</v>
      </c>
      <c r="M469" s="33">
        <f t="shared" si="152"/>
        <v>43629</v>
      </c>
      <c r="N469" s="4">
        <f t="shared" si="138"/>
        <v>67.857142857142861</v>
      </c>
      <c r="O469" s="18" t="s">
        <v>196</v>
      </c>
      <c r="P469" s="19">
        <f t="shared" si="139"/>
        <v>1</v>
      </c>
      <c r="Q469" s="2">
        <v>3</v>
      </c>
      <c r="R469" s="2" t="s">
        <v>44</v>
      </c>
      <c r="S469" s="28" t="s">
        <v>46</v>
      </c>
      <c r="T469" s="2">
        <v>1</v>
      </c>
      <c r="U469" s="16">
        <v>335</v>
      </c>
      <c r="V469" s="34">
        <f t="shared" si="140"/>
        <v>4.2534281361097008</v>
      </c>
      <c r="W469" s="23">
        <f t="shared" si="141"/>
        <v>7541</v>
      </c>
      <c r="X469" s="35">
        <f t="shared" si="142"/>
        <v>95.746571863890296</v>
      </c>
      <c r="Y469" s="16">
        <v>441</v>
      </c>
      <c r="Z469" s="36">
        <f t="shared" si="143"/>
        <v>5.5992889791772473</v>
      </c>
      <c r="AA469" s="16">
        <f t="shared" si="136"/>
        <v>7100</v>
      </c>
      <c r="AB469" s="32">
        <v>251</v>
      </c>
      <c r="AC469" s="26">
        <f t="shared" si="144"/>
        <v>3.535211267605634</v>
      </c>
      <c r="AD469" s="32">
        <f t="shared" si="145"/>
        <v>6849</v>
      </c>
      <c r="AE469" s="20">
        <v>1</v>
      </c>
      <c r="AF469" s="20" t="s">
        <v>44</v>
      </c>
      <c r="AG469" s="27" t="s">
        <v>45</v>
      </c>
      <c r="AH469" s="27">
        <v>1</v>
      </c>
      <c r="AI469" s="28" t="s">
        <v>46</v>
      </c>
      <c r="AJ469" s="16">
        <v>792</v>
      </c>
      <c r="AK469" s="29">
        <f t="shared" si="146"/>
        <v>11.154929577464788</v>
      </c>
      <c r="AL469" s="16">
        <v>279</v>
      </c>
      <c r="AM469" s="16">
        <f t="shared" si="147"/>
        <v>5778</v>
      </c>
      <c r="AN469" s="34">
        <f t="shared" si="148"/>
        <v>84.362680683311424</v>
      </c>
    </row>
    <row r="470" spans="1:40" ht="24" x14ac:dyDescent="0.3">
      <c r="A470" s="15">
        <v>43684</v>
      </c>
      <c r="B470" s="2" t="s">
        <v>150</v>
      </c>
      <c r="C470" s="2">
        <v>13</v>
      </c>
      <c r="D470" s="2" t="s">
        <v>62</v>
      </c>
      <c r="E470" s="15">
        <v>43215</v>
      </c>
      <c r="F470" s="15">
        <f t="shared" si="149"/>
        <v>43382</v>
      </c>
      <c r="G470" s="32">
        <v>8241</v>
      </c>
      <c r="H470" s="32">
        <v>8238</v>
      </c>
      <c r="I470" s="32">
        <f t="shared" si="153"/>
        <v>3</v>
      </c>
      <c r="J470" s="16">
        <v>8238</v>
      </c>
      <c r="K470" s="16">
        <v>37</v>
      </c>
      <c r="L470" s="33">
        <v>43690</v>
      </c>
      <c r="M470" s="33">
        <f t="shared" si="152"/>
        <v>43718</v>
      </c>
      <c r="N470" s="4">
        <f t="shared" si="138"/>
        <v>67.857142857142861</v>
      </c>
      <c r="O470" s="18" t="s">
        <v>196</v>
      </c>
      <c r="P470" s="19">
        <f t="shared" si="139"/>
        <v>6</v>
      </c>
      <c r="Q470" s="2">
        <v>7</v>
      </c>
      <c r="R470" s="2" t="s">
        <v>42</v>
      </c>
      <c r="S470" s="21" t="s">
        <v>43</v>
      </c>
      <c r="T470" s="2">
        <v>2</v>
      </c>
      <c r="U470" s="16">
        <v>464</v>
      </c>
      <c r="V470" s="34">
        <f t="shared" si="140"/>
        <v>5.6324350570526827</v>
      </c>
      <c r="W470" s="23">
        <f t="shared" si="141"/>
        <v>7774</v>
      </c>
      <c r="X470" s="35">
        <f t="shared" si="142"/>
        <v>94.367564942947311</v>
      </c>
      <c r="Y470" s="16">
        <v>587</v>
      </c>
      <c r="Z470" s="36">
        <f t="shared" si="143"/>
        <v>7.1255159019179404</v>
      </c>
      <c r="AA470" s="16">
        <f t="shared" si="136"/>
        <v>7187</v>
      </c>
      <c r="AB470" s="32">
        <v>37</v>
      </c>
      <c r="AC470" s="26">
        <f t="shared" si="144"/>
        <v>0.51481842215110618</v>
      </c>
      <c r="AD470" s="32">
        <f t="shared" si="145"/>
        <v>7150</v>
      </c>
      <c r="AE470" s="20">
        <v>5</v>
      </c>
      <c r="AF470" s="20" t="s">
        <v>53</v>
      </c>
      <c r="AG470" s="27" t="s">
        <v>54</v>
      </c>
      <c r="AH470" s="27">
        <v>3</v>
      </c>
      <c r="AI470" s="21" t="s">
        <v>55</v>
      </c>
      <c r="AJ470" s="16">
        <v>2018</v>
      </c>
      <c r="AK470" s="29">
        <f t="shared" si="146"/>
        <v>28.078475024349519</v>
      </c>
      <c r="AL470" s="16">
        <v>144</v>
      </c>
      <c r="AM470" s="16">
        <f t="shared" si="147"/>
        <v>4988</v>
      </c>
      <c r="AN470" s="34">
        <f t="shared" si="148"/>
        <v>69.76223776223776</v>
      </c>
    </row>
    <row r="471" spans="1:40" ht="24" x14ac:dyDescent="0.3">
      <c r="A471" s="15">
        <v>43686</v>
      </c>
      <c r="B471" s="2" t="s">
        <v>150</v>
      </c>
      <c r="C471" s="2">
        <v>13</v>
      </c>
      <c r="D471" s="2" t="s">
        <v>62</v>
      </c>
      <c r="E471" s="15">
        <v>43215</v>
      </c>
      <c r="F471" s="15">
        <f t="shared" si="149"/>
        <v>43382</v>
      </c>
      <c r="G471" s="32">
        <v>3500</v>
      </c>
      <c r="H471" s="32">
        <v>3499</v>
      </c>
      <c r="I471" s="32">
        <f t="shared" si="153"/>
        <v>1</v>
      </c>
      <c r="J471" s="16">
        <v>3499</v>
      </c>
      <c r="K471" s="16">
        <v>37</v>
      </c>
      <c r="L471" s="33">
        <v>43690</v>
      </c>
      <c r="M471" s="33">
        <f t="shared" si="152"/>
        <v>43718</v>
      </c>
      <c r="N471" s="4">
        <f t="shared" si="138"/>
        <v>67.857142857142861</v>
      </c>
      <c r="O471" s="18" t="s">
        <v>196</v>
      </c>
      <c r="P471" s="19">
        <f t="shared" si="139"/>
        <v>4</v>
      </c>
      <c r="Q471" s="2" t="s">
        <v>95</v>
      </c>
      <c r="R471" s="2" t="s">
        <v>42</v>
      </c>
      <c r="S471" s="21" t="s">
        <v>43</v>
      </c>
      <c r="T471" s="2">
        <v>2</v>
      </c>
      <c r="U471" s="16">
        <v>269</v>
      </c>
      <c r="V471" s="34">
        <f t="shared" si="140"/>
        <v>7.6879108316661906</v>
      </c>
      <c r="W471" s="23">
        <f t="shared" si="141"/>
        <v>3230</v>
      </c>
      <c r="X471" s="35">
        <f t="shared" si="142"/>
        <v>92.312089168333813</v>
      </c>
      <c r="Y471" s="16">
        <v>258</v>
      </c>
      <c r="Z471" s="36">
        <f t="shared" si="143"/>
        <v>7.3735352957988001</v>
      </c>
      <c r="AA471" s="16">
        <f t="shared" si="136"/>
        <v>2972</v>
      </c>
      <c r="AB471" s="32">
        <v>0</v>
      </c>
      <c r="AC471" s="26">
        <f t="shared" si="144"/>
        <v>0</v>
      </c>
      <c r="AD471" s="32">
        <f t="shared" si="145"/>
        <v>2972</v>
      </c>
      <c r="AE471" s="20" t="s">
        <v>75</v>
      </c>
      <c r="AF471" s="20" t="s">
        <v>53</v>
      </c>
      <c r="AG471" s="27" t="s">
        <v>54</v>
      </c>
      <c r="AH471" s="27">
        <v>3</v>
      </c>
      <c r="AI471" s="21" t="s">
        <v>55</v>
      </c>
      <c r="AJ471" s="16">
        <v>1010</v>
      </c>
      <c r="AK471" s="29">
        <f t="shared" si="146"/>
        <v>33.98384925975774</v>
      </c>
      <c r="AL471" s="16">
        <v>43</v>
      </c>
      <c r="AM471" s="16">
        <f t="shared" si="147"/>
        <v>1919</v>
      </c>
      <c r="AN471" s="34">
        <f t="shared" si="148"/>
        <v>64.569313593539704</v>
      </c>
    </row>
    <row r="472" spans="1:40" x14ac:dyDescent="0.3">
      <c r="A472" s="15">
        <v>43619</v>
      </c>
      <c r="B472" s="30" t="s">
        <v>175</v>
      </c>
      <c r="C472" s="30">
        <v>22</v>
      </c>
      <c r="D472" s="30" t="s">
        <v>176</v>
      </c>
      <c r="E472" s="31">
        <v>43147</v>
      </c>
      <c r="F472" s="15">
        <f t="shared" si="149"/>
        <v>43314</v>
      </c>
      <c r="G472" s="32">
        <v>2854</v>
      </c>
      <c r="H472" s="32">
        <v>2848</v>
      </c>
      <c r="I472" s="32">
        <f t="shared" si="153"/>
        <v>6</v>
      </c>
      <c r="J472" s="16">
        <v>2848</v>
      </c>
      <c r="K472" s="16" t="s">
        <v>214</v>
      </c>
      <c r="L472" s="33">
        <v>43622</v>
      </c>
      <c r="M472" s="33">
        <f t="shared" si="152"/>
        <v>43650</v>
      </c>
      <c r="N472" s="4">
        <f t="shared" si="138"/>
        <v>67.857142857142861</v>
      </c>
      <c r="O472" s="18" t="s">
        <v>196</v>
      </c>
      <c r="P472" s="19">
        <f t="shared" si="139"/>
        <v>3</v>
      </c>
      <c r="Q472" s="2">
        <v>4</v>
      </c>
      <c r="R472" s="2" t="s">
        <v>44</v>
      </c>
      <c r="S472" s="28" t="s">
        <v>46</v>
      </c>
      <c r="T472" s="2">
        <v>1</v>
      </c>
      <c r="U472" s="16">
        <v>124</v>
      </c>
      <c r="V472" s="34">
        <f t="shared" si="140"/>
        <v>4.3539325842696632</v>
      </c>
      <c r="W472" s="23">
        <f t="shared" si="141"/>
        <v>2724</v>
      </c>
      <c r="X472" s="35">
        <f t="shared" si="142"/>
        <v>95.646067415730343</v>
      </c>
      <c r="Y472" s="16">
        <v>307</v>
      </c>
      <c r="Z472" s="36">
        <f t="shared" si="143"/>
        <v>10.779494382022472</v>
      </c>
      <c r="AA472" s="16">
        <f t="shared" si="136"/>
        <v>2417</v>
      </c>
      <c r="AB472" s="32">
        <v>899</v>
      </c>
      <c r="AC472" s="26">
        <f t="shared" si="144"/>
        <v>37.194869673148531</v>
      </c>
      <c r="AD472" s="32">
        <f t="shared" si="145"/>
        <v>1518</v>
      </c>
      <c r="AE472" s="20">
        <v>4</v>
      </c>
      <c r="AF472" s="20" t="s">
        <v>44</v>
      </c>
      <c r="AG472" s="27" t="s">
        <v>45</v>
      </c>
      <c r="AH472" s="27">
        <v>1</v>
      </c>
      <c r="AI472" s="28" t="s">
        <v>46</v>
      </c>
      <c r="AJ472" s="16">
        <v>151</v>
      </c>
      <c r="AK472" s="29">
        <f t="shared" si="146"/>
        <v>6.2474141497724451</v>
      </c>
      <c r="AL472" s="16">
        <v>14</v>
      </c>
      <c r="AM472" s="16">
        <f t="shared" si="147"/>
        <v>1353</v>
      </c>
      <c r="AN472" s="34">
        <f t="shared" si="148"/>
        <v>89.130434782608688</v>
      </c>
    </row>
    <row r="473" spans="1:40" x14ac:dyDescent="0.3">
      <c r="A473" s="47">
        <v>43721</v>
      </c>
      <c r="B473" s="48" t="s">
        <v>116</v>
      </c>
      <c r="C473" s="48">
        <v>5</v>
      </c>
      <c r="D473" s="2" t="s">
        <v>45</v>
      </c>
      <c r="E473" s="47">
        <v>43250</v>
      </c>
      <c r="F473" s="47">
        <f t="shared" si="149"/>
        <v>43417</v>
      </c>
      <c r="G473" s="48">
        <v>2900</v>
      </c>
      <c r="H473" s="48">
        <v>2893</v>
      </c>
      <c r="I473" s="48">
        <f t="shared" si="153"/>
        <v>7</v>
      </c>
      <c r="J473" s="48">
        <v>2893</v>
      </c>
      <c r="K473" s="48" t="s">
        <v>121</v>
      </c>
      <c r="L473" s="47">
        <v>43727</v>
      </c>
      <c r="M473" s="47">
        <f t="shared" si="152"/>
        <v>43755</v>
      </c>
      <c r="N473" s="49">
        <f t="shared" si="138"/>
        <v>68.142857142857139</v>
      </c>
      <c r="O473" s="18" t="s">
        <v>196</v>
      </c>
      <c r="P473" s="50">
        <f t="shared" si="139"/>
        <v>6</v>
      </c>
      <c r="Q473" s="48">
        <v>4</v>
      </c>
      <c r="R473" s="48" t="s">
        <v>44</v>
      </c>
      <c r="S473" s="28" t="s">
        <v>46</v>
      </c>
      <c r="T473" s="48">
        <v>1</v>
      </c>
      <c r="U473" s="48">
        <v>105</v>
      </c>
      <c r="V473" s="65">
        <f t="shared" si="140"/>
        <v>3.6294503975112336</v>
      </c>
      <c r="W473" s="50">
        <f t="shared" si="141"/>
        <v>2788</v>
      </c>
      <c r="X473" s="24">
        <f t="shared" si="142"/>
        <v>96.370549602488765</v>
      </c>
      <c r="Y473" s="48">
        <v>149</v>
      </c>
      <c r="Z473" s="25">
        <f t="shared" si="143"/>
        <v>5.1503629450397517</v>
      </c>
      <c r="AA473" s="52">
        <f t="shared" si="136"/>
        <v>2639</v>
      </c>
      <c r="AB473" s="48">
        <v>85</v>
      </c>
      <c r="AC473" s="26">
        <f t="shared" si="144"/>
        <v>3.2209170140204622</v>
      </c>
      <c r="AD473" s="52">
        <f t="shared" si="145"/>
        <v>2554</v>
      </c>
      <c r="AE473" s="52">
        <v>3.4</v>
      </c>
      <c r="AF473" s="52" t="s">
        <v>44</v>
      </c>
      <c r="AG473" s="52" t="s">
        <v>45</v>
      </c>
      <c r="AH473" s="27">
        <v>1</v>
      </c>
      <c r="AI473" s="28" t="s">
        <v>46</v>
      </c>
      <c r="AJ473" s="48">
        <v>312</v>
      </c>
      <c r="AK473" s="29">
        <f t="shared" si="146"/>
        <v>11.822660098522167</v>
      </c>
      <c r="AL473" s="48">
        <v>96</v>
      </c>
      <c r="AM473" s="52">
        <f t="shared" si="147"/>
        <v>2146</v>
      </c>
      <c r="AN473" s="65">
        <f t="shared" si="148"/>
        <v>84.025058731401728</v>
      </c>
    </row>
    <row r="474" spans="1:40" x14ac:dyDescent="0.3">
      <c r="A474" s="15">
        <v>43724</v>
      </c>
      <c r="B474" s="30" t="s">
        <v>124</v>
      </c>
      <c r="C474" s="30">
        <v>11</v>
      </c>
      <c r="D474" s="2" t="s">
        <v>48</v>
      </c>
      <c r="E474" s="15">
        <v>43250</v>
      </c>
      <c r="F474" s="15">
        <f t="shared" si="149"/>
        <v>43417</v>
      </c>
      <c r="G474" s="32">
        <v>5335</v>
      </c>
      <c r="H474" s="32">
        <v>5312</v>
      </c>
      <c r="I474" s="32">
        <f t="shared" si="153"/>
        <v>23</v>
      </c>
      <c r="J474" s="16">
        <v>5312</v>
      </c>
      <c r="K474" s="16" t="s">
        <v>121</v>
      </c>
      <c r="L474" s="15">
        <v>43727</v>
      </c>
      <c r="M474" s="15">
        <f t="shared" si="152"/>
        <v>43755</v>
      </c>
      <c r="N474" s="4">
        <f t="shared" si="138"/>
        <v>68.142857142857139</v>
      </c>
      <c r="O474" s="18" t="s">
        <v>196</v>
      </c>
      <c r="P474" s="19">
        <f t="shared" si="139"/>
        <v>3</v>
      </c>
      <c r="Q474" s="2">
        <v>3</v>
      </c>
      <c r="R474" s="2" t="s">
        <v>44</v>
      </c>
      <c r="S474" s="28" t="s">
        <v>46</v>
      </c>
      <c r="T474" s="2">
        <v>1</v>
      </c>
      <c r="U474" s="16">
        <v>134</v>
      </c>
      <c r="V474" s="22">
        <f t="shared" si="140"/>
        <v>2.5225903614457832</v>
      </c>
      <c r="W474" s="23">
        <f t="shared" si="141"/>
        <v>5178</v>
      </c>
      <c r="X474" s="24">
        <f t="shared" si="142"/>
        <v>97.477409638554207</v>
      </c>
      <c r="Y474" s="16">
        <v>394</v>
      </c>
      <c r="Z474" s="25">
        <f t="shared" si="143"/>
        <v>7.4171686746987957</v>
      </c>
      <c r="AA474" s="17">
        <f t="shared" si="136"/>
        <v>4784</v>
      </c>
      <c r="AB474" s="16">
        <v>808</v>
      </c>
      <c r="AC474" s="26">
        <f t="shared" si="144"/>
        <v>16.889632107023413</v>
      </c>
      <c r="AD474" s="17">
        <f t="shared" si="145"/>
        <v>3976</v>
      </c>
      <c r="AE474" s="20">
        <v>5</v>
      </c>
      <c r="AF474" s="20" t="s">
        <v>44</v>
      </c>
      <c r="AG474" s="27" t="s">
        <v>45</v>
      </c>
      <c r="AH474" s="27">
        <v>1</v>
      </c>
      <c r="AI474" s="28" t="s">
        <v>46</v>
      </c>
      <c r="AJ474" s="16">
        <v>642</v>
      </c>
      <c r="AK474" s="29">
        <f t="shared" si="146"/>
        <v>13.419732441471572</v>
      </c>
      <c r="AL474" s="16">
        <v>125</v>
      </c>
      <c r="AM474" s="17">
        <f t="shared" si="147"/>
        <v>3209</v>
      </c>
      <c r="AN474" s="22">
        <f t="shared" si="148"/>
        <v>80.709255533199197</v>
      </c>
    </row>
    <row r="475" spans="1:40" ht="24" x14ac:dyDescent="0.3">
      <c r="A475" s="15">
        <v>43609</v>
      </c>
      <c r="B475" s="2" t="s">
        <v>141</v>
      </c>
      <c r="C475" s="2">
        <v>16</v>
      </c>
      <c r="D475" s="2" t="s">
        <v>52</v>
      </c>
      <c r="E475" s="15">
        <v>43136</v>
      </c>
      <c r="F475" s="15">
        <f t="shared" si="149"/>
        <v>43303</v>
      </c>
      <c r="G475" s="32">
        <v>13900</v>
      </c>
      <c r="H475" s="32">
        <v>13840</v>
      </c>
      <c r="I475" s="32">
        <f t="shared" si="153"/>
        <v>60</v>
      </c>
      <c r="J475" s="16">
        <v>4600</v>
      </c>
      <c r="K475" s="16">
        <v>26</v>
      </c>
      <c r="L475" s="33">
        <v>43613</v>
      </c>
      <c r="M475" s="33">
        <f t="shared" si="152"/>
        <v>43641</v>
      </c>
      <c r="N475" s="4">
        <f t="shared" si="138"/>
        <v>68.142857142857139</v>
      </c>
      <c r="O475" s="18" t="s">
        <v>196</v>
      </c>
      <c r="P475" s="19">
        <f t="shared" si="139"/>
        <v>4</v>
      </c>
      <c r="Q475" s="2" t="s">
        <v>211</v>
      </c>
      <c r="R475" s="2" t="s">
        <v>44</v>
      </c>
      <c r="S475" s="28" t="s">
        <v>46</v>
      </c>
      <c r="T475" s="2">
        <v>1</v>
      </c>
      <c r="U475" s="16">
        <v>424</v>
      </c>
      <c r="V475" s="34">
        <f t="shared" si="140"/>
        <v>9.2173913043478262</v>
      </c>
      <c r="W475" s="23">
        <f t="shared" si="141"/>
        <v>4176</v>
      </c>
      <c r="X475" s="35">
        <f t="shared" si="142"/>
        <v>90.782608695652172</v>
      </c>
      <c r="Y475" s="16">
        <v>302</v>
      </c>
      <c r="Z475" s="36">
        <f t="shared" si="143"/>
        <v>6.5652173913043486</v>
      </c>
      <c r="AA475" s="16">
        <f t="shared" si="136"/>
        <v>3874</v>
      </c>
      <c r="AB475" s="32">
        <v>122</v>
      </c>
      <c r="AC475" s="26">
        <f t="shared" si="144"/>
        <v>3.1491997934950957</v>
      </c>
      <c r="AD475" s="32">
        <f t="shared" si="145"/>
        <v>3752</v>
      </c>
      <c r="AE475" s="20" t="s">
        <v>75</v>
      </c>
      <c r="AF475" s="20" t="s">
        <v>53</v>
      </c>
      <c r="AG475" s="27" t="s">
        <v>54</v>
      </c>
      <c r="AH475" s="27">
        <v>3</v>
      </c>
      <c r="AI475" s="21" t="s">
        <v>55</v>
      </c>
      <c r="AJ475" s="16">
        <v>595</v>
      </c>
      <c r="AK475" s="29">
        <f t="shared" si="146"/>
        <v>15.35880227155395</v>
      </c>
      <c r="AL475" s="16">
        <v>161</v>
      </c>
      <c r="AM475" s="16">
        <f t="shared" si="147"/>
        <v>2996</v>
      </c>
      <c r="AN475" s="34">
        <f t="shared" si="148"/>
        <v>79.850746268656707</v>
      </c>
    </row>
    <row r="476" spans="1:40" x14ac:dyDescent="0.3">
      <c r="A476" s="15">
        <v>43691</v>
      </c>
      <c r="B476" s="2" t="s">
        <v>141</v>
      </c>
      <c r="C476" s="30">
        <v>16</v>
      </c>
      <c r="D476" s="30" t="s">
        <v>52</v>
      </c>
      <c r="E476" s="15">
        <v>43215</v>
      </c>
      <c r="F476" s="15">
        <f t="shared" si="149"/>
        <v>43382</v>
      </c>
      <c r="G476" s="32">
        <v>12000</v>
      </c>
      <c r="H476" s="32">
        <v>11976</v>
      </c>
      <c r="I476" s="32">
        <f t="shared" si="153"/>
        <v>24</v>
      </c>
      <c r="J476" s="16">
        <v>11976</v>
      </c>
      <c r="K476" s="16" t="s">
        <v>89</v>
      </c>
      <c r="L476" s="33">
        <v>43692</v>
      </c>
      <c r="M476" s="33">
        <f t="shared" si="152"/>
        <v>43720</v>
      </c>
      <c r="N476" s="4">
        <f t="shared" si="138"/>
        <v>68.142857142857139</v>
      </c>
      <c r="O476" s="18" t="s">
        <v>196</v>
      </c>
      <c r="P476" s="19">
        <f t="shared" si="139"/>
        <v>1</v>
      </c>
      <c r="Q476" s="2" t="s">
        <v>75</v>
      </c>
      <c r="R476" s="2" t="s">
        <v>44</v>
      </c>
      <c r="S476" s="28" t="s">
        <v>46</v>
      </c>
      <c r="T476" s="2">
        <v>1</v>
      </c>
      <c r="U476" s="16">
        <v>900</v>
      </c>
      <c r="V476" s="34">
        <f t="shared" si="140"/>
        <v>7.5150300601202407</v>
      </c>
      <c r="W476" s="23">
        <f t="shared" si="141"/>
        <v>11076</v>
      </c>
      <c r="X476" s="35">
        <f t="shared" si="142"/>
        <v>92.484969939879761</v>
      </c>
      <c r="Y476" s="16">
        <v>634</v>
      </c>
      <c r="Z476" s="36">
        <f t="shared" si="143"/>
        <v>5.2939211756847033</v>
      </c>
      <c r="AA476" s="16">
        <f t="shared" si="136"/>
        <v>10442</v>
      </c>
      <c r="AB476" s="32">
        <v>405</v>
      </c>
      <c r="AC476" s="26">
        <f t="shared" si="144"/>
        <v>3.8785673242673817</v>
      </c>
      <c r="AD476" s="32">
        <f t="shared" si="145"/>
        <v>10037</v>
      </c>
      <c r="AE476" s="20">
        <v>4.5</v>
      </c>
      <c r="AF476" s="20" t="s">
        <v>44</v>
      </c>
      <c r="AG476" s="27" t="s">
        <v>45</v>
      </c>
      <c r="AH476" s="27">
        <v>1</v>
      </c>
      <c r="AI476" s="28" t="s">
        <v>46</v>
      </c>
      <c r="AJ476" s="16">
        <v>1702</v>
      </c>
      <c r="AK476" s="29">
        <f t="shared" si="146"/>
        <v>16.29955947136564</v>
      </c>
      <c r="AL476" s="16">
        <v>289</v>
      </c>
      <c r="AM476" s="16">
        <f t="shared" si="147"/>
        <v>8046</v>
      </c>
      <c r="AN476" s="34">
        <f t="shared" si="148"/>
        <v>80.163395436883533</v>
      </c>
    </row>
    <row r="477" spans="1:40" x14ac:dyDescent="0.3">
      <c r="A477" s="15">
        <v>43612</v>
      </c>
      <c r="B477" s="2" t="s">
        <v>58</v>
      </c>
      <c r="C477" s="2">
        <v>1</v>
      </c>
      <c r="D477" s="2" t="s">
        <v>54</v>
      </c>
      <c r="E477" s="15">
        <v>43137</v>
      </c>
      <c r="F477" s="15">
        <f t="shared" si="149"/>
        <v>43304</v>
      </c>
      <c r="G477" s="32">
        <v>8100</v>
      </c>
      <c r="H477" s="32">
        <v>8079</v>
      </c>
      <c r="I477" s="32">
        <f t="shared" si="153"/>
        <v>21</v>
      </c>
      <c r="J477" s="16">
        <v>8079</v>
      </c>
      <c r="K477" s="16" t="s">
        <v>149</v>
      </c>
      <c r="L477" s="33">
        <v>43615</v>
      </c>
      <c r="M477" s="33">
        <f t="shared" si="152"/>
        <v>43643</v>
      </c>
      <c r="N477" s="4">
        <f t="shared" si="138"/>
        <v>68.285714285714292</v>
      </c>
      <c r="O477" s="18" t="s">
        <v>196</v>
      </c>
      <c r="P477" s="19">
        <f t="shared" si="139"/>
        <v>3</v>
      </c>
      <c r="Q477" s="2" t="s">
        <v>63</v>
      </c>
      <c r="R477" s="2" t="s">
        <v>44</v>
      </c>
      <c r="S477" s="28" t="s">
        <v>46</v>
      </c>
      <c r="T477" s="2">
        <v>1</v>
      </c>
      <c r="U477" s="16">
        <v>353</v>
      </c>
      <c r="V477" s="34">
        <f t="shared" si="140"/>
        <v>4.3693526426537943</v>
      </c>
      <c r="W477" s="23">
        <f t="shared" si="141"/>
        <v>7726</v>
      </c>
      <c r="X477" s="35">
        <f t="shared" si="142"/>
        <v>95.630647357346206</v>
      </c>
      <c r="Y477" s="16">
        <v>402</v>
      </c>
      <c r="Z477" s="36">
        <f t="shared" si="143"/>
        <v>4.9758633494244338</v>
      </c>
      <c r="AA477" s="16">
        <f t="shared" si="136"/>
        <v>7324</v>
      </c>
      <c r="AB477" s="32">
        <v>233</v>
      </c>
      <c r="AC477" s="26">
        <f t="shared" si="144"/>
        <v>3.1813216821409065</v>
      </c>
      <c r="AD477" s="32">
        <f t="shared" si="145"/>
        <v>7091</v>
      </c>
      <c r="AE477" s="20">
        <v>1</v>
      </c>
      <c r="AF477" s="20" t="s">
        <v>44</v>
      </c>
      <c r="AG477" s="27" t="s">
        <v>45</v>
      </c>
      <c r="AH477" s="27">
        <v>1</v>
      </c>
      <c r="AI477" s="28" t="s">
        <v>46</v>
      </c>
      <c r="AJ477" s="16">
        <v>479</v>
      </c>
      <c r="AK477" s="29">
        <f t="shared" si="146"/>
        <v>6.5401419989077008</v>
      </c>
      <c r="AL477" s="16">
        <v>265</v>
      </c>
      <c r="AM477" s="16">
        <f t="shared" si="147"/>
        <v>6347</v>
      </c>
      <c r="AN477" s="34">
        <f t="shared" si="148"/>
        <v>89.507826822733037</v>
      </c>
    </row>
    <row r="478" spans="1:40" x14ac:dyDescent="0.3">
      <c r="A478" s="15">
        <v>43609</v>
      </c>
      <c r="B478" s="2" t="s">
        <v>141</v>
      </c>
      <c r="C478" s="2">
        <v>16</v>
      </c>
      <c r="D478" s="30" t="s">
        <v>52</v>
      </c>
      <c r="E478" s="15">
        <v>43136</v>
      </c>
      <c r="F478" s="15">
        <f t="shared" si="149"/>
        <v>43303</v>
      </c>
      <c r="G478" s="32"/>
      <c r="H478" s="32"/>
      <c r="I478" s="32"/>
      <c r="J478" s="16">
        <v>9240</v>
      </c>
      <c r="K478" s="16" t="s">
        <v>149</v>
      </c>
      <c r="L478" s="33">
        <v>43615</v>
      </c>
      <c r="M478" s="33">
        <f t="shared" si="152"/>
        <v>43643</v>
      </c>
      <c r="N478" s="4">
        <f t="shared" si="138"/>
        <v>68.428571428571431</v>
      </c>
      <c r="O478" s="18" t="s">
        <v>196</v>
      </c>
      <c r="P478" s="19">
        <f t="shared" si="139"/>
        <v>6</v>
      </c>
      <c r="Q478" s="2" t="s">
        <v>73</v>
      </c>
      <c r="R478" s="2" t="s">
        <v>44</v>
      </c>
      <c r="S478" s="28" t="s">
        <v>46</v>
      </c>
      <c r="T478" s="2">
        <v>1</v>
      </c>
      <c r="U478" s="16">
        <v>828</v>
      </c>
      <c r="V478" s="34">
        <f t="shared" si="140"/>
        <v>8.9610389610389607</v>
      </c>
      <c r="W478" s="23">
        <f t="shared" si="141"/>
        <v>8412</v>
      </c>
      <c r="X478" s="35">
        <f t="shared" si="142"/>
        <v>91.038961038961048</v>
      </c>
      <c r="Y478" s="16">
        <v>564</v>
      </c>
      <c r="Z478" s="36">
        <f t="shared" si="143"/>
        <v>6.1038961038961039</v>
      </c>
      <c r="AA478" s="16">
        <f t="shared" si="136"/>
        <v>7848</v>
      </c>
      <c r="AB478" s="32">
        <v>283</v>
      </c>
      <c r="AC478" s="26">
        <f t="shared" si="144"/>
        <v>3.6060142711518859</v>
      </c>
      <c r="AD478" s="32">
        <f t="shared" si="145"/>
        <v>7565</v>
      </c>
      <c r="AE478" s="20" t="s">
        <v>69</v>
      </c>
      <c r="AF478" s="20" t="s">
        <v>44</v>
      </c>
      <c r="AG478" s="27" t="s">
        <v>45</v>
      </c>
      <c r="AH478" s="27">
        <v>1</v>
      </c>
      <c r="AI478" s="28" t="s">
        <v>46</v>
      </c>
      <c r="AJ478" s="16">
        <v>798</v>
      </c>
      <c r="AK478" s="29">
        <f t="shared" si="146"/>
        <v>10.168195718654435</v>
      </c>
      <c r="AL478" s="16">
        <v>615</v>
      </c>
      <c r="AM478" s="16">
        <f t="shared" si="147"/>
        <v>6152</v>
      </c>
      <c r="AN478" s="34">
        <f t="shared" si="148"/>
        <v>81.321877065432915</v>
      </c>
    </row>
    <row r="479" spans="1:40" x14ac:dyDescent="0.3">
      <c r="A479" s="15">
        <v>43602</v>
      </c>
      <c r="B479" s="2" t="s">
        <v>182</v>
      </c>
      <c r="C479" s="2">
        <v>3</v>
      </c>
      <c r="D479" s="2" t="s">
        <v>45</v>
      </c>
      <c r="E479" s="15">
        <v>43126</v>
      </c>
      <c r="F479" s="15">
        <f t="shared" si="149"/>
        <v>43293</v>
      </c>
      <c r="G479" s="32">
        <v>3200</v>
      </c>
      <c r="H479" s="32">
        <v>3186</v>
      </c>
      <c r="I479" s="32">
        <f t="shared" ref="I479:I491" si="154">SUM(G479-H479)</f>
        <v>14</v>
      </c>
      <c r="J479" s="16">
        <v>2589</v>
      </c>
      <c r="K479" s="16">
        <v>25</v>
      </c>
      <c r="L479" s="33">
        <v>43606</v>
      </c>
      <c r="M479" s="33">
        <f t="shared" si="152"/>
        <v>43634</v>
      </c>
      <c r="N479" s="4">
        <f t="shared" si="138"/>
        <v>68.571428571428569</v>
      </c>
      <c r="O479" s="18" t="s">
        <v>196</v>
      </c>
      <c r="P479" s="19">
        <f t="shared" si="139"/>
        <v>4</v>
      </c>
      <c r="Q479" s="2">
        <v>9</v>
      </c>
      <c r="R479" s="20" t="s">
        <v>42</v>
      </c>
      <c r="S479" s="21" t="s">
        <v>43</v>
      </c>
      <c r="T479" s="2">
        <v>2</v>
      </c>
      <c r="U479" s="16">
        <v>113</v>
      </c>
      <c r="V479" s="34">
        <f t="shared" si="140"/>
        <v>4.3646195442255697</v>
      </c>
      <c r="W479" s="23">
        <f t="shared" si="141"/>
        <v>2476</v>
      </c>
      <c r="X479" s="35">
        <f t="shared" si="142"/>
        <v>95.635380455774438</v>
      </c>
      <c r="Y479" s="16">
        <v>161</v>
      </c>
      <c r="Z479" s="36">
        <f t="shared" si="143"/>
        <v>6.2186172267284663</v>
      </c>
      <c r="AA479" s="16">
        <f t="shared" ref="AA479:AA531" si="155">SUM(J479-U479-Y479)</f>
        <v>2315</v>
      </c>
      <c r="AB479" s="32">
        <v>46</v>
      </c>
      <c r="AC479" s="26">
        <f t="shared" si="144"/>
        <v>1.9870410367170626</v>
      </c>
      <c r="AD479" s="32">
        <f t="shared" si="145"/>
        <v>2269</v>
      </c>
      <c r="AE479" s="20">
        <v>3</v>
      </c>
      <c r="AF479" s="20" t="s">
        <v>42</v>
      </c>
      <c r="AG479" s="27" t="s">
        <v>54</v>
      </c>
      <c r="AH479" s="27">
        <v>2</v>
      </c>
      <c r="AI479" s="21" t="s">
        <v>43</v>
      </c>
      <c r="AJ479" s="16">
        <v>317</v>
      </c>
      <c r="AK479" s="29">
        <f t="shared" si="146"/>
        <v>13.693304535637148</v>
      </c>
      <c r="AL479" s="16">
        <v>61</v>
      </c>
      <c r="AM479" s="16">
        <f t="shared" si="147"/>
        <v>1891</v>
      </c>
      <c r="AN479" s="34">
        <f t="shared" si="148"/>
        <v>83.34067871308946</v>
      </c>
    </row>
    <row r="480" spans="1:40" x14ac:dyDescent="0.3">
      <c r="A480" s="47">
        <v>43728</v>
      </c>
      <c r="B480" s="48" t="s">
        <v>116</v>
      </c>
      <c r="C480" s="48">
        <v>5</v>
      </c>
      <c r="D480" s="2" t="s">
        <v>45</v>
      </c>
      <c r="E480" s="47">
        <v>43250</v>
      </c>
      <c r="F480" s="47">
        <f t="shared" si="149"/>
        <v>43417</v>
      </c>
      <c r="G480" s="48">
        <v>3700</v>
      </c>
      <c r="H480" s="48">
        <v>3681</v>
      </c>
      <c r="I480" s="48">
        <f t="shared" si="154"/>
        <v>19</v>
      </c>
      <c r="J480" s="48">
        <v>3681</v>
      </c>
      <c r="K480" s="48">
        <v>43</v>
      </c>
      <c r="L480" s="47">
        <v>43732</v>
      </c>
      <c r="M480" s="47">
        <f t="shared" si="152"/>
        <v>43760</v>
      </c>
      <c r="N480" s="49">
        <f t="shared" si="138"/>
        <v>68.857142857142861</v>
      </c>
      <c r="O480" s="18" t="s">
        <v>196</v>
      </c>
      <c r="P480" s="50">
        <f t="shared" si="139"/>
        <v>4</v>
      </c>
      <c r="Q480" s="48">
        <v>8</v>
      </c>
      <c r="R480" s="48" t="s">
        <v>42</v>
      </c>
      <c r="S480" s="21" t="s">
        <v>43</v>
      </c>
      <c r="T480" s="48">
        <v>2</v>
      </c>
      <c r="U480" s="48">
        <v>125</v>
      </c>
      <c r="V480" s="65">
        <f t="shared" si="140"/>
        <v>3.3958163542515623</v>
      </c>
      <c r="W480" s="50">
        <f t="shared" si="141"/>
        <v>3556</v>
      </c>
      <c r="X480" s="24">
        <f t="shared" si="142"/>
        <v>96.604183645748449</v>
      </c>
      <c r="Y480" s="48">
        <v>239</v>
      </c>
      <c r="Z480" s="25">
        <f t="shared" si="143"/>
        <v>6.4928008693289865</v>
      </c>
      <c r="AA480" s="52">
        <f t="shared" si="155"/>
        <v>3317</v>
      </c>
      <c r="AB480" s="48">
        <v>92</v>
      </c>
      <c r="AC480" s="26">
        <f t="shared" si="144"/>
        <v>2.7735905939101597</v>
      </c>
      <c r="AD480" s="52">
        <f t="shared" si="145"/>
        <v>3225</v>
      </c>
      <c r="AE480" s="52">
        <v>2</v>
      </c>
      <c r="AF480" s="52" t="s">
        <v>42</v>
      </c>
      <c r="AG480" s="52" t="s">
        <v>54</v>
      </c>
      <c r="AH480" s="27">
        <v>2</v>
      </c>
      <c r="AI480" s="21" t="s">
        <v>43</v>
      </c>
      <c r="AJ480" s="48">
        <v>507</v>
      </c>
      <c r="AK480" s="29">
        <f t="shared" si="146"/>
        <v>15.284895990352728</v>
      </c>
      <c r="AL480" s="48">
        <v>83</v>
      </c>
      <c r="AM480" s="52">
        <f t="shared" si="147"/>
        <v>2635</v>
      </c>
      <c r="AN480" s="65">
        <f t="shared" si="148"/>
        <v>81.705426356589157</v>
      </c>
    </row>
    <row r="481" spans="1:40" x14ac:dyDescent="0.3">
      <c r="A481" s="15">
        <v>43696</v>
      </c>
      <c r="B481" s="2" t="s">
        <v>150</v>
      </c>
      <c r="C481" s="2">
        <v>13</v>
      </c>
      <c r="D481" s="2" t="s">
        <v>62</v>
      </c>
      <c r="E481" s="15">
        <v>43215</v>
      </c>
      <c r="F481" s="15">
        <f t="shared" si="149"/>
        <v>43382</v>
      </c>
      <c r="G481" s="32">
        <v>12100</v>
      </c>
      <c r="H481" s="32">
        <v>12086</v>
      </c>
      <c r="I481" s="32">
        <f t="shared" si="154"/>
        <v>14</v>
      </c>
      <c r="J481" s="16">
        <v>12086</v>
      </c>
      <c r="K481" s="16">
        <v>38</v>
      </c>
      <c r="L481" s="33">
        <v>43697</v>
      </c>
      <c r="M481" s="33">
        <f t="shared" si="152"/>
        <v>43725</v>
      </c>
      <c r="N481" s="4">
        <f t="shared" si="138"/>
        <v>68.857142857142861</v>
      </c>
      <c r="O481" s="18" t="s">
        <v>196</v>
      </c>
      <c r="P481" s="19">
        <f t="shared" si="139"/>
        <v>1</v>
      </c>
      <c r="Q481" s="2" t="s">
        <v>100</v>
      </c>
      <c r="R481" s="2" t="s">
        <v>44</v>
      </c>
      <c r="S481" s="28" t="s">
        <v>46</v>
      </c>
      <c r="T481" s="2">
        <v>1</v>
      </c>
      <c r="U481" s="16">
        <v>749</v>
      </c>
      <c r="V481" s="34">
        <f t="shared" si="140"/>
        <v>6.1972530200231679</v>
      </c>
      <c r="W481" s="23">
        <f t="shared" si="141"/>
        <v>11337</v>
      </c>
      <c r="X481" s="35">
        <f t="shared" si="142"/>
        <v>93.802746979976831</v>
      </c>
      <c r="Y481" s="16">
        <v>921</v>
      </c>
      <c r="Z481" s="36">
        <f t="shared" si="143"/>
        <v>7.6203872248883</v>
      </c>
      <c r="AA481" s="16">
        <f t="shared" si="155"/>
        <v>10416</v>
      </c>
      <c r="AB481" s="32">
        <v>402</v>
      </c>
      <c r="AC481" s="26">
        <f t="shared" si="144"/>
        <v>3.8594470046082949</v>
      </c>
      <c r="AD481" s="32">
        <f t="shared" si="145"/>
        <v>10014</v>
      </c>
      <c r="AE481" s="20" t="s">
        <v>81</v>
      </c>
      <c r="AF481" s="20" t="s">
        <v>42</v>
      </c>
      <c r="AG481" s="27" t="s">
        <v>54</v>
      </c>
      <c r="AH481" s="27">
        <v>2</v>
      </c>
      <c r="AI481" s="21" t="s">
        <v>43</v>
      </c>
      <c r="AJ481" s="16">
        <v>1988</v>
      </c>
      <c r="AK481" s="29">
        <f t="shared" si="146"/>
        <v>19.086021505376344</v>
      </c>
      <c r="AL481" s="16">
        <v>400</v>
      </c>
      <c r="AM481" s="16">
        <f t="shared" si="147"/>
        <v>7626</v>
      </c>
      <c r="AN481" s="34">
        <f t="shared" si="148"/>
        <v>76.153385260635105</v>
      </c>
    </row>
    <row r="482" spans="1:40" x14ac:dyDescent="0.3">
      <c r="A482" s="47">
        <v>43731</v>
      </c>
      <c r="B482" s="48" t="s">
        <v>116</v>
      </c>
      <c r="C482" s="48">
        <v>5</v>
      </c>
      <c r="D482" s="2" t="s">
        <v>45</v>
      </c>
      <c r="E482" s="47">
        <v>43250</v>
      </c>
      <c r="F482" s="47">
        <f t="shared" si="149"/>
        <v>43417</v>
      </c>
      <c r="G482" s="48">
        <v>2900</v>
      </c>
      <c r="H482" s="48">
        <v>2894</v>
      </c>
      <c r="I482" s="48">
        <f t="shared" si="154"/>
        <v>6</v>
      </c>
      <c r="J482" s="48">
        <v>2894</v>
      </c>
      <c r="K482" s="48" t="s">
        <v>88</v>
      </c>
      <c r="L482" s="47">
        <v>43734</v>
      </c>
      <c r="M482" s="47">
        <f t="shared" si="152"/>
        <v>43762</v>
      </c>
      <c r="N482" s="49">
        <f t="shared" si="138"/>
        <v>69.142857142857139</v>
      </c>
      <c r="O482" s="18" t="s">
        <v>196</v>
      </c>
      <c r="P482" s="50">
        <f t="shared" si="139"/>
        <v>3</v>
      </c>
      <c r="Q482" s="48">
        <v>2</v>
      </c>
      <c r="R482" s="48" t="s">
        <v>44</v>
      </c>
      <c r="S482" s="28" t="s">
        <v>46</v>
      </c>
      <c r="T482" s="48">
        <v>1</v>
      </c>
      <c r="U482" s="48">
        <v>107</v>
      </c>
      <c r="V482" s="65">
        <f t="shared" si="140"/>
        <v>3.6973047684865237</v>
      </c>
      <c r="W482" s="50">
        <f t="shared" si="141"/>
        <v>2787</v>
      </c>
      <c r="X482" s="24">
        <f t="shared" si="142"/>
        <v>96.302695231513482</v>
      </c>
      <c r="Y482" s="48">
        <v>109</v>
      </c>
      <c r="Z482" s="25">
        <f t="shared" si="143"/>
        <v>3.766413268832066</v>
      </c>
      <c r="AA482" s="52">
        <f t="shared" si="155"/>
        <v>2678</v>
      </c>
      <c r="AB482" s="48">
        <v>88</v>
      </c>
      <c r="AC482" s="26">
        <f t="shared" si="144"/>
        <v>3.286034353995519</v>
      </c>
      <c r="AD482" s="52">
        <f t="shared" si="145"/>
        <v>2590</v>
      </c>
      <c r="AE482" s="52">
        <v>3</v>
      </c>
      <c r="AF482" s="52" t="s">
        <v>44</v>
      </c>
      <c r="AG482" s="52" t="s">
        <v>45</v>
      </c>
      <c r="AH482" s="27">
        <v>1</v>
      </c>
      <c r="AI482" s="28" t="s">
        <v>46</v>
      </c>
      <c r="AJ482" s="48">
        <v>394</v>
      </c>
      <c r="AK482" s="29">
        <f t="shared" si="146"/>
        <v>14.712471994025393</v>
      </c>
      <c r="AL482" s="48">
        <v>142</v>
      </c>
      <c r="AM482" s="52">
        <f t="shared" si="147"/>
        <v>2054</v>
      </c>
      <c r="AN482" s="65">
        <f t="shared" si="148"/>
        <v>79.305019305019314</v>
      </c>
    </row>
    <row r="483" spans="1:40" x14ac:dyDescent="0.3">
      <c r="A483" s="15">
        <v>43616</v>
      </c>
      <c r="B483" s="2" t="s">
        <v>141</v>
      </c>
      <c r="C483" s="2">
        <v>16</v>
      </c>
      <c r="D483" s="2" t="s">
        <v>52</v>
      </c>
      <c r="E483" s="15">
        <v>43136</v>
      </c>
      <c r="F483" s="15">
        <f t="shared" si="149"/>
        <v>43303</v>
      </c>
      <c r="G483" s="32">
        <v>13580</v>
      </c>
      <c r="H483" s="32">
        <v>13519</v>
      </c>
      <c r="I483" s="32">
        <f t="shared" si="154"/>
        <v>61</v>
      </c>
      <c r="J483" s="16">
        <v>13519</v>
      </c>
      <c r="K483" s="16" t="s">
        <v>214</v>
      </c>
      <c r="L483" s="33">
        <v>43620</v>
      </c>
      <c r="M483" s="33">
        <f t="shared" si="152"/>
        <v>43648</v>
      </c>
      <c r="N483" s="4">
        <f t="shared" si="138"/>
        <v>69.142857142857139</v>
      </c>
      <c r="O483" s="18" t="s">
        <v>196</v>
      </c>
      <c r="P483" s="19">
        <f t="shared" si="139"/>
        <v>4</v>
      </c>
      <c r="Q483" s="2" t="s">
        <v>74</v>
      </c>
      <c r="R483" s="2" t="s">
        <v>44</v>
      </c>
      <c r="S483" s="28" t="s">
        <v>46</v>
      </c>
      <c r="T483" s="2">
        <v>1</v>
      </c>
      <c r="U483" s="16">
        <v>1244</v>
      </c>
      <c r="V483" s="34">
        <f t="shared" si="140"/>
        <v>9.2018640431984622</v>
      </c>
      <c r="W483" s="23">
        <f t="shared" si="141"/>
        <v>12275</v>
      </c>
      <c r="X483" s="35">
        <f t="shared" si="142"/>
        <v>90.798135956801545</v>
      </c>
      <c r="Y483" s="16">
        <v>910</v>
      </c>
      <c r="Z483" s="36">
        <f t="shared" si="143"/>
        <v>6.7312671055551441</v>
      </c>
      <c r="AA483" s="16">
        <f t="shared" si="155"/>
        <v>11365</v>
      </c>
      <c r="AB483" s="32">
        <v>410</v>
      </c>
      <c r="AC483" s="26">
        <f t="shared" si="144"/>
        <v>3.6075670919489662</v>
      </c>
      <c r="AD483" s="32">
        <f t="shared" si="145"/>
        <v>10955</v>
      </c>
      <c r="AE483" s="20">
        <v>4</v>
      </c>
      <c r="AF483" s="20" t="s">
        <v>44</v>
      </c>
      <c r="AG483" s="27" t="s">
        <v>45</v>
      </c>
      <c r="AH483" s="27">
        <v>1</v>
      </c>
      <c r="AI483" s="28" t="s">
        <v>46</v>
      </c>
      <c r="AJ483" s="16">
        <v>1598</v>
      </c>
      <c r="AK483" s="29">
        <f t="shared" si="146"/>
        <v>14.060712714474263</v>
      </c>
      <c r="AL483" s="16">
        <v>640</v>
      </c>
      <c r="AM483" s="16">
        <f t="shared" si="147"/>
        <v>8717</v>
      </c>
      <c r="AN483" s="34">
        <f t="shared" si="148"/>
        <v>79.570972158831594</v>
      </c>
    </row>
    <row r="484" spans="1:40" x14ac:dyDescent="0.3">
      <c r="A484" s="15">
        <v>43698</v>
      </c>
      <c r="B484" s="2" t="s">
        <v>141</v>
      </c>
      <c r="C484" s="2">
        <v>16</v>
      </c>
      <c r="D484" s="2" t="s">
        <v>52</v>
      </c>
      <c r="E484" s="15">
        <v>43215</v>
      </c>
      <c r="F484" s="15">
        <f t="shared" si="149"/>
        <v>43382</v>
      </c>
      <c r="G484" s="32">
        <v>5200</v>
      </c>
      <c r="H484" s="32">
        <v>5195</v>
      </c>
      <c r="I484" s="32">
        <f t="shared" si="154"/>
        <v>5</v>
      </c>
      <c r="J484" s="16">
        <v>5195</v>
      </c>
      <c r="K484" s="16" t="s">
        <v>79</v>
      </c>
      <c r="L484" s="33">
        <v>43699</v>
      </c>
      <c r="M484" s="33">
        <f t="shared" si="152"/>
        <v>43727</v>
      </c>
      <c r="N484" s="4">
        <f t="shared" si="138"/>
        <v>69.142857142857139</v>
      </c>
      <c r="O484" s="18" t="s">
        <v>196</v>
      </c>
      <c r="P484" s="19">
        <f t="shared" si="139"/>
        <v>1</v>
      </c>
      <c r="Q484" s="2" t="s">
        <v>69</v>
      </c>
      <c r="R484" s="2" t="s">
        <v>44</v>
      </c>
      <c r="S484" s="28" t="s">
        <v>46</v>
      </c>
      <c r="T484" s="2">
        <v>1</v>
      </c>
      <c r="U484" s="16">
        <v>338</v>
      </c>
      <c r="V484" s="34">
        <f t="shared" si="140"/>
        <v>6.5062560153994227</v>
      </c>
      <c r="W484" s="23">
        <f t="shared" si="141"/>
        <v>4857</v>
      </c>
      <c r="X484" s="35">
        <f t="shared" si="142"/>
        <v>93.49374398460057</v>
      </c>
      <c r="Y484" s="16">
        <v>290</v>
      </c>
      <c r="Z484" s="36">
        <f t="shared" si="143"/>
        <v>5.5822906641000962</v>
      </c>
      <c r="AA484" s="16">
        <f t="shared" si="155"/>
        <v>4567</v>
      </c>
      <c r="AB484" s="32">
        <v>100</v>
      </c>
      <c r="AC484" s="26">
        <f t="shared" si="144"/>
        <v>2.1896211955331726</v>
      </c>
      <c r="AD484" s="32">
        <f t="shared" si="145"/>
        <v>4467</v>
      </c>
      <c r="AE484" s="20" t="s">
        <v>75</v>
      </c>
      <c r="AF484" s="20" t="s">
        <v>44</v>
      </c>
      <c r="AG484" s="27" t="s">
        <v>45</v>
      </c>
      <c r="AH484" s="27">
        <v>1</v>
      </c>
      <c r="AI484" s="28" t="s">
        <v>46</v>
      </c>
      <c r="AJ484" s="16">
        <v>847</v>
      </c>
      <c r="AK484" s="29">
        <f t="shared" si="146"/>
        <v>18.546091526165974</v>
      </c>
      <c r="AL484" s="16">
        <v>115</v>
      </c>
      <c r="AM484" s="16">
        <f t="shared" si="147"/>
        <v>3505</v>
      </c>
      <c r="AN484" s="34">
        <f t="shared" si="148"/>
        <v>78.464293709424666</v>
      </c>
    </row>
    <row r="485" spans="1:40" x14ac:dyDescent="0.3">
      <c r="A485" s="15">
        <v>43619</v>
      </c>
      <c r="B485" s="2" t="s">
        <v>58</v>
      </c>
      <c r="C485" s="2">
        <v>1</v>
      </c>
      <c r="D485" s="2" t="s">
        <v>54</v>
      </c>
      <c r="E485" s="15">
        <v>43137</v>
      </c>
      <c r="F485" s="15">
        <f t="shared" si="149"/>
        <v>43304</v>
      </c>
      <c r="G485" s="32">
        <v>7800</v>
      </c>
      <c r="H485" s="32">
        <v>7784</v>
      </c>
      <c r="I485" s="32">
        <f t="shared" si="154"/>
        <v>16</v>
      </c>
      <c r="J485" s="16">
        <v>1384</v>
      </c>
      <c r="K485" s="16" t="s">
        <v>214</v>
      </c>
      <c r="L485" s="33">
        <v>43622</v>
      </c>
      <c r="M485" s="33">
        <f t="shared" si="152"/>
        <v>43650</v>
      </c>
      <c r="N485" s="4">
        <f t="shared" si="138"/>
        <v>69.285714285714292</v>
      </c>
      <c r="O485" s="18" t="s">
        <v>196</v>
      </c>
      <c r="P485" s="19">
        <f t="shared" si="139"/>
        <v>3</v>
      </c>
      <c r="Q485" s="2">
        <v>4</v>
      </c>
      <c r="R485" s="2" t="s">
        <v>44</v>
      </c>
      <c r="S485" s="28" t="s">
        <v>46</v>
      </c>
      <c r="T485" s="2">
        <v>1</v>
      </c>
      <c r="U485" s="16">
        <v>75</v>
      </c>
      <c r="V485" s="34">
        <f t="shared" si="140"/>
        <v>5.4190751445086702</v>
      </c>
      <c r="W485" s="23">
        <f t="shared" si="141"/>
        <v>1309</v>
      </c>
      <c r="X485" s="35">
        <f t="shared" si="142"/>
        <v>94.580924855491332</v>
      </c>
      <c r="Y485" s="16">
        <v>98</v>
      </c>
      <c r="Z485" s="36">
        <f t="shared" si="143"/>
        <v>7.0809248554913298</v>
      </c>
      <c r="AA485" s="16">
        <f t="shared" si="155"/>
        <v>1211</v>
      </c>
      <c r="AB485" s="32">
        <v>33</v>
      </c>
      <c r="AC485" s="26">
        <f t="shared" si="144"/>
        <v>2.7250206440957885</v>
      </c>
      <c r="AD485" s="32">
        <f t="shared" si="145"/>
        <v>1178</v>
      </c>
      <c r="AE485" s="20">
        <v>4</v>
      </c>
      <c r="AF485" s="20" t="s">
        <v>44</v>
      </c>
      <c r="AG485" s="27" t="s">
        <v>45</v>
      </c>
      <c r="AH485" s="27">
        <v>1</v>
      </c>
      <c r="AI485" s="28" t="s">
        <v>46</v>
      </c>
      <c r="AJ485" s="16">
        <v>89</v>
      </c>
      <c r="AK485" s="29">
        <f t="shared" si="146"/>
        <v>7.3492981007431872</v>
      </c>
      <c r="AL485" s="16">
        <v>54</v>
      </c>
      <c r="AM485" s="16">
        <f t="shared" si="147"/>
        <v>1035</v>
      </c>
      <c r="AN485" s="34">
        <f t="shared" si="148"/>
        <v>87.860780984719867</v>
      </c>
    </row>
    <row r="486" spans="1:40" x14ac:dyDescent="0.3">
      <c r="A486" s="15">
        <v>43609</v>
      </c>
      <c r="B486" s="2" t="s">
        <v>182</v>
      </c>
      <c r="C486" s="2">
        <v>3</v>
      </c>
      <c r="D486" s="2" t="s">
        <v>45</v>
      </c>
      <c r="E486" s="15">
        <v>43126</v>
      </c>
      <c r="F486" s="15">
        <f t="shared" si="149"/>
        <v>43293</v>
      </c>
      <c r="G486" s="32">
        <v>10900</v>
      </c>
      <c r="H486" s="32">
        <v>10858</v>
      </c>
      <c r="I486" s="32">
        <f t="shared" si="154"/>
        <v>42</v>
      </c>
      <c r="J486" s="16">
        <v>10858</v>
      </c>
      <c r="K486" s="16">
        <v>26</v>
      </c>
      <c r="L486" s="33">
        <v>43613</v>
      </c>
      <c r="M486" s="33">
        <f t="shared" si="152"/>
        <v>43641</v>
      </c>
      <c r="N486" s="4">
        <f t="shared" si="138"/>
        <v>69.571428571428569</v>
      </c>
      <c r="O486" s="18" t="s">
        <v>196</v>
      </c>
      <c r="P486" s="19">
        <f t="shared" si="139"/>
        <v>4</v>
      </c>
      <c r="Q486" s="2">
        <v>8</v>
      </c>
      <c r="R486" s="2" t="s">
        <v>42</v>
      </c>
      <c r="S486" s="21" t="s">
        <v>43</v>
      </c>
      <c r="T486" s="2">
        <v>2</v>
      </c>
      <c r="U486" s="16">
        <v>512</v>
      </c>
      <c r="V486" s="34">
        <f t="shared" si="140"/>
        <v>4.7154172039049547</v>
      </c>
      <c r="W486" s="23">
        <f t="shared" si="141"/>
        <v>10346</v>
      </c>
      <c r="X486" s="35">
        <f t="shared" si="142"/>
        <v>95.284582796095037</v>
      </c>
      <c r="Y486" s="16">
        <v>743</v>
      </c>
      <c r="Z486" s="36">
        <f t="shared" si="143"/>
        <v>6.8428808251980113</v>
      </c>
      <c r="AA486" s="16">
        <f t="shared" si="155"/>
        <v>9603</v>
      </c>
      <c r="AB486" s="32">
        <v>239</v>
      </c>
      <c r="AC486" s="26">
        <f t="shared" si="144"/>
        <v>2.4888055815890868</v>
      </c>
      <c r="AD486" s="32">
        <f t="shared" si="145"/>
        <v>9364</v>
      </c>
      <c r="AE486" s="20">
        <v>2</v>
      </c>
      <c r="AF486" s="20" t="s">
        <v>42</v>
      </c>
      <c r="AG486" s="27" t="s">
        <v>54</v>
      </c>
      <c r="AH486" s="27">
        <v>2</v>
      </c>
      <c r="AI486" s="21" t="s">
        <v>43</v>
      </c>
      <c r="AJ486" s="16">
        <v>1057</v>
      </c>
      <c r="AK486" s="29">
        <f t="shared" si="146"/>
        <v>11.006976986358429</v>
      </c>
      <c r="AL486" s="16">
        <v>360</v>
      </c>
      <c r="AM486" s="16">
        <f t="shared" si="147"/>
        <v>7947</v>
      </c>
      <c r="AN486" s="34">
        <f t="shared" si="148"/>
        <v>84.867577958137559</v>
      </c>
    </row>
    <row r="487" spans="1:40" x14ac:dyDescent="0.3">
      <c r="A487" s="15">
        <v>43647</v>
      </c>
      <c r="B487" s="30" t="s">
        <v>172</v>
      </c>
      <c r="C487" s="2">
        <v>8</v>
      </c>
      <c r="D487" s="2" t="s">
        <v>48</v>
      </c>
      <c r="E487" s="15">
        <v>43168</v>
      </c>
      <c r="F487" s="15">
        <f t="shared" si="149"/>
        <v>43335</v>
      </c>
      <c r="G487" s="32">
        <v>4491</v>
      </c>
      <c r="H487" s="32">
        <v>4458</v>
      </c>
      <c r="I487" s="32">
        <f t="shared" si="154"/>
        <v>33</v>
      </c>
      <c r="J487" s="16">
        <v>4458</v>
      </c>
      <c r="K487" s="16">
        <v>32</v>
      </c>
      <c r="L487" s="33">
        <v>43655</v>
      </c>
      <c r="M487" s="33">
        <f t="shared" si="152"/>
        <v>43683</v>
      </c>
      <c r="N487" s="4">
        <f t="shared" si="138"/>
        <v>69.571428571428569</v>
      </c>
      <c r="O487" s="18" t="s">
        <v>196</v>
      </c>
      <c r="P487" s="19">
        <f t="shared" si="139"/>
        <v>8</v>
      </c>
      <c r="Q487" s="2">
        <v>8</v>
      </c>
      <c r="R487" s="2" t="s">
        <v>42</v>
      </c>
      <c r="S487" s="21" t="s">
        <v>43</v>
      </c>
      <c r="T487" s="2">
        <v>2</v>
      </c>
      <c r="U487" s="16">
        <v>698</v>
      </c>
      <c r="V487" s="34">
        <f t="shared" si="140"/>
        <v>15.657245401525346</v>
      </c>
      <c r="W487" s="23">
        <f t="shared" si="141"/>
        <v>3760</v>
      </c>
      <c r="X487" s="35">
        <f t="shared" si="142"/>
        <v>84.342754598474656</v>
      </c>
      <c r="Y487" s="16">
        <v>425</v>
      </c>
      <c r="Z487" s="36">
        <f t="shared" si="143"/>
        <v>9.5334230596680136</v>
      </c>
      <c r="AA487" s="16">
        <f t="shared" si="155"/>
        <v>3335</v>
      </c>
      <c r="AB487" s="32">
        <v>214</v>
      </c>
      <c r="AC487" s="26">
        <f t="shared" si="144"/>
        <v>6.4167916041979014</v>
      </c>
      <c r="AD487" s="32">
        <f t="shared" si="145"/>
        <v>3121</v>
      </c>
      <c r="AE487" s="20">
        <v>1</v>
      </c>
      <c r="AF487" s="20" t="s">
        <v>42</v>
      </c>
      <c r="AG487" s="27" t="s">
        <v>54</v>
      </c>
      <c r="AH487" s="27">
        <v>2</v>
      </c>
      <c r="AI487" s="21" t="s">
        <v>43</v>
      </c>
      <c r="AJ487" s="16">
        <v>652</v>
      </c>
      <c r="AK487" s="29">
        <f t="shared" si="146"/>
        <v>19.550224887556222</v>
      </c>
      <c r="AL487" s="16">
        <v>211</v>
      </c>
      <c r="AM487" s="16">
        <f t="shared" si="147"/>
        <v>2258</v>
      </c>
      <c r="AN487" s="34">
        <f t="shared" si="148"/>
        <v>72.348606215956423</v>
      </c>
    </row>
    <row r="488" spans="1:40" x14ac:dyDescent="0.3">
      <c r="A488" s="47">
        <v>43735</v>
      </c>
      <c r="B488" s="48" t="s">
        <v>116</v>
      </c>
      <c r="C488" s="48">
        <v>5</v>
      </c>
      <c r="D488" s="2" t="s">
        <v>45</v>
      </c>
      <c r="E488" s="47">
        <v>43250</v>
      </c>
      <c r="F488" s="47">
        <f t="shared" si="149"/>
        <v>43417</v>
      </c>
      <c r="G488" s="48">
        <v>3800</v>
      </c>
      <c r="H488" s="48">
        <v>3782</v>
      </c>
      <c r="I488" s="48">
        <f t="shared" si="154"/>
        <v>18</v>
      </c>
      <c r="J488" s="48">
        <v>3782</v>
      </c>
      <c r="K488" s="48">
        <v>44</v>
      </c>
      <c r="L488" s="47">
        <v>43739</v>
      </c>
      <c r="M488" s="47">
        <f t="shared" si="152"/>
        <v>43767</v>
      </c>
      <c r="N488" s="49">
        <f t="shared" si="138"/>
        <v>69.857142857142861</v>
      </c>
      <c r="O488" s="18" t="s">
        <v>196</v>
      </c>
      <c r="P488" s="50">
        <f t="shared" si="139"/>
        <v>4</v>
      </c>
      <c r="Q488" s="48">
        <v>7</v>
      </c>
      <c r="R488" s="48" t="s">
        <v>42</v>
      </c>
      <c r="S488" s="21" t="s">
        <v>43</v>
      </c>
      <c r="T488" s="48">
        <v>2</v>
      </c>
      <c r="U488" s="48">
        <v>111</v>
      </c>
      <c r="V488" s="65">
        <f t="shared" si="140"/>
        <v>2.9349550502379693</v>
      </c>
      <c r="W488" s="50">
        <f t="shared" si="141"/>
        <v>3671</v>
      </c>
      <c r="X488" s="24">
        <f t="shared" si="142"/>
        <v>97.06504494976204</v>
      </c>
      <c r="Y488" s="48">
        <v>137</v>
      </c>
      <c r="Z488" s="25">
        <f t="shared" si="143"/>
        <v>3.6224219989423587</v>
      </c>
      <c r="AA488" s="52">
        <f t="shared" si="155"/>
        <v>3534</v>
      </c>
      <c r="AB488" s="48">
        <v>281</v>
      </c>
      <c r="AC488" s="26">
        <f t="shared" si="144"/>
        <v>7.9513299377475946</v>
      </c>
      <c r="AD488" s="52">
        <f t="shared" si="145"/>
        <v>3253</v>
      </c>
      <c r="AE488" s="52">
        <v>5</v>
      </c>
      <c r="AF488" s="52" t="s">
        <v>44</v>
      </c>
      <c r="AG488" s="52" t="s">
        <v>45</v>
      </c>
      <c r="AH488" s="27">
        <v>1</v>
      </c>
      <c r="AI488" s="28" t="s">
        <v>46</v>
      </c>
      <c r="AJ488" s="48">
        <v>508</v>
      </c>
      <c r="AK488" s="29">
        <f t="shared" si="146"/>
        <v>14.374646293152235</v>
      </c>
      <c r="AL488" s="48">
        <v>88</v>
      </c>
      <c r="AM488" s="52">
        <f t="shared" si="147"/>
        <v>2657</v>
      </c>
      <c r="AN488" s="65">
        <f t="shared" si="148"/>
        <v>81.678450660928377</v>
      </c>
    </row>
    <row r="489" spans="1:40" x14ac:dyDescent="0.3">
      <c r="A489" s="15">
        <v>43654</v>
      </c>
      <c r="B489" s="30" t="s">
        <v>172</v>
      </c>
      <c r="C489" s="2">
        <v>8</v>
      </c>
      <c r="D489" s="2" t="s">
        <v>48</v>
      </c>
      <c r="E489" s="15">
        <v>43168</v>
      </c>
      <c r="F489" s="15">
        <f t="shared" si="149"/>
        <v>43335</v>
      </c>
      <c r="G489" s="32">
        <v>4255</v>
      </c>
      <c r="H489" s="32">
        <v>4230</v>
      </c>
      <c r="I489" s="32">
        <f t="shared" si="154"/>
        <v>25</v>
      </c>
      <c r="J489" s="16">
        <v>4230</v>
      </c>
      <c r="K489" s="16" t="s">
        <v>49</v>
      </c>
      <c r="L489" s="33">
        <v>43657</v>
      </c>
      <c r="M489" s="33">
        <f t="shared" si="152"/>
        <v>43685</v>
      </c>
      <c r="N489" s="4">
        <f t="shared" si="138"/>
        <v>69.857142857142861</v>
      </c>
      <c r="O489" s="18" t="s">
        <v>196</v>
      </c>
      <c r="P489" s="19">
        <f t="shared" si="139"/>
        <v>3</v>
      </c>
      <c r="Q489" s="2" t="s">
        <v>81</v>
      </c>
      <c r="R489" s="2" t="s">
        <v>44</v>
      </c>
      <c r="S489" s="28" t="s">
        <v>46</v>
      </c>
      <c r="T489" s="2">
        <v>1</v>
      </c>
      <c r="U489" s="16">
        <v>652</v>
      </c>
      <c r="V489" s="34">
        <f t="shared" si="140"/>
        <v>15.41371158392435</v>
      </c>
      <c r="W489" s="23">
        <f t="shared" si="141"/>
        <v>3578</v>
      </c>
      <c r="X489" s="35">
        <f t="shared" si="142"/>
        <v>84.586288416075647</v>
      </c>
      <c r="Y489" s="16">
        <v>194</v>
      </c>
      <c r="Z489" s="36">
        <f t="shared" si="143"/>
        <v>4.5862884160756501</v>
      </c>
      <c r="AA489" s="16">
        <f t="shared" si="155"/>
        <v>3384</v>
      </c>
      <c r="AB489" s="32">
        <v>140</v>
      </c>
      <c r="AC489" s="26">
        <f t="shared" si="144"/>
        <v>4.1371158392434992</v>
      </c>
      <c r="AD489" s="32">
        <f t="shared" si="145"/>
        <v>3244</v>
      </c>
      <c r="AE489" s="20" t="s">
        <v>69</v>
      </c>
      <c r="AF489" s="20" t="s">
        <v>44</v>
      </c>
      <c r="AG489" s="27" t="s">
        <v>45</v>
      </c>
      <c r="AH489" s="27">
        <v>1</v>
      </c>
      <c r="AI489" s="28" t="s">
        <v>46</v>
      </c>
      <c r="AJ489" s="16">
        <v>478</v>
      </c>
      <c r="AK489" s="29">
        <f t="shared" si="146"/>
        <v>14.125295508274231</v>
      </c>
      <c r="AL489" s="16">
        <v>167</v>
      </c>
      <c r="AM489" s="16">
        <f t="shared" si="147"/>
        <v>2599</v>
      </c>
      <c r="AN489" s="34">
        <f t="shared" si="148"/>
        <v>80.117139334155368</v>
      </c>
    </row>
    <row r="490" spans="1:40" x14ac:dyDescent="0.3">
      <c r="A490" s="15">
        <v>43703</v>
      </c>
      <c r="B490" s="2" t="s">
        <v>150</v>
      </c>
      <c r="C490" s="2">
        <v>13</v>
      </c>
      <c r="D490" s="2" t="s">
        <v>62</v>
      </c>
      <c r="E490" s="15">
        <v>43215</v>
      </c>
      <c r="F490" s="15">
        <f t="shared" si="149"/>
        <v>43382</v>
      </c>
      <c r="G490" s="32">
        <v>13300</v>
      </c>
      <c r="H490" s="32">
        <v>13272</v>
      </c>
      <c r="I490" s="32">
        <f t="shared" si="154"/>
        <v>28</v>
      </c>
      <c r="J490" s="16">
        <v>10752</v>
      </c>
      <c r="K490" s="16">
        <v>39</v>
      </c>
      <c r="L490" s="33">
        <v>43704</v>
      </c>
      <c r="M490" s="33">
        <f t="shared" si="152"/>
        <v>43732</v>
      </c>
      <c r="N490" s="4">
        <f t="shared" si="138"/>
        <v>69.857142857142861</v>
      </c>
      <c r="O490" s="18" t="s">
        <v>196</v>
      </c>
      <c r="P490" s="19">
        <f t="shared" si="139"/>
        <v>1</v>
      </c>
      <c r="Q490" s="2">
        <v>7</v>
      </c>
      <c r="R490" s="2" t="s">
        <v>42</v>
      </c>
      <c r="S490" s="21" t="s">
        <v>43</v>
      </c>
      <c r="T490" s="2">
        <v>2</v>
      </c>
      <c r="U490" s="16">
        <v>581</v>
      </c>
      <c r="V490" s="34">
        <f t="shared" si="140"/>
        <v>5.4036458333333339</v>
      </c>
      <c r="W490" s="23">
        <f t="shared" si="141"/>
        <v>10171</v>
      </c>
      <c r="X490" s="35">
        <f t="shared" si="142"/>
        <v>94.596354166666657</v>
      </c>
      <c r="Y490" s="16">
        <v>750</v>
      </c>
      <c r="Z490" s="36">
        <f t="shared" si="143"/>
        <v>6.9754464285714288</v>
      </c>
      <c r="AA490" s="16">
        <f t="shared" si="155"/>
        <v>9421</v>
      </c>
      <c r="AB490" s="32">
        <v>191</v>
      </c>
      <c r="AC490" s="26">
        <f t="shared" si="144"/>
        <v>2.0273856278526696</v>
      </c>
      <c r="AD490" s="32">
        <f t="shared" si="145"/>
        <v>9230</v>
      </c>
      <c r="AE490" s="20">
        <v>1</v>
      </c>
      <c r="AF490" s="20" t="s">
        <v>42</v>
      </c>
      <c r="AG490" s="27" t="s">
        <v>54</v>
      </c>
      <c r="AH490" s="27">
        <v>2</v>
      </c>
      <c r="AI490" s="21" t="s">
        <v>43</v>
      </c>
      <c r="AJ490" s="16">
        <v>2954</v>
      </c>
      <c r="AK490" s="29">
        <f t="shared" si="146"/>
        <v>31.355482432862754</v>
      </c>
      <c r="AL490" s="16">
        <v>374</v>
      </c>
      <c r="AM490" s="16">
        <f t="shared" si="147"/>
        <v>5902</v>
      </c>
      <c r="AN490" s="34">
        <f t="shared" si="148"/>
        <v>63.943661971830991</v>
      </c>
    </row>
    <row r="491" spans="1:40" ht="24" x14ac:dyDescent="0.3">
      <c r="A491" s="47">
        <v>43738</v>
      </c>
      <c r="B491" s="48" t="s">
        <v>116</v>
      </c>
      <c r="C491" s="48">
        <v>5</v>
      </c>
      <c r="D491" s="2" t="s">
        <v>45</v>
      </c>
      <c r="E491" s="47">
        <v>43250</v>
      </c>
      <c r="F491" s="47">
        <f t="shared" si="149"/>
        <v>43417</v>
      </c>
      <c r="G491" s="48">
        <v>3000</v>
      </c>
      <c r="H491" s="48">
        <v>2981</v>
      </c>
      <c r="I491" s="48">
        <f t="shared" si="154"/>
        <v>19</v>
      </c>
      <c r="J491" s="48">
        <v>2981</v>
      </c>
      <c r="K491" s="48" t="s">
        <v>170</v>
      </c>
      <c r="L491" s="47">
        <v>43741</v>
      </c>
      <c r="M491" s="47">
        <f t="shared" si="152"/>
        <v>43769</v>
      </c>
      <c r="N491" s="49">
        <f t="shared" si="138"/>
        <v>70.142857142857139</v>
      </c>
      <c r="O491" s="18" t="s">
        <v>196</v>
      </c>
      <c r="P491" s="50">
        <f t="shared" si="139"/>
        <v>3</v>
      </c>
      <c r="Q491" s="48">
        <v>2.6</v>
      </c>
      <c r="R491" s="48" t="s">
        <v>44</v>
      </c>
      <c r="S491" s="28" t="s">
        <v>46</v>
      </c>
      <c r="T491" s="48">
        <v>1</v>
      </c>
      <c r="U491" s="48">
        <v>102</v>
      </c>
      <c r="V491" s="65">
        <f t="shared" si="140"/>
        <v>3.421670580342167</v>
      </c>
      <c r="W491" s="50">
        <f t="shared" si="141"/>
        <v>2879</v>
      </c>
      <c r="X491" s="24">
        <f t="shared" si="142"/>
        <v>96.578329419657834</v>
      </c>
      <c r="Y491" s="48">
        <v>158</v>
      </c>
      <c r="Z491" s="25">
        <f t="shared" si="143"/>
        <v>5.3002348205300231</v>
      </c>
      <c r="AA491" s="52">
        <f t="shared" si="155"/>
        <v>2721</v>
      </c>
      <c r="AB491" s="48">
        <v>101</v>
      </c>
      <c r="AC491" s="26">
        <f t="shared" si="144"/>
        <v>3.7118706357956635</v>
      </c>
      <c r="AD491" s="52">
        <f t="shared" si="145"/>
        <v>2620</v>
      </c>
      <c r="AE491" s="52">
        <v>6</v>
      </c>
      <c r="AF491" s="52" t="s">
        <v>53</v>
      </c>
      <c r="AG491" s="52" t="s">
        <v>54</v>
      </c>
      <c r="AH491" s="27">
        <v>3</v>
      </c>
      <c r="AI491" s="21" t="s">
        <v>55</v>
      </c>
      <c r="AJ491" s="48">
        <v>314</v>
      </c>
      <c r="AK491" s="29">
        <f t="shared" si="146"/>
        <v>11.539875045938993</v>
      </c>
      <c r="AL491" s="48">
        <v>69</v>
      </c>
      <c r="AM491" s="52">
        <f t="shared" si="147"/>
        <v>2237</v>
      </c>
      <c r="AN491" s="65">
        <f t="shared" si="148"/>
        <v>85.381679389312978</v>
      </c>
    </row>
    <row r="492" spans="1:40" x14ac:dyDescent="0.3">
      <c r="A492" s="15">
        <v>43703</v>
      </c>
      <c r="B492" s="2" t="s">
        <v>150</v>
      </c>
      <c r="C492" s="2">
        <v>13</v>
      </c>
      <c r="D492" s="2" t="s">
        <v>62</v>
      </c>
      <c r="E492" s="15">
        <v>43215</v>
      </c>
      <c r="F492" s="15">
        <f t="shared" si="149"/>
        <v>43382</v>
      </c>
      <c r="G492" s="32"/>
      <c r="H492" s="32"/>
      <c r="I492" s="32"/>
      <c r="J492" s="16">
        <v>2520</v>
      </c>
      <c r="K492" s="16" t="s">
        <v>92</v>
      </c>
      <c r="L492" s="33">
        <v>43706</v>
      </c>
      <c r="M492" s="33">
        <f t="shared" si="152"/>
        <v>43734</v>
      </c>
      <c r="N492" s="4">
        <f t="shared" si="138"/>
        <v>70.142857142857139</v>
      </c>
      <c r="O492" s="18" t="s">
        <v>196</v>
      </c>
      <c r="P492" s="19">
        <f t="shared" si="139"/>
        <v>3</v>
      </c>
      <c r="Q492" s="2">
        <v>3</v>
      </c>
      <c r="R492" s="2" t="s">
        <v>44</v>
      </c>
      <c r="S492" s="28" t="s">
        <v>46</v>
      </c>
      <c r="T492" s="2">
        <v>1</v>
      </c>
      <c r="U492" s="16">
        <v>95</v>
      </c>
      <c r="V492" s="34">
        <f t="shared" si="140"/>
        <v>3.7698412698412698</v>
      </c>
      <c r="W492" s="23">
        <f t="shared" si="141"/>
        <v>2425</v>
      </c>
      <c r="X492" s="35">
        <f t="shared" si="142"/>
        <v>96.230158730158735</v>
      </c>
      <c r="Y492" s="16">
        <v>165</v>
      </c>
      <c r="Z492" s="36">
        <f t="shared" si="143"/>
        <v>6.5476190476190483</v>
      </c>
      <c r="AA492" s="16">
        <f t="shared" si="155"/>
        <v>2260</v>
      </c>
      <c r="AB492" s="32">
        <v>64</v>
      </c>
      <c r="AC492" s="26">
        <f t="shared" si="144"/>
        <v>2.831858407079646</v>
      </c>
      <c r="AD492" s="32">
        <f t="shared" si="145"/>
        <v>2196</v>
      </c>
      <c r="AE492" s="20">
        <v>6</v>
      </c>
      <c r="AF492" s="20" t="s">
        <v>44</v>
      </c>
      <c r="AG492" s="27" t="s">
        <v>45</v>
      </c>
      <c r="AH492" s="27">
        <v>1</v>
      </c>
      <c r="AI492" s="28" t="s">
        <v>46</v>
      </c>
      <c r="AJ492" s="16">
        <v>357</v>
      </c>
      <c r="AK492" s="29">
        <f t="shared" si="146"/>
        <v>15.79646017699115</v>
      </c>
      <c r="AL492" s="16">
        <v>81</v>
      </c>
      <c r="AM492" s="16">
        <f t="shared" si="147"/>
        <v>1758</v>
      </c>
      <c r="AN492" s="34">
        <f t="shared" si="148"/>
        <v>80.054644808743163</v>
      </c>
    </row>
    <row r="493" spans="1:40" x14ac:dyDescent="0.3">
      <c r="A493" s="15">
        <v>43705</v>
      </c>
      <c r="B493" s="2" t="s">
        <v>141</v>
      </c>
      <c r="C493" s="2">
        <v>16</v>
      </c>
      <c r="D493" s="2" t="s">
        <v>52</v>
      </c>
      <c r="E493" s="15">
        <v>43215</v>
      </c>
      <c r="F493" s="15">
        <f t="shared" si="149"/>
        <v>43382</v>
      </c>
      <c r="G493" s="32">
        <v>6000</v>
      </c>
      <c r="H493" s="32">
        <v>5984</v>
      </c>
      <c r="I493" s="32">
        <f>SUM(G493-H493)</f>
        <v>16</v>
      </c>
      <c r="J493" s="16">
        <v>5984</v>
      </c>
      <c r="K493" s="16" t="s">
        <v>92</v>
      </c>
      <c r="L493" s="33">
        <v>43706</v>
      </c>
      <c r="M493" s="33">
        <f t="shared" si="152"/>
        <v>43734</v>
      </c>
      <c r="N493" s="4">
        <f t="shared" si="138"/>
        <v>70.142857142857139</v>
      </c>
      <c r="O493" s="18" t="s">
        <v>196</v>
      </c>
      <c r="P493" s="19">
        <f t="shared" si="139"/>
        <v>1</v>
      </c>
      <c r="Q493" s="2">
        <v>3</v>
      </c>
      <c r="R493" s="2" t="s">
        <v>44</v>
      </c>
      <c r="S493" s="28" t="s">
        <v>46</v>
      </c>
      <c r="T493" s="2">
        <v>1</v>
      </c>
      <c r="U493" s="16">
        <v>319</v>
      </c>
      <c r="V493" s="34">
        <f t="shared" si="140"/>
        <v>5.3308823529411766</v>
      </c>
      <c r="W493" s="23">
        <f t="shared" si="141"/>
        <v>5665</v>
      </c>
      <c r="X493" s="35">
        <f t="shared" si="142"/>
        <v>94.669117647058826</v>
      </c>
      <c r="Y493" s="16">
        <v>377</v>
      </c>
      <c r="Z493" s="36">
        <f t="shared" si="143"/>
        <v>6.3001336898395728</v>
      </c>
      <c r="AA493" s="16">
        <f t="shared" si="155"/>
        <v>5288</v>
      </c>
      <c r="AB493" s="32">
        <v>71</v>
      </c>
      <c r="AC493" s="26">
        <f t="shared" si="144"/>
        <v>1.3426626323751891</v>
      </c>
      <c r="AD493" s="32">
        <f t="shared" si="145"/>
        <v>5217</v>
      </c>
      <c r="AE493" s="20">
        <v>6</v>
      </c>
      <c r="AF493" s="20" t="s">
        <v>44</v>
      </c>
      <c r="AG493" s="27" t="s">
        <v>45</v>
      </c>
      <c r="AH493" s="27">
        <v>1</v>
      </c>
      <c r="AI493" s="28" t="s">
        <v>46</v>
      </c>
      <c r="AJ493" s="16">
        <v>605</v>
      </c>
      <c r="AK493" s="29">
        <f t="shared" si="146"/>
        <v>11.440998487140696</v>
      </c>
      <c r="AL493" s="16">
        <v>178</v>
      </c>
      <c r="AM493" s="16">
        <f t="shared" si="147"/>
        <v>4434</v>
      </c>
      <c r="AN493" s="34">
        <f t="shared" si="148"/>
        <v>84.99137435307648</v>
      </c>
    </row>
    <row r="494" spans="1:40" x14ac:dyDescent="0.3">
      <c r="A494" s="15">
        <v>43619</v>
      </c>
      <c r="B494" s="2" t="s">
        <v>58</v>
      </c>
      <c r="C494" s="2">
        <v>1</v>
      </c>
      <c r="D494" s="2" t="s">
        <v>54</v>
      </c>
      <c r="E494" s="15">
        <v>43137</v>
      </c>
      <c r="F494" s="15">
        <f t="shared" si="149"/>
        <v>43304</v>
      </c>
      <c r="G494" s="32"/>
      <c r="H494" s="32"/>
      <c r="I494" s="32"/>
      <c r="J494" s="16">
        <v>6400</v>
      </c>
      <c r="K494" s="16" t="s">
        <v>77</v>
      </c>
      <c r="L494" s="33">
        <v>43629</v>
      </c>
      <c r="M494" s="33">
        <f t="shared" si="152"/>
        <v>43657</v>
      </c>
      <c r="N494" s="4">
        <f t="shared" ref="N494:N546" si="156">_xlfn.DAYS(L494,E494)/7</f>
        <v>70.285714285714292</v>
      </c>
      <c r="O494" s="18" t="s">
        <v>196</v>
      </c>
      <c r="P494" s="19">
        <f t="shared" ref="P494:P546" si="157">L494-A494</f>
        <v>10</v>
      </c>
      <c r="Q494" s="2">
        <v>2</v>
      </c>
      <c r="R494" s="2" t="s">
        <v>44</v>
      </c>
      <c r="S494" s="28" t="s">
        <v>46</v>
      </c>
      <c r="T494" s="2">
        <v>1</v>
      </c>
      <c r="U494" s="16">
        <v>379</v>
      </c>
      <c r="V494" s="34">
        <f t="shared" ref="V494:V546" si="158">SUM(U494/J494*100)</f>
        <v>5.921875</v>
      </c>
      <c r="W494" s="23">
        <f t="shared" ref="W494:W546" si="159">(J494-U494)</f>
        <v>6021</v>
      </c>
      <c r="X494" s="35">
        <f t="shared" ref="X494:X546" si="160">(W494/J494*100)</f>
        <v>94.078125</v>
      </c>
      <c r="Y494" s="16">
        <v>939</v>
      </c>
      <c r="Z494" s="36">
        <f t="shared" ref="Z494:Z546" si="161">SUM(Y494/J494*100)</f>
        <v>14.671875</v>
      </c>
      <c r="AA494" s="16">
        <f t="shared" si="155"/>
        <v>5082</v>
      </c>
      <c r="AB494" s="32">
        <v>207</v>
      </c>
      <c r="AC494" s="26">
        <f t="shared" ref="AC494:AC546" si="162">100*AB494/AA494</f>
        <v>4.0731995277449826</v>
      </c>
      <c r="AD494" s="32">
        <f t="shared" ref="AD494:AD546" si="163">SUM(AA494-AB494)</f>
        <v>4875</v>
      </c>
      <c r="AE494" s="20">
        <v>3</v>
      </c>
      <c r="AF494" s="20" t="s">
        <v>44</v>
      </c>
      <c r="AG494" s="27" t="s">
        <v>45</v>
      </c>
      <c r="AH494" s="27">
        <v>1</v>
      </c>
      <c r="AI494" s="28" t="s">
        <v>46</v>
      </c>
      <c r="AJ494" s="16">
        <v>610</v>
      </c>
      <c r="AK494" s="29">
        <f t="shared" ref="AK494:AK546" si="164">100*AJ494/AA494</f>
        <v>12.00314836678473</v>
      </c>
      <c r="AL494" s="16">
        <v>138</v>
      </c>
      <c r="AM494" s="16">
        <f t="shared" ref="AM494:AM546" si="165">SUM(AD494-AJ494-AL494)</f>
        <v>4127</v>
      </c>
      <c r="AN494" s="34">
        <f t="shared" ref="AN494:AN546" si="166">SUM(AM494/AD494*100)</f>
        <v>84.656410256410254</v>
      </c>
    </row>
    <row r="495" spans="1:40" x14ac:dyDescent="0.3">
      <c r="A495" s="15">
        <v>43623</v>
      </c>
      <c r="B495" s="2" t="s">
        <v>141</v>
      </c>
      <c r="C495" s="2">
        <v>16</v>
      </c>
      <c r="D495" s="2" t="s">
        <v>52</v>
      </c>
      <c r="E495" s="15">
        <v>43136</v>
      </c>
      <c r="F495" s="15">
        <f t="shared" si="149"/>
        <v>43303</v>
      </c>
      <c r="G495" s="32">
        <v>13400</v>
      </c>
      <c r="H495" s="32">
        <v>13374</v>
      </c>
      <c r="I495" s="32">
        <f t="shared" ref="I495:I516" si="167">SUM(G495-H495)</f>
        <v>26</v>
      </c>
      <c r="J495" s="16">
        <v>13374</v>
      </c>
      <c r="K495" s="16" t="s">
        <v>77</v>
      </c>
      <c r="L495" s="33">
        <v>43629</v>
      </c>
      <c r="M495" s="33">
        <f t="shared" si="152"/>
        <v>43657</v>
      </c>
      <c r="N495" s="4">
        <f t="shared" si="156"/>
        <v>70.428571428571431</v>
      </c>
      <c r="O495" s="18" t="s">
        <v>196</v>
      </c>
      <c r="P495" s="19">
        <f t="shared" si="157"/>
        <v>6</v>
      </c>
      <c r="Q495" s="2" t="s">
        <v>73</v>
      </c>
      <c r="R495" s="2" t="s">
        <v>44</v>
      </c>
      <c r="S495" s="28" t="s">
        <v>46</v>
      </c>
      <c r="T495" s="2">
        <v>1</v>
      </c>
      <c r="U495" s="16">
        <v>1294</v>
      </c>
      <c r="V495" s="34">
        <f t="shared" si="158"/>
        <v>9.6754897562434579</v>
      </c>
      <c r="W495" s="23">
        <f t="shared" si="159"/>
        <v>12080</v>
      </c>
      <c r="X495" s="35">
        <f t="shared" si="160"/>
        <v>90.324510243756535</v>
      </c>
      <c r="Y495" s="16">
        <v>1175</v>
      </c>
      <c r="Z495" s="36">
        <f t="shared" si="161"/>
        <v>8.7857036040077752</v>
      </c>
      <c r="AA495" s="16">
        <f t="shared" si="155"/>
        <v>10905</v>
      </c>
      <c r="AB495" s="32">
        <v>350</v>
      </c>
      <c r="AC495" s="26">
        <f t="shared" si="162"/>
        <v>3.209536909674461</v>
      </c>
      <c r="AD495" s="32">
        <f t="shared" si="163"/>
        <v>10555</v>
      </c>
      <c r="AE495" s="20" t="s">
        <v>73</v>
      </c>
      <c r="AF495" s="20" t="s">
        <v>44</v>
      </c>
      <c r="AG495" s="27" t="s">
        <v>45</v>
      </c>
      <c r="AH495" s="27">
        <v>1</v>
      </c>
      <c r="AI495" s="28" t="s">
        <v>46</v>
      </c>
      <c r="AJ495" s="16">
        <v>2244</v>
      </c>
      <c r="AK495" s="29">
        <f t="shared" si="164"/>
        <v>20.577716643741404</v>
      </c>
      <c r="AL495" s="16">
        <v>781</v>
      </c>
      <c r="AM495" s="16">
        <f t="shared" si="165"/>
        <v>7530</v>
      </c>
      <c r="AN495" s="34">
        <f t="shared" si="166"/>
        <v>71.340596873519658</v>
      </c>
    </row>
    <row r="496" spans="1:40" x14ac:dyDescent="0.3">
      <c r="A496" s="15">
        <v>43616</v>
      </c>
      <c r="B496" s="2" t="s">
        <v>182</v>
      </c>
      <c r="C496" s="2">
        <v>3</v>
      </c>
      <c r="D496" s="2" t="s">
        <v>45</v>
      </c>
      <c r="E496" s="15">
        <v>43126</v>
      </c>
      <c r="F496" s="15">
        <f t="shared" si="149"/>
        <v>43293</v>
      </c>
      <c r="G496" s="32">
        <v>10400</v>
      </c>
      <c r="H496" s="32">
        <v>10366</v>
      </c>
      <c r="I496" s="32">
        <f t="shared" si="167"/>
        <v>34</v>
      </c>
      <c r="J496" s="16">
        <v>10366</v>
      </c>
      <c r="K496" s="16">
        <v>27</v>
      </c>
      <c r="L496" s="33">
        <v>43620</v>
      </c>
      <c r="M496" s="33">
        <f t="shared" si="152"/>
        <v>43648</v>
      </c>
      <c r="N496" s="4">
        <f t="shared" si="156"/>
        <v>70.571428571428569</v>
      </c>
      <c r="O496" s="18" t="s">
        <v>196</v>
      </c>
      <c r="P496" s="19">
        <f t="shared" si="157"/>
        <v>4</v>
      </c>
      <c r="Q496" s="2">
        <v>8</v>
      </c>
      <c r="R496" s="2" t="s">
        <v>42</v>
      </c>
      <c r="S496" s="21" t="s">
        <v>43</v>
      </c>
      <c r="T496" s="2">
        <v>2</v>
      </c>
      <c r="U496" s="16">
        <v>548</v>
      </c>
      <c r="V496" s="34">
        <f t="shared" si="158"/>
        <v>5.2865136021609107</v>
      </c>
      <c r="W496" s="23">
        <f t="shared" si="159"/>
        <v>9818</v>
      </c>
      <c r="X496" s="35">
        <f t="shared" si="160"/>
        <v>94.713486397839091</v>
      </c>
      <c r="Y496" s="16">
        <v>723</v>
      </c>
      <c r="Z496" s="36">
        <f t="shared" si="161"/>
        <v>6.9747250627049961</v>
      </c>
      <c r="AA496" s="16">
        <f t="shared" si="155"/>
        <v>9095</v>
      </c>
      <c r="AB496" s="32">
        <v>247</v>
      </c>
      <c r="AC496" s="26">
        <f t="shared" si="162"/>
        <v>2.7157778999450248</v>
      </c>
      <c r="AD496" s="32">
        <f t="shared" si="163"/>
        <v>8848</v>
      </c>
      <c r="AE496" s="20">
        <v>1</v>
      </c>
      <c r="AF496" s="20" t="s">
        <v>42</v>
      </c>
      <c r="AG496" s="27" t="s">
        <v>54</v>
      </c>
      <c r="AH496" s="27">
        <v>2</v>
      </c>
      <c r="AI496" s="21" t="s">
        <v>43</v>
      </c>
      <c r="AJ496" s="16">
        <v>1143</v>
      </c>
      <c r="AK496" s="29">
        <f t="shared" si="164"/>
        <v>12.5673446948873</v>
      </c>
      <c r="AL496" s="16">
        <v>355</v>
      </c>
      <c r="AM496" s="16">
        <f t="shared" si="165"/>
        <v>7350</v>
      </c>
      <c r="AN496" s="34">
        <f t="shared" si="166"/>
        <v>83.069620253164558</v>
      </c>
    </row>
    <row r="497" spans="1:40" x14ac:dyDescent="0.3">
      <c r="A497" s="47">
        <v>43742</v>
      </c>
      <c r="B497" s="48" t="s">
        <v>116</v>
      </c>
      <c r="C497" s="48">
        <v>5</v>
      </c>
      <c r="D497" s="2" t="s">
        <v>45</v>
      </c>
      <c r="E497" s="47">
        <v>43250</v>
      </c>
      <c r="F497" s="47">
        <f t="shared" si="149"/>
        <v>43417</v>
      </c>
      <c r="G497" s="48">
        <v>3900</v>
      </c>
      <c r="H497" s="48">
        <v>3875</v>
      </c>
      <c r="I497" s="48">
        <f t="shared" si="167"/>
        <v>25</v>
      </c>
      <c r="J497" s="48">
        <v>3875</v>
      </c>
      <c r="K497" s="48">
        <v>45</v>
      </c>
      <c r="L497" s="47">
        <v>43746</v>
      </c>
      <c r="M497" s="47">
        <f t="shared" si="152"/>
        <v>43774</v>
      </c>
      <c r="N497" s="49">
        <f t="shared" si="156"/>
        <v>70.857142857142861</v>
      </c>
      <c r="O497" s="18" t="s">
        <v>196</v>
      </c>
      <c r="P497" s="50">
        <f t="shared" si="157"/>
        <v>4</v>
      </c>
      <c r="Q497" s="48">
        <v>9</v>
      </c>
      <c r="R497" s="52" t="s">
        <v>42</v>
      </c>
      <c r="S497" s="21" t="s">
        <v>43</v>
      </c>
      <c r="T497" s="48">
        <v>2</v>
      </c>
      <c r="U497" s="48">
        <v>148</v>
      </c>
      <c r="V497" s="65">
        <f t="shared" si="158"/>
        <v>3.8193548387096774</v>
      </c>
      <c r="W497" s="50">
        <f t="shared" si="159"/>
        <v>3727</v>
      </c>
      <c r="X497" s="24">
        <f t="shared" si="160"/>
        <v>96.180645161290329</v>
      </c>
      <c r="Y497" s="48">
        <v>199</v>
      </c>
      <c r="Z497" s="25">
        <f t="shared" si="161"/>
        <v>5.1354838709677422</v>
      </c>
      <c r="AA497" s="52">
        <f t="shared" si="155"/>
        <v>3528</v>
      </c>
      <c r="AB497" s="48">
        <v>88</v>
      </c>
      <c r="AC497" s="26">
        <f t="shared" si="162"/>
        <v>2.4943310657596371</v>
      </c>
      <c r="AD497" s="52">
        <f t="shared" si="163"/>
        <v>3440</v>
      </c>
      <c r="AE497" s="52">
        <v>3</v>
      </c>
      <c r="AF497" s="52" t="s">
        <v>44</v>
      </c>
      <c r="AG497" s="52" t="s">
        <v>45</v>
      </c>
      <c r="AH497" s="27">
        <v>1</v>
      </c>
      <c r="AI497" s="28" t="s">
        <v>46</v>
      </c>
      <c r="AJ497" s="48">
        <v>457</v>
      </c>
      <c r="AK497" s="29">
        <f t="shared" si="164"/>
        <v>12.953514739229025</v>
      </c>
      <c r="AL497" s="48">
        <v>82</v>
      </c>
      <c r="AM497" s="52">
        <f t="shared" si="165"/>
        <v>2901</v>
      </c>
      <c r="AN497" s="65">
        <f t="shared" si="166"/>
        <v>84.331395348837219</v>
      </c>
    </row>
    <row r="498" spans="1:40" x14ac:dyDescent="0.3">
      <c r="A498" s="15">
        <v>43626</v>
      </c>
      <c r="B498" s="2" t="s">
        <v>58</v>
      </c>
      <c r="C498" s="2">
        <v>1</v>
      </c>
      <c r="D498" s="2" t="s">
        <v>54</v>
      </c>
      <c r="E498" s="15">
        <v>43137</v>
      </c>
      <c r="F498" s="15">
        <f t="shared" si="149"/>
        <v>43304</v>
      </c>
      <c r="G498" s="32">
        <v>8000</v>
      </c>
      <c r="H498" s="32">
        <v>7982</v>
      </c>
      <c r="I498" s="32">
        <f t="shared" si="167"/>
        <v>18</v>
      </c>
      <c r="J498" s="16">
        <v>7982</v>
      </c>
      <c r="K498" s="16">
        <v>29</v>
      </c>
      <c r="L498" s="33">
        <v>43634</v>
      </c>
      <c r="M498" s="33">
        <f t="shared" si="152"/>
        <v>43662</v>
      </c>
      <c r="N498" s="4">
        <f t="shared" si="156"/>
        <v>71</v>
      </c>
      <c r="O498" s="18" t="s">
        <v>196</v>
      </c>
      <c r="P498" s="19">
        <f t="shared" si="157"/>
        <v>8</v>
      </c>
      <c r="Q498" s="2">
        <v>12.11</v>
      </c>
      <c r="R498" s="2" t="s">
        <v>44</v>
      </c>
      <c r="S498" s="28" t="s">
        <v>46</v>
      </c>
      <c r="T498" s="2">
        <v>1</v>
      </c>
      <c r="U498" s="16">
        <v>655</v>
      </c>
      <c r="V498" s="34">
        <f t="shared" si="158"/>
        <v>8.2059634176898015</v>
      </c>
      <c r="W498" s="23">
        <f t="shared" si="159"/>
        <v>7327</v>
      </c>
      <c r="X498" s="35">
        <f t="shared" si="160"/>
        <v>91.794036582310198</v>
      </c>
      <c r="Y498" s="16">
        <v>1197</v>
      </c>
      <c r="Z498" s="36">
        <f t="shared" si="161"/>
        <v>14.996241543472813</v>
      </c>
      <c r="AA498" s="16">
        <f t="shared" si="155"/>
        <v>6130</v>
      </c>
      <c r="AB498" s="32">
        <v>304</v>
      </c>
      <c r="AC498" s="26">
        <f t="shared" si="162"/>
        <v>4.9592169657422511</v>
      </c>
      <c r="AD498" s="32">
        <f t="shared" si="163"/>
        <v>5826</v>
      </c>
      <c r="AE498" s="20" t="s">
        <v>63</v>
      </c>
      <c r="AF498" s="20" t="s">
        <v>42</v>
      </c>
      <c r="AG498" s="27" t="s">
        <v>54</v>
      </c>
      <c r="AH498" s="27">
        <v>2</v>
      </c>
      <c r="AI498" s="21" t="s">
        <v>43</v>
      </c>
      <c r="AJ498" s="16">
        <v>815</v>
      </c>
      <c r="AK498" s="29">
        <f t="shared" si="164"/>
        <v>13.295269168026101</v>
      </c>
      <c r="AL498" s="16">
        <v>276</v>
      </c>
      <c r="AM498" s="16">
        <f t="shared" si="165"/>
        <v>4735</v>
      </c>
      <c r="AN498" s="34">
        <f t="shared" si="166"/>
        <v>81.273601098523869</v>
      </c>
    </row>
    <row r="499" spans="1:40" x14ac:dyDescent="0.3">
      <c r="A499" s="15">
        <v>43661</v>
      </c>
      <c r="B499" s="30" t="s">
        <v>172</v>
      </c>
      <c r="C499" s="2">
        <v>8</v>
      </c>
      <c r="D499" s="2" t="s">
        <v>48</v>
      </c>
      <c r="E499" s="15">
        <v>43168</v>
      </c>
      <c r="F499" s="15">
        <f t="shared" si="149"/>
        <v>43335</v>
      </c>
      <c r="G499" s="32">
        <v>4383</v>
      </c>
      <c r="H499" s="32">
        <v>4376</v>
      </c>
      <c r="I499" s="32">
        <f t="shared" si="167"/>
        <v>7</v>
      </c>
      <c r="J499" s="16">
        <v>90</v>
      </c>
      <c r="K499" s="16" t="s">
        <v>57</v>
      </c>
      <c r="L499" s="33">
        <v>43665</v>
      </c>
      <c r="M499" s="33">
        <f t="shared" si="152"/>
        <v>43693</v>
      </c>
      <c r="N499" s="4">
        <f t="shared" si="156"/>
        <v>71</v>
      </c>
      <c r="O499" s="18" t="s">
        <v>196</v>
      </c>
      <c r="P499" s="19">
        <f t="shared" si="157"/>
        <v>4</v>
      </c>
      <c r="Q499" s="2">
        <v>3</v>
      </c>
      <c r="R499" s="2" t="s">
        <v>44</v>
      </c>
      <c r="S499" s="28" t="s">
        <v>46</v>
      </c>
      <c r="T499" s="2">
        <v>1</v>
      </c>
      <c r="U499" s="16">
        <v>18</v>
      </c>
      <c r="V499" s="34">
        <f t="shared" si="158"/>
        <v>20</v>
      </c>
      <c r="W499" s="23">
        <f t="shared" si="159"/>
        <v>72</v>
      </c>
      <c r="X499" s="35">
        <f t="shared" si="160"/>
        <v>80</v>
      </c>
      <c r="Y499" s="16">
        <v>10</v>
      </c>
      <c r="Z499" s="36">
        <f t="shared" si="161"/>
        <v>11.111111111111111</v>
      </c>
      <c r="AA499" s="16">
        <f t="shared" si="155"/>
        <v>62</v>
      </c>
      <c r="AB499" s="32">
        <v>0</v>
      </c>
      <c r="AC499" s="26">
        <f t="shared" si="162"/>
        <v>0</v>
      </c>
      <c r="AD499" s="32">
        <f t="shared" si="163"/>
        <v>62</v>
      </c>
      <c r="AE499" s="20">
        <v>6</v>
      </c>
      <c r="AF499" s="20" t="s">
        <v>44</v>
      </c>
      <c r="AG499" s="27" t="s">
        <v>45</v>
      </c>
      <c r="AH499" s="27">
        <v>1</v>
      </c>
      <c r="AI499" s="28" t="s">
        <v>46</v>
      </c>
      <c r="AJ499" s="16">
        <v>11</v>
      </c>
      <c r="AK499" s="29">
        <f t="shared" si="164"/>
        <v>17.741935483870968</v>
      </c>
      <c r="AL499" s="16">
        <v>0</v>
      </c>
      <c r="AM499" s="16">
        <f t="shared" si="165"/>
        <v>51</v>
      </c>
      <c r="AN499" s="34">
        <f t="shared" si="166"/>
        <v>82.258064516129039</v>
      </c>
    </row>
    <row r="500" spans="1:40" ht="24" x14ac:dyDescent="0.3">
      <c r="A500" s="47">
        <v>43745</v>
      </c>
      <c r="B500" s="48" t="s">
        <v>116</v>
      </c>
      <c r="C500" s="48">
        <v>5</v>
      </c>
      <c r="D500" s="2" t="s">
        <v>45</v>
      </c>
      <c r="E500" s="47">
        <v>43250</v>
      </c>
      <c r="F500" s="47">
        <f t="shared" ref="F500:F552" si="168">SUM(E500+167)</f>
        <v>43417</v>
      </c>
      <c r="G500" s="48">
        <v>3000</v>
      </c>
      <c r="H500" s="48">
        <v>2971</v>
      </c>
      <c r="I500" s="48">
        <f t="shared" si="167"/>
        <v>29</v>
      </c>
      <c r="J500" s="48">
        <v>2971</v>
      </c>
      <c r="K500" s="48" t="s">
        <v>108</v>
      </c>
      <c r="L500" s="47">
        <v>43748</v>
      </c>
      <c r="M500" s="47">
        <f t="shared" si="152"/>
        <v>43776</v>
      </c>
      <c r="N500" s="49">
        <f t="shared" si="156"/>
        <v>71.142857142857139</v>
      </c>
      <c r="O500" s="18" t="s">
        <v>196</v>
      </c>
      <c r="P500" s="50">
        <f t="shared" si="157"/>
        <v>3</v>
      </c>
      <c r="Q500" s="48">
        <v>1.6</v>
      </c>
      <c r="R500" s="48" t="s">
        <v>44</v>
      </c>
      <c r="S500" s="28" t="s">
        <v>46</v>
      </c>
      <c r="T500" s="48">
        <v>1</v>
      </c>
      <c r="U500" s="48">
        <v>110</v>
      </c>
      <c r="V500" s="65">
        <f t="shared" si="158"/>
        <v>3.7024570851565128</v>
      </c>
      <c r="W500" s="50">
        <f t="shared" si="159"/>
        <v>2861</v>
      </c>
      <c r="X500" s="24">
        <f t="shared" si="160"/>
        <v>96.29754291484349</v>
      </c>
      <c r="Y500" s="48">
        <v>160</v>
      </c>
      <c r="Z500" s="25">
        <f t="shared" si="161"/>
        <v>5.385392123864019</v>
      </c>
      <c r="AA500" s="52">
        <f t="shared" si="155"/>
        <v>2701</v>
      </c>
      <c r="AB500" s="48">
        <v>93</v>
      </c>
      <c r="AC500" s="26">
        <f t="shared" si="162"/>
        <v>3.4431691965938542</v>
      </c>
      <c r="AD500" s="52">
        <f t="shared" si="163"/>
        <v>2608</v>
      </c>
      <c r="AE500" s="52">
        <v>6</v>
      </c>
      <c r="AF500" s="52" t="s">
        <v>53</v>
      </c>
      <c r="AG500" s="52" t="s">
        <v>54</v>
      </c>
      <c r="AH500" s="27">
        <v>3</v>
      </c>
      <c r="AI500" s="21" t="s">
        <v>55</v>
      </c>
      <c r="AJ500" s="48">
        <v>413</v>
      </c>
      <c r="AK500" s="29">
        <f t="shared" si="164"/>
        <v>15.290633098852277</v>
      </c>
      <c r="AL500" s="48">
        <v>28</v>
      </c>
      <c r="AM500" s="52">
        <f t="shared" si="165"/>
        <v>2167</v>
      </c>
      <c r="AN500" s="65">
        <f t="shared" si="166"/>
        <v>83.090490797546011</v>
      </c>
    </row>
    <row r="501" spans="1:40" ht="24" x14ac:dyDescent="0.3">
      <c r="A501" s="15">
        <v>43745</v>
      </c>
      <c r="B501" s="30" t="s">
        <v>124</v>
      </c>
      <c r="C501" s="2">
        <v>11</v>
      </c>
      <c r="D501" s="2" t="s">
        <v>48</v>
      </c>
      <c r="E501" s="15">
        <v>43250</v>
      </c>
      <c r="F501" s="15">
        <f t="shared" si="168"/>
        <v>43417</v>
      </c>
      <c r="G501" s="32">
        <v>5185</v>
      </c>
      <c r="H501" s="32">
        <v>5162</v>
      </c>
      <c r="I501" s="32">
        <f t="shared" si="167"/>
        <v>23</v>
      </c>
      <c r="J501" s="16">
        <v>5162</v>
      </c>
      <c r="K501" s="16" t="s">
        <v>108</v>
      </c>
      <c r="L501" s="15">
        <v>43748</v>
      </c>
      <c r="M501" s="15">
        <f t="shared" si="152"/>
        <v>43776</v>
      </c>
      <c r="N501" s="4">
        <f t="shared" si="156"/>
        <v>71.142857142857139</v>
      </c>
      <c r="O501" s="18" t="s">
        <v>196</v>
      </c>
      <c r="P501" s="19">
        <f t="shared" si="157"/>
        <v>3</v>
      </c>
      <c r="Q501" s="2">
        <v>6.12</v>
      </c>
      <c r="R501" s="2" t="s">
        <v>44</v>
      </c>
      <c r="S501" s="28" t="s">
        <v>46</v>
      </c>
      <c r="T501" s="2">
        <v>1</v>
      </c>
      <c r="U501" s="16">
        <v>95</v>
      </c>
      <c r="V501" s="22">
        <f t="shared" si="158"/>
        <v>1.8403719488570323</v>
      </c>
      <c r="W501" s="23">
        <f t="shared" si="159"/>
        <v>5067</v>
      </c>
      <c r="X501" s="24">
        <f t="shared" si="160"/>
        <v>98.15962805114296</v>
      </c>
      <c r="Y501" s="16">
        <v>474</v>
      </c>
      <c r="Z501" s="25">
        <f t="shared" si="161"/>
        <v>9.1824874079814034</v>
      </c>
      <c r="AA501" s="17">
        <f t="shared" si="155"/>
        <v>4593</v>
      </c>
      <c r="AB501" s="16">
        <v>343</v>
      </c>
      <c r="AC501" s="26">
        <f t="shared" si="162"/>
        <v>7.4678859133463966</v>
      </c>
      <c r="AD501" s="17">
        <f t="shared" si="163"/>
        <v>4250</v>
      </c>
      <c r="AE501" s="20">
        <v>5</v>
      </c>
      <c r="AF501" s="20" t="s">
        <v>53</v>
      </c>
      <c r="AG501" s="17" t="s">
        <v>54</v>
      </c>
      <c r="AH501" s="27">
        <v>3</v>
      </c>
      <c r="AI501" s="21" t="s">
        <v>55</v>
      </c>
      <c r="AJ501" s="16">
        <v>788</v>
      </c>
      <c r="AK501" s="29">
        <f t="shared" si="164"/>
        <v>17.156542564772479</v>
      </c>
      <c r="AL501" s="16">
        <v>38</v>
      </c>
      <c r="AM501" s="17">
        <f t="shared" si="165"/>
        <v>3424</v>
      </c>
      <c r="AN501" s="22">
        <f t="shared" si="166"/>
        <v>80.564705882352939</v>
      </c>
    </row>
    <row r="502" spans="1:40" x14ac:dyDescent="0.3">
      <c r="A502" s="15">
        <v>43712</v>
      </c>
      <c r="B502" s="2" t="s">
        <v>141</v>
      </c>
      <c r="C502" s="30">
        <v>16</v>
      </c>
      <c r="D502" s="30" t="s">
        <v>52</v>
      </c>
      <c r="E502" s="15">
        <v>43215</v>
      </c>
      <c r="F502" s="15">
        <f t="shared" si="168"/>
        <v>43382</v>
      </c>
      <c r="G502" s="16">
        <v>6680</v>
      </c>
      <c r="H502" s="16">
        <v>6675</v>
      </c>
      <c r="I502" s="16">
        <f t="shared" si="167"/>
        <v>5</v>
      </c>
      <c r="J502" s="16">
        <v>6675</v>
      </c>
      <c r="K502" s="16" t="s">
        <v>102</v>
      </c>
      <c r="L502" s="15">
        <v>43713</v>
      </c>
      <c r="M502" s="15">
        <f t="shared" si="152"/>
        <v>43741</v>
      </c>
      <c r="N502" s="4">
        <f t="shared" si="156"/>
        <v>71.142857142857139</v>
      </c>
      <c r="O502" s="18" t="s">
        <v>196</v>
      </c>
      <c r="P502" s="19">
        <f t="shared" si="157"/>
        <v>1</v>
      </c>
      <c r="Q502" s="2">
        <v>3</v>
      </c>
      <c r="R502" s="2" t="s">
        <v>44</v>
      </c>
      <c r="S502" s="28" t="s">
        <v>46</v>
      </c>
      <c r="T502" s="2">
        <v>1</v>
      </c>
      <c r="U502" s="16">
        <v>347</v>
      </c>
      <c r="V502" s="34">
        <f t="shared" si="158"/>
        <v>5.1985018726591763</v>
      </c>
      <c r="W502" s="23">
        <f t="shared" si="159"/>
        <v>6328</v>
      </c>
      <c r="X502" s="35">
        <f t="shared" si="160"/>
        <v>94.801498127340821</v>
      </c>
      <c r="Y502" s="16">
        <v>353</v>
      </c>
      <c r="Z502" s="36">
        <f t="shared" si="161"/>
        <v>5.2883895131086138</v>
      </c>
      <c r="AA502" s="16">
        <f t="shared" si="155"/>
        <v>5975</v>
      </c>
      <c r="AB502" s="45">
        <v>147</v>
      </c>
      <c r="AC502" s="26">
        <f t="shared" si="162"/>
        <v>2.4602510460251046</v>
      </c>
      <c r="AD502" s="16">
        <f t="shared" si="163"/>
        <v>5828</v>
      </c>
      <c r="AE502" s="20">
        <v>1</v>
      </c>
      <c r="AF502" s="20" t="s">
        <v>44</v>
      </c>
      <c r="AG502" s="27" t="s">
        <v>45</v>
      </c>
      <c r="AH502" s="27">
        <v>1</v>
      </c>
      <c r="AI502" s="28" t="s">
        <v>46</v>
      </c>
      <c r="AJ502" s="16">
        <v>1012</v>
      </c>
      <c r="AK502" s="29">
        <f t="shared" si="164"/>
        <v>16.93723849372385</v>
      </c>
      <c r="AL502" s="16">
        <v>170</v>
      </c>
      <c r="AM502" s="16">
        <f t="shared" si="165"/>
        <v>4646</v>
      </c>
      <c r="AN502" s="34">
        <f t="shared" si="166"/>
        <v>79.718599862731637</v>
      </c>
    </row>
    <row r="503" spans="1:40" x14ac:dyDescent="0.3">
      <c r="A503" s="15">
        <v>43630</v>
      </c>
      <c r="B503" s="2" t="s">
        <v>141</v>
      </c>
      <c r="C503" s="2">
        <v>16</v>
      </c>
      <c r="D503" s="2" t="s">
        <v>52</v>
      </c>
      <c r="E503" s="15">
        <v>43136</v>
      </c>
      <c r="F503" s="15">
        <f t="shared" si="168"/>
        <v>43303</v>
      </c>
      <c r="G503" s="32">
        <v>12920</v>
      </c>
      <c r="H503" s="32">
        <v>12908</v>
      </c>
      <c r="I503" s="32">
        <f t="shared" si="167"/>
        <v>12</v>
      </c>
      <c r="J503" s="16">
        <v>12908</v>
      </c>
      <c r="K503" s="16" t="s">
        <v>86</v>
      </c>
      <c r="L503" s="33">
        <v>43636</v>
      </c>
      <c r="M503" s="33">
        <f t="shared" si="152"/>
        <v>43664</v>
      </c>
      <c r="N503" s="4">
        <f t="shared" si="156"/>
        <v>71.428571428571431</v>
      </c>
      <c r="O503" s="18" t="s">
        <v>196</v>
      </c>
      <c r="P503" s="19">
        <f t="shared" si="157"/>
        <v>6</v>
      </c>
      <c r="Q503" s="2" t="s">
        <v>188</v>
      </c>
      <c r="R503" s="2" t="s">
        <v>44</v>
      </c>
      <c r="S503" s="28" t="s">
        <v>46</v>
      </c>
      <c r="T503" s="2">
        <v>1</v>
      </c>
      <c r="U503" s="16">
        <v>1506</v>
      </c>
      <c r="V503" s="34">
        <f t="shared" si="158"/>
        <v>11.667183142237372</v>
      </c>
      <c r="W503" s="23">
        <f t="shared" si="159"/>
        <v>11402</v>
      </c>
      <c r="X503" s="35">
        <f t="shared" si="160"/>
        <v>88.332816857762637</v>
      </c>
      <c r="Y503" s="16">
        <v>1001</v>
      </c>
      <c r="Z503" s="36">
        <f t="shared" si="161"/>
        <v>7.7548806941431669</v>
      </c>
      <c r="AA503" s="16">
        <f t="shared" si="155"/>
        <v>10401</v>
      </c>
      <c r="AB503" s="32">
        <v>275</v>
      </c>
      <c r="AC503" s="26">
        <f t="shared" si="162"/>
        <v>2.6439765407172389</v>
      </c>
      <c r="AD503" s="32">
        <f t="shared" si="163"/>
        <v>10126</v>
      </c>
      <c r="AE503" s="20" t="s">
        <v>73</v>
      </c>
      <c r="AF503" s="20" t="s">
        <v>44</v>
      </c>
      <c r="AG503" s="27" t="s">
        <v>45</v>
      </c>
      <c r="AH503" s="27">
        <v>1</v>
      </c>
      <c r="AI503" s="28" t="s">
        <v>46</v>
      </c>
      <c r="AJ503" s="16">
        <v>2018</v>
      </c>
      <c r="AK503" s="29">
        <f t="shared" si="164"/>
        <v>19.4019805787905</v>
      </c>
      <c r="AL503" s="16">
        <v>689</v>
      </c>
      <c r="AM503" s="16">
        <f t="shared" si="165"/>
        <v>7419</v>
      </c>
      <c r="AN503" s="34">
        <f t="shared" si="166"/>
        <v>73.266837843175978</v>
      </c>
    </row>
    <row r="504" spans="1:40" ht="24" x14ac:dyDescent="0.3">
      <c r="A504" s="15">
        <v>43623</v>
      </c>
      <c r="B504" s="2" t="s">
        <v>182</v>
      </c>
      <c r="C504" s="2">
        <v>3</v>
      </c>
      <c r="D504" s="2" t="s">
        <v>45</v>
      </c>
      <c r="E504" s="15">
        <v>43126</v>
      </c>
      <c r="F504" s="15">
        <f t="shared" si="168"/>
        <v>43293</v>
      </c>
      <c r="G504" s="32">
        <v>10400</v>
      </c>
      <c r="H504" s="32">
        <v>10365</v>
      </c>
      <c r="I504" s="32">
        <f t="shared" si="167"/>
        <v>35</v>
      </c>
      <c r="J504" s="16">
        <v>10365</v>
      </c>
      <c r="K504" s="16">
        <v>28</v>
      </c>
      <c r="L504" s="33">
        <v>43627</v>
      </c>
      <c r="M504" s="33">
        <f t="shared" si="152"/>
        <v>43655</v>
      </c>
      <c r="N504" s="4">
        <f t="shared" si="156"/>
        <v>71.571428571428569</v>
      </c>
      <c r="O504" s="18" t="s">
        <v>196</v>
      </c>
      <c r="P504" s="19">
        <f t="shared" si="157"/>
        <v>4</v>
      </c>
      <c r="Q504" s="2">
        <v>7</v>
      </c>
      <c r="R504" s="2" t="s">
        <v>42</v>
      </c>
      <c r="S504" s="21" t="s">
        <v>43</v>
      </c>
      <c r="T504" s="2">
        <v>2</v>
      </c>
      <c r="U504" s="16">
        <v>594</v>
      </c>
      <c r="V504" s="34">
        <f t="shared" si="158"/>
        <v>5.7308248914616495</v>
      </c>
      <c r="W504" s="23">
        <f t="shared" si="159"/>
        <v>9771</v>
      </c>
      <c r="X504" s="35">
        <f t="shared" si="160"/>
        <v>94.269175108538349</v>
      </c>
      <c r="Y504" s="16">
        <v>733</v>
      </c>
      <c r="Z504" s="36">
        <f t="shared" si="161"/>
        <v>7.0718765074770857</v>
      </c>
      <c r="AA504" s="16">
        <f t="shared" si="155"/>
        <v>9038</v>
      </c>
      <c r="AB504" s="32">
        <v>297</v>
      </c>
      <c r="AC504" s="26">
        <f t="shared" si="162"/>
        <v>3.2861252489488826</v>
      </c>
      <c r="AD504" s="32">
        <f t="shared" si="163"/>
        <v>8741</v>
      </c>
      <c r="AE504" s="20">
        <v>5</v>
      </c>
      <c r="AF504" s="20" t="s">
        <v>53</v>
      </c>
      <c r="AG504" s="27" t="s">
        <v>54</v>
      </c>
      <c r="AH504" s="27">
        <v>3</v>
      </c>
      <c r="AI504" s="21" t="s">
        <v>55</v>
      </c>
      <c r="AJ504" s="16">
        <v>1322</v>
      </c>
      <c r="AK504" s="29">
        <f t="shared" si="164"/>
        <v>14.627129895994688</v>
      </c>
      <c r="AL504" s="16">
        <v>390</v>
      </c>
      <c r="AM504" s="16">
        <f t="shared" si="165"/>
        <v>7029</v>
      </c>
      <c r="AN504" s="34">
        <f t="shared" si="166"/>
        <v>80.414140258551654</v>
      </c>
    </row>
    <row r="505" spans="1:40" x14ac:dyDescent="0.3">
      <c r="A505" s="47">
        <v>43749</v>
      </c>
      <c r="B505" s="48" t="s">
        <v>116</v>
      </c>
      <c r="C505" s="48">
        <v>5</v>
      </c>
      <c r="D505" s="2" t="s">
        <v>45</v>
      </c>
      <c r="E505" s="47">
        <v>43250</v>
      </c>
      <c r="F505" s="47">
        <f t="shared" si="168"/>
        <v>43417</v>
      </c>
      <c r="G505" s="48">
        <v>3400</v>
      </c>
      <c r="H505" s="48">
        <v>3386</v>
      </c>
      <c r="I505" s="48">
        <f t="shared" si="167"/>
        <v>14</v>
      </c>
      <c r="J505" s="48">
        <v>3386</v>
      </c>
      <c r="K505" s="48">
        <v>46</v>
      </c>
      <c r="L505" s="47">
        <v>43753</v>
      </c>
      <c r="M505" s="47">
        <f t="shared" si="152"/>
        <v>43781</v>
      </c>
      <c r="N505" s="49">
        <f t="shared" si="156"/>
        <v>71.857142857142861</v>
      </c>
      <c r="O505" s="18" t="s">
        <v>196</v>
      </c>
      <c r="P505" s="50">
        <f t="shared" si="157"/>
        <v>4</v>
      </c>
      <c r="Q505" s="48">
        <v>7.8</v>
      </c>
      <c r="R505" s="48" t="s">
        <v>42</v>
      </c>
      <c r="S505" s="21" t="s">
        <v>43</v>
      </c>
      <c r="T505" s="48">
        <v>2</v>
      </c>
      <c r="U505" s="48">
        <v>144</v>
      </c>
      <c r="V505" s="65">
        <f t="shared" si="158"/>
        <v>4.2528056704075601</v>
      </c>
      <c r="W505" s="50">
        <f t="shared" si="159"/>
        <v>3242</v>
      </c>
      <c r="X505" s="24">
        <f t="shared" si="160"/>
        <v>95.747194329592446</v>
      </c>
      <c r="Y505" s="48">
        <v>267</v>
      </c>
      <c r="Z505" s="25">
        <f t="shared" si="161"/>
        <v>7.8854105138806849</v>
      </c>
      <c r="AA505" s="52">
        <f t="shared" si="155"/>
        <v>2975</v>
      </c>
      <c r="AB505" s="48">
        <v>188</v>
      </c>
      <c r="AC505" s="26">
        <f t="shared" si="162"/>
        <v>6.3193277310924367</v>
      </c>
      <c r="AD505" s="52">
        <f t="shared" si="163"/>
        <v>2787</v>
      </c>
      <c r="AE505" s="52">
        <v>4</v>
      </c>
      <c r="AF505" s="52" t="s">
        <v>44</v>
      </c>
      <c r="AG505" s="52" t="s">
        <v>45</v>
      </c>
      <c r="AH505" s="27">
        <v>1</v>
      </c>
      <c r="AI505" s="28" t="s">
        <v>46</v>
      </c>
      <c r="AJ505" s="48">
        <v>436</v>
      </c>
      <c r="AK505" s="29">
        <f t="shared" si="164"/>
        <v>14.655462184873949</v>
      </c>
      <c r="AL505" s="48">
        <v>86</v>
      </c>
      <c r="AM505" s="52">
        <f t="shared" si="165"/>
        <v>2265</v>
      </c>
      <c r="AN505" s="65">
        <f t="shared" si="166"/>
        <v>81.27018299246501</v>
      </c>
    </row>
    <row r="506" spans="1:40" x14ac:dyDescent="0.3">
      <c r="A506" s="15">
        <v>43668</v>
      </c>
      <c r="B506" s="30" t="s">
        <v>172</v>
      </c>
      <c r="C506" s="2">
        <v>8</v>
      </c>
      <c r="D506" s="2" t="s">
        <v>48</v>
      </c>
      <c r="E506" s="15">
        <v>43168</v>
      </c>
      <c r="F506" s="15">
        <f t="shared" si="168"/>
        <v>43335</v>
      </c>
      <c r="G506" s="32">
        <v>4228</v>
      </c>
      <c r="H506" s="32">
        <v>4206</v>
      </c>
      <c r="I506" s="32">
        <f t="shared" si="167"/>
        <v>22</v>
      </c>
      <c r="J506" s="16">
        <v>90</v>
      </c>
      <c r="K506" s="16" t="s">
        <v>60</v>
      </c>
      <c r="L506" s="33">
        <v>43671</v>
      </c>
      <c r="M506" s="33">
        <f t="shared" si="152"/>
        <v>43699</v>
      </c>
      <c r="N506" s="4">
        <f t="shared" si="156"/>
        <v>71.857142857142861</v>
      </c>
      <c r="O506" s="18" t="s">
        <v>196</v>
      </c>
      <c r="P506" s="19">
        <f t="shared" si="157"/>
        <v>3</v>
      </c>
      <c r="Q506" s="2">
        <v>2</v>
      </c>
      <c r="R506" s="2" t="s">
        <v>44</v>
      </c>
      <c r="S506" s="28" t="s">
        <v>46</v>
      </c>
      <c r="T506" s="2">
        <v>1</v>
      </c>
      <c r="U506" s="16">
        <v>10</v>
      </c>
      <c r="V506" s="34">
        <f t="shared" si="158"/>
        <v>11.111111111111111</v>
      </c>
      <c r="W506" s="23">
        <f t="shared" si="159"/>
        <v>80</v>
      </c>
      <c r="X506" s="35">
        <f t="shared" si="160"/>
        <v>88.888888888888886</v>
      </c>
      <c r="Y506" s="16">
        <v>10</v>
      </c>
      <c r="Z506" s="36">
        <f t="shared" si="161"/>
        <v>11.111111111111111</v>
      </c>
      <c r="AA506" s="16">
        <f t="shared" si="155"/>
        <v>70</v>
      </c>
      <c r="AB506" s="32">
        <v>8</v>
      </c>
      <c r="AC506" s="26">
        <f t="shared" si="162"/>
        <v>11.428571428571429</v>
      </c>
      <c r="AD506" s="32">
        <f t="shared" si="163"/>
        <v>62</v>
      </c>
      <c r="AE506" s="20">
        <v>3</v>
      </c>
      <c r="AF506" s="20" t="s">
        <v>44</v>
      </c>
      <c r="AG506" s="27" t="s">
        <v>45</v>
      </c>
      <c r="AH506" s="27">
        <v>1</v>
      </c>
      <c r="AI506" s="28" t="s">
        <v>46</v>
      </c>
      <c r="AJ506" s="16">
        <v>12</v>
      </c>
      <c r="AK506" s="29">
        <f t="shared" si="164"/>
        <v>17.142857142857142</v>
      </c>
      <c r="AL506" s="16">
        <v>3</v>
      </c>
      <c r="AM506" s="16">
        <f t="shared" si="165"/>
        <v>47</v>
      </c>
      <c r="AN506" s="34">
        <f t="shared" si="166"/>
        <v>75.806451612903231</v>
      </c>
    </row>
    <row r="507" spans="1:40" x14ac:dyDescent="0.3">
      <c r="A507" s="46">
        <v>43714</v>
      </c>
      <c r="B507" s="2" t="s">
        <v>150</v>
      </c>
      <c r="C507" s="2">
        <v>13</v>
      </c>
      <c r="D507" s="2" t="s">
        <v>62</v>
      </c>
      <c r="E507" s="15">
        <v>43215</v>
      </c>
      <c r="F507" s="15">
        <f t="shared" si="168"/>
        <v>43382</v>
      </c>
      <c r="G507" s="27">
        <v>5100</v>
      </c>
      <c r="H507" s="27">
        <v>5099</v>
      </c>
      <c r="I507" s="27">
        <f t="shared" si="167"/>
        <v>1</v>
      </c>
      <c r="J507" s="53">
        <v>5099</v>
      </c>
      <c r="K507" s="17">
        <v>41</v>
      </c>
      <c r="L507" s="54">
        <v>43718</v>
      </c>
      <c r="M507" s="15">
        <f t="shared" si="152"/>
        <v>43746</v>
      </c>
      <c r="N507" s="4">
        <f t="shared" si="156"/>
        <v>71.857142857142861</v>
      </c>
      <c r="O507" s="18" t="s">
        <v>196</v>
      </c>
      <c r="P507" s="19">
        <f t="shared" si="157"/>
        <v>4</v>
      </c>
      <c r="Q507" s="20">
        <v>7</v>
      </c>
      <c r="R507" s="2" t="s">
        <v>42</v>
      </c>
      <c r="S507" s="21" t="s">
        <v>43</v>
      </c>
      <c r="T507" s="2">
        <v>2</v>
      </c>
      <c r="U507" s="45">
        <v>193</v>
      </c>
      <c r="V507" s="22">
        <f t="shared" si="158"/>
        <v>3.7850558933124141</v>
      </c>
      <c r="W507" s="23">
        <f t="shared" si="159"/>
        <v>4906</v>
      </c>
      <c r="X507" s="24">
        <f t="shared" si="160"/>
        <v>96.214944106687582</v>
      </c>
      <c r="Y507" s="45">
        <v>289</v>
      </c>
      <c r="Z507" s="25">
        <f t="shared" si="161"/>
        <v>5.6677779956854284</v>
      </c>
      <c r="AA507" s="17">
        <f t="shared" si="155"/>
        <v>4617</v>
      </c>
      <c r="AB507" s="45">
        <v>117</v>
      </c>
      <c r="AC507" s="26">
        <f t="shared" si="162"/>
        <v>2.53411306042885</v>
      </c>
      <c r="AD507" s="17">
        <f t="shared" si="163"/>
        <v>4500</v>
      </c>
      <c r="AE507" s="20">
        <v>3</v>
      </c>
      <c r="AF507" s="20" t="s">
        <v>42</v>
      </c>
      <c r="AG507" s="27" t="s">
        <v>54</v>
      </c>
      <c r="AH507" s="27">
        <v>2</v>
      </c>
      <c r="AI507" s="21" t="s">
        <v>43</v>
      </c>
      <c r="AJ507" s="45">
        <v>88</v>
      </c>
      <c r="AK507" s="29">
        <f t="shared" si="164"/>
        <v>1.9059995668182803</v>
      </c>
      <c r="AL507" s="45">
        <v>1127</v>
      </c>
      <c r="AM507" s="17">
        <f t="shared" si="165"/>
        <v>3285</v>
      </c>
      <c r="AN507" s="22">
        <f t="shared" si="166"/>
        <v>73</v>
      </c>
    </row>
    <row r="508" spans="1:40" x14ac:dyDescent="0.3">
      <c r="A508" s="46">
        <v>43717</v>
      </c>
      <c r="B508" s="2" t="s">
        <v>150</v>
      </c>
      <c r="C508" s="2">
        <v>13</v>
      </c>
      <c r="D508" s="2" t="s">
        <v>62</v>
      </c>
      <c r="E508" s="15">
        <v>43215</v>
      </c>
      <c r="F508" s="15">
        <f t="shared" si="168"/>
        <v>43382</v>
      </c>
      <c r="G508" s="27">
        <v>6900</v>
      </c>
      <c r="H508" s="27">
        <v>6899</v>
      </c>
      <c r="I508" s="27">
        <f t="shared" si="167"/>
        <v>1</v>
      </c>
      <c r="J508" s="53">
        <v>6899</v>
      </c>
      <c r="K508" s="17">
        <v>41</v>
      </c>
      <c r="L508" s="54">
        <v>43718</v>
      </c>
      <c r="M508" s="15">
        <f t="shared" si="152"/>
        <v>43746</v>
      </c>
      <c r="N508" s="4">
        <f t="shared" si="156"/>
        <v>71.857142857142861</v>
      </c>
      <c r="O508" s="18" t="s">
        <v>196</v>
      </c>
      <c r="P508" s="19">
        <f t="shared" si="157"/>
        <v>1</v>
      </c>
      <c r="Q508" s="20">
        <v>7</v>
      </c>
      <c r="R508" s="2" t="s">
        <v>42</v>
      </c>
      <c r="S508" s="21" t="s">
        <v>43</v>
      </c>
      <c r="T508" s="2">
        <v>2</v>
      </c>
      <c r="U508" s="45">
        <v>298</v>
      </c>
      <c r="V508" s="22">
        <f t="shared" si="158"/>
        <v>4.3194665893607773</v>
      </c>
      <c r="W508" s="23">
        <f t="shared" si="159"/>
        <v>6601</v>
      </c>
      <c r="X508" s="24">
        <f t="shared" si="160"/>
        <v>95.680533410639228</v>
      </c>
      <c r="Y508" s="45">
        <v>483</v>
      </c>
      <c r="Z508" s="25">
        <f t="shared" si="161"/>
        <v>7.0010146398028699</v>
      </c>
      <c r="AA508" s="17">
        <f t="shared" si="155"/>
        <v>6118</v>
      </c>
      <c r="AB508" s="45">
        <v>140</v>
      </c>
      <c r="AC508" s="26">
        <f t="shared" si="162"/>
        <v>2.2883295194508011</v>
      </c>
      <c r="AD508" s="17">
        <f t="shared" si="163"/>
        <v>5978</v>
      </c>
      <c r="AE508" s="20">
        <v>3</v>
      </c>
      <c r="AF508" s="20" t="s">
        <v>42</v>
      </c>
      <c r="AG508" s="27" t="s">
        <v>54</v>
      </c>
      <c r="AH508" s="27">
        <v>2</v>
      </c>
      <c r="AI508" s="21" t="s">
        <v>43</v>
      </c>
      <c r="AJ508" s="45">
        <v>98</v>
      </c>
      <c r="AK508" s="29">
        <f t="shared" si="164"/>
        <v>1.6018306636155606</v>
      </c>
      <c r="AL508" s="45">
        <v>1523</v>
      </c>
      <c r="AM508" s="17">
        <f t="shared" si="165"/>
        <v>4357</v>
      </c>
      <c r="AN508" s="22">
        <f t="shared" si="166"/>
        <v>72.883907661425226</v>
      </c>
    </row>
    <row r="509" spans="1:40" x14ac:dyDescent="0.3">
      <c r="A509" s="47">
        <v>43754</v>
      </c>
      <c r="B509" s="48" t="s">
        <v>116</v>
      </c>
      <c r="C509" s="48">
        <v>5</v>
      </c>
      <c r="D509" s="2" t="s">
        <v>45</v>
      </c>
      <c r="E509" s="47">
        <v>43250</v>
      </c>
      <c r="F509" s="47">
        <f t="shared" si="168"/>
        <v>43417</v>
      </c>
      <c r="G509" s="48">
        <v>2700</v>
      </c>
      <c r="H509" s="48">
        <v>2686</v>
      </c>
      <c r="I509" s="48">
        <f t="shared" si="167"/>
        <v>14</v>
      </c>
      <c r="J509" s="48">
        <v>2686</v>
      </c>
      <c r="K509" s="48" t="s">
        <v>56</v>
      </c>
      <c r="L509" s="47">
        <v>43755</v>
      </c>
      <c r="M509" s="47">
        <f t="shared" si="152"/>
        <v>43783</v>
      </c>
      <c r="N509" s="49">
        <f t="shared" si="156"/>
        <v>72.142857142857139</v>
      </c>
      <c r="O509" s="18" t="s">
        <v>196</v>
      </c>
      <c r="P509" s="50">
        <f t="shared" si="157"/>
        <v>1</v>
      </c>
      <c r="Q509" s="48">
        <v>11</v>
      </c>
      <c r="R509" s="48" t="s">
        <v>44</v>
      </c>
      <c r="S509" s="28" t="s">
        <v>46</v>
      </c>
      <c r="T509" s="48">
        <v>1</v>
      </c>
      <c r="U509" s="48">
        <v>115</v>
      </c>
      <c r="V509" s="65">
        <f t="shared" si="158"/>
        <v>4.281459419210722</v>
      </c>
      <c r="W509" s="50">
        <f t="shared" si="159"/>
        <v>2571</v>
      </c>
      <c r="X509" s="24">
        <f t="shared" si="160"/>
        <v>95.718540580789281</v>
      </c>
      <c r="Y509" s="48">
        <v>150</v>
      </c>
      <c r="Z509" s="25">
        <f t="shared" si="161"/>
        <v>5.5845122859270289</v>
      </c>
      <c r="AA509" s="52">
        <f t="shared" si="155"/>
        <v>2421</v>
      </c>
      <c r="AB509" s="48">
        <v>75</v>
      </c>
      <c r="AC509" s="26">
        <f t="shared" si="162"/>
        <v>3.0978934324659231</v>
      </c>
      <c r="AD509" s="52">
        <f t="shared" si="163"/>
        <v>2346</v>
      </c>
      <c r="AE509" s="52">
        <v>4</v>
      </c>
      <c r="AF509" s="52" t="s">
        <v>42</v>
      </c>
      <c r="AG509" s="52" t="s">
        <v>54</v>
      </c>
      <c r="AH509" s="27">
        <v>2</v>
      </c>
      <c r="AI509" s="21" t="s">
        <v>43</v>
      </c>
      <c r="AJ509" s="48">
        <v>342</v>
      </c>
      <c r="AK509" s="29">
        <f t="shared" si="164"/>
        <v>14.12639405204461</v>
      </c>
      <c r="AL509" s="48">
        <v>89</v>
      </c>
      <c r="AM509" s="52">
        <f t="shared" si="165"/>
        <v>1915</v>
      </c>
      <c r="AN509" s="65">
        <f t="shared" si="166"/>
        <v>81.628303495311172</v>
      </c>
    </row>
    <row r="510" spans="1:40" x14ac:dyDescent="0.3">
      <c r="A510" s="15">
        <v>43752</v>
      </c>
      <c r="B510" s="30" t="s">
        <v>124</v>
      </c>
      <c r="C510" s="2">
        <v>11</v>
      </c>
      <c r="D510" s="2" t="s">
        <v>48</v>
      </c>
      <c r="E510" s="15">
        <v>43250</v>
      </c>
      <c r="F510" s="15">
        <f t="shared" si="168"/>
        <v>43417</v>
      </c>
      <c r="G510" s="32">
        <v>4780</v>
      </c>
      <c r="H510" s="32">
        <v>4748</v>
      </c>
      <c r="I510" s="32">
        <f t="shared" si="167"/>
        <v>32</v>
      </c>
      <c r="J510" s="16">
        <v>4748</v>
      </c>
      <c r="K510" s="16" t="s">
        <v>56</v>
      </c>
      <c r="L510" s="15">
        <v>43755</v>
      </c>
      <c r="M510" s="15">
        <f t="shared" si="152"/>
        <v>43783</v>
      </c>
      <c r="N510" s="4">
        <f t="shared" si="156"/>
        <v>72.142857142857139</v>
      </c>
      <c r="O510" s="18" t="s">
        <v>196</v>
      </c>
      <c r="P510" s="19">
        <f t="shared" si="157"/>
        <v>3</v>
      </c>
      <c r="Q510" s="2">
        <v>4</v>
      </c>
      <c r="R510" s="2" t="s">
        <v>44</v>
      </c>
      <c r="S510" s="28" t="s">
        <v>46</v>
      </c>
      <c r="T510" s="2">
        <v>1</v>
      </c>
      <c r="U510" s="16">
        <v>166</v>
      </c>
      <c r="V510" s="22">
        <f t="shared" si="158"/>
        <v>3.496208930075821</v>
      </c>
      <c r="W510" s="23">
        <f t="shared" si="159"/>
        <v>4582</v>
      </c>
      <c r="X510" s="24">
        <f t="shared" si="160"/>
        <v>96.503791069924176</v>
      </c>
      <c r="Y510" s="16">
        <v>623</v>
      </c>
      <c r="Z510" s="25">
        <f t="shared" si="161"/>
        <v>13.121314237573714</v>
      </c>
      <c r="AA510" s="17">
        <f t="shared" si="155"/>
        <v>3959</v>
      </c>
      <c r="AB510" s="16">
        <v>188</v>
      </c>
      <c r="AC510" s="26">
        <f t="shared" si="162"/>
        <v>4.748673907552412</v>
      </c>
      <c r="AD510" s="17">
        <f t="shared" si="163"/>
        <v>3771</v>
      </c>
      <c r="AE510" s="20">
        <v>4</v>
      </c>
      <c r="AF510" s="20" t="s">
        <v>42</v>
      </c>
      <c r="AG510" s="17" t="s">
        <v>54</v>
      </c>
      <c r="AH510" s="27">
        <v>2</v>
      </c>
      <c r="AI510" s="21" t="s">
        <v>43</v>
      </c>
      <c r="AJ510" s="16">
        <v>584</v>
      </c>
      <c r="AK510" s="29">
        <f t="shared" si="164"/>
        <v>14.75119979792877</v>
      </c>
      <c r="AL510" s="16">
        <v>139</v>
      </c>
      <c r="AM510" s="17">
        <f t="shared" si="165"/>
        <v>3048</v>
      </c>
      <c r="AN510" s="22">
        <f t="shared" si="166"/>
        <v>80.827366746221159</v>
      </c>
    </row>
    <row r="511" spans="1:40" x14ac:dyDescent="0.3">
      <c r="A511" s="15">
        <v>43719</v>
      </c>
      <c r="B511" s="2" t="s">
        <v>141</v>
      </c>
      <c r="C511" s="2">
        <v>16</v>
      </c>
      <c r="D511" s="2" t="s">
        <v>52</v>
      </c>
      <c r="E511" s="15">
        <v>43215</v>
      </c>
      <c r="F511" s="15">
        <f t="shared" si="168"/>
        <v>43382</v>
      </c>
      <c r="G511" s="32">
        <v>6500</v>
      </c>
      <c r="H511" s="32">
        <v>6478</v>
      </c>
      <c r="I511" s="32">
        <f t="shared" si="167"/>
        <v>22</v>
      </c>
      <c r="J511" s="16">
        <v>6478</v>
      </c>
      <c r="K511" s="17" t="s">
        <v>112</v>
      </c>
      <c r="L511" s="15">
        <v>43720</v>
      </c>
      <c r="M511" s="15">
        <f t="shared" si="152"/>
        <v>43748</v>
      </c>
      <c r="N511" s="4">
        <f t="shared" si="156"/>
        <v>72.142857142857139</v>
      </c>
      <c r="O511" s="18" t="s">
        <v>196</v>
      </c>
      <c r="P511" s="19">
        <f t="shared" si="157"/>
        <v>1</v>
      </c>
      <c r="Q511" s="2">
        <v>4.5</v>
      </c>
      <c r="R511" s="2" t="s">
        <v>44</v>
      </c>
      <c r="S511" s="28" t="s">
        <v>46</v>
      </c>
      <c r="T511" s="2">
        <v>1</v>
      </c>
      <c r="U511" s="16">
        <v>233</v>
      </c>
      <c r="V511" s="22">
        <f t="shared" si="158"/>
        <v>3.5967891324482868</v>
      </c>
      <c r="W511" s="23">
        <f t="shared" si="159"/>
        <v>6245</v>
      </c>
      <c r="X511" s="24">
        <f t="shared" si="160"/>
        <v>96.403210867551721</v>
      </c>
      <c r="Y511" s="16">
        <v>389</v>
      </c>
      <c r="Z511" s="25">
        <f t="shared" si="161"/>
        <v>6.0049397962334057</v>
      </c>
      <c r="AA511" s="17">
        <f t="shared" si="155"/>
        <v>5856</v>
      </c>
      <c r="AB511" s="16">
        <v>157</v>
      </c>
      <c r="AC511" s="26">
        <f t="shared" si="162"/>
        <v>2.6810109289617485</v>
      </c>
      <c r="AD511" s="17">
        <f t="shared" si="163"/>
        <v>5699</v>
      </c>
      <c r="AE511" s="20">
        <v>5</v>
      </c>
      <c r="AF511" s="20" t="s">
        <v>44</v>
      </c>
      <c r="AG511" s="27" t="s">
        <v>45</v>
      </c>
      <c r="AH511" s="27">
        <v>1</v>
      </c>
      <c r="AI511" s="28" t="s">
        <v>46</v>
      </c>
      <c r="AJ511" s="16">
        <v>1067</v>
      </c>
      <c r="AK511" s="29">
        <f t="shared" si="164"/>
        <v>18.220628415300546</v>
      </c>
      <c r="AL511" s="16">
        <v>130</v>
      </c>
      <c r="AM511" s="17">
        <f t="shared" si="165"/>
        <v>4502</v>
      </c>
      <c r="AN511" s="22">
        <f t="shared" si="166"/>
        <v>78.99631514300755</v>
      </c>
    </row>
    <row r="512" spans="1:40" x14ac:dyDescent="0.3">
      <c r="A512" s="15">
        <v>43637</v>
      </c>
      <c r="B512" s="2" t="s">
        <v>141</v>
      </c>
      <c r="C512" s="2">
        <v>16</v>
      </c>
      <c r="D512" s="2" t="s">
        <v>52</v>
      </c>
      <c r="E512" s="15">
        <v>43136</v>
      </c>
      <c r="F512" s="15">
        <f t="shared" si="168"/>
        <v>43303</v>
      </c>
      <c r="G512" s="32">
        <v>12520</v>
      </c>
      <c r="H512" s="32">
        <v>12481</v>
      </c>
      <c r="I512" s="32">
        <f t="shared" si="167"/>
        <v>39</v>
      </c>
      <c r="J512" s="16">
        <v>12481</v>
      </c>
      <c r="K512" s="16" t="s">
        <v>97</v>
      </c>
      <c r="L512" s="33">
        <v>43643</v>
      </c>
      <c r="M512" s="33">
        <f t="shared" si="152"/>
        <v>43671</v>
      </c>
      <c r="N512" s="4">
        <f t="shared" si="156"/>
        <v>72.428571428571431</v>
      </c>
      <c r="O512" s="18" t="s">
        <v>196</v>
      </c>
      <c r="P512" s="19">
        <f t="shared" si="157"/>
        <v>6</v>
      </c>
      <c r="Q512" s="2" t="s">
        <v>160</v>
      </c>
      <c r="R512" s="2" t="s">
        <v>44</v>
      </c>
      <c r="S512" s="28" t="s">
        <v>46</v>
      </c>
      <c r="T512" s="2">
        <v>1</v>
      </c>
      <c r="U512" s="16">
        <v>1475</v>
      </c>
      <c r="V512" s="34">
        <f t="shared" si="158"/>
        <v>11.817963304222417</v>
      </c>
      <c r="W512" s="23">
        <f t="shared" si="159"/>
        <v>11006</v>
      </c>
      <c r="X512" s="35">
        <f t="shared" si="160"/>
        <v>88.182036695777583</v>
      </c>
      <c r="Y512" s="16">
        <v>945</v>
      </c>
      <c r="Z512" s="36">
        <f t="shared" si="161"/>
        <v>7.5715086932136852</v>
      </c>
      <c r="AA512" s="16">
        <f t="shared" si="155"/>
        <v>10061</v>
      </c>
      <c r="AB512" s="32">
        <v>291</v>
      </c>
      <c r="AC512" s="26">
        <f t="shared" si="162"/>
        <v>2.892356624590001</v>
      </c>
      <c r="AD512" s="32">
        <f t="shared" si="163"/>
        <v>9770</v>
      </c>
      <c r="AE512" s="20">
        <v>6</v>
      </c>
      <c r="AF512" s="20" t="s">
        <v>44</v>
      </c>
      <c r="AG512" s="27" t="s">
        <v>45</v>
      </c>
      <c r="AH512" s="27">
        <v>1</v>
      </c>
      <c r="AI512" s="28" t="s">
        <v>46</v>
      </c>
      <c r="AJ512" s="16">
        <v>2033</v>
      </c>
      <c r="AK512" s="29">
        <f t="shared" si="164"/>
        <v>20.206738892754199</v>
      </c>
      <c r="AL512" s="16">
        <v>547</v>
      </c>
      <c r="AM512" s="16">
        <f t="shared" si="165"/>
        <v>7190</v>
      </c>
      <c r="AN512" s="34">
        <f t="shared" si="166"/>
        <v>73.592630501535311</v>
      </c>
    </row>
    <row r="513" spans="1:40" x14ac:dyDescent="0.3">
      <c r="A513" s="15">
        <v>43628</v>
      </c>
      <c r="B513" s="2" t="s">
        <v>182</v>
      </c>
      <c r="C513" s="2">
        <v>3</v>
      </c>
      <c r="D513" s="2" t="s">
        <v>45</v>
      </c>
      <c r="E513" s="15">
        <v>43126</v>
      </c>
      <c r="F513" s="15">
        <f t="shared" si="168"/>
        <v>43293</v>
      </c>
      <c r="G513" s="32">
        <v>7300</v>
      </c>
      <c r="H513" s="32">
        <v>7272</v>
      </c>
      <c r="I513" s="32">
        <f t="shared" si="167"/>
        <v>28</v>
      </c>
      <c r="J513" s="16">
        <v>7272</v>
      </c>
      <c r="K513" s="16" t="s">
        <v>86</v>
      </c>
      <c r="L513" s="33">
        <v>43636</v>
      </c>
      <c r="M513" s="33">
        <f t="shared" si="152"/>
        <v>43664</v>
      </c>
      <c r="N513" s="4">
        <f t="shared" si="156"/>
        <v>72.857142857142861</v>
      </c>
      <c r="O513" s="18" t="s">
        <v>196</v>
      </c>
      <c r="P513" s="19">
        <f t="shared" si="157"/>
        <v>8</v>
      </c>
      <c r="Q513" s="2">
        <v>2</v>
      </c>
      <c r="R513" s="2" t="s">
        <v>44</v>
      </c>
      <c r="S513" s="28" t="s">
        <v>46</v>
      </c>
      <c r="T513" s="2">
        <v>1</v>
      </c>
      <c r="U513" s="16">
        <v>578</v>
      </c>
      <c r="V513" s="34">
        <f t="shared" si="158"/>
        <v>7.9482948294829479</v>
      </c>
      <c r="W513" s="23">
        <f t="shared" si="159"/>
        <v>6694</v>
      </c>
      <c r="X513" s="35">
        <f t="shared" si="160"/>
        <v>92.051705170517053</v>
      </c>
      <c r="Y513" s="16">
        <v>545</v>
      </c>
      <c r="Z513" s="36">
        <f t="shared" si="161"/>
        <v>7.4944994499449944</v>
      </c>
      <c r="AA513" s="16">
        <f t="shared" si="155"/>
        <v>6149</v>
      </c>
      <c r="AB513" s="32">
        <v>268</v>
      </c>
      <c r="AC513" s="26">
        <f t="shared" si="162"/>
        <v>4.35843226540901</v>
      </c>
      <c r="AD513" s="32">
        <f t="shared" si="163"/>
        <v>5881</v>
      </c>
      <c r="AE513" s="20">
        <v>2</v>
      </c>
      <c r="AF513" s="20" t="s">
        <v>44</v>
      </c>
      <c r="AG513" s="27" t="s">
        <v>45</v>
      </c>
      <c r="AH513" s="27">
        <v>1</v>
      </c>
      <c r="AI513" s="28" t="s">
        <v>46</v>
      </c>
      <c r="AJ513" s="16">
        <v>914</v>
      </c>
      <c r="AK513" s="29">
        <f t="shared" si="164"/>
        <v>14.864205561879981</v>
      </c>
      <c r="AL513" s="16">
        <v>334</v>
      </c>
      <c r="AM513" s="16">
        <f t="shared" si="165"/>
        <v>4633</v>
      </c>
      <c r="AN513" s="34">
        <f t="shared" si="166"/>
        <v>78.779119197415397</v>
      </c>
    </row>
    <row r="514" spans="1:40" x14ac:dyDescent="0.3">
      <c r="A514" s="47">
        <v>43756</v>
      </c>
      <c r="B514" s="48" t="s">
        <v>116</v>
      </c>
      <c r="C514" s="48">
        <v>5</v>
      </c>
      <c r="D514" s="2" t="s">
        <v>45</v>
      </c>
      <c r="E514" s="47">
        <v>43250</v>
      </c>
      <c r="F514" s="47">
        <f t="shared" si="168"/>
        <v>43417</v>
      </c>
      <c r="G514" s="48">
        <v>3600</v>
      </c>
      <c r="H514" s="48">
        <v>3581</v>
      </c>
      <c r="I514" s="48">
        <f t="shared" si="167"/>
        <v>19</v>
      </c>
      <c r="J514" s="48">
        <v>3581</v>
      </c>
      <c r="K514" s="48">
        <v>47</v>
      </c>
      <c r="L514" s="47">
        <v>43760</v>
      </c>
      <c r="M514" s="47">
        <f t="shared" si="152"/>
        <v>43788</v>
      </c>
      <c r="N514" s="49">
        <f t="shared" si="156"/>
        <v>72.857142857142861</v>
      </c>
      <c r="O514" s="18" t="s">
        <v>196</v>
      </c>
      <c r="P514" s="50">
        <f t="shared" si="157"/>
        <v>4</v>
      </c>
      <c r="Q514" s="48">
        <v>7</v>
      </c>
      <c r="R514" s="48" t="s">
        <v>42</v>
      </c>
      <c r="S514" s="21" t="s">
        <v>43</v>
      </c>
      <c r="T514" s="48">
        <v>2</v>
      </c>
      <c r="U514" s="48">
        <v>175</v>
      </c>
      <c r="V514" s="65">
        <f t="shared" si="158"/>
        <v>4.8869030996928231</v>
      </c>
      <c r="W514" s="50">
        <f t="shared" si="159"/>
        <v>3406</v>
      </c>
      <c r="X514" s="24">
        <f t="shared" si="160"/>
        <v>95.113096900307184</v>
      </c>
      <c r="Y514" s="48">
        <v>207</v>
      </c>
      <c r="Z514" s="25">
        <f t="shared" si="161"/>
        <v>5.7805082379223682</v>
      </c>
      <c r="AA514" s="52">
        <f t="shared" si="155"/>
        <v>3199</v>
      </c>
      <c r="AB514" s="48">
        <v>112</v>
      </c>
      <c r="AC514" s="26">
        <f t="shared" si="162"/>
        <v>3.5010940919037199</v>
      </c>
      <c r="AD514" s="52">
        <f t="shared" si="163"/>
        <v>3087</v>
      </c>
      <c r="AE514" s="52">
        <v>3</v>
      </c>
      <c r="AF514" s="52" t="s">
        <v>44</v>
      </c>
      <c r="AG514" s="52" t="s">
        <v>45</v>
      </c>
      <c r="AH514" s="27">
        <v>1</v>
      </c>
      <c r="AI514" s="28" t="s">
        <v>46</v>
      </c>
      <c r="AJ514" s="48">
        <v>477</v>
      </c>
      <c r="AK514" s="29">
        <f t="shared" si="164"/>
        <v>14.910909659268521</v>
      </c>
      <c r="AL514" s="48">
        <v>76</v>
      </c>
      <c r="AM514" s="52">
        <f t="shared" si="165"/>
        <v>2534</v>
      </c>
      <c r="AN514" s="65">
        <f t="shared" si="166"/>
        <v>82.086167800453509</v>
      </c>
    </row>
    <row r="515" spans="1:40" x14ac:dyDescent="0.3">
      <c r="A515" s="15">
        <v>43675</v>
      </c>
      <c r="B515" s="30" t="s">
        <v>172</v>
      </c>
      <c r="C515" s="2">
        <v>8</v>
      </c>
      <c r="D515" s="2" t="s">
        <v>48</v>
      </c>
      <c r="E515" s="15">
        <v>43168</v>
      </c>
      <c r="F515" s="15">
        <f t="shared" si="168"/>
        <v>43335</v>
      </c>
      <c r="G515" s="32">
        <v>3520</v>
      </c>
      <c r="H515" s="32">
        <v>3509</v>
      </c>
      <c r="I515" s="32">
        <f t="shared" si="167"/>
        <v>11</v>
      </c>
      <c r="J515" s="16">
        <v>90</v>
      </c>
      <c r="K515" s="16" t="s">
        <v>72</v>
      </c>
      <c r="L515" s="33">
        <v>43678</v>
      </c>
      <c r="M515" s="33">
        <f t="shared" si="152"/>
        <v>43706</v>
      </c>
      <c r="N515" s="4">
        <f t="shared" si="156"/>
        <v>72.857142857142861</v>
      </c>
      <c r="O515" s="18" t="s">
        <v>196</v>
      </c>
      <c r="P515" s="19">
        <f t="shared" si="157"/>
        <v>3</v>
      </c>
      <c r="Q515" s="2">
        <v>3</v>
      </c>
      <c r="R515" s="2" t="s">
        <v>44</v>
      </c>
      <c r="S515" s="28" t="s">
        <v>46</v>
      </c>
      <c r="T515" s="2">
        <v>1</v>
      </c>
      <c r="U515" s="16">
        <v>8</v>
      </c>
      <c r="V515" s="34">
        <f t="shared" si="158"/>
        <v>8.8888888888888893</v>
      </c>
      <c r="W515" s="23">
        <f t="shared" si="159"/>
        <v>82</v>
      </c>
      <c r="X515" s="35">
        <f t="shared" si="160"/>
        <v>91.111111111111114</v>
      </c>
      <c r="Y515" s="16">
        <v>12</v>
      </c>
      <c r="Z515" s="36">
        <f t="shared" si="161"/>
        <v>13.333333333333334</v>
      </c>
      <c r="AA515" s="16">
        <f t="shared" si="155"/>
        <v>70</v>
      </c>
      <c r="AB515" s="32">
        <v>6</v>
      </c>
      <c r="AC515" s="26">
        <f t="shared" si="162"/>
        <v>8.5714285714285712</v>
      </c>
      <c r="AD515" s="32">
        <f t="shared" si="163"/>
        <v>64</v>
      </c>
      <c r="AE515" s="20">
        <v>6</v>
      </c>
      <c r="AF515" s="20" t="s">
        <v>44</v>
      </c>
      <c r="AG515" s="27" t="s">
        <v>45</v>
      </c>
      <c r="AH515" s="27">
        <v>1</v>
      </c>
      <c r="AI515" s="28" t="s">
        <v>46</v>
      </c>
      <c r="AJ515" s="16">
        <v>17</v>
      </c>
      <c r="AK515" s="29">
        <f t="shared" si="164"/>
        <v>24.285714285714285</v>
      </c>
      <c r="AL515" s="16">
        <v>3</v>
      </c>
      <c r="AM515" s="16">
        <f t="shared" si="165"/>
        <v>44</v>
      </c>
      <c r="AN515" s="34">
        <f t="shared" si="166"/>
        <v>68.75</v>
      </c>
    </row>
    <row r="516" spans="1:40" x14ac:dyDescent="0.3">
      <c r="A516" s="15">
        <v>43759</v>
      </c>
      <c r="B516" s="30" t="s">
        <v>124</v>
      </c>
      <c r="C516" s="30">
        <v>11</v>
      </c>
      <c r="D516" s="2" t="s">
        <v>48</v>
      </c>
      <c r="E516" s="15">
        <v>43250</v>
      </c>
      <c r="F516" s="15">
        <f t="shared" si="168"/>
        <v>43417</v>
      </c>
      <c r="G516" s="32">
        <v>4896</v>
      </c>
      <c r="H516" s="32">
        <v>4854</v>
      </c>
      <c r="I516" s="32">
        <f t="shared" si="167"/>
        <v>42</v>
      </c>
      <c r="J516" s="16">
        <v>4854</v>
      </c>
      <c r="K516" s="16">
        <v>47</v>
      </c>
      <c r="L516" s="15">
        <v>43760</v>
      </c>
      <c r="M516" s="15">
        <f t="shared" si="152"/>
        <v>43788</v>
      </c>
      <c r="N516" s="4">
        <f t="shared" si="156"/>
        <v>72.857142857142861</v>
      </c>
      <c r="O516" s="18" t="s">
        <v>196</v>
      </c>
      <c r="P516" s="19">
        <f t="shared" si="157"/>
        <v>1</v>
      </c>
      <c r="Q516" s="2">
        <v>8.9</v>
      </c>
      <c r="R516" s="20" t="s">
        <v>42</v>
      </c>
      <c r="S516" s="21" t="s">
        <v>43</v>
      </c>
      <c r="T516" s="2">
        <v>2</v>
      </c>
      <c r="U516" s="16">
        <v>114</v>
      </c>
      <c r="V516" s="22">
        <f t="shared" si="158"/>
        <v>2.3485784919653896</v>
      </c>
      <c r="W516" s="23">
        <f t="shared" si="159"/>
        <v>4740</v>
      </c>
      <c r="X516" s="24">
        <f t="shared" si="160"/>
        <v>97.651421508034602</v>
      </c>
      <c r="Y516" s="16">
        <v>584</v>
      </c>
      <c r="Z516" s="25">
        <f t="shared" si="161"/>
        <v>12.031314379892871</v>
      </c>
      <c r="AA516" s="17">
        <f t="shared" si="155"/>
        <v>4156</v>
      </c>
      <c r="AB516" s="16">
        <v>315</v>
      </c>
      <c r="AC516" s="26">
        <f t="shared" si="162"/>
        <v>7.5794032723772862</v>
      </c>
      <c r="AD516" s="17">
        <f t="shared" si="163"/>
        <v>3841</v>
      </c>
      <c r="AE516" s="20">
        <v>1.2</v>
      </c>
      <c r="AF516" s="20" t="s">
        <v>44</v>
      </c>
      <c r="AG516" s="17" t="s">
        <v>45</v>
      </c>
      <c r="AH516" s="27">
        <v>1</v>
      </c>
      <c r="AI516" s="28" t="s">
        <v>46</v>
      </c>
      <c r="AJ516" s="16">
        <v>599</v>
      </c>
      <c r="AK516" s="29">
        <f t="shared" si="164"/>
        <v>14.412897016361887</v>
      </c>
      <c r="AL516" s="16">
        <v>95</v>
      </c>
      <c r="AM516" s="17">
        <f t="shared" si="165"/>
        <v>3147</v>
      </c>
      <c r="AN516" s="22">
        <f t="shared" si="166"/>
        <v>81.931788596719599</v>
      </c>
    </row>
    <row r="517" spans="1:40" x14ac:dyDescent="0.3">
      <c r="A517" s="15">
        <v>43731</v>
      </c>
      <c r="B517" s="2" t="s">
        <v>150</v>
      </c>
      <c r="C517" s="2">
        <v>13</v>
      </c>
      <c r="D517" s="2" t="s">
        <v>62</v>
      </c>
      <c r="E517" s="15">
        <v>43215</v>
      </c>
      <c r="F517" s="15">
        <f t="shared" si="168"/>
        <v>43382</v>
      </c>
      <c r="G517" s="32">
        <v>6600</v>
      </c>
      <c r="H517" s="32">
        <v>6597</v>
      </c>
      <c r="I517" s="32">
        <f t="shared" ref="I517:I521" si="169">SUM(G517-H517)</f>
        <v>3</v>
      </c>
      <c r="J517" s="16">
        <v>6597</v>
      </c>
      <c r="K517" s="16">
        <v>43</v>
      </c>
      <c r="L517" s="15">
        <v>43732</v>
      </c>
      <c r="M517" s="15">
        <f t="shared" ref="M517:M549" si="170">SUM(L517+28)</f>
        <v>43760</v>
      </c>
      <c r="N517" s="4">
        <f t="shared" si="156"/>
        <v>73.857142857142861</v>
      </c>
      <c r="O517" s="18" t="s">
        <v>196</v>
      </c>
      <c r="P517" s="19">
        <f t="shared" si="157"/>
        <v>1</v>
      </c>
      <c r="Q517" s="2">
        <v>9</v>
      </c>
      <c r="R517" s="20" t="s">
        <v>42</v>
      </c>
      <c r="S517" s="21" t="s">
        <v>43</v>
      </c>
      <c r="T517" s="2">
        <v>2</v>
      </c>
      <c r="U517" s="16">
        <v>237</v>
      </c>
      <c r="V517" s="22">
        <f t="shared" si="158"/>
        <v>3.5925420645748067</v>
      </c>
      <c r="W517" s="23">
        <f t="shared" si="159"/>
        <v>6360</v>
      </c>
      <c r="X517" s="24">
        <f t="shared" si="160"/>
        <v>96.407457935425185</v>
      </c>
      <c r="Y517" s="16">
        <v>386</v>
      </c>
      <c r="Z517" s="25">
        <f t="shared" si="161"/>
        <v>5.8511444596028497</v>
      </c>
      <c r="AA517" s="17">
        <f t="shared" si="155"/>
        <v>5974</v>
      </c>
      <c r="AB517" s="16">
        <v>81</v>
      </c>
      <c r="AC517" s="26">
        <f t="shared" si="162"/>
        <v>1.3558754603280885</v>
      </c>
      <c r="AD517" s="17">
        <f t="shared" si="163"/>
        <v>5893</v>
      </c>
      <c r="AE517" s="20">
        <v>3</v>
      </c>
      <c r="AF517" s="20" t="s">
        <v>42</v>
      </c>
      <c r="AG517" s="27" t="s">
        <v>54</v>
      </c>
      <c r="AH517" s="27">
        <v>2</v>
      </c>
      <c r="AI517" s="21" t="s">
        <v>43</v>
      </c>
      <c r="AJ517" s="16">
        <v>1088</v>
      </c>
      <c r="AK517" s="29">
        <f t="shared" si="164"/>
        <v>18.212253096752594</v>
      </c>
      <c r="AL517" s="16">
        <v>174</v>
      </c>
      <c r="AM517" s="17">
        <f t="shared" si="165"/>
        <v>4631</v>
      </c>
      <c r="AN517" s="22">
        <f t="shared" si="166"/>
        <v>78.584761581537421</v>
      </c>
    </row>
    <row r="518" spans="1:40" ht="24" x14ac:dyDescent="0.3">
      <c r="A518" s="15">
        <v>43647</v>
      </c>
      <c r="B518" s="2" t="s">
        <v>58</v>
      </c>
      <c r="C518" s="2">
        <v>1</v>
      </c>
      <c r="D518" s="2" t="s">
        <v>54</v>
      </c>
      <c r="E518" s="15">
        <v>43137</v>
      </c>
      <c r="F518" s="15">
        <f t="shared" si="168"/>
        <v>43304</v>
      </c>
      <c r="G518" s="32">
        <v>6600</v>
      </c>
      <c r="H518" s="32">
        <v>6549</v>
      </c>
      <c r="I518" s="32">
        <f t="shared" si="169"/>
        <v>51</v>
      </c>
      <c r="J518" s="16">
        <v>6549</v>
      </c>
      <c r="K518" s="16">
        <v>32</v>
      </c>
      <c r="L518" s="33">
        <v>43655</v>
      </c>
      <c r="M518" s="33">
        <f t="shared" si="170"/>
        <v>43683</v>
      </c>
      <c r="N518" s="4">
        <f t="shared" si="156"/>
        <v>74</v>
      </c>
      <c r="O518" s="18" t="s">
        <v>196</v>
      </c>
      <c r="P518" s="19">
        <f t="shared" si="157"/>
        <v>8</v>
      </c>
      <c r="Q518" s="2">
        <v>10</v>
      </c>
      <c r="R518" s="2" t="s">
        <v>44</v>
      </c>
      <c r="S518" s="28" t="s">
        <v>46</v>
      </c>
      <c r="T518" s="2">
        <v>1</v>
      </c>
      <c r="U518" s="16">
        <v>665</v>
      </c>
      <c r="V518" s="34">
        <f t="shared" si="158"/>
        <v>10.154222018628799</v>
      </c>
      <c r="W518" s="23">
        <f t="shared" si="159"/>
        <v>5884</v>
      </c>
      <c r="X518" s="35">
        <f t="shared" si="160"/>
        <v>89.845777981371199</v>
      </c>
      <c r="Y518" s="16">
        <v>1022</v>
      </c>
      <c r="Z518" s="36">
        <f t="shared" si="161"/>
        <v>15.605435944418996</v>
      </c>
      <c r="AA518" s="16">
        <f t="shared" si="155"/>
        <v>4862</v>
      </c>
      <c r="AB518" s="32">
        <v>394</v>
      </c>
      <c r="AC518" s="26">
        <f t="shared" si="162"/>
        <v>8.1036610448375157</v>
      </c>
      <c r="AD518" s="32">
        <f t="shared" si="163"/>
        <v>4468</v>
      </c>
      <c r="AE518" s="20">
        <v>6</v>
      </c>
      <c r="AF518" s="20" t="s">
        <v>53</v>
      </c>
      <c r="AG518" s="27" t="s">
        <v>54</v>
      </c>
      <c r="AH518" s="27">
        <v>3</v>
      </c>
      <c r="AI518" s="21" t="s">
        <v>55</v>
      </c>
      <c r="AJ518" s="16">
        <v>848</v>
      </c>
      <c r="AK518" s="29">
        <f t="shared" si="164"/>
        <v>17.441382147264502</v>
      </c>
      <c r="AL518" s="16">
        <v>225</v>
      </c>
      <c r="AM518" s="16">
        <f t="shared" si="165"/>
        <v>3395</v>
      </c>
      <c r="AN518" s="34">
        <f t="shared" si="166"/>
        <v>75.984780662488802</v>
      </c>
    </row>
    <row r="519" spans="1:40" x14ac:dyDescent="0.3">
      <c r="A519" s="15">
        <v>43733</v>
      </c>
      <c r="B519" s="2" t="s">
        <v>141</v>
      </c>
      <c r="C519" s="2">
        <v>16</v>
      </c>
      <c r="D519" s="2" t="s">
        <v>52</v>
      </c>
      <c r="E519" s="15">
        <v>43215</v>
      </c>
      <c r="F519" s="15">
        <f t="shared" si="168"/>
        <v>43382</v>
      </c>
      <c r="G519" s="32">
        <v>6540</v>
      </c>
      <c r="H519" s="32">
        <v>6523</v>
      </c>
      <c r="I519" s="32">
        <f t="shared" si="169"/>
        <v>17</v>
      </c>
      <c r="J519" s="16">
        <v>6523</v>
      </c>
      <c r="K519" s="16" t="s">
        <v>88</v>
      </c>
      <c r="L519" s="15">
        <v>43734</v>
      </c>
      <c r="M519" s="15">
        <f t="shared" si="170"/>
        <v>43762</v>
      </c>
      <c r="N519" s="4">
        <f t="shared" si="156"/>
        <v>74.142857142857139</v>
      </c>
      <c r="O519" s="18" t="s">
        <v>196</v>
      </c>
      <c r="P519" s="19">
        <f t="shared" si="157"/>
        <v>1</v>
      </c>
      <c r="Q519" s="2">
        <v>2.2999999999999998</v>
      </c>
      <c r="R519" s="2" t="s">
        <v>44</v>
      </c>
      <c r="S519" s="28" t="s">
        <v>46</v>
      </c>
      <c r="T519" s="2">
        <v>1</v>
      </c>
      <c r="U519" s="16">
        <v>263</v>
      </c>
      <c r="V519" s="22">
        <f t="shared" si="158"/>
        <v>4.0318871684807602</v>
      </c>
      <c r="W519" s="23">
        <f t="shared" si="159"/>
        <v>6260</v>
      </c>
      <c r="X519" s="24">
        <f t="shared" si="160"/>
        <v>95.968112831519235</v>
      </c>
      <c r="Y519" s="16">
        <v>383</v>
      </c>
      <c r="Z519" s="25">
        <f t="shared" si="161"/>
        <v>5.8715315039092442</v>
      </c>
      <c r="AA519" s="17">
        <f t="shared" si="155"/>
        <v>5877</v>
      </c>
      <c r="AB519" s="16">
        <v>151</v>
      </c>
      <c r="AC519" s="26">
        <f t="shared" si="162"/>
        <v>2.5693380976688789</v>
      </c>
      <c r="AD519" s="17">
        <f t="shared" si="163"/>
        <v>5726</v>
      </c>
      <c r="AE519" s="20">
        <v>3</v>
      </c>
      <c r="AF519" s="20" t="s">
        <v>44</v>
      </c>
      <c r="AG519" s="27" t="s">
        <v>45</v>
      </c>
      <c r="AH519" s="27">
        <v>1</v>
      </c>
      <c r="AI519" s="28" t="s">
        <v>46</v>
      </c>
      <c r="AJ519" s="16">
        <v>892</v>
      </c>
      <c r="AK519" s="29">
        <f t="shared" si="164"/>
        <v>15.177811808745959</v>
      </c>
      <c r="AL519" s="16">
        <v>310</v>
      </c>
      <c r="AM519" s="17">
        <f t="shared" si="165"/>
        <v>4524</v>
      </c>
      <c r="AN519" s="22">
        <f t="shared" si="166"/>
        <v>79.008033531260907</v>
      </c>
    </row>
    <row r="520" spans="1:40" x14ac:dyDescent="0.3">
      <c r="A520" s="15">
        <v>43654</v>
      </c>
      <c r="B520" s="2" t="s">
        <v>58</v>
      </c>
      <c r="C520" s="2">
        <v>1</v>
      </c>
      <c r="D520" s="2" t="s">
        <v>54</v>
      </c>
      <c r="E520" s="15">
        <v>43137</v>
      </c>
      <c r="F520" s="15">
        <f t="shared" si="168"/>
        <v>43304</v>
      </c>
      <c r="G520" s="32">
        <v>4200</v>
      </c>
      <c r="H520" s="32">
        <v>4183</v>
      </c>
      <c r="I520" s="32">
        <f t="shared" si="169"/>
        <v>17</v>
      </c>
      <c r="J520" s="16">
        <v>4183</v>
      </c>
      <c r="K520" s="16" t="s">
        <v>49</v>
      </c>
      <c r="L520" s="33">
        <v>43657</v>
      </c>
      <c r="M520" s="33">
        <f t="shared" si="170"/>
        <v>43685</v>
      </c>
      <c r="N520" s="4">
        <f t="shared" si="156"/>
        <v>74.285714285714292</v>
      </c>
      <c r="O520" s="18" t="s">
        <v>196</v>
      </c>
      <c r="P520" s="19">
        <f t="shared" si="157"/>
        <v>3</v>
      </c>
      <c r="Q520" s="2" t="s">
        <v>211</v>
      </c>
      <c r="R520" s="2" t="s">
        <v>44</v>
      </c>
      <c r="S520" s="28" t="s">
        <v>46</v>
      </c>
      <c r="T520" s="2">
        <v>1</v>
      </c>
      <c r="U520" s="16">
        <v>425</v>
      </c>
      <c r="V520" s="34">
        <f t="shared" si="158"/>
        <v>10.160172125268947</v>
      </c>
      <c r="W520" s="23">
        <f t="shared" si="159"/>
        <v>3758</v>
      </c>
      <c r="X520" s="35">
        <f t="shared" si="160"/>
        <v>89.839827874731057</v>
      </c>
      <c r="Y520" s="16">
        <v>247</v>
      </c>
      <c r="Z520" s="36">
        <f t="shared" si="161"/>
        <v>5.9048529763327755</v>
      </c>
      <c r="AA520" s="16">
        <f t="shared" si="155"/>
        <v>3511</v>
      </c>
      <c r="AB520" s="32">
        <v>221</v>
      </c>
      <c r="AC520" s="26">
        <f t="shared" si="162"/>
        <v>6.294502990600968</v>
      </c>
      <c r="AD520" s="32">
        <f t="shared" si="163"/>
        <v>3290</v>
      </c>
      <c r="AE520" s="20" t="s">
        <v>81</v>
      </c>
      <c r="AF520" s="20" t="s">
        <v>44</v>
      </c>
      <c r="AG520" s="27" t="s">
        <v>45</v>
      </c>
      <c r="AH520" s="27">
        <v>1</v>
      </c>
      <c r="AI520" s="28" t="s">
        <v>46</v>
      </c>
      <c r="AJ520" s="16">
        <v>447</v>
      </c>
      <c r="AK520" s="29">
        <f t="shared" si="164"/>
        <v>12.731415551125036</v>
      </c>
      <c r="AL520" s="16">
        <v>169</v>
      </c>
      <c r="AM520" s="16">
        <f t="shared" si="165"/>
        <v>2674</v>
      </c>
      <c r="AN520" s="34">
        <f t="shared" si="166"/>
        <v>81.276595744680847</v>
      </c>
    </row>
    <row r="521" spans="1:40" x14ac:dyDescent="0.3">
      <c r="A521" s="15">
        <v>43640</v>
      </c>
      <c r="B521" s="2" t="s">
        <v>182</v>
      </c>
      <c r="C521" s="2">
        <v>3</v>
      </c>
      <c r="D521" s="2" t="s">
        <v>45</v>
      </c>
      <c r="E521" s="15">
        <v>43126</v>
      </c>
      <c r="F521" s="15">
        <f t="shared" si="168"/>
        <v>43293</v>
      </c>
      <c r="G521" s="32">
        <v>4400</v>
      </c>
      <c r="H521" s="32">
        <v>4385</v>
      </c>
      <c r="I521" s="32">
        <f t="shared" si="169"/>
        <v>15</v>
      </c>
      <c r="J521" s="16">
        <v>4385</v>
      </c>
      <c r="K521" s="16">
        <v>31</v>
      </c>
      <c r="L521" s="33">
        <v>43648</v>
      </c>
      <c r="M521" s="33">
        <f t="shared" si="170"/>
        <v>43676</v>
      </c>
      <c r="N521" s="4">
        <f t="shared" si="156"/>
        <v>74.571428571428569</v>
      </c>
      <c r="O521" s="18" t="s">
        <v>196</v>
      </c>
      <c r="P521" s="19">
        <f t="shared" si="157"/>
        <v>8</v>
      </c>
      <c r="Q521" s="2" t="s">
        <v>70</v>
      </c>
      <c r="R521" s="2" t="s">
        <v>42</v>
      </c>
      <c r="S521" s="21" t="s">
        <v>43</v>
      </c>
      <c r="T521" s="2">
        <v>2</v>
      </c>
      <c r="U521" s="16">
        <v>285</v>
      </c>
      <c r="V521" s="34">
        <f t="shared" si="158"/>
        <v>6.4994298745724057</v>
      </c>
      <c r="W521" s="23">
        <f t="shared" si="159"/>
        <v>4100</v>
      </c>
      <c r="X521" s="35">
        <f t="shared" si="160"/>
        <v>93.5005701254276</v>
      </c>
      <c r="Y521" s="16">
        <v>339</v>
      </c>
      <c r="Z521" s="36">
        <f t="shared" si="161"/>
        <v>7.7309007981755977</v>
      </c>
      <c r="AA521" s="16">
        <f t="shared" si="155"/>
        <v>3761</v>
      </c>
      <c r="AB521" s="32">
        <v>153</v>
      </c>
      <c r="AC521" s="26">
        <f t="shared" si="162"/>
        <v>4.0680670034565276</v>
      </c>
      <c r="AD521" s="32">
        <f t="shared" si="163"/>
        <v>3608</v>
      </c>
      <c r="AE521" s="20" t="s">
        <v>81</v>
      </c>
      <c r="AF521" s="20" t="s">
        <v>42</v>
      </c>
      <c r="AG521" s="27" t="s">
        <v>54</v>
      </c>
      <c r="AH521" s="27">
        <v>2</v>
      </c>
      <c r="AI521" s="21" t="s">
        <v>43</v>
      </c>
      <c r="AJ521" s="16">
        <v>499</v>
      </c>
      <c r="AK521" s="29">
        <f t="shared" si="164"/>
        <v>13.267747939377825</v>
      </c>
      <c r="AL521" s="16">
        <v>67</v>
      </c>
      <c r="AM521" s="16">
        <f t="shared" si="165"/>
        <v>3042</v>
      </c>
      <c r="AN521" s="34">
        <f t="shared" si="166"/>
        <v>84.312638580931264</v>
      </c>
    </row>
    <row r="522" spans="1:40" x14ac:dyDescent="0.3">
      <c r="A522" s="15">
        <v>43682</v>
      </c>
      <c r="B522" s="30" t="s">
        <v>172</v>
      </c>
      <c r="C522" s="2">
        <v>8</v>
      </c>
      <c r="D522" s="2" t="s">
        <v>48</v>
      </c>
      <c r="E522" s="15">
        <v>43168</v>
      </c>
      <c r="F522" s="15">
        <f t="shared" si="168"/>
        <v>43335</v>
      </c>
      <c r="G522" s="32"/>
      <c r="H522" s="32"/>
      <c r="I522" s="32"/>
      <c r="J522" s="16">
        <v>2870</v>
      </c>
      <c r="K522" s="16">
        <v>37</v>
      </c>
      <c r="L522" s="33">
        <v>43690</v>
      </c>
      <c r="M522" s="33">
        <f t="shared" si="170"/>
        <v>43718</v>
      </c>
      <c r="N522" s="4">
        <f t="shared" si="156"/>
        <v>74.571428571428569</v>
      </c>
      <c r="O522" s="18" t="s">
        <v>196</v>
      </c>
      <c r="P522" s="19">
        <f t="shared" si="157"/>
        <v>8</v>
      </c>
      <c r="Q522" s="2">
        <v>10</v>
      </c>
      <c r="R522" s="2" t="s">
        <v>44</v>
      </c>
      <c r="S522" s="28" t="s">
        <v>46</v>
      </c>
      <c r="T522" s="2">
        <v>1</v>
      </c>
      <c r="U522" s="16">
        <v>464</v>
      </c>
      <c r="V522" s="34">
        <f t="shared" si="158"/>
        <v>16.167247386759581</v>
      </c>
      <c r="W522" s="23">
        <f t="shared" si="159"/>
        <v>2406</v>
      </c>
      <c r="X522" s="35">
        <f t="shared" si="160"/>
        <v>83.832752613240416</v>
      </c>
      <c r="Y522" s="16">
        <v>372</v>
      </c>
      <c r="Z522" s="36">
        <f t="shared" si="161"/>
        <v>12.961672473867598</v>
      </c>
      <c r="AA522" s="16">
        <f t="shared" si="155"/>
        <v>2034</v>
      </c>
      <c r="AB522" s="32">
        <v>145</v>
      </c>
      <c r="AC522" s="26">
        <f t="shared" si="162"/>
        <v>7.128810226155359</v>
      </c>
      <c r="AD522" s="32">
        <f t="shared" si="163"/>
        <v>1889</v>
      </c>
      <c r="AE522" s="20">
        <v>3</v>
      </c>
      <c r="AF522" s="20" t="s">
        <v>42</v>
      </c>
      <c r="AG522" s="27" t="s">
        <v>54</v>
      </c>
      <c r="AH522" s="27">
        <v>2</v>
      </c>
      <c r="AI522" s="21" t="s">
        <v>43</v>
      </c>
      <c r="AJ522" s="16">
        <v>433</v>
      </c>
      <c r="AK522" s="29">
        <f t="shared" si="164"/>
        <v>21.28810226155359</v>
      </c>
      <c r="AL522" s="16">
        <v>77</v>
      </c>
      <c r="AM522" s="16">
        <f t="shared" si="165"/>
        <v>1379</v>
      </c>
      <c r="AN522" s="34">
        <f t="shared" si="166"/>
        <v>73.001588141874009</v>
      </c>
    </row>
    <row r="523" spans="1:40" x14ac:dyDescent="0.3">
      <c r="A523" s="15">
        <v>43644</v>
      </c>
      <c r="B523" s="2" t="s">
        <v>182</v>
      </c>
      <c r="C523" s="2">
        <v>3</v>
      </c>
      <c r="D523" s="2" t="s">
        <v>45</v>
      </c>
      <c r="E523" s="15">
        <v>43126</v>
      </c>
      <c r="F523" s="15">
        <f t="shared" si="168"/>
        <v>43293</v>
      </c>
      <c r="G523" s="32">
        <v>5600</v>
      </c>
      <c r="H523" s="32">
        <v>5571</v>
      </c>
      <c r="I523" s="32">
        <f t="shared" ref="I523:I534" si="171">SUM(G523-H523)</f>
        <v>29</v>
      </c>
      <c r="J523" s="16">
        <v>5571</v>
      </c>
      <c r="K523" s="16" t="s">
        <v>105</v>
      </c>
      <c r="L523" s="33">
        <v>43650</v>
      </c>
      <c r="M523" s="33">
        <f t="shared" si="170"/>
        <v>43678</v>
      </c>
      <c r="N523" s="4">
        <f t="shared" si="156"/>
        <v>74.857142857142861</v>
      </c>
      <c r="O523" s="18" t="s">
        <v>196</v>
      </c>
      <c r="P523" s="19">
        <f t="shared" si="157"/>
        <v>6</v>
      </c>
      <c r="Q523" s="2">
        <v>11</v>
      </c>
      <c r="R523" s="2" t="s">
        <v>44</v>
      </c>
      <c r="S523" s="28" t="s">
        <v>46</v>
      </c>
      <c r="T523" s="2">
        <v>1</v>
      </c>
      <c r="U523" s="16">
        <v>419</v>
      </c>
      <c r="V523" s="34">
        <f t="shared" si="158"/>
        <v>7.5210913660025138</v>
      </c>
      <c r="W523" s="23">
        <f t="shared" si="159"/>
        <v>5152</v>
      </c>
      <c r="X523" s="35">
        <f t="shared" si="160"/>
        <v>92.478908633997492</v>
      </c>
      <c r="Y523" s="16">
        <v>455</v>
      </c>
      <c r="Z523" s="36">
        <f t="shared" si="161"/>
        <v>8.1672949201220604</v>
      </c>
      <c r="AA523" s="16">
        <f t="shared" si="155"/>
        <v>4697</v>
      </c>
      <c r="AB523" s="32">
        <v>224</v>
      </c>
      <c r="AC523" s="26">
        <f t="shared" si="162"/>
        <v>4.7690014903129656</v>
      </c>
      <c r="AD523" s="32">
        <f t="shared" si="163"/>
        <v>4473</v>
      </c>
      <c r="AE523" s="20">
        <v>1</v>
      </c>
      <c r="AF523" s="20" t="s">
        <v>44</v>
      </c>
      <c r="AG523" s="27" t="s">
        <v>45</v>
      </c>
      <c r="AH523" s="27">
        <v>1</v>
      </c>
      <c r="AI523" s="28" t="s">
        <v>46</v>
      </c>
      <c r="AJ523" s="16">
        <v>474</v>
      </c>
      <c r="AK523" s="29">
        <f t="shared" si="164"/>
        <v>10.091547796465829</v>
      </c>
      <c r="AL523" s="16">
        <v>118</v>
      </c>
      <c r="AM523" s="16">
        <f t="shared" si="165"/>
        <v>3881</v>
      </c>
      <c r="AN523" s="34">
        <f t="shared" si="166"/>
        <v>86.765034652358594</v>
      </c>
    </row>
    <row r="524" spans="1:40" x14ac:dyDescent="0.3">
      <c r="A524" s="15">
        <v>43690</v>
      </c>
      <c r="B524" s="30" t="s">
        <v>172</v>
      </c>
      <c r="C524" s="2">
        <v>8</v>
      </c>
      <c r="D524" s="2" t="s">
        <v>48</v>
      </c>
      <c r="E524" s="15">
        <v>43168</v>
      </c>
      <c r="F524" s="15">
        <f t="shared" si="168"/>
        <v>43335</v>
      </c>
      <c r="G524" s="32">
        <v>3983</v>
      </c>
      <c r="H524" s="32">
        <v>3956</v>
      </c>
      <c r="I524" s="32">
        <f t="shared" si="171"/>
        <v>27</v>
      </c>
      <c r="J524" s="16">
        <v>3956</v>
      </c>
      <c r="K524" s="16" t="s">
        <v>89</v>
      </c>
      <c r="L524" s="33">
        <v>43692</v>
      </c>
      <c r="M524" s="33">
        <f t="shared" si="170"/>
        <v>43720</v>
      </c>
      <c r="N524" s="4">
        <f t="shared" si="156"/>
        <v>74.857142857142861</v>
      </c>
      <c r="O524" s="18" t="s">
        <v>196</v>
      </c>
      <c r="P524" s="19">
        <f t="shared" si="157"/>
        <v>2</v>
      </c>
      <c r="Q524" s="2" t="s">
        <v>125</v>
      </c>
      <c r="R524" s="2" t="s">
        <v>44</v>
      </c>
      <c r="S524" s="28" t="s">
        <v>46</v>
      </c>
      <c r="T524" s="2">
        <v>1</v>
      </c>
      <c r="U524" s="16">
        <v>576</v>
      </c>
      <c r="V524" s="34">
        <f t="shared" si="158"/>
        <v>14.560161779575328</v>
      </c>
      <c r="W524" s="23">
        <f t="shared" si="159"/>
        <v>3380</v>
      </c>
      <c r="X524" s="35">
        <f t="shared" si="160"/>
        <v>85.439838220424662</v>
      </c>
      <c r="Y524" s="16">
        <v>579</v>
      </c>
      <c r="Z524" s="36">
        <f t="shared" si="161"/>
        <v>14.635995955510616</v>
      </c>
      <c r="AA524" s="16">
        <f t="shared" si="155"/>
        <v>2801</v>
      </c>
      <c r="AB524" s="32">
        <v>377</v>
      </c>
      <c r="AC524" s="26">
        <f t="shared" si="162"/>
        <v>13.459478757586576</v>
      </c>
      <c r="AD524" s="32">
        <f t="shared" si="163"/>
        <v>2424</v>
      </c>
      <c r="AE524" s="20">
        <v>4</v>
      </c>
      <c r="AF524" s="20" t="s">
        <v>44</v>
      </c>
      <c r="AG524" s="27" t="s">
        <v>45</v>
      </c>
      <c r="AH524" s="27">
        <v>1</v>
      </c>
      <c r="AI524" s="28" t="s">
        <v>46</v>
      </c>
      <c r="AJ524" s="16">
        <v>317</v>
      </c>
      <c r="AK524" s="29">
        <f t="shared" si="164"/>
        <v>11.317386647625847</v>
      </c>
      <c r="AL524" s="16">
        <v>95</v>
      </c>
      <c r="AM524" s="16">
        <f t="shared" si="165"/>
        <v>2012</v>
      </c>
      <c r="AN524" s="34">
        <f t="shared" si="166"/>
        <v>83.003300330032999</v>
      </c>
    </row>
    <row r="525" spans="1:40" x14ac:dyDescent="0.3">
      <c r="A525" s="15">
        <v>43738</v>
      </c>
      <c r="B525" s="2" t="s">
        <v>141</v>
      </c>
      <c r="C525" s="30">
        <v>16</v>
      </c>
      <c r="D525" s="30" t="s">
        <v>52</v>
      </c>
      <c r="E525" s="15">
        <v>43215</v>
      </c>
      <c r="F525" s="15">
        <f t="shared" si="168"/>
        <v>43382</v>
      </c>
      <c r="G525" s="32">
        <v>10800</v>
      </c>
      <c r="H525" s="32">
        <v>10795</v>
      </c>
      <c r="I525" s="32">
        <f t="shared" si="171"/>
        <v>5</v>
      </c>
      <c r="J525" s="16">
        <v>10795</v>
      </c>
      <c r="K525" s="16">
        <v>44</v>
      </c>
      <c r="L525" s="15">
        <v>43739</v>
      </c>
      <c r="M525" s="15">
        <f t="shared" si="170"/>
        <v>43767</v>
      </c>
      <c r="N525" s="4">
        <f t="shared" si="156"/>
        <v>74.857142857142861</v>
      </c>
      <c r="O525" s="18" t="s">
        <v>196</v>
      </c>
      <c r="P525" s="19">
        <f t="shared" si="157"/>
        <v>1</v>
      </c>
      <c r="Q525" s="2">
        <v>2.2999999999999998</v>
      </c>
      <c r="R525" s="2" t="s">
        <v>44</v>
      </c>
      <c r="S525" s="28" t="s">
        <v>46</v>
      </c>
      <c r="T525" s="2">
        <v>1</v>
      </c>
      <c r="U525" s="16">
        <v>476</v>
      </c>
      <c r="V525" s="22">
        <f t="shared" si="158"/>
        <v>4.409448818897638</v>
      </c>
      <c r="W525" s="23">
        <f t="shared" si="159"/>
        <v>10319</v>
      </c>
      <c r="X525" s="24">
        <f t="shared" si="160"/>
        <v>95.590551181102356</v>
      </c>
      <c r="Y525" s="16">
        <v>647</v>
      </c>
      <c r="Z525" s="25">
        <f t="shared" si="161"/>
        <v>5.9935155164427973</v>
      </c>
      <c r="AA525" s="17">
        <f t="shared" si="155"/>
        <v>9672</v>
      </c>
      <c r="AB525" s="16">
        <v>331</v>
      </c>
      <c r="AC525" s="26">
        <f t="shared" si="162"/>
        <v>3.4222497932175351</v>
      </c>
      <c r="AD525" s="17">
        <f t="shared" si="163"/>
        <v>9341</v>
      </c>
      <c r="AE525" s="20">
        <v>6</v>
      </c>
      <c r="AF525" s="20" t="s">
        <v>44</v>
      </c>
      <c r="AG525" s="27" t="s">
        <v>45</v>
      </c>
      <c r="AH525" s="27">
        <v>1</v>
      </c>
      <c r="AI525" s="28" t="s">
        <v>46</v>
      </c>
      <c r="AJ525" s="16">
        <v>1682</v>
      </c>
      <c r="AK525" s="29">
        <f t="shared" si="164"/>
        <v>17.390405293631101</v>
      </c>
      <c r="AL525" s="16">
        <v>332</v>
      </c>
      <c r="AM525" s="17">
        <f t="shared" si="165"/>
        <v>7327</v>
      </c>
      <c r="AN525" s="22">
        <f t="shared" si="166"/>
        <v>78.439139278449844</v>
      </c>
    </row>
    <row r="526" spans="1:40" x14ac:dyDescent="0.3">
      <c r="A526" s="15">
        <v>43663</v>
      </c>
      <c r="B526" s="2" t="s">
        <v>58</v>
      </c>
      <c r="C526" s="2">
        <v>1</v>
      </c>
      <c r="D526" s="2" t="s">
        <v>54</v>
      </c>
      <c r="E526" s="15">
        <v>43137</v>
      </c>
      <c r="F526" s="15">
        <f t="shared" si="168"/>
        <v>43304</v>
      </c>
      <c r="G526" s="32">
        <v>1600</v>
      </c>
      <c r="H526" s="32">
        <v>1598</v>
      </c>
      <c r="I526" s="32">
        <f t="shared" si="171"/>
        <v>2</v>
      </c>
      <c r="J526" s="16">
        <v>90</v>
      </c>
      <c r="K526" s="16" t="s">
        <v>57</v>
      </c>
      <c r="L526" s="33">
        <v>43665</v>
      </c>
      <c r="M526" s="33">
        <f t="shared" si="170"/>
        <v>43693</v>
      </c>
      <c r="N526" s="4">
        <f t="shared" si="156"/>
        <v>75.428571428571431</v>
      </c>
      <c r="O526" s="66" t="s">
        <v>215</v>
      </c>
      <c r="P526" s="19">
        <f t="shared" si="157"/>
        <v>2</v>
      </c>
      <c r="Q526" s="2">
        <v>3</v>
      </c>
      <c r="R526" s="2" t="s">
        <v>44</v>
      </c>
      <c r="S526" s="28" t="s">
        <v>46</v>
      </c>
      <c r="T526" s="2">
        <v>1</v>
      </c>
      <c r="U526" s="16">
        <v>7</v>
      </c>
      <c r="V526" s="34">
        <f t="shared" si="158"/>
        <v>7.7777777777777777</v>
      </c>
      <c r="W526" s="23">
        <f t="shared" si="159"/>
        <v>83</v>
      </c>
      <c r="X526" s="35">
        <f t="shared" si="160"/>
        <v>92.222222222222229</v>
      </c>
      <c r="Y526" s="16">
        <v>7</v>
      </c>
      <c r="Z526" s="36">
        <f t="shared" si="161"/>
        <v>7.7777777777777777</v>
      </c>
      <c r="AA526" s="16">
        <f t="shared" si="155"/>
        <v>76</v>
      </c>
      <c r="AB526" s="32">
        <v>0</v>
      </c>
      <c r="AC526" s="26">
        <f t="shared" si="162"/>
        <v>0</v>
      </c>
      <c r="AD526" s="32">
        <f t="shared" si="163"/>
        <v>76</v>
      </c>
      <c r="AE526" s="20">
        <v>5</v>
      </c>
      <c r="AF526" s="20" t="s">
        <v>44</v>
      </c>
      <c r="AG526" s="27" t="s">
        <v>45</v>
      </c>
      <c r="AH526" s="27">
        <v>1</v>
      </c>
      <c r="AI526" s="28" t="s">
        <v>46</v>
      </c>
      <c r="AJ526" s="16">
        <v>9</v>
      </c>
      <c r="AK526" s="29">
        <f t="shared" si="164"/>
        <v>11.842105263157896</v>
      </c>
      <c r="AL526" s="16">
        <v>0</v>
      </c>
      <c r="AM526" s="16">
        <f t="shared" si="165"/>
        <v>67</v>
      </c>
      <c r="AN526" s="34">
        <f t="shared" si="166"/>
        <v>88.157894736842096</v>
      </c>
    </row>
    <row r="527" spans="1:40" x14ac:dyDescent="0.3">
      <c r="A527" s="15">
        <v>43647</v>
      </c>
      <c r="B527" s="2" t="s">
        <v>182</v>
      </c>
      <c r="C527" s="2">
        <v>3</v>
      </c>
      <c r="D527" s="2" t="s">
        <v>45</v>
      </c>
      <c r="E527" s="15">
        <v>43126</v>
      </c>
      <c r="F527" s="15">
        <f t="shared" si="168"/>
        <v>43293</v>
      </c>
      <c r="G527" s="32">
        <v>4100</v>
      </c>
      <c r="H527" s="32">
        <v>4084</v>
      </c>
      <c r="I527" s="32">
        <f t="shared" si="171"/>
        <v>16</v>
      </c>
      <c r="J527" s="16">
        <v>4084</v>
      </c>
      <c r="K527" s="16">
        <v>32</v>
      </c>
      <c r="L527" s="33">
        <v>43655</v>
      </c>
      <c r="M527" s="33">
        <f t="shared" si="170"/>
        <v>43683</v>
      </c>
      <c r="N527" s="4">
        <f t="shared" si="156"/>
        <v>75.571428571428569</v>
      </c>
      <c r="O527" s="66" t="s">
        <v>215</v>
      </c>
      <c r="P527" s="19">
        <f t="shared" si="157"/>
        <v>8</v>
      </c>
      <c r="Q527" s="2">
        <v>9</v>
      </c>
      <c r="R527" s="20" t="s">
        <v>42</v>
      </c>
      <c r="S527" s="21" t="s">
        <v>43</v>
      </c>
      <c r="T527" s="2">
        <v>2</v>
      </c>
      <c r="U527" s="16">
        <v>266</v>
      </c>
      <c r="V527" s="34">
        <f t="shared" si="158"/>
        <v>6.5132223310479924</v>
      </c>
      <c r="W527" s="23">
        <f t="shared" si="159"/>
        <v>3818</v>
      </c>
      <c r="X527" s="35">
        <f t="shared" si="160"/>
        <v>93.486777668952001</v>
      </c>
      <c r="Y527" s="16">
        <v>399</v>
      </c>
      <c r="Z527" s="36">
        <f t="shared" si="161"/>
        <v>9.7698334965719873</v>
      </c>
      <c r="AA527" s="16">
        <f t="shared" si="155"/>
        <v>3419</v>
      </c>
      <c r="AB527" s="32">
        <v>146</v>
      </c>
      <c r="AC527" s="26">
        <f t="shared" si="162"/>
        <v>4.2702544603685286</v>
      </c>
      <c r="AD527" s="32">
        <f t="shared" si="163"/>
        <v>3273</v>
      </c>
      <c r="AE527" s="20">
        <v>2</v>
      </c>
      <c r="AF527" s="20" t="s">
        <v>42</v>
      </c>
      <c r="AG527" s="27" t="s">
        <v>54</v>
      </c>
      <c r="AH527" s="27">
        <v>2</v>
      </c>
      <c r="AI527" s="21" t="s">
        <v>43</v>
      </c>
      <c r="AJ527" s="16">
        <v>553</v>
      </c>
      <c r="AK527" s="29">
        <f t="shared" si="164"/>
        <v>16.174319976601346</v>
      </c>
      <c r="AL527" s="16">
        <v>233</v>
      </c>
      <c r="AM527" s="16">
        <f t="shared" si="165"/>
        <v>2487</v>
      </c>
      <c r="AN527" s="34">
        <f t="shared" si="166"/>
        <v>75.985334555453704</v>
      </c>
    </row>
    <row r="528" spans="1:40" x14ac:dyDescent="0.3">
      <c r="A528" s="15">
        <v>43658</v>
      </c>
      <c r="B528" s="2" t="s">
        <v>141</v>
      </c>
      <c r="C528" s="2">
        <v>16</v>
      </c>
      <c r="D528" s="30" t="s">
        <v>52</v>
      </c>
      <c r="E528" s="15">
        <v>43136</v>
      </c>
      <c r="F528" s="15">
        <f t="shared" si="168"/>
        <v>43303</v>
      </c>
      <c r="G528" s="32">
        <v>11760</v>
      </c>
      <c r="H528" s="32">
        <v>11706</v>
      </c>
      <c r="I528" s="32">
        <f t="shared" si="171"/>
        <v>54</v>
      </c>
      <c r="J528" s="16">
        <v>11706</v>
      </c>
      <c r="K528" s="16" t="s">
        <v>57</v>
      </c>
      <c r="L528" s="33">
        <v>43665</v>
      </c>
      <c r="M528" s="33">
        <f t="shared" si="170"/>
        <v>43693</v>
      </c>
      <c r="N528" s="4">
        <f t="shared" si="156"/>
        <v>75.571428571428569</v>
      </c>
      <c r="O528" s="66" t="s">
        <v>215</v>
      </c>
      <c r="P528" s="19">
        <f t="shared" si="157"/>
        <v>7</v>
      </c>
      <c r="Q528" s="2" t="s">
        <v>201</v>
      </c>
      <c r="R528" s="2" t="s">
        <v>44</v>
      </c>
      <c r="S528" s="28" t="s">
        <v>46</v>
      </c>
      <c r="T528" s="2">
        <v>1</v>
      </c>
      <c r="U528" s="16">
        <v>1115</v>
      </c>
      <c r="V528" s="34">
        <f t="shared" si="158"/>
        <v>9.5250298991969942</v>
      </c>
      <c r="W528" s="23">
        <f t="shared" si="159"/>
        <v>10591</v>
      </c>
      <c r="X528" s="35">
        <f t="shared" si="160"/>
        <v>90.474970100803006</v>
      </c>
      <c r="Y528" s="16">
        <v>933</v>
      </c>
      <c r="Z528" s="36">
        <f t="shared" si="161"/>
        <v>7.9702716555612509</v>
      </c>
      <c r="AA528" s="16">
        <f t="shared" si="155"/>
        <v>9658</v>
      </c>
      <c r="AB528" s="32">
        <v>540</v>
      </c>
      <c r="AC528" s="26">
        <f t="shared" si="162"/>
        <v>5.5912197142265478</v>
      </c>
      <c r="AD528" s="32">
        <f t="shared" si="163"/>
        <v>9118</v>
      </c>
      <c r="AE528" s="20" t="s">
        <v>63</v>
      </c>
      <c r="AF528" s="20" t="s">
        <v>44</v>
      </c>
      <c r="AG528" s="27" t="s">
        <v>45</v>
      </c>
      <c r="AH528" s="27">
        <v>1</v>
      </c>
      <c r="AI528" s="28" t="s">
        <v>46</v>
      </c>
      <c r="AJ528" s="16">
        <v>1546</v>
      </c>
      <c r="AK528" s="29">
        <f t="shared" si="164"/>
        <v>16.007454959618968</v>
      </c>
      <c r="AL528" s="16">
        <v>389</v>
      </c>
      <c r="AM528" s="16">
        <f t="shared" si="165"/>
        <v>7183</v>
      </c>
      <c r="AN528" s="34">
        <f t="shared" si="166"/>
        <v>78.778240842289975</v>
      </c>
    </row>
    <row r="529" spans="1:40" x14ac:dyDescent="0.3">
      <c r="A529" s="15">
        <v>43651</v>
      </c>
      <c r="B529" s="2" t="s">
        <v>182</v>
      </c>
      <c r="C529" s="2">
        <v>3</v>
      </c>
      <c r="D529" s="2" t="s">
        <v>45</v>
      </c>
      <c r="E529" s="15">
        <v>43126</v>
      </c>
      <c r="F529" s="15">
        <f t="shared" si="168"/>
        <v>43293</v>
      </c>
      <c r="G529" s="16">
        <v>5400</v>
      </c>
      <c r="H529" s="16">
        <v>5376</v>
      </c>
      <c r="I529" s="32">
        <f t="shared" si="171"/>
        <v>24</v>
      </c>
      <c r="J529" s="16">
        <v>5376</v>
      </c>
      <c r="K529" s="16" t="s">
        <v>49</v>
      </c>
      <c r="L529" s="33">
        <v>43657</v>
      </c>
      <c r="M529" s="33">
        <f t="shared" si="170"/>
        <v>43685</v>
      </c>
      <c r="N529" s="4">
        <f t="shared" si="156"/>
        <v>75.857142857142861</v>
      </c>
      <c r="O529" s="66" t="s">
        <v>215</v>
      </c>
      <c r="P529" s="19">
        <f t="shared" si="157"/>
        <v>6</v>
      </c>
      <c r="Q529" s="2">
        <v>4</v>
      </c>
      <c r="R529" s="2" t="s">
        <v>44</v>
      </c>
      <c r="S529" s="28" t="s">
        <v>46</v>
      </c>
      <c r="T529" s="2">
        <v>1</v>
      </c>
      <c r="U529" s="16">
        <v>354</v>
      </c>
      <c r="V529" s="34">
        <f t="shared" si="158"/>
        <v>6.5848214285714288</v>
      </c>
      <c r="W529" s="23">
        <f t="shared" si="159"/>
        <v>5022</v>
      </c>
      <c r="X529" s="35">
        <f t="shared" si="160"/>
        <v>93.415178571428569</v>
      </c>
      <c r="Y529" s="16">
        <v>383</v>
      </c>
      <c r="Z529" s="36">
        <f t="shared" si="161"/>
        <v>7.1242559523809517</v>
      </c>
      <c r="AA529" s="16">
        <f t="shared" si="155"/>
        <v>4639</v>
      </c>
      <c r="AB529" s="16">
        <v>280</v>
      </c>
      <c r="AC529" s="26">
        <f t="shared" si="162"/>
        <v>6.035783574046131</v>
      </c>
      <c r="AD529" s="32">
        <f t="shared" si="163"/>
        <v>4359</v>
      </c>
      <c r="AE529" s="20" t="s">
        <v>75</v>
      </c>
      <c r="AF529" s="20" t="s">
        <v>44</v>
      </c>
      <c r="AG529" s="27" t="s">
        <v>45</v>
      </c>
      <c r="AH529" s="27">
        <v>1</v>
      </c>
      <c r="AI529" s="28" t="s">
        <v>46</v>
      </c>
      <c r="AJ529" s="16">
        <v>408</v>
      </c>
      <c r="AK529" s="29">
        <f t="shared" si="164"/>
        <v>8.7949989221815041</v>
      </c>
      <c r="AL529" s="16">
        <v>167</v>
      </c>
      <c r="AM529" s="16">
        <f t="shared" si="165"/>
        <v>3784</v>
      </c>
      <c r="AN529" s="34">
        <f t="shared" si="166"/>
        <v>86.808901124111031</v>
      </c>
    </row>
    <row r="530" spans="1:40" x14ac:dyDescent="0.3">
      <c r="A530" s="15">
        <v>43654</v>
      </c>
      <c r="B530" s="2" t="s">
        <v>182</v>
      </c>
      <c r="C530" s="2">
        <v>3</v>
      </c>
      <c r="D530" s="2" t="s">
        <v>45</v>
      </c>
      <c r="E530" s="15">
        <v>43126</v>
      </c>
      <c r="F530" s="15">
        <f t="shared" si="168"/>
        <v>43293</v>
      </c>
      <c r="G530" s="16">
        <v>3900</v>
      </c>
      <c r="H530" s="16">
        <v>3897</v>
      </c>
      <c r="I530" s="32">
        <f t="shared" si="171"/>
        <v>3</v>
      </c>
      <c r="J530" s="16">
        <v>3793</v>
      </c>
      <c r="K530" s="16" t="s">
        <v>49</v>
      </c>
      <c r="L530" s="33">
        <v>43657</v>
      </c>
      <c r="M530" s="33">
        <f t="shared" si="170"/>
        <v>43685</v>
      </c>
      <c r="N530" s="4">
        <f t="shared" si="156"/>
        <v>75.857142857142861</v>
      </c>
      <c r="O530" s="66" t="s">
        <v>215</v>
      </c>
      <c r="P530" s="19">
        <f t="shared" si="157"/>
        <v>3</v>
      </c>
      <c r="Q530" s="2">
        <v>4</v>
      </c>
      <c r="R530" s="2" t="s">
        <v>44</v>
      </c>
      <c r="S530" s="28" t="s">
        <v>46</v>
      </c>
      <c r="T530" s="2">
        <v>1</v>
      </c>
      <c r="U530" s="16">
        <v>220</v>
      </c>
      <c r="V530" s="34">
        <f t="shared" si="158"/>
        <v>5.8001581861323492</v>
      </c>
      <c r="W530" s="23">
        <f t="shared" si="159"/>
        <v>3573</v>
      </c>
      <c r="X530" s="35">
        <f t="shared" si="160"/>
        <v>94.19984181386765</v>
      </c>
      <c r="Y530" s="16">
        <v>260</v>
      </c>
      <c r="Z530" s="36">
        <f t="shared" si="161"/>
        <v>6.8547324017927762</v>
      </c>
      <c r="AA530" s="16">
        <f t="shared" si="155"/>
        <v>3313</v>
      </c>
      <c r="AB530" s="16">
        <v>202</v>
      </c>
      <c r="AC530" s="26">
        <f t="shared" si="162"/>
        <v>6.0971928765469361</v>
      </c>
      <c r="AD530" s="32">
        <f t="shared" si="163"/>
        <v>3111</v>
      </c>
      <c r="AE530" s="20" t="s">
        <v>75</v>
      </c>
      <c r="AF530" s="20" t="s">
        <v>44</v>
      </c>
      <c r="AG530" s="27" t="s">
        <v>45</v>
      </c>
      <c r="AH530" s="27">
        <v>1</v>
      </c>
      <c r="AI530" s="28" t="s">
        <v>46</v>
      </c>
      <c r="AJ530" s="16">
        <v>380</v>
      </c>
      <c r="AK530" s="29">
        <f t="shared" si="164"/>
        <v>11.469966797464533</v>
      </c>
      <c r="AL530" s="16">
        <v>142</v>
      </c>
      <c r="AM530" s="16">
        <f t="shared" si="165"/>
        <v>2589</v>
      </c>
      <c r="AN530" s="34">
        <f t="shared" si="166"/>
        <v>83.220829315332693</v>
      </c>
    </row>
    <row r="531" spans="1:40" x14ac:dyDescent="0.3">
      <c r="A531" s="15">
        <v>43696</v>
      </c>
      <c r="B531" s="30" t="s">
        <v>172</v>
      </c>
      <c r="C531" s="2">
        <v>8</v>
      </c>
      <c r="D531" s="2" t="s">
        <v>48</v>
      </c>
      <c r="E531" s="15">
        <v>43168</v>
      </c>
      <c r="F531" s="15">
        <f t="shared" si="168"/>
        <v>43335</v>
      </c>
      <c r="G531" s="32">
        <v>3188</v>
      </c>
      <c r="H531" s="32">
        <v>3172</v>
      </c>
      <c r="I531" s="32">
        <f t="shared" si="171"/>
        <v>16</v>
      </c>
      <c r="J531" s="16">
        <v>3172</v>
      </c>
      <c r="K531" s="16" t="s">
        <v>79</v>
      </c>
      <c r="L531" s="33">
        <v>43699</v>
      </c>
      <c r="M531" s="33">
        <f t="shared" si="170"/>
        <v>43727</v>
      </c>
      <c r="N531" s="4">
        <f t="shared" si="156"/>
        <v>75.857142857142861</v>
      </c>
      <c r="O531" s="66" t="s">
        <v>215</v>
      </c>
      <c r="P531" s="19">
        <f t="shared" si="157"/>
        <v>3</v>
      </c>
      <c r="Q531" s="2">
        <v>2</v>
      </c>
      <c r="R531" s="2" t="s">
        <v>44</v>
      </c>
      <c r="S531" s="28" t="s">
        <v>46</v>
      </c>
      <c r="T531" s="2">
        <v>1</v>
      </c>
      <c r="U531" s="16">
        <v>477</v>
      </c>
      <c r="V531" s="34">
        <f t="shared" si="158"/>
        <v>15.037831021437578</v>
      </c>
      <c r="W531" s="23">
        <f t="shared" si="159"/>
        <v>2695</v>
      </c>
      <c r="X531" s="35">
        <f t="shared" si="160"/>
        <v>84.962168978562431</v>
      </c>
      <c r="Y531" s="16">
        <v>403</v>
      </c>
      <c r="Z531" s="36">
        <f t="shared" si="161"/>
        <v>12.704918032786885</v>
      </c>
      <c r="AA531" s="16">
        <f t="shared" si="155"/>
        <v>2292</v>
      </c>
      <c r="AB531" s="32">
        <v>289</v>
      </c>
      <c r="AC531" s="26">
        <f t="shared" si="162"/>
        <v>12.609075043630018</v>
      </c>
      <c r="AD531" s="32">
        <f t="shared" si="163"/>
        <v>2003</v>
      </c>
      <c r="AE531" s="20">
        <v>6</v>
      </c>
      <c r="AF531" s="20" t="s">
        <v>44</v>
      </c>
      <c r="AG531" s="27" t="s">
        <v>45</v>
      </c>
      <c r="AH531" s="27">
        <v>1</v>
      </c>
      <c r="AI531" s="28" t="s">
        <v>46</v>
      </c>
      <c r="AJ531" s="16">
        <v>389</v>
      </c>
      <c r="AK531" s="29">
        <f t="shared" si="164"/>
        <v>16.972076788830716</v>
      </c>
      <c r="AL531" s="16">
        <v>43</v>
      </c>
      <c r="AM531" s="16">
        <f t="shared" si="165"/>
        <v>1571</v>
      </c>
      <c r="AN531" s="34">
        <f t="shared" si="166"/>
        <v>78.432351472790813</v>
      </c>
    </row>
    <row r="532" spans="1:40" x14ac:dyDescent="0.3">
      <c r="A532" s="15">
        <v>43745</v>
      </c>
      <c r="B532" s="2" t="s">
        <v>141</v>
      </c>
      <c r="C532" s="30">
        <v>16</v>
      </c>
      <c r="D532" s="30" t="s">
        <v>52</v>
      </c>
      <c r="E532" s="15">
        <v>43215</v>
      </c>
      <c r="F532" s="15">
        <f t="shared" si="168"/>
        <v>43382</v>
      </c>
      <c r="G532" s="32">
        <v>10800</v>
      </c>
      <c r="H532" s="32">
        <v>10776</v>
      </c>
      <c r="I532" s="32">
        <f t="shared" si="171"/>
        <v>24</v>
      </c>
      <c r="J532" s="16">
        <v>10776</v>
      </c>
      <c r="K532" s="16">
        <v>45</v>
      </c>
      <c r="L532" s="15">
        <v>43746</v>
      </c>
      <c r="M532" s="15">
        <f t="shared" si="170"/>
        <v>43774</v>
      </c>
      <c r="N532" s="4">
        <f t="shared" si="156"/>
        <v>75.857142857142861</v>
      </c>
      <c r="O532" s="66" t="s">
        <v>215</v>
      </c>
      <c r="P532" s="19">
        <f t="shared" si="157"/>
        <v>1</v>
      </c>
      <c r="Q532" s="2">
        <v>1.2</v>
      </c>
      <c r="R532" s="2" t="s">
        <v>44</v>
      </c>
      <c r="S532" s="28" t="s">
        <v>46</v>
      </c>
      <c r="T532" s="2">
        <v>1</v>
      </c>
      <c r="U532" s="16">
        <v>293</v>
      </c>
      <c r="V532" s="22">
        <f t="shared" si="158"/>
        <v>2.7190051967334821</v>
      </c>
      <c r="W532" s="23">
        <f t="shared" si="159"/>
        <v>10483</v>
      </c>
      <c r="X532" s="24">
        <f t="shared" si="160"/>
        <v>97.280994803266523</v>
      </c>
      <c r="Y532" s="16">
        <v>399</v>
      </c>
      <c r="Z532" s="25">
        <f t="shared" si="161"/>
        <v>3.7026726057906458</v>
      </c>
      <c r="AA532" s="17">
        <f t="shared" ref="AA532:AA537" si="172">SUM(J532-U532-Y532)</f>
        <v>10084</v>
      </c>
      <c r="AB532" s="16">
        <v>162</v>
      </c>
      <c r="AC532" s="26">
        <f t="shared" si="162"/>
        <v>1.6065053550178501</v>
      </c>
      <c r="AD532" s="17">
        <f t="shared" si="163"/>
        <v>9922</v>
      </c>
      <c r="AE532" s="20" t="s">
        <v>73</v>
      </c>
      <c r="AF532" s="20" t="s">
        <v>44</v>
      </c>
      <c r="AG532" s="27" t="s">
        <v>45</v>
      </c>
      <c r="AH532" s="27">
        <v>1</v>
      </c>
      <c r="AI532" s="28" t="s">
        <v>46</v>
      </c>
      <c r="AJ532" s="16">
        <v>1320</v>
      </c>
      <c r="AK532" s="29">
        <f t="shared" si="164"/>
        <v>13.090043633478778</v>
      </c>
      <c r="AL532" s="16">
        <v>320</v>
      </c>
      <c r="AM532" s="17">
        <f t="shared" si="165"/>
        <v>8282</v>
      </c>
      <c r="AN532" s="22">
        <f t="shared" si="166"/>
        <v>83.471074380165291</v>
      </c>
    </row>
    <row r="533" spans="1:40" x14ac:dyDescent="0.3">
      <c r="A533" s="15">
        <v>43740</v>
      </c>
      <c r="B533" s="2" t="s">
        <v>141</v>
      </c>
      <c r="C533" s="30">
        <v>16</v>
      </c>
      <c r="D533" s="2" t="s">
        <v>52</v>
      </c>
      <c r="E533" s="15">
        <v>43215</v>
      </c>
      <c r="F533" s="15">
        <f t="shared" si="168"/>
        <v>43382</v>
      </c>
      <c r="G533" s="32">
        <v>7200</v>
      </c>
      <c r="H533" s="32">
        <v>7191</v>
      </c>
      <c r="I533" s="32">
        <f t="shared" si="171"/>
        <v>9</v>
      </c>
      <c r="J533" s="16">
        <v>7191</v>
      </c>
      <c r="K533" s="16">
        <v>45</v>
      </c>
      <c r="L533" s="15">
        <v>43746</v>
      </c>
      <c r="M533" s="15">
        <f t="shared" si="170"/>
        <v>43774</v>
      </c>
      <c r="N533" s="4">
        <f t="shared" si="156"/>
        <v>75.857142857142861</v>
      </c>
      <c r="O533" s="66" t="s">
        <v>215</v>
      </c>
      <c r="P533" s="19">
        <f t="shared" si="157"/>
        <v>6</v>
      </c>
      <c r="Q533" s="2">
        <v>7</v>
      </c>
      <c r="R533" s="2" t="s">
        <v>42</v>
      </c>
      <c r="S533" s="21" t="s">
        <v>43</v>
      </c>
      <c r="T533" s="2">
        <v>2</v>
      </c>
      <c r="U533" s="16">
        <v>293</v>
      </c>
      <c r="V533" s="22">
        <f t="shared" si="158"/>
        <v>4.074537616465026</v>
      </c>
      <c r="W533" s="23">
        <f t="shared" si="159"/>
        <v>6898</v>
      </c>
      <c r="X533" s="24">
        <f t="shared" si="160"/>
        <v>95.925462383534978</v>
      </c>
      <c r="Y533" s="16">
        <v>399</v>
      </c>
      <c r="Z533" s="25">
        <f t="shared" si="161"/>
        <v>5.5486024196912807</v>
      </c>
      <c r="AA533" s="17">
        <f t="shared" si="172"/>
        <v>6499</v>
      </c>
      <c r="AB533" s="16">
        <v>162</v>
      </c>
      <c r="AC533" s="26">
        <f t="shared" si="162"/>
        <v>2.4926911832589629</v>
      </c>
      <c r="AD533" s="17">
        <f t="shared" si="163"/>
        <v>6337</v>
      </c>
      <c r="AE533" s="20">
        <v>1</v>
      </c>
      <c r="AF533" s="20" t="s">
        <v>44</v>
      </c>
      <c r="AG533" s="27" t="s">
        <v>45</v>
      </c>
      <c r="AH533" s="27">
        <v>1</v>
      </c>
      <c r="AI533" s="28" t="s">
        <v>46</v>
      </c>
      <c r="AJ533" s="16">
        <v>861</v>
      </c>
      <c r="AK533" s="29">
        <f t="shared" si="164"/>
        <v>13.248192029543006</v>
      </c>
      <c r="AL533" s="16">
        <v>129</v>
      </c>
      <c r="AM533" s="17">
        <f t="shared" si="165"/>
        <v>5347</v>
      </c>
      <c r="AN533" s="22">
        <f t="shared" si="166"/>
        <v>84.3774656777655</v>
      </c>
    </row>
    <row r="534" spans="1:40" ht="24" x14ac:dyDescent="0.3">
      <c r="A534" s="15">
        <v>43661</v>
      </c>
      <c r="B534" s="2" t="s">
        <v>58</v>
      </c>
      <c r="C534" s="2">
        <v>1</v>
      </c>
      <c r="D534" s="2" t="s">
        <v>54</v>
      </c>
      <c r="E534" s="15">
        <v>43137</v>
      </c>
      <c r="F534" s="15">
        <f t="shared" si="168"/>
        <v>43304</v>
      </c>
      <c r="G534" s="32">
        <v>5000</v>
      </c>
      <c r="H534" s="32">
        <v>4989</v>
      </c>
      <c r="I534" s="32">
        <f t="shared" si="171"/>
        <v>11</v>
      </c>
      <c r="J534" s="16">
        <v>4989</v>
      </c>
      <c r="K534" s="16">
        <v>34</v>
      </c>
      <c r="L534" s="33">
        <v>43669</v>
      </c>
      <c r="M534" s="33">
        <f t="shared" si="170"/>
        <v>43697</v>
      </c>
      <c r="N534" s="4">
        <f t="shared" si="156"/>
        <v>76</v>
      </c>
      <c r="O534" s="66" t="s">
        <v>215</v>
      </c>
      <c r="P534" s="19">
        <f t="shared" si="157"/>
        <v>8</v>
      </c>
      <c r="Q534" s="2">
        <v>9</v>
      </c>
      <c r="R534" s="20" t="s">
        <v>42</v>
      </c>
      <c r="S534" s="21" t="s">
        <v>43</v>
      </c>
      <c r="T534" s="2">
        <v>2</v>
      </c>
      <c r="U534" s="16">
        <v>239</v>
      </c>
      <c r="V534" s="34">
        <f t="shared" si="158"/>
        <v>4.7905391862096618</v>
      </c>
      <c r="W534" s="23">
        <f t="shared" si="159"/>
        <v>4750</v>
      </c>
      <c r="X534" s="35">
        <f t="shared" si="160"/>
        <v>95.209460813790344</v>
      </c>
      <c r="Y534" s="16">
        <v>495</v>
      </c>
      <c r="Z534" s="36">
        <f t="shared" si="161"/>
        <v>9.9218280216476238</v>
      </c>
      <c r="AA534" s="16">
        <f t="shared" si="172"/>
        <v>4255</v>
      </c>
      <c r="AB534" s="32">
        <v>234</v>
      </c>
      <c r="AC534" s="26">
        <f t="shared" si="162"/>
        <v>5.4994124559341948</v>
      </c>
      <c r="AD534" s="32">
        <f t="shared" si="163"/>
        <v>4021</v>
      </c>
      <c r="AE534" s="20">
        <v>5</v>
      </c>
      <c r="AF534" s="20" t="s">
        <v>53</v>
      </c>
      <c r="AG534" s="27" t="s">
        <v>54</v>
      </c>
      <c r="AH534" s="27">
        <v>3</v>
      </c>
      <c r="AI534" s="21" t="s">
        <v>55</v>
      </c>
      <c r="AJ534" s="16">
        <v>568</v>
      </c>
      <c r="AK534" s="29">
        <f t="shared" si="164"/>
        <v>13.349001175088132</v>
      </c>
      <c r="AL534" s="16">
        <v>164</v>
      </c>
      <c r="AM534" s="16">
        <f t="shared" si="165"/>
        <v>3289</v>
      </c>
      <c r="AN534" s="34">
        <f t="shared" si="166"/>
        <v>81.795573240487442</v>
      </c>
    </row>
    <row r="535" spans="1:40" x14ac:dyDescent="0.3">
      <c r="A535" s="15">
        <v>43663</v>
      </c>
      <c r="B535" s="2" t="s">
        <v>58</v>
      </c>
      <c r="C535" s="2">
        <v>1</v>
      </c>
      <c r="D535" s="2" t="s">
        <v>54</v>
      </c>
      <c r="E535" s="15">
        <v>43137</v>
      </c>
      <c r="F535" s="15">
        <f t="shared" si="168"/>
        <v>43304</v>
      </c>
      <c r="G535" s="32"/>
      <c r="H535" s="32"/>
      <c r="I535" s="32"/>
      <c r="J535" s="16">
        <v>1508</v>
      </c>
      <c r="K535" s="16">
        <v>34</v>
      </c>
      <c r="L535" s="33">
        <v>43669</v>
      </c>
      <c r="M535" s="33">
        <f t="shared" si="170"/>
        <v>43697</v>
      </c>
      <c r="N535" s="4">
        <f t="shared" si="156"/>
        <v>76</v>
      </c>
      <c r="O535" s="66" t="s">
        <v>215</v>
      </c>
      <c r="P535" s="19">
        <f t="shared" si="157"/>
        <v>6</v>
      </c>
      <c r="Q535" s="2">
        <v>4</v>
      </c>
      <c r="R535" s="2" t="s">
        <v>44</v>
      </c>
      <c r="S535" s="28" t="s">
        <v>46</v>
      </c>
      <c r="T535" s="2">
        <v>1</v>
      </c>
      <c r="U535" s="16">
        <v>75</v>
      </c>
      <c r="V535" s="34">
        <f t="shared" si="158"/>
        <v>4.9734748010610081</v>
      </c>
      <c r="W535" s="23">
        <f t="shared" si="159"/>
        <v>1433</v>
      </c>
      <c r="X535" s="35">
        <f t="shared" si="160"/>
        <v>95.026525198938998</v>
      </c>
      <c r="Y535" s="16">
        <v>90</v>
      </c>
      <c r="Z535" s="36">
        <f t="shared" si="161"/>
        <v>5.9681697612732094</v>
      </c>
      <c r="AA535" s="16">
        <f t="shared" si="172"/>
        <v>1343</v>
      </c>
      <c r="AB535" s="32">
        <v>76</v>
      </c>
      <c r="AC535" s="26">
        <f t="shared" si="162"/>
        <v>5.6589724497393892</v>
      </c>
      <c r="AD535" s="32">
        <f t="shared" si="163"/>
        <v>1267</v>
      </c>
      <c r="AE535" s="20">
        <v>2</v>
      </c>
      <c r="AF535" s="20" t="s">
        <v>42</v>
      </c>
      <c r="AG535" s="27" t="s">
        <v>54</v>
      </c>
      <c r="AH535" s="27">
        <v>2</v>
      </c>
      <c r="AI535" s="21" t="s">
        <v>43</v>
      </c>
      <c r="AJ535" s="16">
        <v>159</v>
      </c>
      <c r="AK535" s="29">
        <f t="shared" si="164"/>
        <v>11.839166046165301</v>
      </c>
      <c r="AL535" s="16">
        <v>38</v>
      </c>
      <c r="AM535" s="16">
        <f t="shared" si="165"/>
        <v>1070</v>
      </c>
      <c r="AN535" s="34">
        <f t="shared" si="166"/>
        <v>84.451460142067873</v>
      </c>
    </row>
    <row r="536" spans="1:40" ht="24" x14ac:dyDescent="0.3">
      <c r="A536" s="15">
        <v>43747</v>
      </c>
      <c r="B536" s="2" t="s">
        <v>150</v>
      </c>
      <c r="C536" s="2">
        <v>13</v>
      </c>
      <c r="D536" s="2" t="s">
        <v>62</v>
      </c>
      <c r="E536" s="15">
        <v>43215</v>
      </c>
      <c r="F536" s="15">
        <f t="shared" si="168"/>
        <v>43382</v>
      </c>
      <c r="G536" s="32">
        <v>7000</v>
      </c>
      <c r="H536" s="32">
        <v>6986</v>
      </c>
      <c r="I536" s="32">
        <f t="shared" ref="I536:I541" si="173">SUM(G536-H536)</f>
        <v>14</v>
      </c>
      <c r="J536" s="16">
        <v>6986</v>
      </c>
      <c r="K536" s="16" t="s">
        <v>108</v>
      </c>
      <c r="L536" s="15">
        <v>43748</v>
      </c>
      <c r="M536" s="15">
        <f t="shared" si="170"/>
        <v>43776</v>
      </c>
      <c r="N536" s="4">
        <f t="shared" si="156"/>
        <v>76.142857142857139</v>
      </c>
      <c r="O536" s="66" t="s">
        <v>215</v>
      </c>
      <c r="P536" s="19">
        <f t="shared" si="157"/>
        <v>1</v>
      </c>
      <c r="Q536" s="2">
        <v>1</v>
      </c>
      <c r="R536" s="2" t="s">
        <v>44</v>
      </c>
      <c r="S536" s="28" t="s">
        <v>46</v>
      </c>
      <c r="T536" s="2">
        <v>1</v>
      </c>
      <c r="U536" s="16">
        <v>356</v>
      </c>
      <c r="V536" s="22">
        <f t="shared" si="158"/>
        <v>5.0959060979101061</v>
      </c>
      <c r="W536" s="23">
        <f t="shared" si="159"/>
        <v>6630</v>
      </c>
      <c r="X536" s="24">
        <f t="shared" si="160"/>
        <v>94.904093902089897</v>
      </c>
      <c r="Y536" s="16">
        <v>349</v>
      </c>
      <c r="Z536" s="25">
        <f t="shared" si="161"/>
        <v>4.9957056971085025</v>
      </c>
      <c r="AA536" s="17">
        <f t="shared" si="172"/>
        <v>6281</v>
      </c>
      <c r="AB536" s="16">
        <v>139</v>
      </c>
      <c r="AC536" s="26">
        <f t="shared" si="162"/>
        <v>2.2130234039165737</v>
      </c>
      <c r="AD536" s="17">
        <f t="shared" si="163"/>
        <v>6142</v>
      </c>
      <c r="AE536" s="20">
        <v>5</v>
      </c>
      <c r="AF536" s="20" t="s">
        <v>53</v>
      </c>
      <c r="AG536" s="17" t="s">
        <v>54</v>
      </c>
      <c r="AH536" s="27">
        <v>3</v>
      </c>
      <c r="AI536" s="21" t="s">
        <v>55</v>
      </c>
      <c r="AJ536" s="16">
        <v>734</v>
      </c>
      <c r="AK536" s="29">
        <f t="shared" si="164"/>
        <v>11.686037255214138</v>
      </c>
      <c r="AL536" s="16">
        <v>171</v>
      </c>
      <c r="AM536" s="17">
        <f t="shared" si="165"/>
        <v>5237</v>
      </c>
      <c r="AN536" s="22">
        <f t="shared" si="166"/>
        <v>85.265385867795501</v>
      </c>
    </row>
    <row r="537" spans="1:40" x14ac:dyDescent="0.3">
      <c r="A537" s="15">
        <v>43514</v>
      </c>
      <c r="B537" s="2" t="s">
        <v>216</v>
      </c>
      <c r="C537" s="2">
        <v>21</v>
      </c>
      <c r="D537" s="2" t="s">
        <v>217</v>
      </c>
      <c r="E537" s="15">
        <v>42984</v>
      </c>
      <c r="F537" s="15">
        <f t="shared" si="168"/>
        <v>43151</v>
      </c>
      <c r="G537" s="32">
        <v>7500</v>
      </c>
      <c r="H537" s="32">
        <v>7489</v>
      </c>
      <c r="I537" s="32">
        <f t="shared" si="173"/>
        <v>11</v>
      </c>
      <c r="J537" s="16">
        <v>7489</v>
      </c>
      <c r="K537" s="16" t="s">
        <v>155</v>
      </c>
      <c r="L537" s="33">
        <v>43517</v>
      </c>
      <c r="M537" s="33">
        <f t="shared" si="170"/>
        <v>43545</v>
      </c>
      <c r="N537" s="4">
        <f t="shared" si="156"/>
        <v>76.142857142857139</v>
      </c>
      <c r="O537" s="66" t="s">
        <v>215</v>
      </c>
      <c r="P537" s="19">
        <f t="shared" si="157"/>
        <v>3</v>
      </c>
      <c r="Q537" s="2" t="s">
        <v>218</v>
      </c>
      <c r="R537" s="2" t="s">
        <v>44</v>
      </c>
      <c r="S537" s="28" t="s">
        <v>46</v>
      </c>
      <c r="T537" s="2">
        <v>1</v>
      </c>
      <c r="U537" s="16">
        <v>447</v>
      </c>
      <c r="V537" s="34">
        <f t="shared" si="158"/>
        <v>5.9687541727867544</v>
      </c>
      <c r="W537" s="23">
        <f t="shared" si="159"/>
        <v>7042</v>
      </c>
      <c r="X537" s="35">
        <f t="shared" si="160"/>
        <v>94.031245827213255</v>
      </c>
      <c r="Y537" s="16">
        <v>859</v>
      </c>
      <c r="Z537" s="36">
        <f t="shared" si="161"/>
        <v>11.470156229136066</v>
      </c>
      <c r="AA537" s="16">
        <f t="shared" si="172"/>
        <v>6183</v>
      </c>
      <c r="AB537" s="32">
        <v>434</v>
      </c>
      <c r="AC537" s="26">
        <f t="shared" si="162"/>
        <v>7.0192463205563644</v>
      </c>
      <c r="AD537" s="32">
        <f t="shared" si="163"/>
        <v>5749</v>
      </c>
      <c r="AE537" s="20">
        <v>6</v>
      </c>
      <c r="AF537" s="20" t="s">
        <v>44</v>
      </c>
      <c r="AG537" s="27" t="s">
        <v>45</v>
      </c>
      <c r="AH537" s="27">
        <v>1</v>
      </c>
      <c r="AI537" s="28" t="s">
        <v>46</v>
      </c>
      <c r="AJ537" s="16">
        <v>1292</v>
      </c>
      <c r="AK537" s="29">
        <f t="shared" si="164"/>
        <v>20.896005175481157</v>
      </c>
      <c r="AL537" s="16">
        <v>112</v>
      </c>
      <c r="AM537" s="16">
        <f t="shared" si="165"/>
        <v>4345</v>
      </c>
      <c r="AN537" s="34">
        <f t="shared" si="166"/>
        <v>75.578361454165943</v>
      </c>
    </row>
    <row r="538" spans="1:40" x14ac:dyDescent="0.3">
      <c r="A538" s="15">
        <v>43668</v>
      </c>
      <c r="B538" s="2" t="s">
        <v>58</v>
      </c>
      <c r="C538" s="2">
        <v>1</v>
      </c>
      <c r="D538" s="2" t="s">
        <v>54</v>
      </c>
      <c r="E538" s="15">
        <v>43137</v>
      </c>
      <c r="F538" s="15">
        <f t="shared" si="168"/>
        <v>43304</v>
      </c>
      <c r="G538" s="32">
        <v>3800</v>
      </c>
      <c r="H538" s="32">
        <v>3785</v>
      </c>
      <c r="I538" s="32">
        <f t="shared" si="173"/>
        <v>15</v>
      </c>
      <c r="J538" s="16">
        <v>1500</v>
      </c>
      <c r="K538" s="16" t="s">
        <v>60</v>
      </c>
      <c r="L538" s="33">
        <v>43671</v>
      </c>
      <c r="M538" s="33">
        <f t="shared" si="170"/>
        <v>43699</v>
      </c>
      <c r="N538" s="4">
        <f t="shared" si="156"/>
        <v>76.285714285714292</v>
      </c>
      <c r="O538" s="66" t="s">
        <v>215</v>
      </c>
      <c r="P538" s="19">
        <f t="shared" si="157"/>
        <v>3</v>
      </c>
      <c r="Q538" s="2">
        <v>2</v>
      </c>
      <c r="R538" s="2" t="s">
        <v>44</v>
      </c>
      <c r="S538" s="28" t="s">
        <v>46</v>
      </c>
      <c r="T538" s="2">
        <v>1</v>
      </c>
      <c r="U538" s="16">
        <v>94</v>
      </c>
      <c r="V538" s="34">
        <f t="shared" si="158"/>
        <v>6.2666666666666666</v>
      </c>
      <c r="W538" s="23">
        <f t="shared" si="159"/>
        <v>1406</v>
      </c>
      <c r="X538" s="35">
        <f t="shared" si="160"/>
        <v>93.733333333333334</v>
      </c>
      <c r="Y538" s="16">
        <v>76</v>
      </c>
      <c r="Z538" s="36">
        <f t="shared" si="161"/>
        <v>5.0666666666666664</v>
      </c>
      <c r="AA538" s="16">
        <v>1330</v>
      </c>
      <c r="AB538" s="32">
        <v>56</v>
      </c>
      <c r="AC538" s="26">
        <f t="shared" si="162"/>
        <v>4.2105263157894735</v>
      </c>
      <c r="AD538" s="32">
        <f t="shared" si="163"/>
        <v>1274</v>
      </c>
      <c r="AE538" s="20">
        <v>3</v>
      </c>
      <c r="AF538" s="20" t="s">
        <v>44</v>
      </c>
      <c r="AG538" s="27" t="s">
        <v>45</v>
      </c>
      <c r="AH538" s="27">
        <v>1</v>
      </c>
      <c r="AI538" s="28" t="s">
        <v>46</v>
      </c>
      <c r="AJ538" s="16">
        <v>126</v>
      </c>
      <c r="AK538" s="29">
        <f t="shared" si="164"/>
        <v>9.473684210526315</v>
      </c>
      <c r="AL538" s="16">
        <v>31</v>
      </c>
      <c r="AM538" s="16">
        <f t="shared" si="165"/>
        <v>1117</v>
      </c>
      <c r="AN538" s="34">
        <f t="shared" si="166"/>
        <v>87.676609105180532</v>
      </c>
    </row>
    <row r="539" spans="1:40" x14ac:dyDescent="0.3">
      <c r="A539" s="15">
        <v>43665</v>
      </c>
      <c r="B539" s="2" t="s">
        <v>141</v>
      </c>
      <c r="C539" s="2">
        <v>16</v>
      </c>
      <c r="D539" s="2" t="s">
        <v>52</v>
      </c>
      <c r="E539" s="15">
        <v>43136</v>
      </c>
      <c r="F539" s="15">
        <f t="shared" si="168"/>
        <v>43303</v>
      </c>
      <c r="G539" s="32">
        <v>12000</v>
      </c>
      <c r="H539" s="32">
        <v>11974</v>
      </c>
      <c r="I539" s="32">
        <f t="shared" si="173"/>
        <v>26</v>
      </c>
      <c r="J539" s="16">
        <v>11974</v>
      </c>
      <c r="K539" s="16" t="s">
        <v>60</v>
      </c>
      <c r="L539" s="33">
        <v>43671</v>
      </c>
      <c r="M539" s="33">
        <f t="shared" si="170"/>
        <v>43699</v>
      </c>
      <c r="N539" s="4">
        <f t="shared" si="156"/>
        <v>76.428571428571431</v>
      </c>
      <c r="O539" s="66" t="s">
        <v>215</v>
      </c>
      <c r="P539" s="19">
        <f t="shared" si="157"/>
        <v>6</v>
      </c>
      <c r="Q539" s="2" t="s">
        <v>147</v>
      </c>
      <c r="R539" s="2" t="s">
        <v>44</v>
      </c>
      <c r="S539" s="28" t="s">
        <v>46</v>
      </c>
      <c r="T539" s="2">
        <v>1</v>
      </c>
      <c r="U539" s="16">
        <v>1144</v>
      </c>
      <c r="V539" s="34">
        <f t="shared" si="158"/>
        <v>9.5540337397695012</v>
      </c>
      <c r="W539" s="23">
        <f t="shared" si="159"/>
        <v>10830</v>
      </c>
      <c r="X539" s="35">
        <f t="shared" si="160"/>
        <v>90.445966260230506</v>
      </c>
      <c r="Y539" s="16">
        <v>1144</v>
      </c>
      <c r="Z539" s="36">
        <f t="shared" si="161"/>
        <v>9.5540337397695012</v>
      </c>
      <c r="AA539" s="16">
        <f t="shared" ref="AA539:AA570" si="174">SUM(J539-U539-Y539)</f>
        <v>9686</v>
      </c>
      <c r="AB539" s="32">
        <v>513</v>
      </c>
      <c r="AC539" s="26">
        <f t="shared" si="162"/>
        <v>5.296303943836465</v>
      </c>
      <c r="AD539" s="32">
        <f t="shared" si="163"/>
        <v>9173</v>
      </c>
      <c r="AE539" s="20" t="s">
        <v>73</v>
      </c>
      <c r="AF539" s="20" t="s">
        <v>44</v>
      </c>
      <c r="AG539" s="27" t="s">
        <v>45</v>
      </c>
      <c r="AH539" s="27">
        <v>1</v>
      </c>
      <c r="AI539" s="28" t="s">
        <v>46</v>
      </c>
      <c r="AJ539" s="16">
        <v>2114</v>
      </c>
      <c r="AK539" s="29">
        <f t="shared" si="164"/>
        <v>21.825314887466448</v>
      </c>
      <c r="AL539" s="16">
        <v>484</v>
      </c>
      <c r="AM539" s="16">
        <f t="shared" si="165"/>
        <v>6575</v>
      </c>
      <c r="AN539" s="34">
        <f t="shared" si="166"/>
        <v>71.677749918238305</v>
      </c>
    </row>
    <row r="540" spans="1:40" x14ac:dyDescent="0.3">
      <c r="A540" s="15">
        <v>43696</v>
      </c>
      <c r="B540" s="2" t="s">
        <v>186</v>
      </c>
      <c r="C540" s="30">
        <v>12</v>
      </c>
      <c r="D540" s="30" t="s">
        <v>187</v>
      </c>
      <c r="E540" s="31">
        <v>43161</v>
      </c>
      <c r="F540" s="15">
        <f t="shared" si="168"/>
        <v>43328</v>
      </c>
      <c r="G540" s="32">
        <v>25000</v>
      </c>
      <c r="H540" s="32">
        <v>25000</v>
      </c>
      <c r="I540" s="32">
        <f t="shared" si="173"/>
        <v>0</v>
      </c>
      <c r="J540" s="16">
        <v>11820</v>
      </c>
      <c r="K540" s="16">
        <v>38</v>
      </c>
      <c r="L540" s="33">
        <v>43697</v>
      </c>
      <c r="M540" s="33">
        <f t="shared" si="170"/>
        <v>43725</v>
      </c>
      <c r="N540" s="4">
        <f t="shared" si="156"/>
        <v>76.571428571428569</v>
      </c>
      <c r="O540" s="66" t="s">
        <v>215</v>
      </c>
      <c r="P540" s="19">
        <f t="shared" si="157"/>
        <v>1</v>
      </c>
      <c r="Q540" s="2" t="s">
        <v>174</v>
      </c>
      <c r="R540" s="2" t="s">
        <v>44</v>
      </c>
      <c r="S540" s="28" t="s">
        <v>46</v>
      </c>
      <c r="T540" s="2">
        <v>1</v>
      </c>
      <c r="U540" s="16">
        <v>851</v>
      </c>
      <c r="V540" s="34">
        <f t="shared" si="158"/>
        <v>7.1996615905245349</v>
      </c>
      <c r="W540" s="23">
        <f t="shared" si="159"/>
        <v>10969</v>
      </c>
      <c r="X540" s="35">
        <f t="shared" si="160"/>
        <v>92.800338409475472</v>
      </c>
      <c r="Y540" s="16">
        <v>515</v>
      </c>
      <c r="Z540" s="36">
        <f t="shared" si="161"/>
        <v>4.3570219966159058</v>
      </c>
      <c r="AA540" s="16">
        <f t="shared" si="174"/>
        <v>10454</v>
      </c>
      <c r="AB540" s="32">
        <v>644</v>
      </c>
      <c r="AC540" s="26">
        <f t="shared" si="162"/>
        <v>6.1603214080734645</v>
      </c>
      <c r="AD540" s="32">
        <f t="shared" si="163"/>
        <v>9810</v>
      </c>
      <c r="AE540" s="20" t="s">
        <v>69</v>
      </c>
      <c r="AF540" s="20" t="s">
        <v>42</v>
      </c>
      <c r="AG540" s="27" t="s">
        <v>54</v>
      </c>
      <c r="AH540" s="27">
        <v>2</v>
      </c>
      <c r="AI540" s="21" t="s">
        <v>43</v>
      </c>
      <c r="AJ540" s="16">
        <v>2763</v>
      </c>
      <c r="AK540" s="29">
        <f t="shared" si="164"/>
        <v>26.430074612588484</v>
      </c>
      <c r="AL540" s="16">
        <v>417</v>
      </c>
      <c r="AM540" s="16">
        <f t="shared" si="165"/>
        <v>6630</v>
      </c>
      <c r="AN540" s="34">
        <f t="shared" si="166"/>
        <v>67.584097859327215</v>
      </c>
    </row>
    <row r="541" spans="1:40" x14ac:dyDescent="0.3">
      <c r="A541" s="15">
        <v>43703</v>
      </c>
      <c r="B541" s="30" t="s">
        <v>172</v>
      </c>
      <c r="C541" s="2">
        <v>8</v>
      </c>
      <c r="D541" s="2" t="s">
        <v>48</v>
      </c>
      <c r="E541" s="15">
        <v>43168</v>
      </c>
      <c r="F541" s="15">
        <f t="shared" si="168"/>
        <v>43335</v>
      </c>
      <c r="G541" s="32">
        <v>3872</v>
      </c>
      <c r="H541" s="32">
        <v>3845</v>
      </c>
      <c r="I541" s="32">
        <f t="shared" si="173"/>
        <v>27</v>
      </c>
      <c r="J541" s="16">
        <v>3845</v>
      </c>
      <c r="K541" s="16" t="s">
        <v>92</v>
      </c>
      <c r="L541" s="33">
        <v>43706</v>
      </c>
      <c r="M541" s="33">
        <f t="shared" si="170"/>
        <v>43734</v>
      </c>
      <c r="N541" s="4">
        <f t="shared" si="156"/>
        <v>76.857142857142861</v>
      </c>
      <c r="O541" s="66" t="s">
        <v>215</v>
      </c>
      <c r="P541" s="19">
        <f t="shared" si="157"/>
        <v>3</v>
      </c>
      <c r="Q541" s="2" t="s">
        <v>219</v>
      </c>
      <c r="R541" s="2" t="s">
        <v>44</v>
      </c>
      <c r="S541" s="28" t="s">
        <v>46</v>
      </c>
      <c r="T541" s="2">
        <v>1</v>
      </c>
      <c r="U541" s="16">
        <v>453</v>
      </c>
      <c r="V541" s="34">
        <f t="shared" si="158"/>
        <v>11.781534460338101</v>
      </c>
      <c r="W541" s="23">
        <f t="shared" si="159"/>
        <v>3392</v>
      </c>
      <c r="X541" s="35">
        <f t="shared" si="160"/>
        <v>88.218465539661892</v>
      </c>
      <c r="Y541" s="16">
        <v>652</v>
      </c>
      <c r="Z541" s="36">
        <f t="shared" si="161"/>
        <v>16.957087126137839</v>
      </c>
      <c r="AA541" s="16">
        <f t="shared" si="174"/>
        <v>2740</v>
      </c>
      <c r="AB541" s="32">
        <v>315</v>
      </c>
      <c r="AC541" s="26">
        <f t="shared" si="162"/>
        <v>11.496350364963504</v>
      </c>
      <c r="AD541" s="32">
        <f t="shared" si="163"/>
        <v>2425</v>
      </c>
      <c r="AE541" s="20" t="s">
        <v>73</v>
      </c>
      <c r="AF541" s="20" t="s">
        <v>44</v>
      </c>
      <c r="AG541" s="27" t="s">
        <v>45</v>
      </c>
      <c r="AH541" s="27">
        <v>1</v>
      </c>
      <c r="AI541" s="28" t="s">
        <v>46</v>
      </c>
      <c r="AJ541" s="16">
        <v>373</v>
      </c>
      <c r="AK541" s="29">
        <f t="shared" si="164"/>
        <v>13.613138686131387</v>
      </c>
      <c r="AL541" s="16">
        <v>118</v>
      </c>
      <c r="AM541" s="16">
        <f t="shared" si="165"/>
        <v>1934</v>
      </c>
      <c r="AN541" s="34">
        <f t="shared" si="166"/>
        <v>79.75257731958763</v>
      </c>
    </row>
    <row r="542" spans="1:40" x14ac:dyDescent="0.3">
      <c r="A542" s="15">
        <v>43696</v>
      </c>
      <c r="B542" s="2" t="s">
        <v>186</v>
      </c>
      <c r="C542" s="30">
        <v>12</v>
      </c>
      <c r="D542" s="30" t="s">
        <v>187</v>
      </c>
      <c r="E542" s="31">
        <v>43161</v>
      </c>
      <c r="F542" s="15">
        <f t="shared" si="168"/>
        <v>43328</v>
      </c>
      <c r="G542" s="32"/>
      <c r="H542" s="32"/>
      <c r="I542" s="32"/>
      <c r="J542" s="16">
        <v>13180</v>
      </c>
      <c r="K542" s="16" t="s">
        <v>79</v>
      </c>
      <c r="L542" s="33">
        <v>43699</v>
      </c>
      <c r="M542" s="33">
        <f t="shared" si="170"/>
        <v>43727</v>
      </c>
      <c r="N542" s="4">
        <f t="shared" si="156"/>
        <v>76.857142857142861</v>
      </c>
      <c r="O542" s="66" t="s">
        <v>215</v>
      </c>
      <c r="P542" s="19">
        <f t="shared" si="157"/>
        <v>3</v>
      </c>
      <c r="Q542" s="2" t="s">
        <v>75</v>
      </c>
      <c r="R542" s="2" t="s">
        <v>44</v>
      </c>
      <c r="S542" s="28" t="s">
        <v>46</v>
      </c>
      <c r="T542" s="2">
        <v>1</v>
      </c>
      <c r="U542" s="16">
        <v>909</v>
      </c>
      <c r="V542" s="34">
        <f t="shared" si="158"/>
        <v>6.8968133535660083</v>
      </c>
      <c r="W542" s="23">
        <f t="shared" si="159"/>
        <v>12271</v>
      </c>
      <c r="X542" s="35">
        <f t="shared" si="160"/>
        <v>93.103186646433983</v>
      </c>
      <c r="Y542" s="16">
        <v>896</v>
      </c>
      <c r="Z542" s="36">
        <f t="shared" si="161"/>
        <v>6.7981790591805771</v>
      </c>
      <c r="AA542" s="16">
        <f t="shared" si="174"/>
        <v>11375</v>
      </c>
      <c r="AB542" s="32">
        <v>3</v>
      </c>
      <c r="AC542" s="26">
        <f t="shared" si="162"/>
        <v>2.6373626373626374E-2</v>
      </c>
      <c r="AD542" s="32">
        <f t="shared" si="163"/>
        <v>11372</v>
      </c>
      <c r="AE542" s="20" t="s">
        <v>63</v>
      </c>
      <c r="AF542" s="20" t="s">
        <v>44</v>
      </c>
      <c r="AG542" s="27" t="s">
        <v>45</v>
      </c>
      <c r="AH542" s="27">
        <v>1</v>
      </c>
      <c r="AI542" s="28" t="s">
        <v>46</v>
      </c>
      <c r="AJ542" s="16">
        <v>2874</v>
      </c>
      <c r="AK542" s="29">
        <f t="shared" si="164"/>
        <v>25.265934065934065</v>
      </c>
      <c r="AL542" s="16">
        <v>348</v>
      </c>
      <c r="AM542" s="16">
        <f t="shared" si="165"/>
        <v>8150</v>
      </c>
      <c r="AN542" s="34">
        <f t="shared" si="166"/>
        <v>71.667252901864231</v>
      </c>
    </row>
    <row r="543" spans="1:40" x14ac:dyDescent="0.3">
      <c r="A543" s="15">
        <v>43752</v>
      </c>
      <c r="B543" s="2" t="s">
        <v>141</v>
      </c>
      <c r="C543" s="2">
        <v>16</v>
      </c>
      <c r="D543" s="30" t="s">
        <v>52</v>
      </c>
      <c r="E543" s="15">
        <v>43215</v>
      </c>
      <c r="F543" s="15">
        <f t="shared" si="168"/>
        <v>43382</v>
      </c>
      <c r="G543" s="32">
        <v>10800</v>
      </c>
      <c r="H543" s="32">
        <v>10776</v>
      </c>
      <c r="I543" s="32">
        <f>SUM(G543-H543)</f>
        <v>24</v>
      </c>
      <c r="J543" s="16">
        <v>10776</v>
      </c>
      <c r="K543" s="16">
        <v>46</v>
      </c>
      <c r="L543" s="15">
        <v>43753</v>
      </c>
      <c r="M543" s="15">
        <f t="shared" si="170"/>
        <v>43781</v>
      </c>
      <c r="N543" s="4">
        <f t="shared" si="156"/>
        <v>76.857142857142861</v>
      </c>
      <c r="O543" s="66" t="s">
        <v>215</v>
      </c>
      <c r="P543" s="19">
        <f t="shared" si="157"/>
        <v>1</v>
      </c>
      <c r="Q543" s="2">
        <v>7.9</v>
      </c>
      <c r="R543" s="2" t="s">
        <v>42</v>
      </c>
      <c r="S543" s="21" t="s">
        <v>43</v>
      </c>
      <c r="T543" s="2">
        <v>2</v>
      </c>
      <c r="U543" s="16">
        <v>505</v>
      </c>
      <c r="V543" s="22">
        <f t="shared" si="158"/>
        <v>4.6863400148478096</v>
      </c>
      <c r="W543" s="23">
        <f t="shared" si="159"/>
        <v>10271</v>
      </c>
      <c r="X543" s="24">
        <f t="shared" si="160"/>
        <v>95.313659985152185</v>
      </c>
      <c r="Y543" s="16">
        <v>800</v>
      </c>
      <c r="Z543" s="25">
        <f t="shared" si="161"/>
        <v>7.4239049740163319</v>
      </c>
      <c r="AA543" s="17">
        <f t="shared" si="174"/>
        <v>9471</v>
      </c>
      <c r="AB543" s="16">
        <v>172</v>
      </c>
      <c r="AC543" s="26">
        <f t="shared" si="162"/>
        <v>1.8160701087530355</v>
      </c>
      <c r="AD543" s="17">
        <f t="shared" si="163"/>
        <v>9299</v>
      </c>
      <c r="AE543" s="20">
        <v>1.4</v>
      </c>
      <c r="AF543" s="20" t="s">
        <v>44</v>
      </c>
      <c r="AG543" s="27" t="s">
        <v>45</v>
      </c>
      <c r="AH543" s="27">
        <v>1</v>
      </c>
      <c r="AI543" s="28" t="s">
        <v>46</v>
      </c>
      <c r="AJ543" s="16">
        <v>1347</v>
      </c>
      <c r="AK543" s="29">
        <f t="shared" si="164"/>
        <v>14.222363002850807</v>
      </c>
      <c r="AL543" s="16">
        <v>312</v>
      </c>
      <c r="AM543" s="17">
        <f t="shared" si="165"/>
        <v>7640</v>
      </c>
      <c r="AN543" s="22">
        <f t="shared" si="166"/>
        <v>82.159371975481235</v>
      </c>
    </row>
    <row r="544" spans="1:40" x14ac:dyDescent="0.3">
      <c r="A544" s="15">
        <v>43661</v>
      </c>
      <c r="B544" s="2" t="s">
        <v>182</v>
      </c>
      <c r="C544" s="2">
        <v>3</v>
      </c>
      <c r="D544" s="2" t="s">
        <v>45</v>
      </c>
      <c r="E544" s="15">
        <v>43126</v>
      </c>
      <c r="F544" s="15">
        <f t="shared" si="168"/>
        <v>43293</v>
      </c>
      <c r="G544" s="32">
        <v>3800</v>
      </c>
      <c r="H544" s="32">
        <v>3764</v>
      </c>
      <c r="I544" s="32">
        <f>SUM(G544-H544)</f>
        <v>36</v>
      </c>
      <c r="J544" s="16">
        <v>90</v>
      </c>
      <c r="K544" s="16" t="s">
        <v>57</v>
      </c>
      <c r="L544" s="33">
        <v>43665</v>
      </c>
      <c r="M544" s="33">
        <f t="shared" si="170"/>
        <v>43693</v>
      </c>
      <c r="N544" s="4">
        <f t="shared" si="156"/>
        <v>77</v>
      </c>
      <c r="O544" s="66" t="s">
        <v>215</v>
      </c>
      <c r="P544" s="19">
        <f t="shared" si="157"/>
        <v>4</v>
      </c>
      <c r="Q544" s="2">
        <v>3</v>
      </c>
      <c r="R544" s="2" t="s">
        <v>44</v>
      </c>
      <c r="S544" s="28" t="s">
        <v>46</v>
      </c>
      <c r="T544" s="2">
        <v>1</v>
      </c>
      <c r="U544" s="16">
        <v>4</v>
      </c>
      <c r="V544" s="34">
        <f t="shared" si="158"/>
        <v>4.4444444444444446</v>
      </c>
      <c r="W544" s="23">
        <f t="shared" si="159"/>
        <v>86</v>
      </c>
      <c r="X544" s="35">
        <f t="shared" si="160"/>
        <v>95.555555555555557</v>
      </c>
      <c r="Y544" s="16">
        <v>4</v>
      </c>
      <c r="Z544" s="36">
        <f t="shared" si="161"/>
        <v>4.4444444444444446</v>
      </c>
      <c r="AA544" s="16">
        <f t="shared" si="174"/>
        <v>82</v>
      </c>
      <c r="AB544" s="32">
        <v>6</v>
      </c>
      <c r="AC544" s="26">
        <f t="shared" si="162"/>
        <v>7.3170731707317076</v>
      </c>
      <c r="AD544" s="32">
        <f t="shared" si="163"/>
        <v>76</v>
      </c>
      <c r="AE544" s="20">
        <v>6</v>
      </c>
      <c r="AF544" s="20" t="s">
        <v>44</v>
      </c>
      <c r="AG544" s="27" t="s">
        <v>45</v>
      </c>
      <c r="AH544" s="27">
        <v>1</v>
      </c>
      <c r="AI544" s="28" t="s">
        <v>46</v>
      </c>
      <c r="AJ544" s="16">
        <v>11</v>
      </c>
      <c r="AK544" s="29">
        <f t="shared" si="164"/>
        <v>13.414634146341463</v>
      </c>
      <c r="AL544" s="16">
        <v>5</v>
      </c>
      <c r="AM544" s="16">
        <f t="shared" si="165"/>
        <v>60</v>
      </c>
      <c r="AN544" s="34">
        <f t="shared" si="166"/>
        <v>78.94736842105263</v>
      </c>
    </row>
    <row r="545" spans="1:40" x14ac:dyDescent="0.3">
      <c r="A545" s="15">
        <v>43658</v>
      </c>
      <c r="B545" s="2" t="s">
        <v>182</v>
      </c>
      <c r="C545" s="2">
        <v>3</v>
      </c>
      <c r="D545" s="2" t="s">
        <v>45</v>
      </c>
      <c r="E545" s="15">
        <v>43126</v>
      </c>
      <c r="F545" s="15">
        <f t="shared" si="168"/>
        <v>43293</v>
      </c>
      <c r="G545" s="32">
        <v>5200</v>
      </c>
      <c r="H545" s="32">
        <v>5185</v>
      </c>
      <c r="I545" s="32">
        <f>SUM(G545-H545)</f>
        <v>15</v>
      </c>
      <c r="J545" s="16">
        <v>5185</v>
      </c>
      <c r="K545" s="16" t="s">
        <v>57</v>
      </c>
      <c r="L545" s="33">
        <v>43665</v>
      </c>
      <c r="M545" s="33">
        <f t="shared" si="170"/>
        <v>43693</v>
      </c>
      <c r="N545" s="4">
        <f t="shared" si="156"/>
        <v>77</v>
      </c>
      <c r="O545" s="66" t="s">
        <v>215</v>
      </c>
      <c r="P545" s="19">
        <f t="shared" si="157"/>
        <v>7</v>
      </c>
      <c r="Q545" s="2" t="s">
        <v>220</v>
      </c>
      <c r="R545" s="2" t="s">
        <v>44</v>
      </c>
      <c r="S545" s="28" t="s">
        <v>46</v>
      </c>
      <c r="T545" s="2">
        <v>1</v>
      </c>
      <c r="U545" s="16">
        <v>409</v>
      </c>
      <c r="V545" s="34">
        <f t="shared" si="158"/>
        <v>7.8881388621022177</v>
      </c>
      <c r="W545" s="23">
        <f t="shared" si="159"/>
        <v>4776</v>
      </c>
      <c r="X545" s="35">
        <f t="shared" si="160"/>
        <v>92.111861137897776</v>
      </c>
      <c r="Y545" s="16">
        <v>371</v>
      </c>
      <c r="Z545" s="36">
        <f t="shared" si="161"/>
        <v>7.1552555448408866</v>
      </c>
      <c r="AA545" s="16">
        <f t="shared" si="174"/>
        <v>4405</v>
      </c>
      <c r="AB545" s="32">
        <v>213</v>
      </c>
      <c r="AC545" s="26">
        <f t="shared" si="162"/>
        <v>4.8354143019296254</v>
      </c>
      <c r="AD545" s="32">
        <f t="shared" si="163"/>
        <v>4192</v>
      </c>
      <c r="AE545" s="20">
        <v>4</v>
      </c>
      <c r="AF545" s="20" t="s">
        <v>44</v>
      </c>
      <c r="AG545" s="27" t="s">
        <v>45</v>
      </c>
      <c r="AH545" s="27">
        <v>1</v>
      </c>
      <c r="AI545" s="28" t="s">
        <v>46</v>
      </c>
      <c r="AJ545" s="16">
        <v>480</v>
      </c>
      <c r="AK545" s="29">
        <f t="shared" si="164"/>
        <v>10.896708286038592</v>
      </c>
      <c r="AL545" s="16">
        <v>181</v>
      </c>
      <c r="AM545" s="16">
        <f t="shared" si="165"/>
        <v>3531</v>
      </c>
      <c r="AN545" s="34">
        <f t="shared" si="166"/>
        <v>84.231870229007626</v>
      </c>
    </row>
    <row r="546" spans="1:40" x14ac:dyDescent="0.3">
      <c r="A546" s="15">
        <v>43521</v>
      </c>
      <c r="B546" s="2" t="s">
        <v>216</v>
      </c>
      <c r="C546" s="2">
        <v>21</v>
      </c>
      <c r="D546" s="2" t="s">
        <v>217</v>
      </c>
      <c r="E546" s="15">
        <v>42984</v>
      </c>
      <c r="F546" s="15">
        <f t="shared" si="168"/>
        <v>43151</v>
      </c>
      <c r="G546" s="32">
        <v>7200</v>
      </c>
      <c r="H546" s="32">
        <v>7183</v>
      </c>
      <c r="I546" s="32">
        <f>SUM(G546-H546)</f>
        <v>17</v>
      </c>
      <c r="J546" s="16">
        <v>2340</v>
      </c>
      <c r="K546" s="16" t="s">
        <v>158</v>
      </c>
      <c r="L546" s="33">
        <v>43524</v>
      </c>
      <c r="M546" s="33">
        <f t="shared" si="170"/>
        <v>43552</v>
      </c>
      <c r="N546" s="4">
        <f t="shared" si="156"/>
        <v>77.142857142857139</v>
      </c>
      <c r="O546" s="66" t="s">
        <v>215</v>
      </c>
      <c r="P546" s="19">
        <f t="shared" si="157"/>
        <v>3</v>
      </c>
      <c r="Q546" s="2">
        <v>11</v>
      </c>
      <c r="R546" s="2" t="s">
        <v>44</v>
      </c>
      <c r="S546" s="28" t="s">
        <v>46</v>
      </c>
      <c r="T546" s="2">
        <v>1</v>
      </c>
      <c r="U546" s="16">
        <v>97</v>
      </c>
      <c r="V546" s="34">
        <f t="shared" si="158"/>
        <v>4.1452991452991448</v>
      </c>
      <c r="W546" s="23">
        <f t="shared" si="159"/>
        <v>2243</v>
      </c>
      <c r="X546" s="35">
        <f t="shared" si="160"/>
        <v>95.854700854700852</v>
      </c>
      <c r="Y546" s="16">
        <v>285</v>
      </c>
      <c r="Z546" s="36">
        <f t="shared" si="161"/>
        <v>12.179487179487179</v>
      </c>
      <c r="AA546" s="16">
        <f t="shared" si="174"/>
        <v>1958</v>
      </c>
      <c r="AB546" s="32">
        <v>175</v>
      </c>
      <c r="AC546" s="26">
        <f t="shared" si="162"/>
        <v>8.9376915219611845</v>
      </c>
      <c r="AD546" s="32">
        <f t="shared" si="163"/>
        <v>1783</v>
      </c>
      <c r="AE546" s="20">
        <v>3</v>
      </c>
      <c r="AF546" s="20" t="s">
        <v>44</v>
      </c>
      <c r="AG546" s="27" t="s">
        <v>45</v>
      </c>
      <c r="AH546" s="27">
        <v>1</v>
      </c>
      <c r="AI546" s="28" t="s">
        <v>46</v>
      </c>
      <c r="AJ546" s="16">
        <v>417</v>
      </c>
      <c r="AK546" s="29">
        <f t="shared" si="164"/>
        <v>21.297242083758938</v>
      </c>
      <c r="AL546" s="16">
        <v>46</v>
      </c>
      <c r="AM546" s="16">
        <f t="shared" si="165"/>
        <v>1320</v>
      </c>
      <c r="AN546" s="34">
        <f t="shared" si="166"/>
        <v>74.032529444756037</v>
      </c>
    </row>
    <row r="547" spans="1:40" x14ac:dyDescent="0.3">
      <c r="A547" s="15">
        <v>43675</v>
      </c>
      <c r="B547" s="2" t="s">
        <v>58</v>
      </c>
      <c r="C547" s="2">
        <v>1</v>
      </c>
      <c r="D547" s="2" t="s">
        <v>54</v>
      </c>
      <c r="E547" s="15">
        <v>43137</v>
      </c>
      <c r="F547" s="15">
        <f t="shared" si="168"/>
        <v>43304</v>
      </c>
      <c r="G547" s="32">
        <v>5200</v>
      </c>
      <c r="H547" s="32">
        <v>5185</v>
      </c>
      <c r="I547" s="32">
        <f>SUM(G547-H547)</f>
        <v>15</v>
      </c>
      <c r="J547" s="16">
        <v>5185</v>
      </c>
      <c r="K547" s="16" t="s">
        <v>72</v>
      </c>
      <c r="L547" s="33">
        <v>43678</v>
      </c>
      <c r="M547" s="33">
        <f t="shared" si="170"/>
        <v>43706</v>
      </c>
      <c r="N547" s="4">
        <f t="shared" ref="N547:N610" si="175">_xlfn.DAYS(L547,E547)/7</f>
        <v>77.285714285714292</v>
      </c>
      <c r="O547" s="66" t="s">
        <v>215</v>
      </c>
      <c r="P547" s="19">
        <f t="shared" ref="P547:P610" si="176">L547-A547</f>
        <v>3</v>
      </c>
      <c r="Q547" s="2">
        <v>3</v>
      </c>
      <c r="R547" s="2" t="s">
        <v>44</v>
      </c>
      <c r="S547" s="28" t="s">
        <v>46</v>
      </c>
      <c r="T547" s="2">
        <v>1</v>
      </c>
      <c r="U547" s="16">
        <v>299</v>
      </c>
      <c r="V547" s="34">
        <f t="shared" ref="V547:V610" si="177">SUM(U547/J547*100)</f>
        <v>5.7666345226615237</v>
      </c>
      <c r="W547" s="23">
        <f t="shared" ref="W547:W610" si="178">(J547-U547)</f>
        <v>4886</v>
      </c>
      <c r="X547" s="35">
        <f t="shared" ref="X547:X610" si="179">(W547/J547*100)</f>
        <v>94.233365477338467</v>
      </c>
      <c r="Y547" s="16">
        <v>455</v>
      </c>
      <c r="Z547" s="36">
        <f t="shared" ref="Z547:Z610" si="180">SUM(Y547/J547*100)</f>
        <v>8.775313404050145</v>
      </c>
      <c r="AA547" s="16">
        <f t="shared" si="174"/>
        <v>4431</v>
      </c>
      <c r="AB547" s="32">
        <v>460</v>
      </c>
      <c r="AC547" s="26">
        <f t="shared" ref="AC547:AC610" si="181">100*AB547/AA547</f>
        <v>10.381403746332657</v>
      </c>
      <c r="AD547" s="32">
        <f t="shared" ref="AD547:AD610" si="182">SUM(AA547-AB547)</f>
        <v>3971</v>
      </c>
      <c r="AE547" s="20">
        <v>6</v>
      </c>
      <c r="AF547" s="20" t="s">
        <v>44</v>
      </c>
      <c r="AG547" s="27" t="s">
        <v>45</v>
      </c>
      <c r="AH547" s="27">
        <v>1</v>
      </c>
      <c r="AI547" s="28" t="s">
        <v>46</v>
      </c>
      <c r="AJ547" s="16">
        <v>511</v>
      </c>
      <c r="AK547" s="29">
        <f t="shared" ref="AK547:AK610" si="183">100*AJ547/AA547</f>
        <v>11.532385466034755</v>
      </c>
      <c r="AL547" s="16">
        <v>12</v>
      </c>
      <c r="AM547" s="16">
        <f t="shared" ref="AM547:AM610" si="184">SUM(AD547-AJ547-AL547)</f>
        <v>3448</v>
      </c>
      <c r="AN547" s="34">
        <f t="shared" ref="AN547:AN610" si="185">SUM(AM547/AD547*100)</f>
        <v>86.829513976328371</v>
      </c>
    </row>
    <row r="548" spans="1:40" x14ac:dyDescent="0.3">
      <c r="A548" s="15">
        <v>43661</v>
      </c>
      <c r="B548" s="2" t="s">
        <v>182</v>
      </c>
      <c r="C548" s="2">
        <v>3</v>
      </c>
      <c r="D548" s="2" t="s">
        <v>45</v>
      </c>
      <c r="E548" s="15">
        <v>43126</v>
      </c>
      <c r="F548" s="15">
        <f t="shared" si="168"/>
        <v>43293</v>
      </c>
      <c r="G548" s="32"/>
      <c r="H548" s="32"/>
      <c r="I548" s="32"/>
      <c r="J548" s="16">
        <v>3674</v>
      </c>
      <c r="K548" s="16">
        <v>34</v>
      </c>
      <c r="L548" s="33">
        <v>43669</v>
      </c>
      <c r="M548" s="33">
        <f t="shared" si="170"/>
        <v>43697</v>
      </c>
      <c r="N548" s="4">
        <f t="shared" si="175"/>
        <v>77.571428571428569</v>
      </c>
      <c r="O548" s="66" t="s">
        <v>215</v>
      </c>
      <c r="P548" s="19">
        <f t="shared" si="176"/>
        <v>8</v>
      </c>
      <c r="Q548" s="2" t="s">
        <v>95</v>
      </c>
      <c r="R548" s="2" t="s">
        <v>42</v>
      </c>
      <c r="S548" s="21" t="s">
        <v>43</v>
      </c>
      <c r="T548" s="2">
        <v>2</v>
      </c>
      <c r="U548" s="16">
        <v>193</v>
      </c>
      <c r="V548" s="34">
        <f t="shared" si="177"/>
        <v>5.2531301034295046</v>
      </c>
      <c r="W548" s="23">
        <f t="shared" si="178"/>
        <v>3481</v>
      </c>
      <c r="X548" s="35">
        <f t="shared" si="179"/>
        <v>94.746869896570502</v>
      </c>
      <c r="Y548" s="16">
        <v>349</v>
      </c>
      <c r="Z548" s="36">
        <f t="shared" si="180"/>
        <v>9.4991834512792597</v>
      </c>
      <c r="AA548" s="16">
        <f t="shared" si="174"/>
        <v>3132</v>
      </c>
      <c r="AB548" s="32">
        <v>148</v>
      </c>
      <c r="AC548" s="26">
        <f t="shared" si="181"/>
        <v>4.7254150702426561</v>
      </c>
      <c r="AD548" s="32">
        <f t="shared" si="182"/>
        <v>2984</v>
      </c>
      <c r="AE548" s="20">
        <v>4</v>
      </c>
      <c r="AF548" s="20" t="s">
        <v>42</v>
      </c>
      <c r="AG548" s="27" t="s">
        <v>54</v>
      </c>
      <c r="AH548" s="27">
        <v>2</v>
      </c>
      <c r="AI548" s="21" t="s">
        <v>43</v>
      </c>
      <c r="AJ548" s="16">
        <v>407</v>
      </c>
      <c r="AK548" s="29">
        <f t="shared" si="183"/>
        <v>12.994891443167305</v>
      </c>
      <c r="AL548" s="16">
        <v>166</v>
      </c>
      <c r="AM548" s="16">
        <f t="shared" si="184"/>
        <v>2411</v>
      </c>
      <c r="AN548" s="34">
        <f t="shared" si="185"/>
        <v>80.797587131367294</v>
      </c>
    </row>
    <row r="549" spans="1:40" ht="24" x14ac:dyDescent="0.3">
      <c r="A549" s="15">
        <v>43710</v>
      </c>
      <c r="B549" s="30" t="s">
        <v>172</v>
      </c>
      <c r="C549" s="2">
        <v>8</v>
      </c>
      <c r="D549" s="2" t="s">
        <v>48</v>
      </c>
      <c r="E549" s="15">
        <v>43168</v>
      </c>
      <c r="F549" s="15">
        <f t="shared" si="168"/>
        <v>43335</v>
      </c>
      <c r="G549" s="32">
        <v>2480</v>
      </c>
      <c r="H549" s="32">
        <v>2473</v>
      </c>
      <c r="I549" s="32">
        <f t="shared" ref="I549:I554" si="186">SUM(G549-H549)</f>
        <v>7</v>
      </c>
      <c r="J549" s="16">
        <v>2473</v>
      </c>
      <c r="K549" s="16">
        <v>40</v>
      </c>
      <c r="L549" s="33">
        <v>43711</v>
      </c>
      <c r="M549" s="33">
        <f t="shared" si="170"/>
        <v>43739</v>
      </c>
      <c r="N549" s="4">
        <f t="shared" si="175"/>
        <v>77.571428571428569</v>
      </c>
      <c r="O549" s="66" t="s">
        <v>215</v>
      </c>
      <c r="P549" s="19">
        <f t="shared" si="176"/>
        <v>1</v>
      </c>
      <c r="Q549" s="2" t="s">
        <v>139</v>
      </c>
      <c r="R549" s="2" t="s">
        <v>44</v>
      </c>
      <c r="S549" s="28" t="s">
        <v>46</v>
      </c>
      <c r="T549" s="2">
        <v>1</v>
      </c>
      <c r="U549" s="16">
        <v>344</v>
      </c>
      <c r="V549" s="34">
        <f t="shared" si="177"/>
        <v>13.91023048928427</v>
      </c>
      <c r="W549" s="23">
        <f t="shared" si="178"/>
        <v>2129</v>
      </c>
      <c r="X549" s="35">
        <f t="shared" si="179"/>
        <v>86.089769510715726</v>
      </c>
      <c r="Y549" s="16">
        <v>411</v>
      </c>
      <c r="Z549" s="36">
        <f t="shared" si="180"/>
        <v>16.619490497371615</v>
      </c>
      <c r="AA549" s="16">
        <f t="shared" si="174"/>
        <v>1718</v>
      </c>
      <c r="AB549" s="16">
        <v>72</v>
      </c>
      <c r="AC549" s="26">
        <f t="shared" si="181"/>
        <v>4.1909196740395807</v>
      </c>
      <c r="AD549" s="16">
        <f t="shared" si="182"/>
        <v>1646</v>
      </c>
      <c r="AE549" s="20">
        <v>5</v>
      </c>
      <c r="AF549" s="20" t="s">
        <v>53</v>
      </c>
      <c r="AG549" s="27" t="s">
        <v>54</v>
      </c>
      <c r="AH549" s="27">
        <v>3</v>
      </c>
      <c r="AI549" s="21" t="s">
        <v>55</v>
      </c>
      <c r="AJ549" s="16">
        <v>384</v>
      </c>
      <c r="AK549" s="29">
        <f t="shared" si="183"/>
        <v>22.351571594877765</v>
      </c>
      <c r="AL549" s="16">
        <v>73</v>
      </c>
      <c r="AM549" s="16">
        <f t="shared" si="184"/>
        <v>1189</v>
      </c>
      <c r="AN549" s="34">
        <f t="shared" si="185"/>
        <v>72.235722964763056</v>
      </c>
    </row>
    <row r="550" spans="1:40" x14ac:dyDescent="0.3">
      <c r="A550" s="15">
        <v>43682</v>
      </c>
      <c r="B550" s="2" t="s">
        <v>58</v>
      </c>
      <c r="C550" s="2">
        <v>1</v>
      </c>
      <c r="D550" s="2" t="s">
        <v>54</v>
      </c>
      <c r="E550" s="15">
        <v>43137</v>
      </c>
      <c r="F550" s="15">
        <f t="shared" si="168"/>
        <v>43304</v>
      </c>
      <c r="G550" s="32">
        <v>5100</v>
      </c>
      <c r="H550" s="32">
        <v>5089</v>
      </c>
      <c r="I550" s="32">
        <f t="shared" si="186"/>
        <v>11</v>
      </c>
      <c r="J550" s="16">
        <v>2589</v>
      </c>
      <c r="K550" s="16">
        <v>36</v>
      </c>
      <c r="L550" s="33">
        <v>43682</v>
      </c>
      <c r="M550" s="33">
        <f>SUM(L550+29)</f>
        <v>43711</v>
      </c>
      <c r="N550" s="4">
        <f t="shared" si="175"/>
        <v>77.857142857142861</v>
      </c>
      <c r="O550" s="66" t="s">
        <v>215</v>
      </c>
      <c r="P550" s="19">
        <f t="shared" si="176"/>
        <v>0</v>
      </c>
      <c r="Q550" s="2">
        <v>5</v>
      </c>
      <c r="R550" s="2" t="s">
        <v>44</v>
      </c>
      <c r="S550" s="28" t="s">
        <v>46</v>
      </c>
      <c r="T550" s="2">
        <v>1</v>
      </c>
      <c r="U550" s="16">
        <v>147</v>
      </c>
      <c r="V550" s="34">
        <f t="shared" si="177"/>
        <v>5.6778679026651213</v>
      </c>
      <c r="W550" s="23">
        <f t="shared" si="178"/>
        <v>2442</v>
      </c>
      <c r="X550" s="35">
        <f t="shared" si="179"/>
        <v>94.322132097334872</v>
      </c>
      <c r="Y550" s="16">
        <v>178</v>
      </c>
      <c r="Z550" s="36">
        <f t="shared" si="180"/>
        <v>6.875241405948243</v>
      </c>
      <c r="AA550" s="16">
        <f t="shared" si="174"/>
        <v>2264</v>
      </c>
      <c r="AB550" s="32">
        <v>217</v>
      </c>
      <c r="AC550" s="26">
        <f t="shared" si="181"/>
        <v>9.584805653710248</v>
      </c>
      <c r="AD550" s="32">
        <f t="shared" si="182"/>
        <v>2047</v>
      </c>
      <c r="AE550" s="20" t="s">
        <v>98</v>
      </c>
      <c r="AF550" s="20" t="s">
        <v>42</v>
      </c>
      <c r="AG550" s="27" t="s">
        <v>54</v>
      </c>
      <c r="AH550" s="27">
        <v>2</v>
      </c>
      <c r="AI550" s="21" t="s">
        <v>43</v>
      </c>
      <c r="AJ550" s="16">
        <v>380</v>
      </c>
      <c r="AK550" s="29">
        <f t="shared" si="183"/>
        <v>16.784452296819786</v>
      </c>
      <c r="AL550" s="16">
        <v>280</v>
      </c>
      <c r="AM550" s="16">
        <f t="shared" si="184"/>
        <v>1387</v>
      </c>
      <c r="AN550" s="34">
        <f t="shared" si="185"/>
        <v>67.757694186614557</v>
      </c>
    </row>
    <row r="551" spans="1:40" x14ac:dyDescent="0.3">
      <c r="A551" s="15">
        <v>43668</v>
      </c>
      <c r="B551" s="2" t="s">
        <v>182</v>
      </c>
      <c r="C551" s="2">
        <v>3</v>
      </c>
      <c r="D551" s="2" t="s">
        <v>45</v>
      </c>
      <c r="E551" s="15">
        <v>43126</v>
      </c>
      <c r="F551" s="15">
        <f t="shared" si="168"/>
        <v>43293</v>
      </c>
      <c r="G551" s="32">
        <v>3700</v>
      </c>
      <c r="H551" s="32">
        <v>3684</v>
      </c>
      <c r="I551" s="32">
        <f t="shared" si="186"/>
        <v>16</v>
      </c>
      <c r="J551" s="16">
        <v>90</v>
      </c>
      <c r="K551" s="16" t="s">
        <v>60</v>
      </c>
      <c r="L551" s="33">
        <v>43671</v>
      </c>
      <c r="M551" s="33">
        <f t="shared" ref="M551:M563" si="187">SUM(L551+28)</f>
        <v>43699</v>
      </c>
      <c r="N551" s="4">
        <f t="shared" si="175"/>
        <v>77.857142857142861</v>
      </c>
      <c r="O551" s="66" t="s">
        <v>215</v>
      </c>
      <c r="P551" s="19">
        <f t="shared" si="176"/>
        <v>3</v>
      </c>
      <c r="Q551" s="2">
        <v>2</v>
      </c>
      <c r="R551" s="2" t="s">
        <v>44</v>
      </c>
      <c r="S551" s="28" t="s">
        <v>46</v>
      </c>
      <c r="T551" s="2">
        <v>1</v>
      </c>
      <c r="U551" s="16">
        <v>6</v>
      </c>
      <c r="V551" s="34">
        <f t="shared" si="177"/>
        <v>6.666666666666667</v>
      </c>
      <c r="W551" s="23">
        <f t="shared" si="178"/>
        <v>84</v>
      </c>
      <c r="X551" s="35">
        <f t="shared" si="179"/>
        <v>93.333333333333329</v>
      </c>
      <c r="Y551" s="16">
        <v>6</v>
      </c>
      <c r="Z551" s="36">
        <f t="shared" si="180"/>
        <v>6.666666666666667</v>
      </c>
      <c r="AA551" s="16">
        <f t="shared" si="174"/>
        <v>78</v>
      </c>
      <c r="AB551" s="32">
        <v>5</v>
      </c>
      <c r="AC551" s="26">
        <f t="shared" si="181"/>
        <v>6.4102564102564106</v>
      </c>
      <c r="AD551" s="32">
        <f t="shared" si="182"/>
        <v>73</v>
      </c>
      <c r="AE551" s="20">
        <v>3</v>
      </c>
      <c r="AF551" s="20" t="s">
        <v>44</v>
      </c>
      <c r="AG551" s="27" t="s">
        <v>45</v>
      </c>
      <c r="AH551" s="27">
        <v>1</v>
      </c>
      <c r="AI551" s="28" t="s">
        <v>46</v>
      </c>
      <c r="AJ551" s="16">
        <v>20</v>
      </c>
      <c r="AK551" s="29">
        <f t="shared" si="183"/>
        <v>25.641025641025642</v>
      </c>
      <c r="AL551" s="16">
        <v>7</v>
      </c>
      <c r="AM551" s="16">
        <f t="shared" si="184"/>
        <v>46</v>
      </c>
      <c r="AN551" s="34">
        <f t="shared" si="185"/>
        <v>63.013698630136986</v>
      </c>
    </row>
    <row r="552" spans="1:40" x14ac:dyDescent="0.3">
      <c r="A552" s="15">
        <v>43665</v>
      </c>
      <c r="B552" s="2" t="s">
        <v>182</v>
      </c>
      <c r="C552" s="2">
        <v>3</v>
      </c>
      <c r="D552" s="2" t="s">
        <v>45</v>
      </c>
      <c r="E552" s="15">
        <v>43126</v>
      </c>
      <c r="F552" s="15">
        <f t="shared" si="168"/>
        <v>43293</v>
      </c>
      <c r="G552" s="32">
        <v>5000</v>
      </c>
      <c r="H552" s="32">
        <v>4964</v>
      </c>
      <c r="I552" s="32">
        <f t="shared" si="186"/>
        <v>36</v>
      </c>
      <c r="J552" s="16">
        <v>4964</v>
      </c>
      <c r="K552" s="16" t="s">
        <v>60</v>
      </c>
      <c r="L552" s="33">
        <v>43671</v>
      </c>
      <c r="M552" s="33">
        <f t="shared" si="187"/>
        <v>43699</v>
      </c>
      <c r="N552" s="4">
        <f t="shared" si="175"/>
        <v>77.857142857142861</v>
      </c>
      <c r="O552" s="66" t="s">
        <v>215</v>
      </c>
      <c r="P552" s="19">
        <f t="shared" si="176"/>
        <v>6</v>
      </c>
      <c r="Q552" s="2">
        <v>12</v>
      </c>
      <c r="R552" s="2" t="s">
        <v>44</v>
      </c>
      <c r="S552" s="28" t="s">
        <v>46</v>
      </c>
      <c r="T552" s="2">
        <v>1</v>
      </c>
      <c r="U552" s="16">
        <v>326</v>
      </c>
      <c r="V552" s="34">
        <f t="shared" si="177"/>
        <v>6.5672844480257853</v>
      </c>
      <c r="W552" s="23">
        <f t="shared" si="178"/>
        <v>4638</v>
      </c>
      <c r="X552" s="35">
        <f t="shared" si="179"/>
        <v>93.432715551974212</v>
      </c>
      <c r="Y552" s="16">
        <v>413</v>
      </c>
      <c r="Z552" s="36">
        <f t="shared" si="180"/>
        <v>8.3199033037872674</v>
      </c>
      <c r="AA552" s="16">
        <f t="shared" si="174"/>
        <v>4225</v>
      </c>
      <c r="AB552" s="32">
        <v>220</v>
      </c>
      <c r="AC552" s="26">
        <f t="shared" si="181"/>
        <v>5.2071005917159763</v>
      </c>
      <c r="AD552" s="32">
        <f t="shared" si="182"/>
        <v>4005</v>
      </c>
      <c r="AE552" s="20">
        <v>4</v>
      </c>
      <c r="AF552" s="20" t="s">
        <v>44</v>
      </c>
      <c r="AG552" s="27" t="s">
        <v>45</v>
      </c>
      <c r="AH552" s="27">
        <v>1</v>
      </c>
      <c r="AI552" s="28" t="s">
        <v>46</v>
      </c>
      <c r="AJ552" s="16">
        <v>438</v>
      </c>
      <c r="AK552" s="29">
        <f t="shared" si="183"/>
        <v>10.366863905325443</v>
      </c>
      <c r="AL552" s="16">
        <v>134</v>
      </c>
      <c r="AM552" s="16">
        <f t="shared" si="184"/>
        <v>3433</v>
      </c>
      <c r="AN552" s="34">
        <f t="shared" si="185"/>
        <v>85.71785268414483</v>
      </c>
    </row>
    <row r="553" spans="1:40" x14ac:dyDescent="0.3">
      <c r="A553" s="15">
        <v>43703</v>
      </c>
      <c r="B553" s="30" t="s">
        <v>186</v>
      </c>
      <c r="C553" s="30">
        <v>12</v>
      </c>
      <c r="D553" s="30" t="s">
        <v>187</v>
      </c>
      <c r="E553" s="31">
        <v>43161</v>
      </c>
      <c r="F553" s="15">
        <f t="shared" ref="F553:F616" si="188">SUM(E553+167)</f>
        <v>43328</v>
      </c>
      <c r="G553" s="32">
        <v>24000</v>
      </c>
      <c r="H553" s="32">
        <v>24000</v>
      </c>
      <c r="I553" s="32">
        <f t="shared" si="186"/>
        <v>0</v>
      </c>
      <c r="J553" s="16">
        <v>10000</v>
      </c>
      <c r="K553" s="16" t="s">
        <v>92</v>
      </c>
      <c r="L553" s="33">
        <v>43706</v>
      </c>
      <c r="M553" s="33">
        <f t="shared" si="187"/>
        <v>43734</v>
      </c>
      <c r="N553" s="4">
        <f t="shared" si="175"/>
        <v>77.857142857142861</v>
      </c>
      <c r="O553" s="66" t="s">
        <v>215</v>
      </c>
      <c r="P553" s="19">
        <f t="shared" si="176"/>
        <v>3</v>
      </c>
      <c r="Q553" s="2" t="s">
        <v>153</v>
      </c>
      <c r="R553" s="2" t="s">
        <v>44</v>
      </c>
      <c r="S553" s="28" t="s">
        <v>46</v>
      </c>
      <c r="T553" s="2">
        <v>1</v>
      </c>
      <c r="U553" s="16">
        <v>577</v>
      </c>
      <c r="V553" s="34">
        <f t="shared" si="177"/>
        <v>5.7700000000000005</v>
      </c>
      <c r="W553" s="23">
        <f t="shared" si="178"/>
        <v>9423</v>
      </c>
      <c r="X553" s="35">
        <f t="shared" si="179"/>
        <v>94.23</v>
      </c>
      <c r="Y553" s="16">
        <v>522</v>
      </c>
      <c r="Z553" s="36">
        <f t="shared" si="180"/>
        <v>5.2200000000000006</v>
      </c>
      <c r="AA553" s="16">
        <f t="shared" si="174"/>
        <v>8901</v>
      </c>
      <c r="AB553" s="32">
        <v>127</v>
      </c>
      <c r="AC553" s="26">
        <f t="shared" si="181"/>
        <v>1.4268059768565329</v>
      </c>
      <c r="AD553" s="32">
        <f t="shared" si="182"/>
        <v>8774</v>
      </c>
      <c r="AE553" s="20" t="s">
        <v>73</v>
      </c>
      <c r="AF553" s="20" t="s">
        <v>44</v>
      </c>
      <c r="AG553" s="27" t="s">
        <v>45</v>
      </c>
      <c r="AH553" s="27">
        <v>1</v>
      </c>
      <c r="AI553" s="28" t="s">
        <v>46</v>
      </c>
      <c r="AJ553" s="16">
        <v>1242</v>
      </c>
      <c r="AK553" s="29">
        <f t="shared" si="183"/>
        <v>13.953488372093023</v>
      </c>
      <c r="AL553" s="16">
        <v>186</v>
      </c>
      <c r="AM553" s="16">
        <f t="shared" si="184"/>
        <v>7346</v>
      </c>
      <c r="AN553" s="34">
        <f t="shared" si="185"/>
        <v>83.7246409847276</v>
      </c>
    </row>
    <row r="554" spans="1:40" x14ac:dyDescent="0.3">
      <c r="A554" s="15">
        <v>43754</v>
      </c>
      <c r="B554" s="2" t="s">
        <v>141</v>
      </c>
      <c r="C554" s="2">
        <v>16</v>
      </c>
      <c r="D554" s="2" t="s">
        <v>52</v>
      </c>
      <c r="E554" s="15">
        <v>43215</v>
      </c>
      <c r="F554" s="15">
        <f t="shared" si="188"/>
        <v>43382</v>
      </c>
      <c r="G554" s="32">
        <v>6700</v>
      </c>
      <c r="H554" s="32">
        <v>6696</v>
      </c>
      <c r="I554" s="32">
        <f t="shared" si="186"/>
        <v>4</v>
      </c>
      <c r="J554" s="16">
        <v>6696</v>
      </c>
      <c r="K554" s="16">
        <v>47</v>
      </c>
      <c r="L554" s="15">
        <v>43760</v>
      </c>
      <c r="M554" s="15">
        <f t="shared" si="187"/>
        <v>43788</v>
      </c>
      <c r="N554" s="4">
        <f t="shared" si="175"/>
        <v>77.857142857142861</v>
      </c>
      <c r="O554" s="66" t="s">
        <v>215</v>
      </c>
      <c r="P554" s="19">
        <f t="shared" si="176"/>
        <v>6</v>
      </c>
      <c r="Q554" s="2">
        <v>3.4</v>
      </c>
      <c r="R554" s="2" t="s">
        <v>44</v>
      </c>
      <c r="S554" s="28" t="s">
        <v>46</v>
      </c>
      <c r="T554" s="2">
        <v>1</v>
      </c>
      <c r="U554" s="16">
        <v>370</v>
      </c>
      <c r="V554" s="22">
        <f t="shared" si="177"/>
        <v>5.5256869772998805</v>
      </c>
      <c r="W554" s="23">
        <f t="shared" si="178"/>
        <v>6326</v>
      </c>
      <c r="X554" s="24">
        <f t="shared" si="179"/>
        <v>94.474313022700116</v>
      </c>
      <c r="Y554" s="16">
        <v>386</v>
      </c>
      <c r="Z554" s="25">
        <f t="shared" si="180"/>
        <v>5.7646356033452806</v>
      </c>
      <c r="AA554" s="17">
        <f t="shared" si="174"/>
        <v>5940</v>
      </c>
      <c r="AB554" s="16">
        <v>74</v>
      </c>
      <c r="AC554" s="26">
        <f t="shared" si="181"/>
        <v>1.2457912457912459</v>
      </c>
      <c r="AD554" s="17">
        <f t="shared" si="182"/>
        <v>5866</v>
      </c>
      <c r="AE554" s="20" t="s">
        <v>74</v>
      </c>
      <c r="AF554" s="20" t="s">
        <v>44</v>
      </c>
      <c r="AG554" s="27" t="s">
        <v>45</v>
      </c>
      <c r="AH554" s="27">
        <v>1</v>
      </c>
      <c r="AI554" s="28" t="s">
        <v>46</v>
      </c>
      <c r="AJ554" s="16">
        <v>622</v>
      </c>
      <c r="AK554" s="29">
        <f t="shared" si="183"/>
        <v>10.471380471380471</v>
      </c>
      <c r="AL554" s="16">
        <v>88</v>
      </c>
      <c r="AM554" s="17">
        <f t="shared" si="184"/>
        <v>5156</v>
      </c>
      <c r="AN554" s="22">
        <f t="shared" si="185"/>
        <v>87.896351858165701</v>
      </c>
    </row>
    <row r="555" spans="1:40" x14ac:dyDescent="0.3">
      <c r="A555" s="15">
        <v>43521</v>
      </c>
      <c r="B555" s="2" t="s">
        <v>216</v>
      </c>
      <c r="C555" s="2">
        <v>21</v>
      </c>
      <c r="D555" s="2" t="s">
        <v>217</v>
      </c>
      <c r="E555" s="15">
        <v>42984</v>
      </c>
      <c r="F555" s="15">
        <f t="shared" si="188"/>
        <v>43151</v>
      </c>
      <c r="G555" s="32"/>
      <c r="H555" s="32"/>
      <c r="I555" s="32"/>
      <c r="J555" s="16">
        <v>4843</v>
      </c>
      <c r="K555" s="16">
        <v>14</v>
      </c>
      <c r="L555" s="33">
        <v>43529</v>
      </c>
      <c r="M555" s="33">
        <f t="shared" si="187"/>
        <v>43557</v>
      </c>
      <c r="N555" s="4">
        <f t="shared" si="175"/>
        <v>77.857142857142861</v>
      </c>
      <c r="O555" s="66" t="s">
        <v>215</v>
      </c>
      <c r="P555" s="19">
        <f t="shared" si="176"/>
        <v>8</v>
      </c>
      <c r="Q555" s="2">
        <v>12</v>
      </c>
      <c r="R555" s="2" t="s">
        <v>44</v>
      </c>
      <c r="S555" s="28" t="s">
        <v>46</v>
      </c>
      <c r="T555" s="2">
        <v>1</v>
      </c>
      <c r="U555" s="16">
        <v>312</v>
      </c>
      <c r="V555" s="34">
        <f t="shared" si="177"/>
        <v>6.4422878381168696</v>
      </c>
      <c r="W555" s="23">
        <f t="shared" si="178"/>
        <v>4531</v>
      </c>
      <c r="X555" s="35">
        <f t="shared" si="179"/>
        <v>93.557712161883131</v>
      </c>
      <c r="Y555" s="16">
        <v>939</v>
      </c>
      <c r="Z555" s="36">
        <f t="shared" si="180"/>
        <v>19.388808589717119</v>
      </c>
      <c r="AA555" s="16">
        <f t="shared" si="174"/>
        <v>3592</v>
      </c>
      <c r="AB555" s="32">
        <v>239</v>
      </c>
      <c r="AC555" s="26">
        <f t="shared" si="181"/>
        <v>6.653674832962138</v>
      </c>
      <c r="AD555" s="32">
        <f t="shared" si="182"/>
        <v>3353</v>
      </c>
      <c r="AE555" s="20" t="s">
        <v>63</v>
      </c>
      <c r="AF555" s="20" t="s">
        <v>42</v>
      </c>
      <c r="AG555" s="27" t="s">
        <v>54</v>
      </c>
      <c r="AH555" s="27">
        <v>2</v>
      </c>
      <c r="AI555" s="21" t="s">
        <v>43</v>
      </c>
      <c r="AJ555" s="16">
        <v>1027</v>
      </c>
      <c r="AK555" s="29">
        <f t="shared" si="183"/>
        <v>28.591314031180399</v>
      </c>
      <c r="AL555" s="16">
        <v>81</v>
      </c>
      <c r="AM555" s="16">
        <f t="shared" si="184"/>
        <v>2245</v>
      </c>
      <c r="AN555" s="34">
        <f t="shared" si="185"/>
        <v>66.954965702356091</v>
      </c>
    </row>
    <row r="556" spans="1:40" x14ac:dyDescent="0.3">
      <c r="A556" s="15">
        <v>43682</v>
      </c>
      <c r="B556" s="2" t="s">
        <v>58</v>
      </c>
      <c r="C556" s="2">
        <v>1</v>
      </c>
      <c r="D556" s="2" t="s">
        <v>54</v>
      </c>
      <c r="E556" s="15">
        <v>43137</v>
      </c>
      <c r="F556" s="15">
        <f t="shared" si="188"/>
        <v>43304</v>
      </c>
      <c r="G556" s="32"/>
      <c r="H556" s="32"/>
      <c r="I556" s="32"/>
      <c r="J556" s="16">
        <v>2500</v>
      </c>
      <c r="K556" s="16" t="s">
        <v>76</v>
      </c>
      <c r="L556" s="33">
        <v>43685</v>
      </c>
      <c r="M556" s="33">
        <f t="shared" si="187"/>
        <v>43713</v>
      </c>
      <c r="N556" s="4">
        <f t="shared" si="175"/>
        <v>78.285714285714292</v>
      </c>
      <c r="O556" s="66" t="s">
        <v>215</v>
      </c>
      <c r="P556" s="19">
        <f t="shared" si="176"/>
        <v>3</v>
      </c>
      <c r="Q556" s="2">
        <v>3</v>
      </c>
      <c r="R556" s="2" t="s">
        <v>44</v>
      </c>
      <c r="S556" s="28" t="s">
        <v>46</v>
      </c>
      <c r="T556" s="2">
        <v>1</v>
      </c>
      <c r="U556" s="16">
        <v>207</v>
      </c>
      <c r="V556" s="34">
        <f t="shared" si="177"/>
        <v>8.2799999999999994</v>
      </c>
      <c r="W556" s="23">
        <f t="shared" si="178"/>
        <v>2293</v>
      </c>
      <c r="X556" s="35">
        <f t="shared" si="179"/>
        <v>91.72</v>
      </c>
      <c r="Y556" s="16">
        <v>267</v>
      </c>
      <c r="Z556" s="36">
        <f t="shared" si="180"/>
        <v>10.68</v>
      </c>
      <c r="AA556" s="16">
        <f t="shared" si="174"/>
        <v>2026</v>
      </c>
      <c r="AB556" s="32">
        <v>173</v>
      </c>
      <c r="AC556" s="26">
        <f t="shared" si="181"/>
        <v>8.5389930898321822</v>
      </c>
      <c r="AD556" s="32">
        <f t="shared" si="182"/>
        <v>1853</v>
      </c>
      <c r="AE556" s="20">
        <v>2</v>
      </c>
      <c r="AF556" s="20" t="s">
        <v>44</v>
      </c>
      <c r="AG556" s="27" t="s">
        <v>45</v>
      </c>
      <c r="AH556" s="27">
        <v>1</v>
      </c>
      <c r="AI556" s="28" t="s">
        <v>46</v>
      </c>
      <c r="AJ556" s="16">
        <v>309</v>
      </c>
      <c r="AK556" s="29">
        <f t="shared" si="183"/>
        <v>15.25172754195459</v>
      </c>
      <c r="AL556" s="16">
        <v>57</v>
      </c>
      <c r="AM556" s="16">
        <f t="shared" si="184"/>
        <v>1487</v>
      </c>
      <c r="AN556" s="34">
        <f t="shared" si="185"/>
        <v>80.248246087425798</v>
      </c>
    </row>
    <row r="557" spans="1:40" x14ac:dyDescent="0.3">
      <c r="A557" s="15">
        <v>43679</v>
      </c>
      <c r="B557" s="2" t="s">
        <v>141</v>
      </c>
      <c r="C557" s="2">
        <v>16</v>
      </c>
      <c r="D557" s="2" t="s">
        <v>52</v>
      </c>
      <c r="E557" s="15">
        <v>43136</v>
      </c>
      <c r="F557" s="15">
        <f t="shared" si="188"/>
        <v>43303</v>
      </c>
      <c r="G557" s="32">
        <v>9320</v>
      </c>
      <c r="H557" s="32">
        <v>9236</v>
      </c>
      <c r="I557" s="32">
        <f>SUM(G557-H557)</f>
        <v>84</v>
      </c>
      <c r="J557" s="16">
        <v>9236</v>
      </c>
      <c r="K557" s="16" t="s">
        <v>76</v>
      </c>
      <c r="L557" s="33">
        <v>43685</v>
      </c>
      <c r="M557" s="33">
        <f t="shared" si="187"/>
        <v>43713</v>
      </c>
      <c r="N557" s="4">
        <f t="shared" si="175"/>
        <v>78.428571428571431</v>
      </c>
      <c r="O557" s="66" t="s">
        <v>215</v>
      </c>
      <c r="P557" s="19">
        <f t="shared" si="176"/>
        <v>6</v>
      </c>
      <c r="Q557" s="2" t="s">
        <v>120</v>
      </c>
      <c r="R557" s="2" t="s">
        <v>44</v>
      </c>
      <c r="S557" s="28" t="s">
        <v>46</v>
      </c>
      <c r="T557" s="2">
        <v>1</v>
      </c>
      <c r="U557" s="16">
        <v>1269</v>
      </c>
      <c r="V557" s="34">
        <f t="shared" si="177"/>
        <v>13.739714161974881</v>
      </c>
      <c r="W557" s="23">
        <f t="shared" si="178"/>
        <v>7967</v>
      </c>
      <c r="X557" s="35">
        <f t="shared" si="179"/>
        <v>86.260285838025112</v>
      </c>
      <c r="Y557" s="16">
        <v>990</v>
      </c>
      <c r="Z557" s="36">
        <f t="shared" si="180"/>
        <v>10.718925941966219</v>
      </c>
      <c r="AA557" s="16">
        <f t="shared" si="174"/>
        <v>6977</v>
      </c>
      <c r="AB557" s="32">
        <v>662</v>
      </c>
      <c r="AC557" s="26">
        <f t="shared" si="181"/>
        <v>9.4883187616454059</v>
      </c>
      <c r="AD557" s="32">
        <f t="shared" si="182"/>
        <v>6315</v>
      </c>
      <c r="AE557" s="20">
        <v>4</v>
      </c>
      <c r="AF557" s="20" t="s">
        <v>44</v>
      </c>
      <c r="AG557" s="27" t="s">
        <v>45</v>
      </c>
      <c r="AH557" s="27">
        <v>1</v>
      </c>
      <c r="AI557" s="28" t="s">
        <v>46</v>
      </c>
      <c r="AJ557" s="16">
        <v>1630</v>
      </c>
      <c r="AK557" s="29">
        <f t="shared" si="183"/>
        <v>23.36247670918733</v>
      </c>
      <c r="AL557" s="16">
        <v>337</v>
      </c>
      <c r="AM557" s="16">
        <f t="shared" si="184"/>
        <v>4348</v>
      </c>
      <c r="AN557" s="34">
        <f t="shared" si="185"/>
        <v>68.851939825811556</v>
      </c>
    </row>
    <row r="558" spans="1:40" x14ac:dyDescent="0.3">
      <c r="A558" s="15">
        <v>43668</v>
      </c>
      <c r="B558" s="2" t="s">
        <v>182</v>
      </c>
      <c r="C558" s="2">
        <v>3</v>
      </c>
      <c r="D558" s="2" t="s">
        <v>45</v>
      </c>
      <c r="E558" s="15">
        <v>43126</v>
      </c>
      <c r="F558" s="15">
        <f t="shared" si="188"/>
        <v>43293</v>
      </c>
      <c r="G558" s="32"/>
      <c r="H558" s="32"/>
      <c r="I558" s="32"/>
      <c r="J558" s="16">
        <v>3594</v>
      </c>
      <c r="K558" s="16">
        <v>35</v>
      </c>
      <c r="L558" s="33">
        <v>43676</v>
      </c>
      <c r="M558" s="33">
        <f t="shared" si="187"/>
        <v>43704</v>
      </c>
      <c r="N558" s="4">
        <f t="shared" si="175"/>
        <v>78.571428571428569</v>
      </c>
      <c r="O558" s="66" t="s">
        <v>215</v>
      </c>
      <c r="P558" s="19">
        <f t="shared" si="176"/>
        <v>8</v>
      </c>
      <c r="Q558" s="2">
        <v>7</v>
      </c>
      <c r="R558" s="2" t="s">
        <v>42</v>
      </c>
      <c r="S558" s="21" t="s">
        <v>43</v>
      </c>
      <c r="T558" s="2">
        <v>2</v>
      </c>
      <c r="U558" s="16">
        <v>293</v>
      </c>
      <c r="V558" s="34">
        <f t="shared" si="177"/>
        <v>8.1524763494713408</v>
      </c>
      <c r="W558" s="23">
        <f t="shared" si="178"/>
        <v>3301</v>
      </c>
      <c r="X558" s="35">
        <f t="shared" si="179"/>
        <v>91.847523650528657</v>
      </c>
      <c r="Y558" s="16">
        <v>240</v>
      </c>
      <c r="Z558" s="36">
        <f t="shared" si="180"/>
        <v>6.67779632721202</v>
      </c>
      <c r="AA558" s="16">
        <f t="shared" si="174"/>
        <v>3061</v>
      </c>
      <c r="AB558" s="32">
        <v>223</v>
      </c>
      <c r="AC558" s="26">
        <f t="shared" si="181"/>
        <v>7.2852009147337471</v>
      </c>
      <c r="AD558" s="32">
        <f t="shared" si="182"/>
        <v>2838</v>
      </c>
      <c r="AE558" s="20">
        <v>3</v>
      </c>
      <c r="AF558" s="20" t="s">
        <v>42</v>
      </c>
      <c r="AG558" s="27" t="s">
        <v>54</v>
      </c>
      <c r="AH558" s="27">
        <v>2</v>
      </c>
      <c r="AI558" s="21" t="s">
        <v>43</v>
      </c>
      <c r="AJ558" s="16">
        <v>522</v>
      </c>
      <c r="AK558" s="29">
        <f t="shared" si="183"/>
        <v>17.053250571708592</v>
      </c>
      <c r="AL558" s="16">
        <v>109</v>
      </c>
      <c r="AM558" s="16">
        <f t="shared" si="184"/>
        <v>2207</v>
      </c>
      <c r="AN558" s="34">
        <f t="shared" si="185"/>
        <v>77.766032417195206</v>
      </c>
    </row>
    <row r="559" spans="1:40" x14ac:dyDescent="0.3">
      <c r="A559" s="15">
        <v>43675</v>
      </c>
      <c r="B559" s="2" t="s">
        <v>182</v>
      </c>
      <c r="C559" s="2">
        <v>3</v>
      </c>
      <c r="D559" s="2" t="s">
        <v>45</v>
      </c>
      <c r="E559" s="15">
        <v>43126</v>
      </c>
      <c r="F559" s="15">
        <f t="shared" si="188"/>
        <v>43293</v>
      </c>
      <c r="G559" s="32">
        <v>3400</v>
      </c>
      <c r="H559" s="32">
        <v>3388</v>
      </c>
      <c r="I559" s="32">
        <f>SUM(G559-H559)</f>
        <v>12</v>
      </c>
      <c r="J559" s="16">
        <v>90</v>
      </c>
      <c r="K559" s="16" t="s">
        <v>72</v>
      </c>
      <c r="L559" s="33">
        <v>43678</v>
      </c>
      <c r="M559" s="33">
        <f t="shared" si="187"/>
        <v>43706</v>
      </c>
      <c r="N559" s="4">
        <f t="shared" si="175"/>
        <v>78.857142857142861</v>
      </c>
      <c r="O559" s="66" t="s">
        <v>215</v>
      </c>
      <c r="P559" s="19">
        <f t="shared" si="176"/>
        <v>3</v>
      </c>
      <c r="Q559" s="2">
        <v>3</v>
      </c>
      <c r="R559" s="2" t="s">
        <v>44</v>
      </c>
      <c r="S559" s="28" t="s">
        <v>46</v>
      </c>
      <c r="T559" s="2">
        <v>1</v>
      </c>
      <c r="U559" s="16">
        <v>8</v>
      </c>
      <c r="V559" s="34">
        <f t="shared" si="177"/>
        <v>8.8888888888888893</v>
      </c>
      <c r="W559" s="23">
        <f t="shared" si="178"/>
        <v>82</v>
      </c>
      <c r="X559" s="35">
        <f t="shared" si="179"/>
        <v>91.111111111111114</v>
      </c>
      <c r="Y559" s="16">
        <v>10</v>
      </c>
      <c r="Z559" s="36">
        <f t="shared" si="180"/>
        <v>11.111111111111111</v>
      </c>
      <c r="AA559" s="16">
        <f t="shared" si="174"/>
        <v>72</v>
      </c>
      <c r="AB559" s="32">
        <v>6</v>
      </c>
      <c r="AC559" s="26">
        <f t="shared" si="181"/>
        <v>8.3333333333333339</v>
      </c>
      <c r="AD559" s="32">
        <f t="shared" si="182"/>
        <v>66</v>
      </c>
      <c r="AE559" s="20">
        <v>6</v>
      </c>
      <c r="AF559" s="20" t="s">
        <v>44</v>
      </c>
      <c r="AG559" s="27" t="s">
        <v>45</v>
      </c>
      <c r="AH559" s="27">
        <v>1</v>
      </c>
      <c r="AI559" s="28" t="s">
        <v>46</v>
      </c>
      <c r="AJ559" s="16">
        <v>10</v>
      </c>
      <c r="AK559" s="29">
        <f t="shared" si="183"/>
        <v>13.888888888888889</v>
      </c>
      <c r="AL559" s="16">
        <v>16</v>
      </c>
      <c r="AM559" s="16">
        <f t="shared" si="184"/>
        <v>40</v>
      </c>
      <c r="AN559" s="34">
        <f t="shared" si="185"/>
        <v>60.606060606060609</v>
      </c>
    </row>
    <row r="560" spans="1:40" x14ac:dyDescent="0.3">
      <c r="A560" s="15">
        <v>43672</v>
      </c>
      <c r="B560" s="2" t="s">
        <v>182</v>
      </c>
      <c r="C560" s="2">
        <v>3</v>
      </c>
      <c r="D560" s="2" t="s">
        <v>45</v>
      </c>
      <c r="E560" s="15">
        <v>43126</v>
      </c>
      <c r="F560" s="15">
        <f t="shared" si="188"/>
        <v>43293</v>
      </c>
      <c r="G560" s="32">
        <v>4800</v>
      </c>
      <c r="H560" s="32">
        <v>4794</v>
      </c>
      <c r="I560" s="32">
        <f>SUM(G560-H560)</f>
        <v>6</v>
      </c>
      <c r="J560" s="16">
        <v>4794</v>
      </c>
      <c r="K560" s="16" t="s">
        <v>72</v>
      </c>
      <c r="L560" s="33">
        <v>43678</v>
      </c>
      <c r="M560" s="33">
        <f t="shared" si="187"/>
        <v>43706</v>
      </c>
      <c r="N560" s="4">
        <f t="shared" si="175"/>
        <v>78.857142857142861</v>
      </c>
      <c r="O560" s="66" t="s">
        <v>215</v>
      </c>
      <c r="P560" s="19">
        <f t="shared" si="176"/>
        <v>6</v>
      </c>
      <c r="Q560" s="2" t="s">
        <v>221</v>
      </c>
      <c r="R560" s="2" t="s">
        <v>44</v>
      </c>
      <c r="S560" s="28" t="s">
        <v>46</v>
      </c>
      <c r="T560" s="2">
        <v>1</v>
      </c>
      <c r="U560" s="16">
        <v>397</v>
      </c>
      <c r="V560" s="34">
        <f t="shared" si="177"/>
        <v>8.2811848143512723</v>
      </c>
      <c r="W560" s="23">
        <f t="shared" si="178"/>
        <v>4397</v>
      </c>
      <c r="X560" s="35">
        <f t="shared" si="179"/>
        <v>91.718815185648722</v>
      </c>
      <c r="Y560" s="16">
        <v>404</v>
      </c>
      <c r="Z560" s="36">
        <f t="shared" si="180"/>
        <v>8.4272006675010438</v>
      </c>
      <c r="AA560" s="16">
        <f t="shared" si="174"/>
        <v>3993</v>
      </c>
      <c r="AB560" s="32">
        <v>184</v>
      </c>
      <c r="AC560" s="26">
        <f t="shared" si="181"/>
        <v>4.6080641121963435</v>
      </c>
      <c r="AD560" s="32">
        <f t="shared" si="182"/>
        <v>3809</v>
      </c>
      <c r="AE560" s="20">
        <v>1</v>
      </c>
      <c r="AF560" s="20" t="s">
        <v>44</v>
      </c>
      <c r="AG560" s="27" t="s">
        <v>45</v>
      </c>
      <c r="AH560" s="27">
        <v>1</v>
      </c>
      <c r="AI560" s="28" t="s">
        <v>46</v>
      </c>
      <c r="AJ560" s="16">
        <v>486</v>
      </c>
      <c r="AK560" s="29">
        <f t="shared" si="183"/>
        <v>12.17129977460556</v>
      </c>
      <c r="AL560" s="16">
        <v>131</v>
      </c>
      <c r="AM560" s="16">
        <f t="shared" si="184"/>
        <v>3192</v>
      </c>
      <c r="AN560" s="34">
        <f t="shared" si="185"/>
        <v>83.801522709372534</v>
      </c>
    </row>
    <row r="561" spans="1:40" x14ac:dyDescent="0.3">
      <c r="A561" s="46">
        <v>43717</v>
      </c>
      <c r="B561" s="30" t="s">
        <v>172</v>
      </c>
      <c r="C561" s="2">
        <v>8</v>
      </c>
      <c r="D561" s="2" t="s">
        <v>48</v>
      </c>
      <c r="E561" s="15">
        <v>43168</v>
      </c>
      <c r="F561" s="15">
        <f t="shared" si="188"/>
        <v>43335</v>
      </c>
      <c r="G561" s="27">
        <v>2860</v>
      </c>
      <c r="H561" s="27">
        <v>2822</v>
      </c>
      <c r="I561" s="27">
        <f>SUM(G561-H561)</f>
        <v>38</v>
      </c>
      <c r="J561" s="17">
        <v>2822</v>
      </c>
      <c r="K561" s="17" t="s">
        <v>112</v>
      </c>
      <c r="L561" s="15">
        <v>43720</v>
      </c>
      <c r="M561" s="15">
        <f t="shared" si="187"/>
        <v>43748</v>
      </c>
      <c r="N561" s="4">
        <f t="shared" si="175"/>
        <v>78.857142857142861</v>
      </c>
      <c r="O561" s="66" t="s">
        <v>215</v>
      </c>
      <c r="P561" s="19">
        <f t="shared" si="176"/>
        <v>3</v>
      </c>
      <c r="Q561" s="20">
        <v>6</v>
      </c>
      <c r="R561" s="2" t="s">
        <v>44</v>
      </c>
      <c r="S561" s="28" t="s">
        <v>46</v>
      </c>
      <c r="T561" s="2">
        <v>1</v>
      </c>
      <c r="U561" s="17">
        <v>330</v>
      </c>
      <c r="V561" s="22">
        <f t="shared" si="177"/>
        <v>11.693834160170093</v>
      </c>
      <c r="W561" s="23">
        <f t="shared" si="178"/>
        <v>2492</v>
      </c>
      <c r="X561" s="24">
        <f t="shared" si="179"/>
        <v>88.306165839829902</v>
      </c>
      <c r="Y561" s="17">
        <v>514</v>
      </c>
      <c r="Z561" s="25">
        <f t="shared" si="180"/>
        <v>18.214032600992205</v>
      </c>
      <c r="AA561" s="17">
        <f t="shared" si="174"/>
        <v>1978</v>
      </c>
      <c r="AB561" s="17">
        <v>329</v>
      </c>
      <c r="AC561" s="26">
        <f t="shared" si="181"/>
        <v>16.632962588473205</v>
      </c>
      <c r="AD561" s="17">
        <f t="shared" si="182"/>
        <v>1649</v>
      </c>
      <c r="AE561" s="20">
        <v>4</v>
      </c>
      <c r="AF561" s="20" t="s">
        <v>44</v>
      </c>
      <c r="AG561" s="27" t="s">
        <v>45</v>
      </c>
      <c r="AH561" s="27">
        <v>1</v>
      </c>
      <c r="AI561" s="28" t="s">
        <v>46</v>
      </c>
      <c r="AJ561" s="17">
        <v>471</v>
      </c>
      <c r="AK561" s="29">
        <f t="shared" si="183"/>
        <v>23.811931243680487</v>
      </c>
      <c r="AL561" s="17">
        <v>75</v>
      </c>
      <c r="AM561" s="17">
        <f t="shared" si="184"/>
        <v>1103</v>
      </c>
      <c r="AN561" s="22">
        <f t="shared" si="185"/>
        <v>66.889023650697382</v>
      </c>
    </row>
    <row r="562" spans="1:40" x14ac:dyDescent="0.3">
      <c r="A562" s="15">
        <v>43535</v>
      </c>
      <c r="B562" s="2" t="s">
        <v>216</v>
      </c>
      <c r="C562" s="2">
        <v>21</v>
      </c>
      <c r="D562" s="2" t="s">
        <v>217</v>
      </c>
      <c r="E562" s="15">
        <v>42984</v>
      </c>
      <c r="F562" s="15">
        <f t="shared" si="188"/>
        <v>43151</v>
      </c>
      <c r="G562" s="32">
        <v>4800</v>
      </c>
      <c r="H562" s="32">
        <v>4798</v>
      </c>
      <c r="I562" s="32">
        <f>SUM(G562-H562)</f>
        <v>2</v>
      </c>
      <c r="J562" s="16">
        <v>4798</v>
      </c>
      <c r="K562" s="16" t="s">
        <v>164</v>
      </c>
      <c r="L562" s="33">
        <v>43538</v>
      </c>
      <c r="M562" s="33">
        <f t="shared" si="187"/>
        <v>43566</v>
      </c>
      <c r="N562" s="4">
        <f t="shared" si="175"/>
        <v>79.142857142857139</v>
      </c>
      <c r="O562" s="66" t="s">
        <v>215</v>
      </c>
      <c r="P562" s="19">
        <f t="shared" si="176"/>
        <v>3</v>
      </c>
      <c r="Q562" s="2">
        <v>10</v>
      </c>
      <c r="R562" s="2" t="s">
        <v>44</v>
      </c>
      <c r="S562" s="28" t="s">
        <v>46</v>
      </c>
      <c r="T562" s="2">
        <v>1</v>
      </c>
      <c r="U562" s="16">
        <v>231</v>
      </c>
      <c r="V562" s="34">
        <f t="shared" si="177"/>
        <v>4.8145060441850767</v>
      </c>
      <c r="W562" s="23">
        <f t="shared" si="178"/>
        <v>4567</v>
      </c>
      <c r="X562" s="35">
        <f t="shared" si="179"/>
        <v>95.18549395581492</v>
      </c>
      <c r="Y562" s="16">
        <v>624</v>
      </c>
      <c r="Z562" s="36">
        <f t="shared" si="180"/>
        <v>13.005418924551895</v>
      </c>
      <c r="AA562" s="16">
        <f t="shared" si="174"/>
        <v>3943</v>
      </c>
      <c r="AB562" s="32">
        <v>324</v>
      </c>
      <c r="AC562" s="26">
        <f t="shared" si="181"/>
        <v>8.2170935835658128</v>
      </c>
      <c r="AD562" s="32">
        <f t="shared" si="182"/>
        <v>3619</v>
      </c>
      <c r="AE562" s="20">
        <v>3</v>
      </c>
      <c r="AF562" s="20" t="s">
        <v>44</v>
      </c>
      <c r="AG562" s="27" t="s">
        <v>45</v>
      </c>
      <c r="AH562" s="27">
        <v>1</v>
      </c>
      <c r="AI562" s="28" t="s">
        <v>46</v>
      </c>
      <c r="AJ562" s="16">
        <v>935</v>
      </c>
      <c r="AK562" s="29">
        <f t="shared" si="183"/>
        <v>23.712908952574182</v>
      </c>
      <c r="AL562" s="16">
        <v>96</v>
      </c>
      <c r="AM562" s="16">
        <f t="shared" si="184"/>
        <v>2588</v>
      </c>
      <c r="AN562" s="34">
        <f t="shared" si="185"/>
        <v>71.511467256148109</v>
      </c>
    </row>
    <row r="563" spans="1:40" x14ac:dyDescent="0.3">
      <c r="A563" s="15">
        <v>43690</v>
      </c>
      <c r="B563" s="2" t="s">
        <v>58</v>
      </c>
      <c r="C563" s="2">
        <v>1</v>
      </c>
      <c r="D563" s="2" t="s">
        <v>54</v>
      </c>
      <c r="E563" s="15">
        <v>43137</v>
      </c>
      <c r="F563" s="15">
        <f t="shared" si="188"/>
        <v>43304</v>
      </c>
      <c r="G563" s="32">
        <v>5400</v>
      </c>
      <c r="H563" s="32">
        <v>5381</v>
      </c>
      <c r="I563" s="32">
        <f>SUM(G563-H563)</f>
        <v>19</v>
      </c>
      <c r="J563" s="16">
        <v>5381</v>
      </c>
      <c r="K563" s="16" t="s">
        <v>89</v>
      </c>
      <c r="L563" s="33">
        <v>43692</v>
      </c>
      <c r="M563" s="33">
        <f t="shared" si="187"/>
        <v>43720</v>
      </c>
      <c r="N563" s="4">
        <f t="shared" si="175"/>
        <v>79.285714285714292</v>
      </c>
      <c r="O563" s="66" t="s">
        <v>215</v>
      </c>
      <c r="P563" s="19">
        <f t="shared" si="176"/>
        <v>2</v>
      </c>
      <c r="Q563" s="2">
        <v>4</v>
      </c>
      <c r="R563" s="2" t="s">
        <v>44</v>
      </c>
      <c r="S563" s="28" t="s">
        <v>46</v>
      </c>
      <c r="T563" s="2">
        <v>1</v>
      </c>
      <c r="U563" s="16">
        <v>345</v>
      </c>
      <c r="V563" s="34">
        <f t="shared" si="177"/>
        <v>6.41144768630366</v>
      </c>
      <c r="W563" s="23">
        <f t="shared" si="178"/>
        <v>5036</v>
      </c>
      <c r="X563" s="35">
        <f t="shared" si="179"/>
        <v>93.58855231369634</v>
      </c>
      <c r="Y563" s="16">
        <v>436</v>
      </c>
      <c r="Z563" s="36">
        <f t="shared" si="180"/>
        <v>8.1025831629808582</v>
      </c>
      <c r="AA563" s="16">
        <f t="shared" si="174"/>
        <v>4600</v>
      </c>
      <c r="AB563" s="32">
        <v>220</v>
      </c>
      <c r="AC563" s="26">
        <f t="shared" si="181"/>
        <v>4.7826086956521738</v>
      </c>
      <c r="AD563" s="32">
        <f t="shared" si="182"/>
        <v>4380</v>
      </c>
      <c r="AE563" s="20">
        <v>4</v>
      </c>
      <c r="AF563" s="20" t="s">
        <v>44</v>
      </c>
      <c r="AG563" s="27" t="s">
        <v>45</v>
      </c>
      <c r="AH563" s="27">
        <v>1</v>
      </c>
      <c r="AI563" s="28" t="s">
        <v>46</v>
      </c>
      <c r="AJ563" s="16">
        <v>603</v>
      </c>
      <c r="AK563" s="29">
        <f t="shared" si="183"/>
        <v>13.108695652173912</v>
      </c>
      <c r="AL563" s="16">
        <v>89</v>
      </c>
      <c r="AM563" s="16">
        <f t="shared" si="184"/>
        <v>3688</v>
      </c>
      <c r="AN563" s="34">
        <f t="shared" si="185"/>
        <v>84.200913242009136</v>
      </c>
    </row>
    <row r="564" spans="1:40" x14ac:dyDescent="0.3">
      <c r="A564" s="15">
        <v>43675</v>
      </c>
      <c r="B564" s="2" t="s">
        <v>182</v>
      </c>
      <c r="C564" s="2">
        <v>3</v>
      </c>
      <c r="D564" s="2" t="s">
        <v>45</v>
      </c>
      <c r="E564" s="15">
        <v>43126</v>
      </c>
      <c r="F564" s="15">
        <f t="shared" si="188"/>
        <v>43293</v>
      </c>
      <c r="G564" s="32"/>
      <c r="H564" s="32"/>
      <c r="I564" s="32"/>
      <c r="J564" s="16">
        <v>3298</v>
      </c>
      <c r="K564" s="16">
        <v>36</v>
      </c>
      <c r="L564" s="33">
        <v>43682</v>
      </c>
      <c r="M564" s="33">
        <f>SUM(L564+29)</f>
        <v>43711</v>
      </c>
      <c r="N564" s="4">
        <f t="shared" si="175"/>
        <v>79.428571428571431</v>
      </c>
      <c r="O564" s="66" t="s">
        <v>215</v>
      </c>
      <c r="P564" s="19">
        <f t="shared" si="176"/>
        <v>7</v>
      </c>
      <c r="Q564" s="2">
        <v>8</v>
      </c>
      <c r="R564" s="2" t="s">
        <v>42</v>
      </c>
      <c r="S564" s="21" t="s">
        <v>43</v>
      </c>
      <c r="T564" s="2">
        <v>2</v>
      </c>
      <c r="U564" s="16">
        <v>291</v>
      </c>
      <c r="V564" s="34">
        <f t="shared" si="177"/>
        <v>8.8235294117647065</v>
      </c>
      <c r="W564" s="23">
        <f t="shared" si="178"/>
        <v>3007</v>
      </c>
      <c r="X564" s="35">
        <f t="shared" si="179"/>
        <v>91.17647058823529</v>
      </c>
      <c r="Y564" s="16">
        <v>267</v>
      </c>
      <c r="Z564" s="36">
        <f t="shared" si="180"/>
        <v>8.0958156458459669</v>
      </c>
      <c r="AA564" s="16">
        <f t="shared" si="174"/>
        <v>2740</v>
      </c>
      <c r="AB564" s="32">
        <v>106</v>
      </c>
      <c r="AC564" s="26">
        <f t="shared" si="181"/>
        <v>3.8686131386861313</v>
      </c>
      <c r="AD564" s="32">
        <f t="shared" si="182"/>
        <v>2634</v>
      </c>
      <c r="AE564" s="20">
        <v>3</v>
      </c>
      <c r="AF564" s="20" t="s">
        <v>42</v>
      </c>
      <c r="AG564" s="27" t="s">
        <v>54</v>
      </c>
      <c r="AH564" s="27">
        <v>2</v>
      </c>
      <c r="AI564" s="21" t="s">
        <v>43</v>
      </c>
      <c r="AJ564" s="16">
        <v>355</v>
      </c>
      <c r="AK564" s="29">
        <f t="shared" si="183"/>
        <v>12.956204379562044</v>
      </c>
      <c r="AL564" s="16">
        <v>111</v>
      </c>
      <c r="AM564" s="16">
        <f t="shared" si="184"/>
        <v>2168</v>
      </c>
      <c r="AN564" s="34">
        <f t="shared" si="185"/>
        <v>82.308276385725136</v>
      </c>
    </row>
    <row r="565" spans="1:40" x14ac:dyDescent="0.3">
      <c r="A565" s="15">
        <v>43679</v>
      </c>
      <c r="B565" s="2" t="s">
        <v>182</v>
      </c>
      <c r="C565" s="2">
        <v>3</v>
      </c>
      <c r="D565" s="2" t="s">
        <v>45</v>
      </c>
      <c r="E565" s="15">
        <v>43126</v>
      </c>
      <c r="F565" s="15">
        <f t="shared" si="188"/>
        <v>43293</v>
      </c>
      <c r="G565" s="32">
        <v>4500</v>
      </c>
      <c r="H565" s="32">
        <v>4487</v>
      </c>
      <c r="I565" s="32">
        <f t="shared" ref="I565:I574" si="189">SUM(G565-H565)</f>
        <v>13</v>
      </c>
      <c r="J565" s="16">
        <v>4487</v>
      </c>
      <c r="K565" s="16" t="s">
        <v>76</v>
      </c>
      <c r="L565" s="33">
        <v>43685</v>
      </c>
      <c r="M565" s="33">
        <f t="shared" ref="M565:M604" si="190">SUM(L565+28)</f>
        <v>43713</v>
      </c>
      <c r="N565" s="4">
        <f t="shared" si="175"/>
        <v>79.857142857142861</v>
      </c>
      <c r="O565" s="66" t="s">
        <v>215</v>
      </c>
      <c r="P565" s="19">
        <f t="shared" si="176"/>
        <v>6</v>
      </c>
      <c r="Q565" s="2">
        <v>10</v>
      </c>
      <c r="R565" s="2" t="s">
        <v>44</v>
      </c>
      <c r="S565" s="28" t="s">
        <v>46</v>
      </c>
      <c r="T565" s="2">
        <v>1</v>
      </c>
      <c r="U565" s="16">
        <v>358</v>
      </c>
      <c r="V565" s="34">
        <f t="shared" si="177"/>
        <v>7.978604858480054</v>
      </c>
      <c r="W565" s="23">
        <f t="shared" si="178"/>
        <v>4129</v>
      </c>
      <c r="X565" s="35">
        <f t="shared" si="179"/>
        <v>92.021395141519946</v>
      </c>
      <c r="Y565" s="16">
        <v>348</v>
      </c>
      <c r="Z565" s="36">
        <f t="shared" si="180"/>
        <v>7.7557388009806107</v>
      </c>
      <c r="AA565" s="16">
        <f t="shared" si="174"/>
        <v>3781</v>
      </c>
      <c r="AB565" s="32">
        <v>229</v>
      </c>
      <c r="AC565" s="26">
        <f t="shared" si="181"/>
        <v>6.0565987833906378</v>
      </c>
      <c r="AD565" s="32">
        <f t="shared" si="182"/>
        <v>3552</v>
      </c>
      <c r="AE565" s="20">
        <v>2</v>
      </c>
      <c r="AF565" s="20" t="s">
        <v>44</v>
      </c>
      <c r="AG565" s="27" t="s">
        <v>45</v>
      </c>
      <c r="AH565" s="27">
        <v>1</v>
      </c>
      <c r="AI565" s="28" t="s">
        <v>46</v>
      </c>
      <c r="AJ565" s="16">
        <v>479</v>
      </c>
      <c r="AK565" s="29">
        <f t="shared" si="183"/>
        <v>12.668606188838931</v>
      </c>
      <c r="AL565" s="16">
        <v>106</v>
      </c>
      <c r="AM565" s="16">
        <f t="shared" si="184"/>
        <v>2967</v>
      </c>
      <c r="AN565" s="34">
        <f t="shared" si="185"/>
        <v>83.530405405405403</v>
      </c>
    </row>
    <row r="566" spans="1:40" x14ac:dyDescent="0.3">
      <c r="A566" s="15">
        <v>43682</v>
      </c>
      <c r="B566" s="2" t="s">
        <v>182</v>
      </c>
      <c r="C566" s="2">
        <v>3</v>
      </c>
      <c r="D566" s="2" t="s">
        <v>45</v>
      </c>
      <c r="E566" s="15">
        <v>43126</v>
      </c>
      <c r="F566" s="15">
        <f t="shared" si="188"/>
        <v>43293</v>
      </c>
      <c r="G566" s="32">
        <v>3600</v>
      </c>
      <c r="H566" s="32">
        <v>3597</v>
      </c>
      <c r="I566" s="32">
        <f t="shared" si="189"/>
        <v>3</v>
      </c>
      <c r="J566" s="16">
        <v>3597</v>
      </c>
      <c r="K566" s="16" t="s">
        <v>76</v>
      </c>
      <c r="L566" s="33">
        <v>43685</v>
      </c>
      <c r="M566" s="33">
        <f t="shared" si="190"/>
        <v>43713</v>
      </c>
      <c r="N566" s="4">
        <f t="shared" si="175"/>
        <v>79.857142857142861</v>
      </c>
      <c r="O566" s="66" t="s">
        <v>215</v>
      </c>
      <c r="P566" s="19">
        <f t="shared" si="176"/>
        <v>3</v>
      </c>
      <c r="Q566" s="2" t="s">
        <v>99</v>
      </c>
      <c r="R566" s="2" t="s">
        <v>44</v>
      </c>
      <c r="S566" s="28" t="s">
        <v>46</v>
      </c>
      <c r="T566" s="2">
        <v>1</v>
      </c>
      <c r="U566" s="16">
        <v>241</v>
      </c>
      <c r="V566" s="34">
        <f t="shared" si="177"/>
        <v>6.7000278009452323</v>
      </c>
      <c r="W566" s="23">
        <f t="shared" si="178"/>
        <v>3356</v>
      </c>
      <c r="X566" s="35">
        <f t="shared" si="179"/>
        <v>93.299972199054764</v>
      </c>
      <c r="Y566" s="16">
        <v>291</v>
      </c>
      <c r="Z566" s="36">
        <f t="shared" si="180"/>
        <v>8.0900750625521276</v>
      </c>
      <c r="AA566" s="16">
        <f t="shared" si="174"/>
        <v>3065</v>
      </c>
      <c r="AB566" s="32">
        <v>222</v>
      </c>
      <c r="AC566" s="26">
        <f t="shared" si="181"/>
        <v>7.2430668841761827</v>
      </c>
      <c r="AD566" s="32">
        <f t="shared" si="182"/>
        <v>2843</v>
      </c>
      <c r="AE566" s="20">
        <v>1</v>
      </c>
      <c r="AF566" s="20" t="s">
        <v>44</v>
      </c>
      <c r="AG566" s="27" t="s">
        <v>45</v>
      </c>
      <c r="AH566" s="27">
        <v>1</v>
      </c>
      <c r="AI566" s="28" t="s">
        <v>46</v>
      </c>
      <c r="AJ566" s="16">
        <v>362</v>
      </c>
      <c r="AK566" s="29">
        <f t="shared" si="183"/>
        <v>11.810766721044045</v>
      </c>
      <c r="AL566" s="16">
        <v>72</v>
      </c>
      <c r="AM566" s="16">
        <f t="shared" si="184"/>
        <v>2409</v>
      </c>
      <c r="AN566" s="34">
        <f t="shared" si="185"/>
        <v>84.734435455504752</v>
      </c>
    </row>
    <row r="567" spans="1:40" x14ac:dyDescent="0.3">
      <c r="A567" s="15">
        <v>43724</v>
      </c>
      <c r="B567" s="30" t="s">
        <v>172</v>
      </c>
      <c r="C567" s="2">
        <v>8</v>
      </c>
      <c r="D567" s="2" t="s">
        <v>48</v>
      </c>
      <c r="E567" s="15">
        <v>43168</v>
      </c>
      <c r="F567" s="15">
        <f t="shared" si="188"/>
        <v>43335</v>
      </c>
      <c r="G567" s="32">
        <v>2660</v>
      </c>
      <c r="H567" s="32">
        <v>2634</v>
      </c>
      <c r="I567" s="32">
        <f t="shared" si="189"/>
        <v>26</v>
      </c>
      <c r="J567" s="16">
        <v>2634</v>
      </c>
      <c r="K567" s="16" t="s">
        <v>121</v>
      </c>
      <c r="L567" s="15">
        <v>43727</v>
      </c>
      <c r="M567" s="15">
        <f t="shared" si="190"/>
        <v>43755</v>
      </c>
      <c r="N567" s="4">
        <f t="shared" si="175"/>
        <v>79.857142857142861</v>
      </c>
      <c r="O567" s="66" t="s">
        <v>215</v>
      </c>
      <c r="P567" s="19">
        <f t="shared" si="176"/>
        <v>3</v>
      </c>
      <c r="Q567" s="2">
        <v>3</v>
      </c>
      <c r="R567" s="2" t="s">
        <v>44</v>
      </c>
      <c r="S567" s="28" t="s">
        <v>46</v>
      </c>
      <c r="T567" s="2">
        <v>1</v>
      </c>
      <c r="U567" s="16">
        <v>312</v>
      </c>
      <c r="V567" s="22">
        <f t="shared" si="177"/>
        <v>11.845102505694761</v>
      </c>
      <c r="W567" s="23">
        <f t="shared" si="178"/>
        <v>2322</v>
      </c>
      <c r="X567" s="24">
        <f t="shared" si="179"/>
        <v>88.154897494305246</v>
      </c>
      <c r="Y567" s="16">
        <v>412</v>
      </c>
      <c r="Z567" s="25">
        <f t="shared" si="180"/>
        <v>15.641609719058467</v>
      </c>
      <c r="AA567" s="17">
        <f t="shared" si="174"/>
        <v>1910</v>
      </c>
      <c r="AB567" s="16">
        <v>279</v>
      </c>
      <c r="AC567" s="26">
        <f t="shared" si="181"/>
        <v>14.607329842931938</v>
      </c>
      <c r="AD567" s="17">
        <f t="shared" si="182"/>
        <v>1631</v>
      </c>
      <c r="AE567" s="20">
        <v>5</v>
      </c>
      <c r="AF567" s="20" t="s">
        <v>44</v>
      </c>
      <c r="AG567" s="27" t="s">
        <v>45</v>
      </c>
      <c r="AH567" s="27">
        <v>1</v>
      </c>
      <c r="AI567" s="28" t="s">
        <v>46</v>
      </c>
      <c r="AJ567" s="16">
        <v>352</v>
      </c>
      <c r="AK567" s="29">
        <f t="shared" si="183"/>
        <v>18.42931937172775</v>
      </c>
      <c r="AL567" s="16">
        <v>119</v>
      </c>
      <c r="AM567" s="17">
        <f t="shared" si="184"/>
        <v>1160</v>
      </c>
      <c r="AN567" s="22">
        <f t="shared" si="185"/>
        <v>71.122011036174129</v>
      </c>
    </row>
    <row r="568" spans="1:40" x14ac:dyDescent="0.3">
      <c r="A568" s="15">
        <v>43693</v>
      </c>
      <c r="B568" s="2" t="s">
        <v>141</v>
      </c>
      <c r="C568" s="30">
        <v>16</v>
      </c>
      <c r="D568" s="2" t="s">
        <v>52</v>
      </c>
      <c r="E568" s="15">
        <v>43136</v>
      </c>
      <c r="F568" s="15">
        <f t="shared" si="188"/>
        <v>43303</v>
      </c>
      <c r="G568" s="32">
        <v>9660</v>
      </c>
      <c r="H568" s="32">
        <v>9622</v>
      </c>
      <c r="I568" s="32">
        <f t="shared" si="189"/>
        <v>38</v>
      </c>
      <c r="J568" s="16">
        <v>9622</v>
      </c>
      <c r="K568" s="16">
        <v>38</v>
      </c>
      <c r="L568" s="33">
        <v>43697</v>
      </c>
      <c r="M568" s="33">
        <f t="shared" si="190"/>
        <v>43725</v>
      </c>
      <c r="N568" s="4">
        <f t="shared" si="175"/>
        <v>80.142857142857139</v>
      </c>
      <c r="O568" s="66" t="s">
        <v>215</v>
      </c>
      <c r="P568" s="19">
        <f t="shared" si="176"/>
        <v>4</v>
      </c>
      <c r="Q568" s="2" t="s">
        <v>106</v>
      </c>
      <c r="R568" s="2" t="s">
        <v>44</v>
      </c>
      <c r="S568" s="28" t="s">
        <v>46</v>
      </c>
      <c r="T568" s="2">
        <v>1</v>
      </c>
      <c r="U568" s="16">
        <v>1189</v>
      </c>
      <c r="V568" s="34">
        <f t="shared" si="177"/>
        <v>12.357098316358345</v>
      </c>
      <c r="W568" s="23">
        <f t="shared" si="178"/>
        <v>8433</v>
      </c>
      <c r="X568" s="35">
        <f t="shared" si="179"/>
        <v>87.642901683641654</v>
      </c>
      <c r="Y568" s="16">
        <v>1185</v>
      </c>
      <c r="Z568" s="36">
        <f t="shared" si="180"/>
        <v>12.315526917480774</v>
      </c>
      <c r="AA568" s="16">
        <f t="shared" si="174"/>
        <v>7248</v>
      </c>
      <c r="AB568" s="32">
        <v>425</v>
      </c>
      <c r="AC568" s="26">
        <f t="shared" si="181"/>
        <v>5.8636865342163356</v>
      </c>
      <c r="AD568" s="32">
        <f t="shared" si="182"/>
        <v>6823</v>
      </c>
      <c r="AE568" s="20" t="s">
        <v>63</v>
      </c>
      <c r="AF568" s="20" t="s">
        <v>42</v>
      </c>
      <c r="AG568" s="27" t="s">
        <v>54</v>
      </c>
      <c r="AH568" s="27">
        <v>2</v>
      </c>
      <c r="AI568" s="21" t="s">
        <v>43</v>
      </c>
      <c r="AJ568" s="16">
        <v>2133</v>
      </c>
      <c r="AK568" s="29">
        <f t="shared" si="183"/>
        <v>29.428807947019866</v>
      </c>
      <c r="AL568" s="16">
        <v>218</v>
      </c>
      <c r="AM568" s="16">
        <f t="shared" si="184"/>
        <v>4472</v>
      </c>
      <c r="AN568" s="34">
        <f t="shared" si="185"/>
        <v>65.543016268503592</v>
      </c>
    </row>
    <row r="569" spans="1:40" x14ac:dyDescent="0.3">
      <c r="A569" s="15">
        <v>43542</v>
      </c>
      <c r="B569" s="2" t="s">
        <v>216</v>
      </c>
      <c r="C569" s="2">
        <v>21</v>
      </c>
      <c r="D569" s="2" t="s">
        <v>217</v>
      </c>
      <c r="E569" s="15">
        <v>42984</v>
      </c>
      <c r="F569" s="15">
        <f t="shared" si="188"/>
        <v>43151</v>
      </c>
      <c r="G569" s="32">
        <v>4800</v>
      </c>
      <c r="H569" s="32">
        <v>4790</v>
      </c>
      <c r="I569" s="32">
        <f t="shared" si="189"/>
        <v>10</v>
      </c>
      <c r="J569" s="16">
        <v>2520</v>
      </c>
      <c r="K569" s="16" t="s">
        <v>66</v>
      </c>
      <c r="L569" s="33">
        <v>43545</v>
      </c>
      <c r="M569" s="33">
        <f t="shared" si="190"/>
        <v>43573</v>
      </c>
      <c r="N569" s="4">
        <f t="shared" si="175"/>
        <v>80.142857142857139</v>
      </c>
      <c r="O569" s="66" t="s">
        <v>215</v>
      </c>
      <c r="P569" s="19">
        <f t="shared" si="176"/>
        <v>3</v>
      </c>
      <c r="Q569" s="2">
        <v>1</v>
      </c>
      <c r="R569" s="2" t="s">
        <v>44</v>
      </c>
      <c r="S569" s="28" t="s">
        <v>46</v>
      </c>
      <c r="T569" s="2">
        <v>1</v>
      </c>
      <c r="U569" s="16">
        <v>95</v>
      </c>
      <c r="V569" s="34">
        <f t="shared" si="177"/>
        <v>3.7698412698412698</v>
      </c>
      <c r="W569" s="23">
        <f t="shared" si="178"/>
        <v>2425</v>
      </c>
      <c r="X569" s="35">
        <f t="shared" si="179"/>
        <v>96.230158730158735</v>
      </c>
      <c r="Y569" s="16">
        <v>323</v>
      </c>
      <c r="Z569" s="36">
        <f t="shared" si="180"/>
        <v>12.817460317460316</v>
      </c>
      <c r="AA569" s="16">
        <f t="shared" si="174"/>
        <v>2102</v>
      </c>
      <c r="AB569" s="32">
        <v>160</v>
      </c>
      <c r="AC569" s="26">
        <f t="shared" si="181"/>
        <v>7.6117982873453851</v>
      </c>
      <c r="AD569" s="32">
        <f t="shared" si="182"/>
        <v>1942</v>
      </c>
      <c r="AE569" s="20">
        <v>1</v>
      </c>
      <c r="AF569" s="20" t="s">
        <v>44</v>
      </c>
      <c r="AG569" s="27" t="s">
        <v>45</v>
      </c>
      <c r="AH569" s="27">
        <v>1</v>
      </c>
      <c r="AI569" s="28" t="s">
        <v>46</v>
      </c>
      <c r="AJ569" s="16">
        <v>268</v>
      </c>
      <c r="AK569" s="29">
        <f t="shared" si="183"/>
        <v>12.74976213130352</v>
      </c>
      <c r="AL569" s="16">
        <v>48</v>
      </c>
      <c r="AM569" s="16">
        <f t="shared" si="184"/>
        <v>1626</v>
      </c>
      <c r="AN569" s="34">
        <f t="shared" si="185"/>
        <v>83.728115345005151</v>
      </c>
    </row>
    <row r="570" spans="1:40" x14ac:dyDescent="0.3">
      <c r="A570" s="15">
        <v>43696</v>
      </c>
      <c r="B570" s="2" t="s">
        <v>58</v>
      </c>
      <c r="C570" s="2">
        <v>1</v>
      </c>
      <c r="D570" s="2" t="s">
        <v>54</v>
      </c>
      <c r="E570" s="15">
        <v>43137</v>
      </c>
      <c r="F570" s="15">
        <f t="shared" si="188"/>
        <v>43304</v>
      </c>
      <c r="G570" s="32">
        <v>5400</v>
      </c>
      <c r="H570" s="32">
        <v>5367</v>
      </c>
      <c r="I570" s="32">
        <f t="shared" si="189"/>
        <v>33</v>
      </c>
      <c r="J570" s="16">
        <v>5367</v>
      </c>
      <c r="K570" s="16" t="s">
        <v>79</v>
      </c>
      <c r="L570" s="33">
        <v>43699</v>
      </c>
      <c r="M570" s="33">
        <f t="shared" si="190"/>
        <v>43727</v>
      </c>
      <c r="N570" s="4">
        <f t="shared" si="175"/>
        <v>80.285714285714292</v>
      </c>
      <c r="O570" s="66" t="s">
        <v>215</v>
      </c>
      <c r="P570" s="19">
        <f t="shared" si="176"/>
        <v>3</v>
      </c>
      <c r="Q570" s="2">
        <v>2</v>
      </c>
      <c r="R570" s="2" t="s">
        <v>44</v>
      </c>
      <c r="S570" s="28" t="s">
        <v>46</v>
      </c>
      <c r="T570" s="2">
        <v>1</v>
      </c>
      <c r="U570" s="16">
        <v>373</v>
      </c>
      <c r="V570" s="34">
        <f t="shared" si="177"/>
        <v>6.9498788895099679</v>
      </c>
      <c r="W570" s="23">
        <f t="shared" si="178"/>
        <v>4994</v>
      </c>
      <c r="X570" s="35">
        <f t="shared" si="179"/>
        <v>93.050121110490039</v>
      </c>
      <c r="Y570" s="16">
        <v>500</v>
      </c>
      <c r="Z570" s="36">
        <f t="shared" si="180"/>
        <v>9.31619154089808</v>
      </c>
      <c r="AA570" s="16">
        <f t="shared" si="174"/>
        <v>4494</v>
      </c>
      <c r="AB570" s="32">
        <v>284</v>
      </c>
      <c r="AC570" s="26">
        <f t="shared" si="181"/>
        <v>6.3195371606586557</v>
      </c>
      <c r="AD570" s="32">
        <f t="shared" si="182"/>
        <v>4210</v>
      </c>
      <c r="AE570" s="20">
        <v>2</v>
      </c>
      <c r="AF570" s="20" t="s">
        <v>44</v>
      </c>
      <c r="AG570" s="27" t="s">
        <v>45</v>
      </c>
      <c r="AH570" s="27">
        <v>1</v>
      </c>
      <c r="AI570" s="28" t="s">
        <v>46</v>
      </c>
      <c r="AJ570" s="16">
        <v>622</v>
      </c>
      <c r="AK570" s="29">
        <f t="shared" si="183"/>
        <v>13.840676457498887</v>
      </c>
      <c r="AL570" s="16">
        <v>116</v>
      </c>
      <c r="AM570" s="16">
        <f t="shared" si="184"/>
        <v>3472</v>
      </c>
      <c r="AN570" s="34">
        <f t="shared" si="185"/>
        <v>82.470308788598572</v>
      </c>
    </row>
    <row r="571" spans="1:40" x14ac:dyDescent="0.3">
      <c r="A571" s="15">
        <v>43686</v>
      </c>
      <c r="B571" s="2" t="s">
        <v>182</v>
      </c>
      <c r="C571" s="2">
        <v>3</v>
      </c>
      <c r="D571" s="2" t="s">
        <v>45</v>
      </c>
      <c r="E571" s="15">
        <v>43126</v>
      </c>
      <c r="F571" s="15">
        <f t="shared" si="188"/>
        <v>43293</v>
      </c>
      <c r="G571" s="32">
        <v>5600</v>
      </c>
      <c r="H571" s="32">
        <v>5575</v>
      </c>
      <c r="I571" s="32">
        <f t="shared" si="189"/>
        <v>25</v>
      </c>
      <c r="J571" s="16">
        <v>5575</v>
      </c>
      <c r="K571" s="16">
        <v>37</v>
      </c>
      <c r="L571" s="33">
        <v>43690</v>
      </c>
      <c r="M571" s="33">
        <f t="shared" si="190"/>
        <v>43718</v>
      </c>
      <c r="N571" s="4">
        <f t="shared" si="175"/>
        <v>80.571428571428569</v>
      </c>
      <c r="O571" s="66" t="s">
        <v>215</v>
      </c>
      <c r="P571" s="19">
        <f t="shared" si="176"/>
        <v>4</v>
      </c>
      <c r="Q571" s="2" t="s">
        <v>222</v>
      </c>
      <c r="R571" s="2" t="s">
        <v>44</v>
      </c>
      <c r="S571" s="28" t="s">
        <v>46</v>
      </c>
      <c r="T571" s="2">
        <v>1</v>
      </c>
      <c r="U571" s="16">
        <v>409</v>
      </c>
      <c r="V571" s="34">
        <f t="shared" si="177"/>
        <v>7.3363228699551568</v>
      </c>
      <c r="W571" s="23">
        <f t="shared" si="178"/>
        <v>5166</v>
      </c>
      <c r="X571" s="35">
        <f t="shared" si="179"/>
        <v>92.663677130044846</v>
      </c>
      <c r="Y571" s="16">
        <v>546</v>
      </c>
      <c r="Z571" s="36">
        <f t="shared" si="180"/>
        <v>9.7937219730941703</v>
      </c>
      <c r="AA571" s="16">
        <f t="shared" ref="AA571:AA602" si="191">SUM(J571-U571-Y571)</f>
        <v>4620</v>
      </c>
      <c r="AB571" s="32">
        <v>362</v>
      </c>
      <c r="AC571" s="26">
        <f t="shared" si="181"/>
        <v>7.8354978354978355</v>
      </c>
      <c r="AD571" s="32">
        <f t="shared" si="182"/>
        <v>4258</v>
      </c>
      <c r="AE571" s="20" t="s">
        <v>63</v>
      </c>
      <c r="AF571" s="20" t="s">
        <v>42</v>
      </c>
      <c r="AG571" s="27" t="s">
        <v>54</v>
      </c>
      <c r="AH571" s="27">
        <v>2</v>
      </c>
      <c r="AI571" s="21" t="s">
        <v>43</v>
      </c>
      <c r="AJ571" s="16">
        <v>964</v>
      </c>
      <c r="AK571" s="29">
        <f t="shared" si="183"/>
        <v>20.865800865800868</v>
      </c>
      <c r="AL571" s="16">
        <v>188</v>
      </c>
      <c r="AM571" s="16">
        <f t="shared" si="184"/>
        <v>3106</v>
      </c>
      <c r="AN571" s="34">
        <f t="shared" si="185"/>
        <v>72.945044621888215</v>
      </c>
    </row>
    <row r="572" spans="1:40" x14ac:dyDescent="0.3">
      <c r="A572" s="15">
        <v>43731</v>
      </c>
      <c r="B572" s="30" t="s">
        <v>172</v>
      </c>
      <c r="C572" s="2">
        <v>8</v>
      </c>
      <c r="D572" s="2" t="s">
        <v>48</v>
      </c>
      <c r="E572" s="15">
        <v>43168</v>
      </c>
      <c r="F572" s="15">
        <f t="shared" si="188"/>
        <v>43335</v>
      </c>
      <c r="G572" s="32">
        <v>2660</v>
      </c>
      <c r="H572" s="32">
        <v>2642</v>
      </c>
      <c r="I572" s="32">
        <f t="shared" si="189"/>
        <v>18</v>
      </c>
      <c r="J572" s="16">
        <v>2642</v>
      </c>
      <c r="K572" s="16">
        <v>43</v>
      </c>
      <c r="L572" s="15">
        <v>43732</v>
      </c>
      <c r="M572" s="15">
        <f t="shared" si="190"/>
        <v>43760</v>
      </c>
      <c r="N572" s="4">
        <f t="shared" si="175"/>
        <v>80.571428571428569</v>
      </c>
      <c r="O572" s="66" t="s">
        <v>215</v>
      </c>
      <c r="P572" s="19">
        <f t="shared" si="176"/>
        <v>1</v>
      </c>
      <c r="Q572" s="2">
        <v>1</v>
      </c>
      <c r="R572" s="2" t="s">
        <v>44</v>
      </c>
      <c r="S572" s="28" t="s">
        <v>46</v>
      </c>
      <c r="T572" s="2">
        <v>1</v>
      </c>
      <c r="U572" s="16">
        <v>307</v>
      </c>
      <c r="V572" s="22">
        <f t="shared" si="177"/>
        <v>11.619984859954579</v>
      </c>
      <c r="W572" s="23">
        <f t="shared" si="178"/>
        <v>2335</v>
      </c>
      <c r="X572" s="24">
        <f t="shared" si="179"/>
        <v>88.380015140045415</v>
      </c>
      <c r="Y572" s="16">
        <v>330</v>
      </c>
      <c r="Z572" s="25">
        <f t="shared" si="180"/>
        <v>12.490537471612415</v>
      </c>
      <c r="AA572" s="17">
        <f t="shared" si="191"/>
        <v>2005</v>
      </c>
      <c r="AB572" s="16">
        <v>320</v>
      </c>
      <c r="AC572" s="26">
        <f t="shared" si="181"/>
        <v>15.960099750623442</v>
      </c>
      <c r="AD572" s="17">
        <f t="shared" si="182"/>
        <v>1685</v>
      </c>
      <c r="AE572" s="20">
        <v>3.4</v>
      </c>
      <c r="AF572" s="20" t="s">
        <v>42</v>
      </c>
      <c r="AG572" s="27" t="s">
        <v>54</v>
      </c>
      <c r="AH572" s="27">
        <v>2</v>
      </c>
      <c r="AI572" s="21" t="s">
        <v>43</v>
      </c>
      <c r="AJ572" s="16">
        <v>265</v>
      </c>
      <c r="AK572" s="29">
        <f t="shared" si="183"/>
        <v>13.216957605985037</v>
      </c>
      <c r="AL572" s="16">
        <v>80</v>
      </c>
      <c r="AM572" s="17">
        <f t="shared" si="184"/>
        <v>1340</v>
      </c>
      <c r="AN572" s="22">
        <f t="shared" si="185"/>
        <v>79.525222551928792</v>
      </c>
    </row>
    <row r="573" spans="1:40" x14ac:dyDescent="0.3">
      <c r="A573" s="15">
        <v>43724</v>
      </c>
      <c r="B573" s="30" t="s">
        <v>186</v>
      </c>
      <c r="C573" s="30">
        <v>12</v>
      </c>
      <c r="D573" s="30" t="s">
        <v>187</v>
      </c>
      <c r="E573" s="31">
        <v>43161</v>
      </c>
      <c r="F573" s="15">
        <f t="shared" si="188"/>
        <v>43328</v>
      </c>
      <c r="G573" s="32">
        <v>10000</v>
      </c>
      <c r="H573" s="32">
        <v>10000</v>
      </c>
      <c r="I573" s="32">
        <f t="shared" si="189"/>
        <v>0</v>
      </c>
      <c r="J573" s="16">
        <v>10000</v>
      </c>
      <c r="K573" s="16">
        <v>42</v>
      </c>
      <c r="L573" s="15">
        <v>43725</v>
      </c>
      <c r="M573" s="15">
        <f t="shared" si="190"/>
        <v>43753</v>
      </c>
      <c r="N573" s="4">
        <f t="shared" si="175"/>
        <v>80.571428571428569</v>
      </c>
      <c r="O573" s="66" t="s">
        <v>215</v>
      </c>
      <c r="P573" s="19">
        <f t="shared" si="176"/>
        <v>1</v>
      </c>
      <c r="Q573" s="2" t="s">
        <v>138</v>
      </c>
      <c r="R573" s="2" t="s">
        <v>44</v>
      </c>
      <c r="S573" s="28" t="s">
        <v>46</v>
      </c>
      <c r="T573" s="2">
        <v>1</v>
      </c>
      <c r="U573" s="16">
        <v>491</v>
      </c>
      <c r="V573" s="22">
        <f t="shared" si="177"/>
        <v>4.91</v>
      </c>
      <c r="W573" s="23">
        <f t="shared" si="178"/>
        <v>9509</v>
      </c>
      <c r="X573" s="24">
        <f t="shared" si="179"/>
        <v>95.09</v>
      </c>
      <c r="Y573" s="16">
        <v>450</v>
      </c>
      <c r="Z573" s="25">
        <f t="shared" si="180"/>
        <v>4.5</v>
      </c>
      <c r="AA573" s="17">
        <f t="shared" si="191"/>
        <v>9059</v>
      </c>
      <c r="AB573" s="16">
        <v>300</v>
      </c>
      <c r="AC573" s="26">
        <f t="shared" si="181"/>
        <v>3.3116237995363726</v>
      </c>
      <c r="AD573" s="17">
        <f t="shared" si="182"/>
        <v>8759</v>
      </c>
      <c r="AE573" s="20" t="s">
        <v>223</v>
      </c>
      <c r="AF573" s="20" t="s">
        <v>42</v>
      </c>
      <c r="AG573" s="27" t="s">
        <v>54</v>
      </c>
      <c r="AH573" s="27">
        <v>2</v>
      </c>
      <c r="AI573" s="21" t="s">
        <v>43</v>
      </c>
      <c r="AJ573" s="16">
        <v>1587</v>
      </c>
      <c r="AK573" s="29">
        <f t="shared" si="183"/>
        <v>17.518489899547411</v>
      </c>
      <c r="AL573" s="16">
        <v>320</v>
      </c>
      <c r="AM573" s="17">
        <f t="shared" si="184"/>
        <v>6852</v>
      </c>
      <c r="AN573" s="22">
        <f t="shared" si="185"/>
        <v>78.228108231533284</v>
      </c>
    </row>
    <row r="574" spans="1:40" x14ac:dyDescent="0.3">
      <c r="A574" s="15">
        <v>43689</v>
      </c>
      <c r="B574" s="2" t="s">
        <v>182</v>
      </c>
      <c r="C574" s="2">
        <v>3</v>
      </c>
      <c r="D574" s="2" t="s">
        <v>45</v>
      </c>
      <c r="E574" s="15">
        <v>43126</v>
      </c>
      <c r="F574" s="15">
        <f t="shared" si="188"/>
        <v>43293</v>
      </c>
      <c r="G574" s="32">
        <v>4100</v>
      </c>
      <c r="H574" s="32">
        <v>4081</v>
      </c>
      <c r="I574" s="32">
        <f t="shared" si="189"/>
        <v>19</v>
      </c>
      <c r="J574" s="16">
        <v>4081</v>
      </c>
      <c r="K574" s="16" t="s">
        <v>89</v>
      </c>
      <c r="L574" s="33">
        <v>43692</v>
      </c>
      <c r="M574" s="33">
        <f t="shared" si="190"/>
        <v>43720</v>
      </c>
      <c r="N574" s="4">
        <f t="shared" si="175"/>
        <v>80.857142857142861</v>
      </c>
      <c r="O574" s="66" t="s">
        <v>215</v>
      </c>
      <c r="P574" s="19">
        <f t="shared" si="176"/>
        <v>3</v>
      </c>
      <c r="Q574" s="2">
        <v>10</v>
      </c>
      <c r="R574" s="2" t="s">
        <v>44</v>
      </c>
      <c r="S574" s="28" t="s">
        <v>46</v>
      </c>
      <c r="T574" s="2">
        <v>1</v>
      </c>
      <c r="U574" s="16">
        <v>355</v>
      </c>
      <c r="V574" s="34">
        <f t="shared" si="177"/>
        <v>8.698848321489832</v>
      </c>
      <c r="W574" s="23">
        <f t="shared" si="178"/>
        <v>3726</v>
      </c>
      <c r="X574" s="35">
        <f t="shared" si="179"/>
        <v>91.301151678510166</v>
      </c>
      <c r="Y574" s="16">
        <v>327</v>
      </c>
      <c r="Z574" s="36">
        <f t="shared" si="180"/>
        <v>8.0127419750061257</v>
      </c>
      <c r="AA574" s="16">
        <f t="shared" si="191"/>
        <v>3399</v>
      </c>
      <c r="AB574" s="32">
        <v>198</v>
      </c>
      <c r="AC574" s="26">
        <f t="shared" si="181"/>
        <v>5.825242718446602</v>
      </c>
      <c r="AD574" s="32">
        <f t="shared" si="182"/>
        <v>3201</v>
      </c>
      <c r="AE574" s="20">
        <v>4</v>
      </c>
      <c r="AF574" s="20" t="s">
        <v>44</v>
      </c>
      <c r="AG574" s="27" t="s">
        <v>45</v>
      </c>
      <c r="AH574" s="27">
        <v>1</v>
      </c>
      <c r="AI574" s="28" t="s">
        <v>46</v>
      </c>
      <c r="AJ574" s="16">
        <v>400</v>
      </c>
      <c r="AK574" s="29">
        <f t="shared" si="183"/>
        <v>11.768167107972934</v>
      </c>
      <c r="AL574" s="16">
        <v>102</v>
      </c>
      <c r="AM574" s="16">
        <f t="shared" si="184"/>
        <v>2699</v>
      </c>
      <c r="AN574" s="34">
        <f t="shared" si="185"/>
        <v>84.317400812246163</v>
      </c>
    </row>
    <row r="575" spans="1:40" x14ac:dyDescent="0.3">
      <c r="A575" s="15">
        <v>43542</v>
      </c>
      <c r="B575" s="2" t="s">
        <v>216</v>
      </c>
      <c r="C575" s="2">
        <v>21</v>
      </c>
      <c r="D575" s="2" t="s">
        <v>217</v>
      </c>
      <c r="E575" s="15">
        <v>42984</v>
      </c>
      <c r="F575" s="15">
        <f t="shared" si="188"/>
        <v>43151</v>
      </c>
      <c r="G575" s="32"/>
      <c r="H575" s="32"/>
      <c r="I575" s="32"/>
      <c r="J575" s="16">
        <v>2270</v>
      </c>
      <c r="K575" s="16">
        <v>17</v>
      </c>
      <c r="L575" s="33">
        <v>43550</v>
      </c>
      <c r="M575" s="33">
        <f t="shared" si="190"/>
        <v>43578</v>
      </c>
      <c r="N575" s="4">
        <f t="shared" si="175"/>
        <v>80.857142857142861</v>
      </c>
      <c r="O575" s="66" t="s">
        <v>215</v>
      </c>
      <c r="P575" s="19">
        <f t="shared" si="176"/>
        <v>8</v>
      </c>
      <c r="Q575" s="2">
        <v>12</v>
      </c>
      <c r="R575" s="2" t="s">
        <v>44</v>
      </c>
      <c r="S575" s="28" t="s">
        <v>46</v>
      </c>
      <c r="T575" s="2">
        <v>1</v>
      </c>
      <c r="U575" s="16">
        <v>128</v>
      </c>
      <c r="V575" s="34">
        <f t="shared" si="177"/>
        <v>5.6387665198237888</v>
      </c>
      <c r="W575" s="23">
        <f t="shared" si="178"/>
        <v>2142</v>
      </c>
      <c r="X575" s="35">
        <f t="shared" si="179"/>
        <v>94.36123348017621</v>
      </c>
      <c r="Y575" s="16">
        <v>532</v>
      </c>
      <c r="Z575" s="36">
        <f t="shared" si="180"/>
        <v>23.43612334801762</v>
      </c>
      <c r="AA575" s="16">
        <f t="shared" si="191"/>
        <v>1610</v>
      </c>
      <c r="AB575" s="32">
        <v>66</v>
      </c>
      <c r="AC575" s="26">
        <f t="shared" si="181"/>
        <v>4.0993788819875778</v>
      </c>
      <c r="AD575" s="32">
        <f t="shared" si="182"/>
        <v>1544</v>
      </c>
      <c r="AE575" s="20">
        <v>4</v>
      </c>
      <c r="AF575" s="20" t="s">
        <v>42</v>
      </c>
      <c r="AG575" s="27" t="s">
        <v>54</v>
      </c>
      <c r="AH575" s="27">
        <v>2</v>
      </c>
      <c r="AI575" s="21" t="s">
        <v>43</v>
      </c>
      <c r="AJ575" s="16">
        <v>509</v>
      </c>
      <c r="AK575" s="29">
        <f t="shared" si="183"/>
        <v>31.614906832298136</v>
      </c>
      <c r="AL575" s="16">
        <v>36</v>
      </c>
      <c r="AM575" s="16">
        <f t="shared" si="184"/>
        <v>999</v>
      </c>
      <c r="AN575" s="34">
        <f t="shared" si="185"/>
        <v>64.702072538860094</v>
      </c>
    </row>
    <row r="576" spans="1:40" x14ac:dyDescent="0.3">
      <c r="A576" s="15">
        <v>43703</v>
      </c>
      <c r="B576" s="2" t="s">
        <v>58</v>
      </c>
      <c r="C576" s="2">
        <v>1</v>
      </c>
      <c r="D576" s="2" t="s">
        <v>54</v>
      </c>
      <c r="E576" s="15">
        <v>43137</v>
      </c>
      <c r="F576" s="15">
        <f t="shared" si="188"/>
        <v>43304</v>
      </c>
      <c r="G576" s="32">
        <v>5100</v>
      </c>
      <c r="H576" s="32">
        <v>5079</v>
      </c>
      <c r="I576" s="32">
        <f>SUM(G576-H576)</f>
        <v>21</v>
      </c>
      <c r="J576" s="16">
        <v>2520</v>
      </c>
      <c r="K576" s="16">
        <v>39</v>
      </c>
      <c r="L576" s="33">
        <v>43704</v>
      </c>
      <c r="M576" s="33">
        <f t="shared" si="190"/>
        <v>43732</v>
      </c>
      <c r="N576" s="4">
        <f t="shared" si="175"/>
        <v>81</v>
      </c>
      <c r="O576" s="66" t="s">
        <v>215</v>
      </c>
      <c r="P576" s="19">
        <f t="shared" si="176"/>
        <v>1</v>
      </c>
      <c r="Q576" s="2">
        <v>12</v>
      </c>
      <c r="R576" s="2" t="s">
        <v>44</v>
      </c>
      <c r="S576" s="28" t="s">
        <v>46</v>
      </c>
      <c r="T576" s="2">
        <v>1</v>
      </c>
      <c r="U576" s="16">
        <v>161</v>
      </c>
      <c r="V576" s="34">
        <f t="shared" si="177"/>
        <v>6.3888888888888884</v>
      </c>
      <c r="W576" s="23">
        <f t="shared" si="178"/>
        <v>2359</v>
      </c>
      <c r="X576" s="35">
        <f t="shared" si="179"/>
        <v>93.611111111111114</v>
      </c>
      <c r="Y576" s="16">
        <v>198</v>
      </c>
      <c r="Z576" s="36">
        <f t="shared" si="180"/>
        <v>7.8571428571428568</v>
      </c>
      <c r="AA576" s="16">
        <f t="shared" si="191"/>
        <v>2161</v>
      </c>
      <c r="AB576" s="32">
        <v>176</v>
      </c>
      <c r="AC576" s="26">
        <f t="shared" si="181"/>
        <v>8.1443776029615922</v>
      </c>
      <c r="AD576" s="32">
        <f t="shared" si="182"/>
        <v>1985</v>
      </c>
      <c r="AE576" s="20">
        <v>1</v>
      </c>
      <c r="AF576" s="20" t="s">
        <v>42</v>
      </c>
      <c r="AG576" s="27" t="s">
        <v>54</v>
      </c>
      <c r="AH576" s="27">
        <v>2</v>
      </c>
      <c r="AI576" s="21" t="s">
        <v>43</v>
      </c>
      <c r="AJ576" s="16">
        <v>264</v>
      </c>
      <c r="AK576" s="29">
        <f t="shared" si="183"/>
        <v>12.216566404442387</v>
      </c>
      <c r="AL576" s="16">
        <v>68</v>
      </c>
      <c r="AM576" s="16">
        <f t="shared" si="184"/>
        <v>1653</v>
      </c>
      <c r="AN576" s="34">
        <f t="shared" si="185"/>
        <v>83.274559193954659</v>
      </c>
    </row>
    <row r="577" spans="1:40" x14ac:dyDescent="0.3">
      <c r="A577" s="15">
        <v>43700</v>
      </c>
      <c r="B577" s="2" t="s">
        <v>141</v>
      </c>
      <c r="C577" s="30">
        <v>16</v>
      </c>
      <c r="D577" s="2" t="s">
        <v>52</v>
      </c>
      <c r="E577" s="15">
        <v>43136</v>
      </c>
      <c r="F577" s="15">
        <f t="shared" si="188"/>
        <v>43303</v>
      </c>
      <c r="G577" s="32">
        <v>9620</v>
      </c>
      <c r="H577" s="32">
        <v>9595</v>
      </c>
      <c r="I577" s="32">
        <f>SUM(G577-H577)</f>
        <v>25</v>
      </c>
      <c r="J577" s="16">
        <v>536</v>
      </c>
      <c r="K577" s="16">
        <v>39</v>
      </c>
      <c r="L577" s="33">
        <v>43704</v>
      </c>
      <c r="M577" s="33">
        <f t="shared" si="190"/>
        <v>43732</v>
      </c>
      <c r="N577" s="4">
        <f t="shared" si="175"/>
        <v>81.142857142857139</v>
      </c>
      <c r="O577" s="66" t="s">
        <v>215</v>
      </c>
      <c r="P577" s="19">
        <f t="shared" si="176"/>
        <v>4</v>
      </c>
      <c r="Q577" s="2">
        <v>8</v>
      </c>
      <c r="R577" s="2" t="s">
        <v>42</v>
      </c>
      <c r="S577" s="21" t="s">
        <v>43</v>
      </c>
      <c r="T577" s="2">
        <v>2</v>
      </c>
      <c r="U577" s="16">
        <v>75</v>
      </c>
      <c r="V577" s="34">
        <f t="shared" si="177"/>
        <v>13.992537313432834</v>
      </c>
      <c r="W577" s="23">
        <f t="shared" si="178"/>
        <v>461</v>
      </c>
      <c r="X577" s="35">
        <f t="shared" si="179"/>
        <v>86.007462686567166</v>
      </c>
      <c r="Y577" s="16">
        <v>46</v>
      </c>
      <c r="Z577" s="36">
        <f t="shared" si="180"/>
        <v>8.5820895522388057</v>
      </c>
      <c r="AA577" s="16">
        <f t="shared" si="191"/>
        <v>415</v>
      </c>
      <c r="AB577" s="32">
        <v>10</v>
      </c>
      <c r="AC577" s="26">
        <f t="shared" si="181"/>
        <v>2.4096385542168677</v>
      </c>
      <c r="AD577" s="32">
        <f t="shared" si="182"/>
        <v>405</v>
      </c>
      <c r="AE577" s="20">
        <v>2</v>
      </c>
      <c r="AF577" s="20" t="s">
        <v>42</v>
      </c>
      <c r="AG577" s="27" t="s">
        <v>54</v>
      </c>
      <c r="AH577" s="27">
        <v>2</v>
      </c>
      <c r="AI577" s="21" t="s">
        <v>43</v>
      </c>
      <c r="AJ577" s="16">
        <v>145</v>
      </c>
      <c r="AK577" s="29">
        <f t="shared" si="183"/>
        <v>34.939759036144579</v>
      </c>
      <c r="AL577" s="16">
        <v>28</v>
      </c>
      <c r="AM577" s="16">
        <f t="shared" si="184"/>
        <v>232</v>
      </c>
      <c r="AN577" s="34">
        <f t="shared" si="185"/>
        <v>57.283950617283949</v>
      </c>
    </row>
    <row r="578" spans="1:40" x14ac:dyDescent="0.3">
      <c r="A578" s="15">
        <v>43549</v>
      </c>
      <c r="B578" s="2" t="s">
        <v>216</v>
      </c>
      <c r="C578" s="2">
        <v>21</v>
      </c>
      <c r="D578" s="2" t="s">
        <v>217</v>
      </c>
      <c r="E578" s="15">
        <v>42984</v>
      </c>
      <c r="F578" s="15">
        <f t="shared" si="188"/>
        <v>43151</v>
      </c>
      <c r="G578" s="32">
        <v>4000</v>
      </c>
      <c r="H578" s="32">
        <v>3992</v>
      </c>
      <c r="I578" s="32">
        <f>SUM(G578-H578)</f>
        <v>8</v>
      </c>
      <c r="J578" s="16">
        <v>3992</v>
      </c>
      <c r="K578" s="16" t="s">
        <v>168</v>
      </c>
      <c r="L578" s="33">
        <v>43552</v>
      </c>
      <c r="M578" s="33">
        <f t="shared" si="190"/>
        <v>43580</v>
      </c>
      <c r="N578" s="4">
        <f t="shared" si="175"/>
        <v>81.142857142857139</v>
      </c>
      <c r="O578" s="66" t="s">
        <v>215</v>
      </c>
      <c r="P578" s="19">
        <f t="shared" si="176"/>
        <v>3</v>
      </c>
      <c r="Q578" s="2" t="s">
        <v>94</v>
      </c>
      <c r="R578" s="2" t="s">
        <v>44</v>
      </c>
      <c r="S578" s="28" t="s">
        <v>46</v>
      </c>
      <c r="T578" s="2">
        <v>1</v>
      </c>
      <c r="U578" s="16">
        <v>222</v>
      </c>
      <c r="V578" s="34">
        <f t="shared" si="177"/>
        <v>5.5611222444889776</v>
      </c>
      <c r="W578" s="23">
        <f t="shared" si="178"/>
        <v>3770</v>
      </c>
      <c r="X578" s="35">
        <f t="shared" si="179"/>
        <v>94.438877755511015</v>
      </c>
      <c r="Y578" s="16">
        <v>570</v>
      </c>
      <c r="Z578" s="36">
        <f t="shared" si="180"/>
        <v>14.278557114228457</v>
      </c>
      <c r="AA578" s="16">
        <f t="shared" si="191"/>
        <v>3200</v>
      </c>
      <c r="AB578" s="32">
        <v>178</v>
      </c>
      <c r="AC578" s="26">
        <f t="shared" si="181"/>
        <v>5.5625</v>
      </c>
      <c r="AD578" s="32">
        <f t="shared" si="182"/>
        <v>3022</v>
      </c>
      <c r="AE578" s="20" t="s">
        <v>101</v>
      </c>
      <c r="AF578" s="20" t="s">
        <v>44</v>
      </c>
      <c r="AG578" s="27" t="s">
        <v>45</v>
      </c>
      <c r="AH578" s="27">
        <v>1</v>
      </c>
      <c r="AI578" s="28" t="s">
        <v>46</v>
      </c>
      <c r="AJ578" s="16">
        <v>820</v>
      </c>
      <c r="AK578" s="29">
        <f t="shared" si="183"/>
        <v>25.625</v>
      </c>
      <c r="AL578" s="16">
        <v>53</v>
      </c>
      <c r="AM578" s="16">
        <f t="shared" si="184"/>
        <v>2149</v>
      </c>
      <c r="AN578" s="34">
        <f t="shared" si="185"/>
        <v>71.111846459298476</v>
      </c>
    </row>
    <row r="579" spans="1:40" x14ac:dyDescent="0.3">
      <c r="A579" s="15">
        <v>43703</v>
      </c>
      <c r="B579" s="2" t="s">
        <v>58</v>
      </c>
      <c r="C579" s="2">
        <v>1</v>
      </c>
      <c r="D579" s="2" t="s">
        <v>54</v>
      </c>
      <c r="E579" s="15">
        <v>43137</v>
      </c>
      <c r="F579" s="15">
        <f t="shared" si="188"/>
        <v>43304</v>
      </c>
      <c r="G579" s="32"/>
      <c r="H579" s="32"/>
      <c r="I579" s="32"/>
      <c r="J579" s="16">
        <v>2559</v>
      </c>
      <c r="K579" s="16" t="s">
        <v>92</v>
      </c>
      <c r="L579" s="33">
        <v>43706</v>
      </c>
      <c r="M579" s="33">
        <f t="shared" si="190"/>
        <v>43734</v>
      </c>
      <c r="N579" s="4">
        <f t="shared" si="175"/>
        <v>81.285714285714292</v>
      </c>
      <c r="O579" s="66" t="s">
        <v>215</v>
      </c>
      <c r="P579" s="19">
        <f t="shared" si="176"/>
        <v>3</v>
      </c>
      <c r="Q579" s="2" t="s">
        <v>224</v>
      </c>
      <c r="R579" s="2" t="s">
        <v>44</v>
      </c>
      <c r="S579" s="28" t="s">
        <v>46</v>
      </c>
      <c r="T579" s="2">
        <v>1</v>
      </c>
      <c r="U579" s="16">
        <v>170</v>
      </c>
      <c r="V579" s="34">
        <f t="shared" si="177"/>
        <v>6.6432200078155539</v>
      </c>
      <c r="W579" s="23">
        <f t="shared" si="178"/>
        <v>2389</v>
      </c>
      <c r="X579" s="35">
        <f t="shared" si="179"/>
        <v>93.356779992184443</v>
      </c>
      <c r="Y579" s="16">
        <v>223</v>
      </c>
      <c r="Z579" s="36">
        <f t="shared" si="180"/>
        <v>8.7143415396639305</v>
      </c>
      <c r="AA579" s="16">
        <f t="shared" si="191"/>
        <v>2166</v>
      </c>
      <c r="AB579" s="32">
        <v>154</v>
      </c>
      <c r="AC579" s="26">
        <f t="shared" si="181"/>
        <v>7.1098799630655583</v>
      </c>
      <c r="AD579" s="32">
        <f t="shared" si="182"/>
        <v>2012</v>
      </c>
      <c r="AE579" s="20">
        <v>5</v>
      </c>
      <c r="AF579" s="20" t="s">
        <v>44</v>
      </c>
      <c r="AG579" s="27" t="s">
        <v>45</v>
      </c>
      <c r="AH579" s="27">
        <v>1</v>
      </c>
      <c r="AI579" s="28" t="s">
        <v>46</v>
      </c>
      <c r="AJ579" s="16">
        <v>205</v>
      </c>
      <c r="AK579" s="29">
        <f t="shared" si="183"/>
        <v>9.4644506001846729</v>
      </c>
      <c r="AL579" s="16">
        <v>43</v>
      </c>
      <c r="AM579" s="16">
        <f t="shared" si="184"/>
        <v>1764</v>
      </c>
      <c r="AN579" s="34">
        <f t="shared" si="185"/>
        <v>87.673956262425449</v>
      </c>
    </row>
    <row r="580" spans="1:40" x14ac:dyDescent="0.3">
      <c r="A580" s="15">
        <v>43693</v>
      </c>
      <c r="B580" s="2" t="s">
        <v>182</v>
      </c>
      <c r="C580" s="2">
        <v>3</v>
      </c>
      <c r="D580" s="2" t="s">
        <v>45</v>
      </c>
      <c r="E580" s="15">
        <v>43126</v>
      </c>
      <c r="F580" s="15">
        <f t="shared" si="188"/>
        <v>43293</v>
      </c>
      <c r="G580" s="32">
        <v>5500</v>
      </c>
      <c r="H580" s="32">
        <v>5458</v>
      </c>
      <c r="I580" s="32">
        <f t="shared" ref="I580:I601" si="192">SUM(G580-H580)</f>
        <v>42</v>
      </c>
      <c r="J580" s="16">
        <v>5458</v>
      </c>
      <c r="K580" s="16">
        <v>38</v>
      </c>
      <c r="L580" s="33">
        <v>43697</v>
      </c>
      <c r="M580" s="33">
        <f t="shared" si="190"/>
        <v>43725</v>
      </c>
      <c r="N580" s="4">
        <f t="shared" si="175"/>
        <v>81.571428571428569</v>
      </c>
      <c r="O580" s="66" t="s">
        <v>215</v>
      </c>
      <c r="P580" s="19">
        <f t="shared" si="176"/>
        <v>4</v>
      </c>
      <c r="Q580" s="2">
        <v>8</v>
      </c>
      <c r="R580" s="2" t="s">
        <v>42</v>
      </c>
      <c r="S580" s="21" t="s">
        <v>43</v>
      </c>
      <c r="T580" s="2">
        <v>2</v>
      </c>
      <c r="U580" s="16">
        <v>440</v>
      </c>
      <c r="V580" s="34">
        <f t="shared" si="177"/>
        <v>8.0615610113594727</v>
      </c>
      <c r="W580" s="23">
        <f t="shared" si="178"/>
        <v>5018</v>
      </c>
      <c r="X580" s="35">
        <f t="shared" si="179"/>
        <v>91.938438988640527</v>
      </c>
      <c r="Y580" s="16">
        <v>472</v>
      </c>
      <c r="Z580" s="36">
        <f t="shared" si="180"/>
        <v>8.6478563576401619</v>
      </c>
      <c r="AA580" s="16">
        <f t="shared" si="191"/>
        <v>4546</v>
      </c>
      <c r="AB580" s="32">
        <v>285</v>
      </c>
      <c r="AC580" s="26">
        <f t="shared" si="181"/>
        <v>6.269247690277167</v>
      </c>
      <c r="AD580" s="32">
        <f t="shared" si="182"/>
        <v>4261</v>
      </c>
      <c r="AE580" s="20">
        <v>4</v>
      </c>
      <c r="AF580" s="20" t="s">
        <v>42</v>
      </c>
      <c r="AG580" s="27" t="s">
        <v>54</v>
      </c>
      <c r="AH580" s="27">
        <v>2</v>
      </c>
      <c r="AI580" s="21" t="s">
        <v>43</v>
      </c>
      <c r="AJ580" s="16">
        <v>766</v>
      </c>
      <c r="AK580" s="29">
        <f t="shared" si="183"/>
        <v>16.849978002639684</v>
      </c>
      <c r="AL580" s="16">
        <v>167</v>
      </c>
      <c r="AM580" s="16">
        <f t="shared" si="184"/>
        <v>3328</v>
      </c>
      <c r="AN580" s="34">
        <f t="shared" si="185"/>
        <v>78.103731518422904</v>
      </c>
    </row>
    <row r="581" spans="1:40" x14ac:dyDescent="0.3">
      <c r="A581" s="15">
        <v>43696</v>
      </c>
      <c r="B581" s="2" t="s">
        <v>182</v>
      </c>
      <c r="C581" s="2">
        <v>3</v>
      </c>
      <c r="D581" s="2" t="s">
        <v>45</v>
      </c>
      <c r="E581" s="15">
        <v>43126</v>
      </c>
      <c r="F581" s="15">
        <f t="shared" si="188"/>
        <v>43293</v>
      </c>
      <c r="G581" s="32">
        <v>3700</v>
      </c>
      <c r="H581" s="32">
        <v>3679</v>
      </c>
      <c r="I581" s="32">
        <f t="shared" si="192"/>
        <v>21</v>
      </c>
      <c r="J581" s="16">
        <v>3679</v>
      </c>
      <c r="K581" s="16" t="s">
        <v>79</v>
      </c>
      <c r="L581" s="33">
        <v>43699</v>
      </c>
      <c r="M581" s="33">
        <f t="shared" si="190"/>
        <v>43727</v>
      </c>
      <c r="N581" s="4">
        <f t="shared" si="175"/>
        <v>81.857142857142861</v>
      </c>
      <c r="O581" s="66" t="s">
        <v>215</v>
      </c>
      <c r="P581" s="19">
        <f t="shared" si="176"/>
        <v>3</v>
      </c>
      <c r="Q581" s="2">
        <v>2</v>
      </c>
      <c r="R581" s="2" t="s">
        <v>44</v>
      </c>
      <c r="S581" s="28" t="s">
        <v>46</v>
      </c>
      <c r="T581" s="2">
        <v>1</v>
      </c>
      <c r="U581" s="16">
        <v>262</v>
      </c>
      <c r="V581" s="34">
        <f t="shared" si="177"/>
        <v>7.1215004077194886</v>
      </c>
      <c r="W581" s="23">
        <f t="shared" si="178"/>
        <v>3417</v>
      </c>
      <c r="X581" s="35">
        <f t="shared" si="179"/>
        <v>92.878499592280505</v>
      </c>
      <c r="Y581" s="16">
        <v>387</v>
      </c>
      <c r="Z581" s="36">
        <f t="shared" si="180"/>
        <v>10.519162815982604</v>
      </c>
      <c r="AA581" s="16">
        <f t="shared" si="191"/>
        <v>3030</v>
      </c>
      <c r="AB581" s="32">
        <v>289</v>
      </c>
      <c r="AC581" s="26">
        <f t="shared" si="181"/>
        <v>9.5379537953795381</v>
      </c>
      <c r="AD581" s="32">
        <f t="shared" si="182"/>
        <v>2741</v>
      </c>
      <c r="AE581" s="20">
        <v>5</v>
      </c>
      <c r="AF581" s="20" t="s">
        <v>44</v>
      </c>
      <c r="AG581" s="27" t="s">
        <v>45</v>
      </c>
      <c r="AH581" s="27">
        <v>1</v>
      </c>
      <c r="AI581" s="28" t="s">
        <v>46</v>
      </c>
      <c r="AJ581" s="16">
        <v>498</v>
      </c>
      <c r="AK581" s="29">
        <f t="shared" si="183"/>
        <v>16.435643564356436</v>
      </c>
      <c r="AL581" s="16">
        <v>99</v>
      </c>
      <c r="AM581" s="16">
        <f t="shared" si="184"/>
        <v>2144</v>
      </c>
      <c r="AN581" s="34">
        <f t="shared" si="185"/>
        <v>78.21962787303903</v>
      </c>
    </row>
    <row r="582" spans="1:40" x14ac:dyDescent="0.3">
      <c r="A582" s="15">
        <v>43556</v>
      </c>
      <c r="B582" s="2" t="s">
        <v>216</v>
      </c>
      <c r="C582" s="2">
        <v>21</v>
      </c>
      <c r="D582" s="2" t="s">
        <v>217</v>
      </c>
      <c r="E582" s="15">
        <v>42984</v>
      </c>
      <c r="F582" s="15">
        <f t="shared" si="188"/>
        <v>43151</v>
      </c>
      <c r="G582" s="32">
        <v>4800</v>
      </c>
      <c r="H582" s="32">
        <v>4786</v>
      </c>
      <c r="I582" s="32">
        <f t="shared" si="192"/>
        <v>14</v>
      </c>
      <c r="J582" s="16">
        <v>4786</v>
      </c>
      <c r="K582" s="16">
        <v>18</v>
      </c>
      <c r="L582" s="33">
        <v>43557</v>
      </c>
      <c r="M582" s="33">
        <f t="shared" si="190"/>
        <v>43585</v>
      </c>
      <c r="N582" s="4">
        <f t="shared" si="175"/>
        <v>81.857142857142861</v>
      </c>
      <c r="O582" s="66" t="s">
        <v>215</v>
      </c>
      <c r="P582" s="19">
        <f t="shared" si="176"/>
        <v>1</v>
      </c>
      <c r="Q582" s="2" t="s">
        <v>225</v>
      </c>
      <c r="R582" s="2" t="s">
        <v>44</v>
      </c>
      <c r="S582" s="28" t="s">
        <v>46</v>
      </c>
      <c r="T582" s="2">
        <v>1</v>
      </c>
      <c r="U582" s="16">
        <v>202</v>
      </c>
      <c r="V582" s="34">
        <f t="shared" si="177"/>
        <v>4.2206435436690342</v>
      </c>
      <c r="W582" s="23">
        <f t="shared" si="178"/>
        <v>4584</v>
      </c>
      <c r="X582" s="35">
        <f t="shared" si="179"/>
        <v>95.779356456330973</v>
      </c>
      <c r="Y582" s="16">
        <v>537</v>
      </c>
      <c r="Z582" s="36">
        <f t="shared" si="180"/>
        <v>11.220225658169662</v>
      </c>
      <c r="AA582" s="16">
        <f t="shared" si="191"/>
        <v>4047</v>
      </c>
      <c r="AB582" s="32">
        <v>197</v>
      </c>
      <c r="AC582" s="26">
        <f t="shared" si="181"/>
        <v>4.8678033110946384</v>
      </c>
      <c r="AD582" s="32">
        <f t="shared" si="182"/>
        <v>3850</v>
      </c>
      <c r="AE582" s="20">
        <v>3</v>
      </c>
      <c r="AF582" s="20" t="s">
        <v>42</v>
      </c>
      <c r="AG582" s="27" t="s">
        <v>54</v>
      </c>
      <c r="AH582" s="27">
        <v>2</v>
      </c>
      <c r="AI582" s="21" t="s">
        <v>43</v>
      </c>
      <c r="AJ582" s="16">
        <v>1227</v>
      </c>
      <c r="AK582" s="29">
        <f t="shared" si="183"/>
        <v>30.318754633061527</v>
      </c>
      <c r="AL582" s="16">
        <v>83</v>
      </c>
      <c r="AM582" s="16">
        <f t="shared" si="184"/>
        <v>2540</v>
      </c>
      <c r="AN582" s="34">
        <f t="shared" si="185"/>
        <v>65.974025974025977</v>
      </c>
    </row>
    <row r="583" spans="1:40" x14ac:dyDescent="0.3">
      <c r="A583" s="15">
        <v>43700</v>
      </c>
      <c r="B583" s="2" t="s">
        <v>182</v>
      </c>
      <c r="C583" s="2">
        <v>3</v>
      </c>
      <c r="D583" s="2" t="s">
        <v>45</v>
      </c>
      <c r="E583" s="15">
        <v>43126</v>
      </c>
      <c r="F583" s="15">
        <f t="shared" si="188"/>
        <v>43293</v>
      </c>
      <c r="G583" s="32">
        <v>3700</v>
      </c>
      <c r="H583" s="32">
        <v>3690</v>
      </c>
      <c r="I583" s="32">
        <f t="shared" si="192"/>
        <v>10</v>
      </c>
      <c r="J583" s="16">
        <v>3690</v>
      </c>
      <c r="K583" s="16">
        <v>39</v>
      </c>
      <c r="L583" s="33">
        <v>43704</v>
      </c>
      <c r="M583" s="33">
        <f t="shared" si="190"/>
        <v>43732</v>
      </c>
      <c r="N583" s="4">
        <f t="shared" si="175"/>
        <v>82.571428571428569</v>
      </c>
      <c r="O583" s="66" t="s">
        <v>215</v>
      </c>
      <c r="P583" s="19">
        <f t="shared" si="176"/>
        <v>4</v>
      </c>
      <c r="Q583" s="2">
        <v>8</v>
      </c>
      <c r="R583" s="2" t="s">
        <v>42</v>
      </c>
      <c r="S583" s="21" t="s">
        <v>43</v>
      </c>
      <c r="T583" s="2">
        <v>2</v>
      </c>
      <c r="U583" s="16">
        <v>294</v>
      </c>
      <c r="V583" s="34">
        <f t="shared" si="177"/>
        <v>7.9674796747967482</v>
      </c>
      <c r="W583" s="23">
        <f t="shared" si="178"/>
        <v>3396</v>
      </c>
      <c r="X583" s="35">
        <f t="shared" si="179"/>
        <v>92.032520325203251</v>
      </c>
      <c r="Y583" s="16">
        <v>546</v>
      </c>
      <c r="Z583" s="36">
        <f t="shared" si="180"/>
        <v>14.796747967479677</v>
      </c>
      <c r="AA583" s="16">
        <f t="shared" si="191"/>
        <v>2850</v>
      </c>
      <c r="AB583" s="32">
        <v>290</v>
      </c>
      <c r="AC583" s="26">
        <f t="shared" si="181"/>
        <v>10.175438596491228</v>
      </c>
      <c r="AD583" s="32">
        <f t="shared" si="182"/>
        <v>2560</v>
      </c>
      <c r="AE583" s="20" t="s">
        <v>69</v>
      </c>
      <c r="AF583" s="20" t="s">
        <v>42</v>
      </c>
      <c r="AG583" s="27" t="s">
        <v>54</v>
      </c>
      <c r="AH583" s="27">
        <v>2</v>
      </c>
      <c r="AI583" s="21" t="s">
        <v>43</v>
      </c>
      <c r="AJ583" s="16">
        <v>613</v>
      </c>
      <c r="AK583" s="29">
        <f t="shared" si="183"/>
        <v>21.508771929824562</v>
      </c>
      <c r="AL583" s="16">
        <v>184</v>
      </c>
      <c r="AM583" s="16">
        <f t="shared" si="184"/>
        <v>1763</v>
      </c>
      <c r="AN583" s="34">
        <f t="shared" si="185"/>
        <v>68.8671875</v>
      </c>
    </row>
    <row r="584" spans="1:40" x14ac:dyDescent="0.3">
      <c r="A584" s="15">
        <v>43745</v>
      </c>
      <c r="B584" s="30" t="s">
        <v>172</v>
      </c>
      <c r="C584" s="2">
        <v>8</v>
      </c>
      <c r="D584" s="2" t="s">
        <v>48</v>
      </c>
      <c r="E584" s="15">
        <v>43168</v>
      </c>
      <c r="F584" s="15">
        <f t="shared" si="188"/>
        <v>43335</v>
      </c>
      <c r="G584" s="32">
        <v>2610</v>
      </c>
      <c r="H584" s="32">
        <v>2590</v>
      </c>
      <c r="I584" s="32">
        <f t="shared" si="192"/>
        <v>20</v>
      </c>
      <c r="J584" s="16">
        <v>2590</v>
      </c>
      <c r="K584" s="16">
        <v>45</v>
      </c>
      <c r="L584" s="15">
        <v>43746</v>
      </c>
      <c r="M584" s="15">
        <f t="shared" si="190"/>
        <v>43774</v>
      </c>
      <c r="N584" s="4">
        <f t="shared" si="175"/>
        <v>82.571428571428569</v>
      </c>
      <c r="O584" s="66" t="s">
        <v>215</v>
      </c>
      <c r="P584" s="19">
        <f t="shared" si="176"/>
        <v>1</v>
      </c>
      <c r="Q584" s="2">
        <v>9</v>
      </c>
      <c r="R584" s="20" t="s">
        <v>42</v>
      </c>
      <c r="S584" s="21" t="s">
        <v>43</v>
      </c>
      <c r="T584" s="2">
        <v>2</v>
      </c>
      <c r="U584" s="16">
        <v>359</v>
      </c>
      <c r="V584" s="22">
        <f t="shared" si="177"/>
        <v>13.861003861003862</v>
      </c>
      <c r="W584" s="23">
        <f t="shared" si="178"/>
        <v>2231</v>
      </c>
      <c r="X584" s="24">
        <f t="shared" si="179"/>
        <v>86.138996138996134</v>
      </c>
      <c r="Y584" s="16">
        <v>494</v>
      </c>
      <c r="Z584" s="25">
        <f t="shared" si="180"/>
        <v>19.073359073359072</v>
      </c>
      <c r="AA584" s="17">
        <f t="shared" si="191"/>
        <v>1737</v>
      </c>
      <c r="AB584" s="16">
        <v>128</v>
      </c>
      <c r="AC584" s="26">
        <f t="shared" si="181"/>
        <v>7.3690270581462292</v>
      </c>
      <c r="AD584" s="17">
        <f t="shared" si="182"/>
        <v>1609</v>
      </c>
      <c r="AE584" s="20">
        <v>3</v>
      </c>
      <c r="AF584" s="20" t="s">
        <v>44</v>
      </c>
      <c r="AG584" s="27" t="s">
        <v>45</v>
      </c>
      <c r="AH584" s="27">
        <v>1</v>
      </c>
      <c r="AI584" s="28" t="s">
        <v>46</v>
      </c>
      <c r="AJ584" s="16">
        <v>354</v>
      </c>
      <c r="AK584" s="29">
        <f t="shared" si="183"/>
        <v>20.379965457685664</v>
      </c>
      <c r="AL584" s="16">
        <v>94</v>
      </c>
      <c r="AM584" s="17">
        <f t="shared" si="184"/>
        <v>1161</v>
      </c>
      <c r="AN584" s="22">
        <f t="shared" si="185"/>
        <v>72.156619018023619</v>
      </c>
    </row>
    <row r="585" spans="1:40" x14ac:dyDescent="0.3">
      <c r="A585" s="15">
        <v>43703</v>
      </c>
      <c r="B585" s="2" t="s">
        <v>182</v>
      </c>
      <c r="C585" s="2">
        <v>3</v>
      </c>
      <c r="D585" s="2" t="s">
        <v>45</v>
      </c>
      <c r="E585" s="15">
        <v>43126</v>
      </c>
      <c r="F585" s="15">
        <f t="shared" si="188"/>
        <v>43293</v>
      </c>
      <c r="G585" s="32">
        <v>2400</v>
      </c>
      <c r="H585" s="32">
        <v>2383</v>
      </c>
      <c r="I585" s="67">
        <f t="shared" si="192"/>
        <v>17</v>
      </c>
      <c r="J585" s="16">
        <v>2383</v>
      </c>
      <c r="K585" s="16" t="s">
        <v>92</v>
      </c>
      <c r="L585" s="33">
        <v>43706</v>
      </c>
      <c r="M585" s="33">
        <f t="shared" si="190"/>
        <v>43734</v>
      </c>
      <c r="N585" s="4">
        <f t="shared" si="175"/>
        <v>82.857142857142861</v>
      </c>
      <c r="O585" s="66" t="s">
        <v>215</v>
      </c>
      <c r="P585" s="19">
        <f t="shared" si="176"/>
        <v>3</v>
      </c>
      <c r="Q585" s="2" t="s">
        <v>197</v>
      </c>
      <c r="R585" s="2" t="s">
        <v>44</v>
      </c>
      <c r="S585" s="28" t="s">
        <v>46</v>
      </c>
      <c r="T585" s="2">
        <v>1</v>
      </c>
      <c r="U585" s="16">
        <v>190</v>
      </c>
      <c r="V585" s="34">
        <f t="shared" si="177"/>
        <v>7.9731430969366341</v>
      </c>
      <c r="W585" s="23">
        <f t="shared" si="178"/>
        <v>2193</v>
      </c>
      <c r="X585" s="35">
        <f t="shared" si="179"/>
        <v>92.026856903063376</v>
      </c>
      <c r="Y585" s="16">
        <v>329</v>
      </c>
      <c r="Z585" s="36">
        <f t="shared" si="180"/>
        <v>13.80612673101133</v>
      </c>
      <c r="AA585" s="16">
        <f t="shared" si="191"/>
        <v>1864</v>
      </c>
      <c r="AB585" s="32">
        <v>244</v>
      </c>
      <c r="AC585" s="26">
        <f t="shared" si="181"/>
        <v>13.090128755364807</v>
      </c>
      <c r="AD585" s="32">
        <f t="shared" si="182"/>
        <v>1620</v>
      </c>
      <c r="AE585" s="20">
        <v>5</v>
      </c>
      <c r="AF585" s="20" t="s">
        <v>44</v>
      </c>
      <c r="AG585" s="27" t="s">
        <v>45</v>
      </c>
      <c r="AH585" s="27">
        <v>1</v>
      </c>
      <c r="AI585" s="28" t="s">
        <v>46</v>
      </c>
      <c r="AJ585" s="16">
        <v>183</v>
      </c>
      <c r="AK585" s="29">
        <f t="shared" si="183"/>
        <v>9.8175965665236049</v>
      </c>
      <c r="AL585" s="16">
        <v>50</v>
      </c>
      <c r="AM585" s="16">
        <f t="shared" si="184"/>
        <v>1387</v>
      </c>
      <c r="AN585" s="34">
        <f t="shared" si="185"/>
        <v>85.617283950617278</v>
      </c>
    </row>
    <row r="586" spans="1:40" ht="24" x14ac:dyDescent="0.3">
      <c r="A586" s="15">
        <v>43738</v>
      </c>
      <c r="B586" s="30" t="s">
        <v>186</v>
      </c>
      <c r="C586" s="30">
        <v>12</v>
      </c>
      <c r="D586" s="30" t="s">
        <v>187</v>
      </c>
      <c r="E586" s="31">
        <v>43161</v>
      </c>
      <c r="F586" s="15">
        <f t="shared" si="188"/>
        <v>43328</v>
      </c>
      <c r="G586" s="32">
        <v>15000</v>
      </c>
      <c r="H586" s="32">
        <v>15000</v>
      </c>
      <c r="I586" s="32">
        <f t="shared" si="192"/>
        <v>0</v>
      </c>
      <c r="J586" s="16">
        <v>15000</v>
      </c>
      <c r="K586" s="16" t="s">
        <v>170</v>
      </c>
      <c r="L586" s="15">
        <v>43741</v>
      </c>
      <c r="M586" s="15">
        <f t="shared" si="190"/>
        <v>43769</v>
      </c>
      <c r="N586" s="4">
        <f t="shared" si="175"/>
        <v>82.857142857142861</v>
      </c>
      <c r="O586" s="66" t="s">
        <v>215</v>
      </c>
      <c r="P586" s="19">
        <f t="shared" si="176"/>
        <v>3</v>
      </c>
      <c r="Q586" s="2">
        <v>2.2999999999999998</v>
      </c>
      <c r="R586" s="2" t="s">
        <v>44</v>
      </c>
      <c r="S586" s="28" t="s">
        <v>46</v>
      </c>
      <c r="T586" s="2">
        <v>1</v>
      </c>
      <c r="U586" s="16">
        <v>777</v>
      </c>
      <c r="V586" s="22">
        <f t="shared" si="177"/>
        <v>5.18</v>
      </c>
      <c r="W586" s="23">
        <f t="shared" si="178"/>
        <v>14223</v>
      </c>
      <c r="X586" s="24">
        <f t="shared" si="179"/>
        <v>94.820000000000007</v>
      </c>
      <c r="Y586" s="16">
        <v>855</v>
      </c>
      <c r="Z586" s="25">
        <f t="shared" si="180"/>
        <v>5.7</v>
      </c>
      <c r="AA586" s="17">
        <f t="shared" si="191"/>
        <v>13368</v>
      </c>
      <c r="AB586" s="16">
        <v>374</v>
      </c>
      <c r="AC586" s="26">
        <f t="shared" si="181"/>
        <v>2.7977259126271692</v>
      </c>
      <c r="AD586" s="17">
        <f t="shared" si="182"/>
        <v>12994</v>
      </c>
      <c r="AE586" s="20">
        <v>5.6</v>
      </c>
      <c r="AF586" s="20" t="s">
        <v>53</v>
      </c>
      <c r="AG586" s="17" t="s">
        <v>54</v>
      </c>
      <c r="AH586" s="27">
        <v>3</v>
      </c>
      <c r="AI586" s="21" t="s">
        <v>55</v>
      </c>
      <c r="AJ586" s="16">
        <v>2555</v>
      </c>
      <c r="AK586" s="29">
        <f t="shared" si="183"/>
        <v>19.112806702573309</v>
      </c>
      <c r="AL586" s="16">
        <v>239</v>
      </c>
      <c r="AM586" s="17">
        <f t="shared" si="184"/>
        <v>10200</v>
      </c>
      <c r="AN586" s="22">
        <f t="shared" si="185"/>
        <v>78.497768200708023</v>
      </c>
    </row>
    <row r="587" spans="1:40" x14ac:dyDescent="0.3">
      <c r="A587" s="15">
        <v>43563</v>
      </c>
      <c r="B587" s="2" t="s">
        <v>216</v>
      </c>
      <c r="C587" s="2">
        <v>21</v>
      </c>
      <c r="D587" s="2" t="s">
        <v>217</v>
      </c>
      <c r="E587" s="15">
        <v>42984</v>
      </c>
      <c r="F587" s="15">
        <f t="shared" si="188"/>
        <v>43151</v>
      </c>
      <c r="G587" s="32">
        <v>6000</v>
      </c>
      <c r="H587" s="32">
        <v>5984</v>
      </c>
      <c r="I587" s="32">
        <f t="shared" si="192"/>
        <v>16</v>
      </c>
      <c r="J587" s="16">
        <v>5537</v>
      </c>
      <c r="K587" s="16" t="s">
        <v>93</v>
      </c>
      <c r="L587" s="33">
        <v>43566</v>
      </c>
      <c r="M587" s="33">
        <f t="shared" si="190"/>
        <v>43594</v>
      </c>
      <c r="N587" s="4">
        <f t="shared" si="175"/>
        <v>83.142857142857139</v>
      </c>
      <c r="O587" s="66" t="s">
        <v>215</v>
      </c>
      <c r="P587" s="19">
        <f t="shared" si="176"/>
        <v>3</v>
      </c>
      <c r="Q587" s="2" t="s">
        <v>226</v>
      </c>
      <c r="R587" s="2" t="s">
        <v>44</v>
      </c>
      <c r="S587" s="28" t="s">
        <v>46</v>
      </c>
      <c r="T587" s="2">
        <v>1</v>
      </c>
      <c r="U587" s="16">
        <v>257</v>
      </c>
      <c r="V587" s="34">
        <f t="shared" si="177"/>
        <v>4.641502618746614</v>
      </c>
      <c r="W587" s="23">
        <f t="shared" si="178"/>
        <v>5280</v>
      </c>
      <c r="X587" s="35">
        <f t="shared" si="179"/>
        <v>95.358497381253386</v>
      </c>
      <c r="Y587" s="16">
        <v>408</v>
      </c>
      <c r="Z587" s="36">
        <f t="shared" si="180"/>
        <v>7.3686111612786709</v>
      </c>
      <c r="AA587" s="16">
        <f t="shared" si="191"/>
        <v>4872</v>
      </c>
      <c r="AB587" s="32">
        <v>437</v>
      </c>
      <c r="AC587" s="26">
        <f t="shared" si="181"/>
        <v>8.9696223316912977</v>
      </c>
      <c r="AD587" s="32">
        <f t="shared" si="182"/>
        <v>4435</v>
      </c>
      <c r="AE587" s="20">
        <v>5</v>
      </c>
      <c r="AF587" s="20" t="s">
        <v>44</v>
      </c>
      <c r="AG587" s="27" t="s">
        <v>45</v>
      </c>
      <c r="AH587" s="27">
        <v>1</v>
      </c>
      <c r="AI587" s="28" t="s">
        <v>46</v>
      </c>
      <c r="AJ587" s="16">
        <v>869</v>
      </c>
      <c r="AK587" s="29">
        <f t="shared" si="183"/>
        <v>17.836617405582924</v>
      </c>
      <c r="AL587" s="16">
        <v>110</v>
      </c>
      <c r="AM587" s="16">
        <f t="shared" si="184"/>
        <v>3456</v>
      </c>
      <c r="AN587" s="34">
        <f t="shared" si="185"/>
        <v>77.925591882750851</v>
      </c>
    </row>
    <row r="588" spans="1:40" x14ac:dyDescent="0.3">
      <c r="A588" s="15">
        <v>43710</v>
      </c>
      <c r="B588" s="2" t="s">
        <v>182</v>
      </c>
      <c r="C588" s="2">
        <v>3</v>
      </c>
      <c r="D588" s="2" t="s">
        <v>45</v>
      </c>
      <c r="E588" s="15">
        <v>43126</v>
      </c>
      <c r="F588" s="15">
        <f t="shared" si="188"/>
        <v>43293</v>
      </c>
      <c r="G588" s="32">
        <v>1000</v>
      </c>
      <c r="H588" s="32">
        <v>996</v>
      </c>
      <c r="I588" s="32">
        <f t="shared" si="192"/>
        <v>4</v>
      </c>
      <c r="J588" s="16">
        <v>996</v>
      </c>
      <c r="K588" s="16">
        <v>40</v>
      </c>
      <c r="L588" s="33">
        <v>43711</v>
      </c>
      <c r="M588" s="33">
        <f t="shared" si="190"/>
        <v>43739</v>
      </c>
      <c r="N588" s="4">
        <f t="shared" si="175"/>
        <v>83.571428571428569</v>
      </c>
      <c r="O588" s="66" t="s">
        <v>215</v>
      </c>
      <c r="P588" s="19">
        <f t="shared" si="176"/>
        <v>1</v>
      </c>
      <c r="Q588" s="2">
        <v>7</v>
      </c>
      <c r="R588" s="2" t="s">
        <v>42</v>
      </c>
      <c r="S588" s="21" t="s">
        <v>43</v>
      </c>
      <c r="T588" s="2">
        <v>2</v>
      </c>
      <c r="U588" s="16">
        <v>110</v>
      </c>
      <c r="V588" s="34">
        <f t="shared" si="177"/>
        <v>11.04417670682731</v>
      </c>
      <c r="W588" s="23">
        <f t="shared" si="178"/>
        <v>886</v>
      </c>
      <c r="X588" s="35">
        <f t="shared" si="179"/>
        <v>88.955823293172685</v>
      </c>
      <c r="Y588" s="16">
        <v>167</v>
      </c>
      <c r="Z588" s="36">
        <f t="shared" si="180"/>
        <v>16.76706827309237</v>
      </c>
      <c r="AA588" s="16">
        <f t="shared" si="191"/>
        <v>719</v>
      </c>
      <c r="AB588" s="16">
        <v>70</v>
      </c>
      <c r="AC588" s="26">
        <f t="shared" si="181"/>
        <v>9.7357440890125169</v>
      </c>
      <c r="AD588" s="16">
        <f t="shared" si="182"/>
        <v>649</v>
      </c>
      <c r="AE588" s="20">
        <v>1</v>
      </c>
      <c r="AF588" s="20" t="s">
        <v>42</v>
      </c>
      <c r="AG588" s="27" t="s">
        <v>54</v>
      </c>
      <c r="AH588" s="27">
        <v>2</v>
      </c>
      <c r="AI588" s="21" t="s">
        <v>43</v>
      </c>
      <c r="AJ588" s="16">
        <v>133</v>
      </c>
      <c r="AK588" s="29">
        <f t="shared" si="183"/>
        <v>18.497913769123784</v>
      </c>
      <c r="AL588" s="16">
        <v>20</v>
      </c>
      <c r="AM588" s="16">
        <f t="shared" si="184"/>
        <v>496</v>
      </c>
      <c r="AN588" s="34">
        <f t="shared" si="185"/>
        <v>76.425269645608623</v>
      </c>
    </row>
    <row r="589" spans="1:40" x14ac:dyDescent="0.3">
      <c r="A589" s="15">
        <v>43707</v>
      </c>
      <c r="B589" s="2" t="s">
        <v>182</v>
      </c>
      <c r="C589" s="2">
        <v>3</v>
      </c>
      <c r="D589" s="2" t="s">
        <v>45</v>
      </c>
      <c r="E589" s="15">
        <v>43126</v>
      </c>
      <c r="F589" s="15">
        <f t="shared" si="188"/>
        <v>43293</v>
      </c>
      <c r="G589" s="32">
        <v>1800</v>
      </c>
      <c r="H589" s="32">
        <v>1774</v>
      </c>
      <c r="I589" s="32">
        <f t="shared" si="192"/>
        <v>26</v>
      </c>
      <c r="J589" s="16">
        <v>1774</v>
      </c>
      <c r="K589" s="16">
        <v>40</v>
      </c>
      <c r="L589" s="33">
        <v>43711</v>
      </c>
      <c r="M589" s="33">
        <f t="shared" si="190"/>
        <v>43739</v>
      </c>
      <c r="N589" s="4">
        <f t="shared" si="175"/>
        <v>83.571428571428569</v>
      </c>
      <c r="O589" s="66" t="s">
        <v>215</v>
      </c>
      <c r="P589" s="19">
        <f t="shared" si="176"/>
        <v>4</v>
      </c>
      <c r="Q589" s="2">
        <v>8</v>
      </c>
      <c r="R589" s="2" t="s">
        <v>42</v>
      </c>
      <c r="S589" s="21" t="s">
        <v>43</v>
      </c>
      <c r="T589" s="2">
        <v>2</v>
      </c>
      <c r="U589" s="16">
        <v>138</v>
      </c>
      <c r="V589" s="34">
        <f t="shared" si="177"/>
        <v>7.7790304396843295</v>
      </c>
      <c r="W589" s="23">
        <f t="shared" si="178"/>
        <v>1636</v>
      </c>
      <c r="X589" s="35">
        <f t="shared" si="179"/>
        <v>92.220969560315666</v>
      </c>
      <c r="Y589" s="16">
        <v>417</v>
      </c>
      <c r="Z589" s="36">
        <f t="shared" si="180"/>
        <v>23.50620067643743</v>
      </c>
      <c r="AA589" s="16">
        <f t="shared" si="191"/>
        <v>1219</v>
      </c>
      <c r="AB589" s="32">
        <v>58</v>
      </c>
      <c r="AC589" s="26">
        <f t="shared" si="181"/>
        <v>4.7579983593109105</v>
      </c>
      <c r="AD589" s="32">
        <f t="shared" si="182"/>
        <v>1161</v>
      </c>
      <c r="AE589" s="20">
        <v>1</v>
      </c>
      <c r="AF589" s="20" t="s">
        <v>42</v>
      </c>
      <c r="AG589" s="27" t="s">
        <v>54</v>
      </c>
      <c r="AH589" s="27">
        <v>2</v>
      </c>
      <c r="AI589" s="21" t="s">
        <v>43</v>
      </c>
      <c r="AJ589" s="16">
        <v>351</v>
      </c>
      <c r="AK589" s="29">
        <f t="shared" si="183"/>
        <v>28.794093519278096</v>
      </c>
      <c r="AL589" s="16">
        <v>76</v>
      </c>
      <c r="AM589" s="16">
        <f t="shared" si="184"/>
        <v>734</v>
      </c>
      <c r="AN589" s="34">
        <f t="shared" si="185"/>
        <v>63.221360895779497</v>
      </c>
    </row>
    <row r="590" spans="1:40" x14ac:dyDescent="0.3">
      <c r="A590" s="15">
        <v>43745</v>
      </c>
      <c r="B590" s="30" t="s">
        <v>186</v>
      </c>
      <c r="C590" s="30">
        <v>12</v>
      </c>
      <c r="D590" s="30" t="s">
        <v>187</v>
      </c>
      <c r="E590" s="31">
        <v>43161</v>
      </c>
      <c r="F590" s="15">
        <f t="shared" si="188"/>
        <v>43328</v>
      </c>
      <c r="G590" s="32">
        <v>16000</v>
      </c>
      <c r="H590" s="32">
        <v>16000</v>
      </c>
      <c r="I590" s="32">
        <f t="shared" si="192"/>
        <v>0</v>
      </c>
      <c r="J590" s="16">
        <v>16000</v>
      </c>
      <c r="K590" s="16">
        <v>45</v>
      </c>
      <c r="L590" s="15">
        <v>43746</v>
      </c>
      <c r="M590" s="15">
        <f t="shared" si="190"/>
        <v>43774</v>
      </c>
      <c r="N590" s="4">
        <f t="shared" si="175"/>
        <v>83.571428571428569</v>
      </c>
      <c r="O590" s="66" t="s">
        <v>215</v>
      </c>
      <c r="P590" s="19">
        <f t="shared" si="176"/>
        <v>1</v>
      </c>
      <c r="Q590" s="2">
        <v>1.1200000000000001</v>
      </c>
      <c r="R590" s="2" t="s">
        <v>44</v>
      </c>
      <c r="S590" s="28" t="s">
        <v>46</v>
      </c>
      <c r="T590" s="2">
        <v>1</v>
      </c>
      <c r="U590" s="16">
        <v>876</v>
      </c>
      <c r="V590" s="22">
        <f t="shared" si="177"/>
        <v>5.4749999999999996</v>
      </c>
      <c r="W590" s="23">
        <f t="shared" si="178"/>
        <v>15124</v>
      </c>
      <c r="X590" s="24">
        <f t="shared" si="179"/>
        <v>94.525000000000006</v>
      </c>
      <c r="Y590" s="16">
        <v>910</v>
      </c>
      <c r="Z590" s="25">
        <f t="shared" si="180"/>
        <v>5.6875</v>
      </c>
      <c r="AA590" s="17">
        <f t="shared" si="191"/>
        <v>14214</v>
      </c>
      <c r="AB590" s="16">
        <v>276</v>
      </c>
      <c r="AC590" s="26">
        <f t="shared" si="181"/>
        <v>1.941747572815534</v>
      </c>
      <c r="AD590" s="17">
        <f t="shared" si="182"/>
        <v>13938</v>
      </c>
      <c r="AE590" s="20">
        <v>5.6</v>
      </c>
      <c r="AF590" s="20" t="s">
        <v>44</v>
      </c>
      <c r="AG590" s="27" t="s">
        <v>45</v>
      </c>
      <c r="AH590" s="27">
        <v>1</v>
      </c>
      <c r="AI590" s="28" t="s">
        <v>46</v>
      </c>
      <c r="AJ590" s="16">
        <v>1844</v>
      </c>
      <c r="AK590" s="29">
        <f t="shared" si="183"/>
        <v>12.973125087941467</v>
      </c>
      <c r="AL590" s="16">
        <v>319</v>
      </c>
      <c r="AM590" s="17">
        <f t="shared" si="184"/>
        <v>11775</v>
      </c>
      <c r="AN590" s="22">
        <f t="shared" si="185"/>
        <v>84.481274214377962</v>
      </c>
    </row>
    <row r="591" spans="1:40" x14ac:dyDescent="0.3">
      <c r="A591" s="15">
        <v>43752</v>
      </c>
      <c r="B591" s="30" t="s">
        <v>172</v>
      </c>
      <c r="C591" s="2">
        <v>8</v>
      </c>
      <c r="D591" s="2" t="s">
        <v>48</v>
      </c>
      <c r="E591" s="15">
        <v>43168</v>
      </c>
      <c r="F591" s="15">
        <f t="shared" si="188"/>
        <v>43335</v>
      </c>
      <c r="G591" s="32">
        <v>2455</v>
      </c>
      <c r="H591" s="32">
        <v>2426</v>
      </c>
      <c r="I591" s="32">
        <f t="shared" si="192"/>
        <v>29</v>
      </c>
      <c r="J591" s="16">
        <v>2426</v>
      </c>
      <c r="K591" s="16" t="s">
        <v>56</v>
      </c>
      <c r="L591" s="15">
        <v>43755</v>
      </c>
      <c r="M591" s="15">
        <f t="shared" si="190"/>
        <v>43783</v>
      </c>
      <c r="N591" s="4">
        <f t="shared" si="175"/>
        <v>83.857142857142861</v>
      </c>
      <c r="O591" s="66" t="s">
        <v>215</v>
      </c>
      <c r="P591" s="19">
        <f t="shared" si="176"/>
        <v>3</v>
      </c>
      <c r="Q591" s="2">
        <v>11</v>
      </c>
      <c r="R591" s="2" t="s">
        <v>44</v>
      </c>
      <c r="S591" s="28" t="s">
        <v>46</v>
      </c>
      <c r="T591" s="2">
        <v>1</v>
      </c>
      <c r="U591" s="16">
        <v>347</v>
      </c>
      <c r="V591" s="22">
        <f t="shared" si="177"/>
        <v>14.303380049464137</v>
      </c>
      <c r="W591" s="23">
        <f t="shared" si="178"/>
        <v>2079</v>
      </c>
      <c r="X591" s="24">
        <f t="shared" si="179"/>
        <v>85.696619950535862</v>
      </c>
      <c r="Y591" s="16">
        <v>568</v>
      </c>
      <c r="Z591" s="25">
        <f t="shared" si="180"/>
        <v>23.41302555647156</v>
      </c>
      <c r="AA591" s="17">
        <f t="shared" si="191"/>
        <v>1511</v>
      </c>
      <c r="AB591" s="16">
        <v>217</v>
      </c>
      <c r="AC591" s="26">
        <f t="shared" si="181"/>
        <v>14.361350099272006</v>
      </c>
      <c r="AD591" s="17">
        <f t="shared" si="182"/>
        <v>1294</v>
      </c>
      <c r="AE591" s="20">
        <v>4</v>
      </c>
      <c r="AF591" s="20" t="s">
        <v>42</v>
      </c>
      <c r="AG591" s="17" t="s">
        <v>54</v>
      </c>
      <c r="AH591" s="27">
        <v>2</v>
      </c>
      <c r="AI591" s="21" t="s">
        <v>43</v>
      </c>
      <c r="AJ591" s="16">
        <v>319</v>
      </c>
      <c r="AK591" s="29">
        <f t="shared" si="183"/>
        <v>21.111846459298476</v>
      </c>
      <c r="AL591" s="16">
        <v>99</v>
      </c>
      <c r="AM591" s="17">
        <f t="shared" si="184"/>
        <v>876</v>
      </c>
      <c r="AN591" s="22">
        <f t="shared" si="185"/>
        <v>67.697063369397213</v>
      </c>
    </row>
    <row r="592" spans="1:40" x14ac:dyDescent="0.3">
      <c r="A592" s="15">
        <v>43721</v>
      </c>
      <c r="B592" s="2" t="s">
        <v>141</v>
      </c>
      <c r="C592" s="2">
        <v>16</v>
      </c>
      <c r="D592" s="30" t="s">
        <v>52</v>
      </c>
      <c r="E592" s="15">
        <v>43136</v>
      </c>
      <c r="F592" s="15">
        <f t="shared" si="188"/>
        <v>43303</v>
      </c>
      <c r="G592" s="32">
        <v>9020</v>
      </c>
      <c r="H592" s="32">
        <v>8923</v>
      </c>
      <c r="I592" s="32">
        <f t="shared" si="192"/>
        <v>97</v>
      </c>
      <c r="J592" s="16">
        <v>8923</v>
      </c>
      <c r="K592" s="16">
        <v>42</v>
      </c>
      <c r="L592" s="15">
        <v>43725</v>
      </c>
      <c r="M592" s="15">
        <f t="shared" si="190"/>
        <v>43753</v>
      </c>
      <c r="N592" s="4">
        <f t="shared" si="175"/>
        <v>84.142857142857139</v>
      </c>
      <c r="O592" s="66" t="s">
        <v>215</v>
      </c>
      <c r="P592" s="19">
        <f t="shared" si="176"/>
        <v>4</v>
      </c>
      <c r="Q592" s="2">
        <v>9</v>
      </c>
      <c r="R592" s="20" t="s">
        <v>42</v>
      </c>
      <c r="S592" s="21" t="s">
        <v>43</v>
      </c>
      <c r="T592" s="2">
        <v>2</v>
      </c>
      <c r="U592" s="16">
        <v>1044</v>
      </c>
      <c r="V592" s="22">
        <f t="shared" si="177"/>
        <v>11.700100862938474</v>
      </c>
      <c r="W592" s="23">
        <f t="shared" si="178"/>
        <v>7879</v>
      </c>
      <c r="X592" s="24">
        <f t="shared" si="179"/>
        <v>88.299899137061516</v>
      </c>
      <c r="Y592" s="16">
        <v>1180</v>
      </c>
      <c r="Z592" s="25">
        <f t="shared" si="180"/>
        <v>13.224251933206322</v>
      </c>
      <c r="AA592" s="17">
        <f t="shared" si="191"/>
        <v>6699</v>
      </c>
      <c r="AB592" s="16">
        <v>442</v>
      </c>
      <c r="AC592" s="26">
        <f t="shared" si="181"/>
        <v>6.5979997014479776</v>
      </c>
      <c r="AD592" s="17">
        <f t="shared" si="182"/>
        <v>6257</v>
      </c>
      <c r="AE592" s="20">
        <v>3.4</v>
      </c>
      <c r="AF592" s="20" t="s">
        <v>42</v>
      </c>
      <c r="AG592" s="27" t="s">
        <v>54</v>
      </c>
      <c r="AH592" s="27">
        <v>2</v>
      </c>
      <c r="AI592" s="21" t="s">
        <v>43</v>
      </c>
      <c r="AJ592" s="16">
        <v>1620</v>
      </c>
      <c r="AK592" s="29">
        <f t="shared" si="183"/>
        <v>24.182713837886251</v>
      </c>
      <c r="AL592" s="16">
        <v>532</v>
      </c>
      <c r="AM592" s="17">
        <f t="shared" si="184"/>
        <v>4105</v>
      </c>
      <c r="AN592" s="22">
        <f t="shared" si="185"/>
        <v>65.606520696819558</v>
      </c>
    </row>
    <row r="593" spans="1:40" x14ac:dyDescent="0.3">
      <c r="A593" s="15">
        <v>43570</v>
      </c>
      <c r="B593" s="2" t="s">
        <v>216</v>
      </c>
      <c r="C593" s="2">
        <v>21</v>
      </c>
      <c r="D593" s="2" t="s">
        <v>217</v>
      </c>
      <c r="E593" s="15">
        <v>42984</v>
      </c>
      <c r="F593" s="15">
        <f t="shared" si="188"/>
        <v>43151</v>
      </c>
      <c r="G593" s="32">
        <v>3600</v>
      </c>
      <c r="H593" s="32">
        <v>3593</v>
      </c>
      <c r="I593" s="32">
        <f t="shared" si="192"/>
        <v>7</v>
      </c>
      <c r="J593" s="16">
        <v>3593</v>
      </c>
      <c r="K593" s="16" t="s">
        <v>103</v>
      </c>
      <c r="L593" s="33">
        <v>43573</v>
      </c>
      <c r="M593" s="33">
        <f t="shared" si="190"/>
        <v>43601</v>
      </c>
      <c r="N593" s="4">
        <f t="shared" si="175"/>
        <v>84.142857142857139</v>
      </c>
      <c r="O593" s="66" t="s">
        <v>215</v>
      </c>
      <c r="P593" s="19">
        <f t="shared" si="176"/>
        <v>3</v>
      </c>
      <c r="Q593" s="2" t="s">
        <v>107</v>
      </c>
      <c r="R593" s="2" t="s">
        <v>44</v>
      </c>
      <c r="S593" s="28" t="s">
        <v>46</v>
      </c>
      <c r="T593" s="2">
        <v>1</v>
      </c>
      <c r="U593" s="16">
        <v>153</v>
      </c>
      <c r="V593" s="34">
        <f t="shared" si="177"/>
        <v>4.2582799888672422</v>
      </c>
      <c r="W593" s="23">
        <f t="shared" si="178"/>
        <v>3440</v>
      </c>
      <c r="X593" s="35">
        <f t="shared" si="179"/>
        <v>95.741720011132756</v>
      </c>
      <c r="Y593" s="16">
        <v>382</v>
      </c>
      <c r="Z593" s="36">
        <f t="shared" si="180"/>
        <v>10.631784024492068</v>
      </c>
      <c r="AA593" s="16">
        <f t="shared" si="191"/>
        <v>3058</v>
      </c>
      <c r="AB593" s="32">
        <v>196</v>
      </c>
      <c r="AC593" s="26">
        <f t="shared" si="181"/>
        <v>6.4094179202092869</v>
      </c>
      <c r="AD593" s="32">
        <f t="shared" si="182"/>
        <v>2862</v>
      </c>
      <c r="AE593" s="20" t="s">
        <v>63</v>
      </c>
      <c r="AF593" s="20" t="s">
        <v>44</v>
      </c>
      <c r="AG593" s="27" t="s">
        <v>45</v>
      </c>
      <c r="AH593" s="27">
        <v>1</v>
      </c>
      <c r="AI593" s="28" t="s">
        <v>46</v>
      </c>
      <c r="AJ593" s="16">
        <v>651</v>
      </c>
      <c r="AK593" s="29">
        <f t="shared" si="183"/>
        <v>21.288423806409419</v>
      </c>
      <c r="AL593" s="16">
        <v>48</v>
      </c>
      <c r="AM593" s="16">
        <f t="shared" si="184"/>
        <v>2163</v>
      </c>
      <c r="AN593" s="34">
        <f t="shared" si="185"/>
        <v>75.576519916142558</v>
      </c>
    </row>
    <row r="594" spans="1:40" x14ac:dyDescent="0.3">
      <c r="A594" s="46">
        <v>43714</v>
      </c>
      <c r="B594" s="2" t="s">
        <v>182</v>
      </c>
      <c r="C594" s="2">
        <v>3</v>
      </c>
      <c r="D594" s="2" t="s">
        <v>45</v>
      </c>
      <c r="E594" s="15">
        <v>43126</v>
      </c>
      <c r="F594" s="15">
        <f t="shared" si="188"/>
        <v>43293</v>
      </c>
      <c r="G594" s="27">
        <v>600</v>
      </c>
      <c r="H594" s="27">
        <v>597</v>
      </c>
      <c r="I594" s="27">
        <f t="shared" si="192"/>
        <v>3</v>
      </c>
      <c r="J594" s="53">
        <v>597</v>
      </c>
      <c r="K594" s="17">
        <v>41</v>
      </c>
      <c r="L594" s="54">
        <v>43718</v>
      </c>
      <c r="M594" s="15">
        <f t="shared" si="190"/>
        <v>43746</v>
      </c>
      <c r="N594" s="4">
        <f t="shared" si="175"/>
        <v>84.571428571428569</v>
      </c>
      <c r="O594" s="66" t="s">
        <v>215</v>
      </c>
      <c r="P594" s="19">
        <f t="shared" si="176"/>
        <v>4</v>
      </c>
      <c r="Q594" s="20">
        <v>7</v>
      </c>
      <c r="R594" s="2" t="s">
        <v>42</v>
      </c>
      <c r="S594" s="21" t="s">
        <v>43</v>
      </c>
      <c r="T594" s="2">
        <v>2</v>
      </c>
      <c r="U594" s="45">
        <v>53</v>
      </c>
      <c r="V594" s="22">
        <f t="shared" si="177"/>
        <v>8.8777219430485754</v>
      </c>
      <c r="W594" s="23">
        <f t="shared" si="178"/>
        <v>544</v>
      </c>
      <c r="X594" s="24">
        <f t="shared" si="179"/>
        <v>91.122278056951416</v>
      </c>
      <c r="Y594" s="45">
        <v>168</v>
      </c>
      <c r="Z594" s="25">
        <f t="shared" si="180"/>
        <v>28.140703517587941</v>
      </c>
      <c r="AA594" s="17">
        <f t="shared" si="191"/>
        <v>376</v>
      </c>
      <c r="AB594" s="45">
        <v>93</v>
      </c>
      <c r="AC594" s="26">
        <f t="shared" si="181"/>
        <v>24.73404255319149</v>
      </c>
      <c r="AD594" s="17">
        <f t="shared" si="182"/>
        <v>283</v>
      </c>
      <c r="AE594" s="20">
        <v>3</v>
      </c>
      <c r="AF594" s="20" t="s">
        <v>42</v>
      </c>
      <c r="AG594" s="27" t="s">
        <v>54</v>
      </c>
      <c r="AH594" s="27">
        <v>2</v>
      </c>
      <c r="AI594" s="21" t="s">
        <v>43</v>
      </c>
      <c r="AJ594" s="45">
        <v>13</v>
      </c>
      <c r="AK594" s="29">
        <f t="shared" si="183"/>
        <v>3.4574468085106385</v>
      </c>
      <c r="AL594" s="45">
        <v>63</v>
      </c>
      <c r="AM594" s="17">
        <f t="shared" si="184"/>
        <v>207</v>
      </c>
      <c r="AN594" s="22">
        <f t="shared" si="185"/>
        <v>73.144876325088333</v>
      </c>
    </row>
    <row r="595" spans="1:40" x14ac:dyDescent="0.3">
      <c r="A595" s="15">
        <v>43759</v>
      </c>
      <c r="B595" s="30" t="s">
        <v>172</v>
      </c>
      <c r="C595" s="2">
        <v>8</v>
      </c>
      <c r="D595" s="2" t="s">
        <v>48</v>
      </c>
      <c r="E595" s="15">
        <v>43168</v>
      </c>
      <c r="F595" s="15">
        <f t="shared" si="188"/>
        <v>43335</v>
      </c>
      <c r="G595" s="32">
        <v>2280</v>
      </c>
      <c r="H595" s="32">
        <v>2243</v>
      </c>
      <c r="I595" s="32">
        <f t="shared" si="192"/>
        <v>37</v>
      </c>
      <c r="J595" s="16">
        <v>2243</v>
      </c>
      <c r="K595" s="16">
        <v>47</v>
      </c>
      <c r="L595" s="15">
        <v>43760</v>
      </c>
      <c r="M595" s="15">
        <f t="shared" si="190"/>
        <v>43788</v>
      </c>
      <c r="N595" s="4">
        <f t="shared" si="175"/>
        <v>84.571428571428569</v>
      </c>
      <c r="O595" s="66" t="s">
        <v>215</v>
      </c>
      <c r="P595" s="19">
        <f t="shared" si="176"/>
        <v>1</v>
      </c>
      <c r="Q595" s="2">
        <v>8</v>
      </c>
      <c r="R595" s="2" t="s">
        <v>42</v>
      </c>
      <c r="S595" s="21" t="s">
        <v>43</v>
      </c>
      <c r="T595" s="2">
        <v>2</v>
      </c>
      <c r="U595" s="16">
        <v>303</v>
      </c>
      <c r="V595" s="22">
        <f t="shared" si="177"/>
        <v>13.508693713776193</v>
      </c>
      <c r="W595" s="23">
        <f t="shared" si="178"/>
        <v>1940</v>
      </c>
      <c r="X595" s="24">
        <f t="shared" si="179"/>
        <v>86.491306286223818</v>
      </c>
      <c r="Y595" s="16">
        <v>472</v>
      </c>
      <c r="Z595" s="25">
        <f t="shared" si="180"/>
        <v>21.04324565314311</v>
      </c>
      <c r="AA595" s="17">
        <f t="shared" si="191"/>
        <v>1468</v>
      </c>
      <c r="AB595" s="16">
        <v>205</v>
      </c>
      <c r="AC595" s="26">
        <f t="shared" si="181"/>
        <v>13.964577656675749</v>
      </c>
      <c r="AD595" s="17">
        <f t="shared" si="182"/>
        <v>1263</v>
      </c>
      <c r="AE595" s="20">
        <v>1</v>
      </c>
      <c r="AF595" s="20" t="s">
        <v>44</v>
      </c>
      <c r="AG595" s="17" t="s">
        <v>45</v>
      </c>
      <c r="AH595" s="27">
        <v>1</v>
      </c>
      <c r="AI595" s="28" t="s">
        <v>46</v>
      </c>
      <c r="AJ595" s="16">
        <v>258</v>
      </c>
      <c r="AK595" s="29">
        <f t="shared" si="183"/>
        <v>17.574931880108991</v>
      </c>
      <c r="AL595" s="16">
        <v>50</v>
      </c>
      <c r="AM595" s="17">
        <f t="shared" si="184"/>
        <v>955</v>
      </c>
      <c r="AN595" s="22">
        <f t="shared" si="185"/>
        <v>75.61361836896279</v>
      </c>
    </row>
    <row r="596" spans="1:40" x14ac:dyDescent="0.3">
      <c r="A596" s="15">
        <v>43575</v>
      </c>
      <c r="B596" s="2" t="s">
        <v>216</v>
      </c>
      <c r="C596" s="2">
        <v>21</v>
      </c>
      <c r="D596" s="2" t="s">
        <v>217</v>
      </c>
      <c r="E596" s="15">
        <v>42984</v>
      </c>
      <c r="F596" s="15">
        <f t="shared" si="188"/>
        <v>43151</v>
      </c>
      <c r="G596" s="32">
        <v>1474</v>
      </c>
      <c r="H596" s="32">
        <v>1466</v>
      </c>
      <c r="I596" s="32">
        <f t="shared" si="192"/>
        <v>8</v>
      </c>
      <c r="J596" s="16">
        <v>1466</v>
      </c>
      <c r="K596" s="16" t="s">
        <v>113</v>
      </c>
      <c r="L596" s="33">
        <v>43580</v>
      </c>
      <c r="M596" s="33">
        <f t="shared" si="190"/>
        <v>43608</v>
      </c>
      <c r="N596" s="4">
        <f t="shared" si="175"/>
        <v>85.142857142857139</v>
      </c>
      <c r="O596" s="66" t="s">
        <v>215</v>
      </c>
      <c r="P596" s="19">
        <f t="shared" si="176"/>
        <v>5</v>
      </c>
      <c r="Q596" s="2">
        <v>1</v>
      </c>
      <c r="R596" s="2" t="s">
        <v>44</v>
      </c>
      <c r="S596" s="28" t="s">
        <v>46</v>
      </c>
      <c r="T596" s="2">
        <v>1</v>
      </c>
      <c r="U596" s="16">
        <v>76</v>
      </c>
      <c r="V596" s="34">
        <f t="shared" si="177"/>
        <v>5.1841746248294678</v>
      </c>
      <c r="W596" s="23">
        <f t="shared" si="178"/>
        <v>1390</v>
      </c>
      <c r="X596" s="35">
        <f t="shared" si="179"/>
        <v>94.815825375170533</v>
      </c>
      <c r="Y596" s="16">
        <v>140</v>
      </c>
      <c r="Z596" s="36">
        <f t="shared" si="180"/>
        <v>9.5497953615279663</v>
      </c>
      <c r="AA596" s="16">
        <f t="shared" si="191"/>
        <v>1250</v>
      </c>
      <c r="AB596" s="32">
        <v>126</v>
      </c>
      <c r="AC596" s="26">
        <f t="shared" si="181"/>
        <v>10.08</v>
      </c>
      <c r="AD596" s="32">
        <f t="shared" si="182"/>
        <v>1124</v>
      </c>
      <c r="AE596" s="20">
        <v>1</v>
      </c>
      <c r="AF596" s="20" t="s">
        <v>44</v>
      </c>
      <c r="AG596" s="27" t="s">
        <v>45</v>
      </c>
      <c r="AH596" s="27">
        <v>1</v>
      </c>
      <c r="AI596" s="28" t="s">
        <v>46</v>
      </c>
      <c r="AJ596" s="16">
        <v>204</v>
      </c>
      <c r="AK596" s="29">
        <f t="shared" si="183"/>
        <v>16.32</v>
      </c>
      <c r="AL596" s="16">
        <v>21</v>
      </c>
      <c r="AM596" s="16">
        <f t="shared" si="184"/>
        <v>899</v>
      </c>
      <c r="AN596" s="34">
        <f t="shared" si="185"/>
        <v>79.982206405693944</v>
      </c>
    </row>
    <row r="597" spans="1:40" x14ac:dyDescent="0.3">
      <c r="A597" s="15">
        <v>43759</v>
      </c>
      <c r="B597" s="30" t="s">
        <v>186</v>
      </c>
      <c r="C597" s="30">
        <v>12</v>
      </c>
      <c r="D597" s="30" t="s">
        <v>187</v>
      </c>
      <c r="E597" s="31">
        <v>43161</v>
      </c>
      <c r="F597" s="15">
        <f t="shared" si="188"/>
        <v>43328</v>
      </c>
      <c r="G597" s="32">
        <v>15000</v>
      </c>
      <c r="H597" s="32">
        <v>15000</v>
      </c>
      <c r="I597" s="32">
        <f t="shared" si="192"/>
        <v>0</v>
      </c>
      <c r="J597" s="16">
        <v>10026</v>
      </c>
      <c r="K597" s="16">
        <v>47</v>
      </c>
      <c r="L597" s="15">
        <v>43760</v>
      </c>
      <c r="M597" s="15">
        <f t="shared" si="190"/>
        <v>43788</v>
      </c>
      <c r="N597" s="4">
        <f t="shared" si="175"/>
        <v>85.571428571428569</v>
      </c>
      <c r="O597" s="66" t="s">
        <v>215</v>
      </c>
      <c r="P597" s="19">
        <f t="shared" si="176"/>
        <v>1</v>
      </c>
      <c r="Q597" s="2">
        <v>1.4</v>
      </c>
      <c r="R597" s="2" t="s">
        <v>44</v>
      </c>
      <c r="S597" s="28" t="s">
        <v>46</v>
      </c>
      <c r="T597" s="2">
        <v>1</v>
      </c>
      <c r="U597" s="16">
        <v>908</v>
      </c>
      <c r="V597" s="22">
        <f t="shared" si="177"/>
        <v>9.0564532216237783</v>
      </c>
      <c r="W597" s="23">
        <f t="shared" si="178"/>
        <v>9118</v>
      </c>
      <c r="X597" s="24">
        <f t="shared" si="179"/>
        <v>90.943546778376216</v>
      </c>
      <c r="Y597" s="16">
        <v>1225</v>
      </c>
      <c r="Z597" s="25">
        <f t="shared" si="180"/>
        <v>12.218232595252344</v>
      </c>
      <c r="AA597" s="17">
        <f t="shared" si="191"/>
        <v>7893</v>
      </c>
      <c r="AB597" s="16">
        <v>122</v>
      </c>
      <c r="AC597" s="26">
        <f t="shared" si="181"/>
        <v>1.5456733814772583</v>
      </c>
      <c r="AD597" s="17">
        <f t="shared" si="182"/>
        <v>7771</v>
      </c>
      <c r="AE597" s="20">
        <v>6</v>
      </c>
      <c r="AF597" s="20" t="s">
        <v>44</v>
      </c>
      <c r="AG597" s="17" t="s">
        <v>45</v>
      </c>
      <c r="AH597" s="27">
        <v>1</v>
      </c>
      <c r="AI597" s="28" t="s">
        <v>46</v>
      </c>
      <c r="AJ597" s="16">
        <v>1641</v>
      </c>
      <c r="AK597" s="29">
        <f t="shared" si="183"/>
        <v>20.790573926263779</v>
      </c>
      <c r="AL597" s="16">
        <v>290</v>
      </c>
      <c r="AM597" s="17">
        <f t="shared" si="184"/>
        <v>5840</v>
      </c>
      <c r="AN597" s="22">
        <f t="shared" si="185"/>
        <v>75.151203191352465</v>
      </c>
    </row>
    <row r="598" spans="1:40" x14ac:dyDescent="0.3">
      <c r="A598" s="15">
        <v>43752</v>
      </c>
      <c r="B598" s="30" t="s">
        <v>186</v>
      </c>
      <c r="C598" s="30">
        <v>12</v>
      </c>
      <c r="D598" s="30" t="s">
        <v>187</v>
      </c>
      <c r="E598" s="31">
        <v>43161</v>
      </c>
      <c r="F598" s="15">
        <f t="shared" si="188"/>
        <v>43328</v>
      </c>
      <c r="G598" s="32">
        <v>16000</v>
      </c>
      <c r="H598" s="32">
        <v>16000</v>
      </c>
      <c r="I598" s="32">
        <f t="shared" si="192"/>
        <v>0</v>
      </c>
      <c r="J598" s="16">
        <v>16000</v>
      </c>
      <c r="K598" s="16">
        <v>47</v>
      </c>
      <c r="L598" s="15">
        <v>43760</v>
      </c>
      <c r="M598" s="15">
        <f t="shared" si="190"/>
        <v>43788</v>
      </c>
      <c r="N598" s="4">
        <f t="shared" si="175"/>
        <v>85.571428571428569</v>
      </c>
      <c r="O598" s="66" t="s">
        <v>215</v>
      </c>
      <c r="P598" s="19">
        <f t="shared" si="176"/>
        <v>8</v>
      </c>
      <c r="Q598" s="2" t="s">
        <v>227</v>
      </c>
      <c r="R598" s="2" t="s">
        <v>44</v>
      </c>
      <c r="S598" s="28" t="s">
        <v>46</v>
      </c>
      <c r="T598" s="2">
        <v>1</v>
      </c>
      <c r="U598" s="16">
        <v>908</v>
      </c>
      <c r="V598" s="22">
        <f t="shared" si="177"/>
        <v>5.6749999999999998</v>
      </c>
      <c r="W598" s="23">
        <f t="shared" si="178"/>
        <v>15092</v>
      </c>
      <c r="X598" s="24">
        <f t="shared" si="179"/>
        <v>94.325000000000003</v>
      </c>
      <c r="Y598" s="16">
        <v>1225</v>
      </c>
      <c r="Z598" s="25">
        <f t="shared" si="180"/>
        <v>7.6562500000000009</v>
      </c>
      <c r="AA598" s="17">
        <f t="shared" si="191"/>
        <v>13867</v>
      </c>
      <c r="AB598" s="16">
        <v>122</v>
      </c>
      <c r="AC598" s="26">
        <f t="shared" si="181"/>
        <v>0.87978654359270214</v>
      </c>
      <c r="AD598" s="17">
        <f t="shared" si="182"/>
        <v>13745</v>
      </c>
      <c r="AE598" s="20" t="s">
        <v>130</v>
      </c>
      <c r="AF598" s="20" t="s">
        <v>44</v>
      </c>
      <c r="AG598" s="27" t="s">
        <v>45</v>
      </c>
      <c r="AH598" s="27">
        <v>1</v>
      </c>
      <c r="AI598" s="28" t="s">
        <v>46</v>
      </c>
      <c r="AJ598" s="16">
        <v>2573</v>
      </c>
      <c r="AK598" s="29">
        <f t="shared" si="183"/>
        <v>18.554842431672316</v>
      </c>
      <c r="AL598" s="16">
        <v>408</v>
      </c>
      <c r="AM598" s="17">
        <f t="shared" si="184"/>
        <v>10764</v>
      </c>
      <c r="AN598" s="22">
        <f t="shared" si="185"/>
        <v>78.312113495816661</v>
      </c>
    </row>
    <row r="599" spans="1:40" ht="24" x14ac:dyDescent="0.3">
      <c r="A599" s="15">
        <v>43759</v>
      </c>
      <c r="B599" s="30" t="s">
        <v>186</v>
      </c>
      <c r="C599" s="30">
        <v>12</v>
      </c>
      <c r="D599" s="30" t="s">
        <v>187</v>
      </c>
      <c r="E599" s="31">
        <v>43161</v>
      </c>
      <c r="F599" s="15">
        <f t="shared" si="188"/>
        <v>43328</v>
      </c>
      <c r="G599" s="32">
        <v>15000</v>
      </c>
      <c r="H599" s="32">
        <v>15000</v>
      </c>
      <c r="I599" s="32">
        <f t="shared" si="192"/>
        <v>0</v>
      </c>
      <c r="J599" s="16">
        <v>4974</v>
      </c>
      <c r="K599" s="16" t="s">
        <v>127</v>
      </c>
      <c r="L599" s="15">
        <v>43762</v>
      </c>
      <c r="M599" s="15">
        <f t="shared" si="190"/>
        <v>43790</v>
      </c>
      <c r="N599" s="4">
        <f t="shared" si="175"/>
        <v>85.857142857142861</v>
      </c>
      <c r="O599" s="66" t="s">
        <v>215</v>
      </c>
      <c r="P599" s="19">
        <f t="shared" si="176"/>
        <v>3</v>
      </c>
      <c r="Q599" s="2">
        <v>6.1</v>
      </c>
      <c r="R599" s="2" t="s">
        <v>44</v>
      </c>
      <c r="S599" s="28" t="s">
        <v>46</v>
      </c>
      <c r="T599" s="2">
        <v>1</v>
      </c>
      <c r="U599" s="16">
        <v>300</v>
      </c>
      <c r="V599" s="22">
        <f t="shared" si="177"/>
        <v>6.0313630880579012</v>
      </c>
      <c r="W599" s="23">
        <f t="shared" si="178"/>
        <v>4674</v>
      </c>
      <c r="X599" s="24">
        <f t="shared" si="179"/>
        <v>93.968636911942099</v>
      </c>
      <c r="Y599" s="16">
        <v>295</v>
      </c>
      <c r="Z599" s="25">
        <f t="shared" si="180"/>
        <v>5.9308403699236028</v>
      </c>
      <c r="AA599" s="17">
        <f t="shared" si="191"/>
        <v>4379</v>
      </c>
      <c r="AB599" s="16">
        <v>70</v>
      </c>
      <c r="AC599" s="26">
        <f t="shared" si="181"/>
        <v>1.5985384791048185</v>
      </c>
      <c r="AD599" s="17">
        <f t="shared" si="182"/>
        <v>4309</v>
      </c>
      <c r="AE599" s="20">
        <v>6</v>
      </c>
      <c r="AF599" s="20" t="s">
        <v>53</v>
      </c>
      <c r="AG599" s="17" t="s">
        <v>54</v>
      </c>
      <c r="AH599" s="27">
        <v>3</v>
      </c>
      <c r="AI599" s="21" t="s">
        <v>55</v>
      </c>
      <c r="AJ599" s="16">
        <v>421</v>
      </c>
      <c r="AK599" s="29">
        <f t="shared" si="183"/>
        <v>9.6140671386161216</v>
      </c>
      <c r="AL599" s="16">
        <v>119</v>
      </c>
      <c r="AM599" s="17">
        <f t="shared" si="184"/>
        <v>3769</v>
      </c>
      <c r="AN599" s="22">
        <f t="shared" si="185"/>
        <v>87.468090044093756</v>
      </c>
    </row>
    <row r="600" spans="1:40" x14ac:dyDescent="0.3">
      <c r="A600" s="15">
        <v>43467</v>
      </c>
      <c r="B600" s="2" t="s">
        <v>228</v>
      </c>
      <c r="C600" s="2">
        <v>15</v>
      </c>
      <c r="D600" s="2" t="s">
        <v>62</v>
      </c>
      <c r="E600" s="15">
        <v>42767</v>
      </c>
      <c r="F600" s="15">
        <f t="shared" si="188"/>
        <v>42934</v>
      </c>
      <c r="G600" s="32">
        <v>14400</v>
      </c>
      <c r="H600" s="32">
        <v>14392</v>
      </c>
      <c r="I600" s="32">
        <f t="shared" si="192"/>
        <v>8</v>
      </c>
      <c r="J600" s="16">
        <v>14392</v>
      </c>
      <c r="K600" s="16" t="s">
        <v>148</v>
      </c>
      <c r="L600" s="33">
        <v>43468</v>
      </c>
      <c r="M600" s="33">
        <f t="shared" si="190"/>
        <v>43496</v>
      </c>
      <c r="N600" s="4">
        <f t="shared" si="175"/>
        <v>100.14285714285714</v>
      </c>
      <c r="O600" s="66" t="s">
        <v>215</v>
      </c>
      <c r="P600" s="19">
        <f t="shared" si="176"/>
        <v>1</v>
      </c>
      <c r="Q600" s="2" t="s">
        <v>229</v>
      </c>
      <c r="R600" s="2" t="s">
        <v>44</v>
      </c>
      <c r="S600" s="28" t="s">
        <v>46</v>
      </c>
      <c r="T600" s="2">
        <v>1</v>
      </c>
      <c r="U600" s="16">
        <v>211</v>
      </c>
      <c r="V600" s="34">
        <f t="shared" si="177"/>
        <v>1.4660922734852695</v>
      </c>
      <c r="W600" s="23">
        <f t="shared" si="178"/>
        <v>14181</v>
      </c>
      <c r="X600" s="35">
        <f t="shared" si="179"/>
        <v>98.533907726514741</v>
      </c>
      <c r="Y600" s="16">
        <v>322</v>
      </c>
      <c r="Z600" s="36">
        <f t="shared" si="180"/>
        <v>2.2373540856031129</v>
      </c>
      <c r="AA600" s="16">
        <f t="shared" si="191"/>
        <v>13859</v>
      </c>
      <c r="AB600" s="32">
        <v>122</v>
      </c>
      <c r="AC600" s="26">
        <f t="shared" si="181"/>
        <v>0.88029439353488703</v>
      </c>
      <c r="AD600" s="32">
        <f t="shared" si="182"/>
        <v>13737</v>
      </c>
      <c r="AE600" s="20">
        <v>3</v>
      </c>
      <c r="AF600" s="20" t="s">
        <v>44</v>
      </c>
      <c r="AG600" s="27" t="s">
        <v>45</v>
      </c>
      <c r="AH600" s="27">
        <v>1</v>
      </c>
      <c r="AI600" s="28" t="s">
        <v>46</v>
      </c>
      <c r="AJ600" s="16">
        <v>823</v>
      </c>
      <c r="AK600" s="29">
        <f t="shared" si="183"/>
        <v>5.9383793924525579</v>
      </c>
      <c r="AL600" s="16">
        <v>191</v>
      </c>
      <c r="AM600" s="16">
        <f t="shared" si="184"/>
        <v>12723</v>
      </c>
      <c r="AN600" s="34">
        <f t="shared" si="185"/>
        <v>92.618475649705175</v>
      </c>
    </row>
    <row r="601" spans="1:40" ht="24" x14ac:dyDescent="0.3">
      <c r="A601" s="37">
        <v>43472</v>
      </c>
      <c r="B601" s="38" t="s">
        <v>84</v>
      </c>
      <c r="C601" s="38">
        <v>6</v>
      </c>
      <c r="D601" s="2" t="s">
        <v>45</v>
      </c>
      <c r="E601" s="37">
        <v>42767</v>
      </c>
      <c r="F601" s="37">
        <f t="shared" si="188"/>
        <v>42934</v>
      </c>
      <c r="G601" s="38">
        <v>7750</v>
      </c>
      <c r="H601" s="38">
        <v>7734</v>
      </c>
      <c r="I601" s="38">
        <f t="shared" si="192"/>
        <v>16</v>
      </c>
      <c r="J601" s="38">
        <v>4368</v>
      </c>
      <c r="K601" s="38">
        <v>6</v>
      </c>
      <c r="L601" s="37">
        <v>43473</v>
      </c>
      <c r="M601" s="37">
        <f t="shared" si="190"/>
        <v>43501</v>
      </c>
      <c r="N601" s="39">
        <f t="shared" si="175"/>
        <v>100.85714285714286</v>
      </c>
      <c r="O601" s="66" t="s">
        <v>215</v>
      </c>
      <c r="P601" s="40">
        <f t="shared" si="176"/>
        <v>1</v>
      </c>
      <c r="Q601" s="38">
        <v>3</v>
      </c>
      <c r="R601" s="38" t="s">
        <v>44</v>
      </c>
      <c r="S601" s="28" t="s">
        <v>46</v>
      </c>
      <c r="T601" s="38">
        <v>1</v>
      </c>
      <c r="U601" s="38">
        <v>104</v>
      </c>
      <c r="V601" s="41">
        <f t="shared" si="177"/>
        <v>2.3809523809523809</v>
      </c>
      <c r="W601" s="40">
        <f t="shared" si="178"/>
        <v>4264</v>
      </c>
      <c r="X601" s="35">
        <f t="shared" si="179"/>
        <v>97.61904761904762</v>
      </c>
      <c r="Y601" s="38">
        <v>123</v>
      </c>
      <c r="Z601" s="36">
        <f t="shared" si="180"/>
        <v>2.8159340659340661</v>
      </c>
      <c r="AA601" s="38">
        <f t="shared" si="191"/>
        <v>4141</v>
      </c>
      <c r="AB601" s="38">
        <v>51</v>
      </c>
      <c r="AC601" s="26">
        <f t="shared" si="181"/>
        <v>1.2315865732914755</v>
      </c>
      <c r="AD601" s="38">
        <f t="shared" si="182"/>
        <v>4090</v>
      </c>
      <c r="AE601" s="42">
        <v>6</v>
      </c>
      <c r="AF601" s="42" t="s">
        <v>53</v>
      </c>
      <c r="AG601" s="42" t="s">
        <v>54</v>
      </c>
      <c r="AH601" s="27">
        <v>3</v>
      </c>
      <c r="AI601" s="21" t="s">
        <v>55</v>
      </c>
      <c r="AJ601" s="38">
        <v>514</v>
      </c>
      <c r="AK601" s="29">
        <f t="shared" si="183"/>
        <v>12.412460758270949</v>
      </c>
      <c r="AL601" s="38">
        <v>89</v>
      </c>
      <c r="AM601" s="38">
        <f t="shared" si="184"/>
        <v>3487</v>
      </c>
      <c r="AN601" s="41">
        <f t="shared" si="185"/>
        <v>85.256723716381416</v>
      </c>
    </row>
    <row r="602" spans="1:40" x14ac:dyDescent="0.3">
      <c r="A602" s="37">
        <v>43472</v>
      </c>
      <c r="B602" s="38" t="s">
        <v>84</v>
      </c>
      <c r="C602" s="38">
        <v>6</v>
      </c>
      <c r="D602" s="2" t="s">
        <v>45</v>
      </c>
      <c r="E602" s="37">
        <v>42767</v>
      </c>
      <c r="F602" s="37">
        <f t="shared" si="188"/>
        <v>42934</v>
      </c>
      <c r="G602" s="38"/>
      <c r="H602" s="38"/>
      <c r="I602" s="38"/>
      <c r="J602" s="38">
        <v>3366</v>
      </c>
      <c r="K602" s="38" t="s">
        <v>117</v>
      </c>
      <c r="L602" s="37">
        <v>43475</v>
      </c>
      <c r="M602" s="37">
        <f t="shared" si="190"/>
        <v>43503</v>
      </c>
      <c r="N602" s="39">
        <f t="shared" si="175"/>
        <v>101.14285714285714</v>
      </c>
      <c r="O602" s="66" t="s">
        <v>215</v>
      </c>
      <c r="P602" s="40">
        <f t="shared" si="176"/>
        <v>3</v>
      </c>
      <c r="Q602" s="38" t="s">
        <v>198</v>
      </c>
      <c r="R602" s="38" t="s">
        <v>44</v>
      </c>
      <c r="S602" s="28" t="s">
        <v>46</v>
      </c>
      <c r="T602" s="38">
        <v>1</v>
      </c>
      <c r="U602" s="38">
        <v>66</v>
      </c>
      <c r="V602" s="41">
        <f t="shared" si="177"/>
        <v>1.9607843137254901</v>
      </c>
      <c r="W602" s="40">
        <f t="shared" si="178"/>
        <v>3300</v>
      </c>
      <c r="X602" s="35">
        <f t="shared" si="179"/>
        <v>98.039215686274503</v>
      </c>
      <c r="Y602" s="38">
        <v>130</v>
      </c>
      <c r="Z602" s="36">
        <f t="shared" si="180"/>
        <v>3.8621509209744507</v>
      </c>
      <c r="AA602" s="38">
        <f t="shared" si="191"/>
        <v>3170</v>
      </c>
      <c r="AB602" s="38">
        <v>75</v>
      </c>
      <c r="AC602" s="26">
        <f t="shared" si="181"/>
        <v>2.3659305993690851</v>
      </c>
      <c r="AD602" s="38">
        <f t="shared" si="182"/>
        <v>3095</v>
      </c>
      <c r="AE602" s="42">
        <v>3</v>
      </c>
      <c r="AF602" s="42" t="s">
        <v>44</v>
      </c>
      <c r="AG602" s="42" t="s">
        <v>45</v>
      </c>
      <c r="AH602" s="27">
        <v>1</v>
      </c>
      <c r="AI602" s="28" t="s">
        <v>46</v>
      </c>
      <c r="AJ602" s="38">
        <v>456</v>
      </c>
      <c r="AK602" s="29">
        <f t="shared" si="183"/>
        <v>14.384858044164037</v>
      </c>
      <c r="AL602" s="38">
        <v>39</v>
      </c>
      <c r="AM602" s="38">
        <f t="shared" si="184"/>
        <v>2600</v>
      </c>
      <c r="AN602" s="41">
        <f t="shared" si="185"/>
        <v>84.00646203554119</v>
      </c>
    </row>
    <row r="603" spans="1:40" x14ac:dyDescent="0.3">
      <c r="A603" s="15">
        <v>43474</v>
      </c>
      <c r="B603" s="2" t="s">
        <v>228</v>
      </c>
      <c r="C603" s="2">
        <v>15</v>
      </c>
      <c r="D603" s="2" t="s">
        <v>62</v>
      </c>
      <c r="E603" s="15">
        <v>42767</v>
      </c>
      <c r="F603" s="15">
        <f t="shared" si="188"/>
        <v>42934</v>
      </c>
      <c r="G603" s="32">
        <v>8400</v>
      </c>
      <c r="H603" s="32">
        <v>8390</v>
      </c>
      <c r="I603" s="32">
        <f>SUM(G603-H603)</f>
        <v>10</v>
      </c>
      <c r="J603" s="16">
        <f>SUM(H603+0)</f>
        <v>8390</v>
      </c>
      <c r="K603" s="16" t="s">
        <v>117</v>
      </c>
      <c r="L603" s="33">
        <v>43475</v>
      </c>
      <c r="M603" s="33">
        <f t="shared" si="190"/>
        <v>43503</v>
      </c>
      <c r="N603" s="4">
        <f t="shared" si="175"/>
        <v>101.14285714285714</v>
      </c>
      <c r="O603" s="66" t="s">
        <v>215</v>
      </c>
      <c r="P603" s="19">
        <f t="shared" si="176"/>
        <v>1</v>
      </c>
      <c r="Q603" s="2">
        <v>6</v>
      </c>
      <c r="R603" s="2" t="s">
        <v>44</v>
      </c>
      <c r="S603" s="28" t="s">
        <v>46</v>
      </c>
      <c r="T603" s="2">
        <v>1</v>
      </c>
      <c r="U603" s="16">
        <v>107</v>
      </c>
      <c r="V603" s="34">
        <f t="shared" si="177"/>
        <v>1.2753277711561384</v>
      </c>
      <c r="W603" s="23">
        <f t="shared" si="178"/>
        <v>8283</v>
      </c>
      <c r="X603" s="35">
        <f t="shared" si="179"/>
        <v>98.724672228843858</v>
      </c>
      <c r="Y603" s="16">
        <v>186</v>
      </c>
      <c r="Z603" s="36">
        <f t="shared" si="180"/>
        <v>2.2169249106078666</v>
      </c>
      <c r="AA603" s="16">
        <f t="shared" ref="AA603:AA634" si="193">SUM(J603-U603-Y603)</f>
        <v>8097</v>
      </c>
      <c r="AB603" s="32">
        <v>73</v>
      </c>
      <c r="AC603" s="26">
        <f t="shared" si="181"/>
        <v>0.90156848215388419</v>
      </c>
      <c r="AD603" s="32">
        <f t="shared" si="182"/>
        <v>8024</v>
      </c>
      <c r="AE603" s="20">
        <v>23</v>
      </c>
      <c r="AF603" s="20" t="s">
        <v>44</v>
      </c>
      <c r="AG603" s="27" t="s">
        <v>45</v>
      </c>
      <c r="AH603" s="27">
        <v>1</v>
      </c>
      <c r="AI603" s="28" t="s">
        <v>46</v>
      </c>
      <c r="AJ603" s="16">
        <v>990</v>
      </c>
      <c r="AK603" s="29">
        <f t="shared" si="183"/>
        <v>12.226750648388292</v>
      </c>
      <c r="AL603" s="16">
        <v>143</v>
      </c>
      <c r="AM603" s="16">
        <f t="shared" si="184"/>
        <v>6891</v>
      </c>
      <c r="AN603" s="34">
        <f t="shared" si="185"/>
        <v>85.879860418743775</v>
      </c>
    </row>
    <row r="604" spans="1:40" x14ac:dyDescent="0.3">
      <c r="A604" s="15">
        <v>43479</v>
      </c>
      <c r="B604" s="2" t="s">
        <v>228</v>
      </c>
      <c r="C604" s="2">
        <v>15</v>
      </c>
      <c r="D604" s="2" t="s">
        <v>62</v>
      </c>
      <c r="E604" s="15">
        <v>42767</v>
      </c>
      <c r="F604" s="15">
        <f t="shared" si="188"/>
        <v>42934</v>
      </c>
      <c r="G604" s="32">
        <v>15600</v>
      </c>
      <c r="H604" s="32">
        <v>15590</v>
      </c>
      <c r="I604" s="32">
        <f>SUM(G604-H604)</f>
        <v>10</v>
      </c>
      <c r="J604" s="16">
        <v>10752</v>
      </c>
      <c r="K604" s="16">
        <v>7</v>
      </c>
      <c r="L604" s="33">
        <v>43480</v>
      </c>
      <c r="M604" s="33">
        <f t="shared" si="190"/>
        <v>43508</v>
      </c>
      <c r="N604" s="4">
        <f t="shared" si="175"/>
        <v>101.85714285714286</v>
      </c>
      <c r="O604" s="66" t="s">
        <v>215</v>
      </c>
      <c r="P604" s="19">
        <f t="shared" si="176"/>
        <v>1</v>
      </c>
      <c r="Q604" s="2">
        <v>8</v>
      </c>
      <c r="R604" s="2" t="s">
        <v>42</v>
      </c>
      <c r="S604" s="21" t="s">
        <v>43</v>
      </c>
      <c r="T604" s="2">
        <v>2</v>
      </c>
      <c r="U604" s="16">
        <v>135</v>
      </c>
      <c r="V604" s="34">
        <f t="shared" si="177"/>
        <v>1.2555803571428572</v>
      </c>
      <c r="W604" s="23">
        <f t="shared" si="178"/>
        <v>10617</v>
      </c>
      <c r="X604" s="35">
        <f t="shared" si="179"/>
        <v>98.744419642857139</v>
      </c>
      <c r="Y604" s="16">
        <v>220</v>
      </c>
      <c r="Z604" s="36">
        <f t="shared" si="180"/>
        <v>2.0461309523809526</v>
      </c>
      <c r="AA604" s="16">
        <f t="shared" si="193"/>
        <v>10397</v>
      </c>
      <c r="AB604" s="32">
        <v>77</v>
      </c>
      <c r="AC604" s="26">
        <f t="shared" si="181"/>
        <v>0.7405982494950466</v>
      </c>
      <c r="AD604" s="32">
        <f t="shared" si="182"/>
        <v>10320</v>
      </c>
      <c r="AE604" s="20" t="s">
        <v>100</v>
      </c>
      <c r="AF604" s="20" t="s">
        <v>42</v>
      </c>
      <c r="AG604" s="27" t="s">
        <v>54</v>
      </c>
      <c r="AH604" s="27">
        <v>2</v>
      </c>
      <c r="AI604" s="21" t="s">
        <v>43</v>
      </c>
      <c r="AJ604" s="16">
        <v>951</v>
      </c>
      <c r="AK604" s="29">
        <f t="shared" si="183"/>
        <v>9.1468692892180439</v>
      </c>
      <c r="AL604" s="16">
        <v>110</v>
      </c>
      <c r="AM604" s="16">
        <f t="shared" si="184"/>
        <v>9259</v>
      </c>
      <c r="AN604" s="34">
        <f t="shared" si="185"/>
        <v>89.718992248062008</v>
      </c>
    </row>
    <row r="605" spans="1:40" x14ac:dyDescent="0.3">
      <c r="A605" s="37">
        <v>43479</v>
      </c>
      <c r="B605" s="38" t="s">
        <v>84</v>
      </c>
      <c r="C605" s="38">
        <v>6</v>
      </c>
      <c r="D605" s="2" t="s">
        <v>45</v>
      </c>
      <c r="E605" s="37">
        <v>42767</v>
      </c>
      <c r="F605" s="37">
        <f t="shared" si="188"/>
        <v>42934</v>
      </c>
      <c r="G605" s="38">
        <v>5980</v>
      </c>
      <c r="H605" s="38">
        <v>5966</v>
      </c>
      <c r="I605" s="38">
        <f>SUM(G605-H605)</f>
        <v>14</v>
      </c>
      <c r="J605" s="38">
        <v>5966</v>
      </c>
      <c r="K605" s="38" t="s">
        <v>126</v>
      </c>
      <c r="L605" s="37">
        <v>43482</v>
      </c>
      <c r="M605" s="37">
        <f>SUM(L605+29)</f>
        <v>43511</v>
      </c>
      <c r="N605" s="39">
        <f t="shared" si="175"/>
        <v>102.14285714285714</v>
      </c>
      <c r="O605" s="66" t="s">
        <v>215</v>
      </c>
      <c r="P605" s="40">
        <f t="shared" si="176"/>
        <v>3</v>
      </c>
      <c r="Q605" s="38" t="s">
        <v>230</v>
      </c>
      <c r="R605" s="38" t="s">
        <v>44</v>
      </c>
      <c r="S605" s="28" t="s">
        <v>46</v>
      </c>
      <c r="T605" s="38">
        <v>1</v>
      </c>
      <c r="U605" s="38">
        <v>90</v>
      </c>
      <c r="V605" s="41">
        <f t="shared" si="177"/>
        <v>1.5085484411666108</v>
      </c>
      <c r="W605" s="40">
        <f t="shared" si="178"/>
        <v>5876</v>
      </c>
      <c r="X605" s="35">
        <f t="shared" si="179"/>
        <v>98.49145155883339</v>
      </c>
      <c r="Y605" s="38">
        <v>255</v>
      </c>
      <c r="Z605" s="36">
        <f t="shared" si="180"/>
        <v>4.2742205833053974</v>
      </c>
      <c r="AA605" s="38">
        <f t="shared" si="193"/>
        <v>5621</v>
      </c>
      <c r="AB605" s="38">
        <v>216</v>
      </c>
      <c r="AC605" s="26">
        <f t="shared" si="181"/>
        <v>3.8427326098558976</v>
      </c>
      <c r="AD605" s="38">
        <f t="shared" si="182"/>
        <v>5405</v>
      </c>
      <c r="AE605" s="42" t="s">
        <v>120</v>
      </c>
      <c r="AF605" s="42" t="s">
        <v>44</v>
      </c>
      <c r="AG605" s="42" t="s">
        <v>45</v>
      </c>
      <c r="AH605" s="27">
        <v>1</v>
      </c>
      <c r="AI605" s="28" t="s">
        <v>46</v>
      </c>
      <c r="AJ605" s="38">
        <v>811</v>
      </c>
      <c r="AK605" s="29">
        <f t="shared" si="183"/>
        <v>14.428037715708948</v>
      </c>
      <c r="AL605" s="38">
        <v>72</v>
      </c>
      <c r="AM605" s="38">
        <f t="shared" si="184"/>
        <v>4522</v>
      </c>
      <c r="AN605" s="41">
        <f t="shared" si="185"/>
        <v>83.663274745605918</v>
      </c>
    </row>
    <row r="606" spans="1:40" x14ac:dyDescent="0.3">
      <c r="A606" s="15">
        <v>43479</v>
      </c>
      <c r="B606" s="2" t="s">
        <v>228</v>
      </c>
      <c r="C606" s="2">
        <v>15</v>
      </c>
      <c r="D606" s="2" t="s">
        <v>62</v>
      </c>
      <c r="E606" s="15">
        <v>42767</v>
      </c>
      <c r="F606" s="15">
        <f t="shared" si="188"/>
        <v>42934</v>
      </c>
      <c r="G606" s="32"/>
      <c r="H606" s="32"/>
      <c r="I606" s="32"/>
      <c r="J606" s="16">
        <v>4838</v>
      </c>
      <c r="K606" s="16" t="s">
        <v>126</v>
      </c>
      <c r="L606" s="33">
        <v>43482</v>
      </c>
      <c r="M606" s="33">
        <f>SUM(L606+29)</f>
        <v>43511</v>
      </c>
      <c r="N606" s="4">
        <f t="shared" si="175"/>
        <v>102.14285714285714</v>
      </c>
      <c r="O606" s="66" t="s">
        <v>215</v>
      </c>
      <c r="P606" s="19">
        <f t="shared" si="176"/>
        <v>3</v>
      </c>
      <c r="Q606" s="2">
        <v>12</v>
      </c>
      <c r="R606" s="2" t="s">
        <v>44</v>
      </c>
      <c r="S606" s="28" t="s">
        <v>46</v>
      </c>
      <c r="T606" s="2">
        <v>1</v>
      </c>
      <c r="U606" s="16">
        <v>75</v>
      </c>
      <c r="V606" s="34">
        <f t="shared" si="177"/>
        <v>1.5502273666804465</v>
      </c>
      <c r="W606" s="23">
        <f t="shared" si="178"/>
        <v>4763</v>
      </c>
      <c r="X606" s="35">
        <f t="shared" si="179"/>
        <v>98.449772633319554</v>
      </c>
      <c r="Y606" s="16">
        <v>137</v>
      </c>
      <c r="Z606" s="36">
        <f t="shared" si="180"/>
        <v>2.8317486564696153</v>
      </c>
      <c r="AA606" s="16">
        <f t="shared" si="193"/>
        <v>4626</v>
      </c>
      <c r="AB606" s="32">
        <v>98</v>
      </c>
      <c r="AC606" s="26">
        <f t="shared" si="181"/>
        <v>2.1184608733246866</v>
      </c>
      <c r="AD606" s="32">
        <f t="shared" si="182"/>
        <v>4528</v>
      </c>
      <c r="AE606" s="20">
        <v>25</v>
      </c>
      <c r="AF606" s="20" t="s">
        <v>44</v>
      </c>
      <c r="AG606" s="27" t="s">
        <v>45</v>
      </c>
      <c r="AH606" s="27">
        <v>1</v>
      </c>
      <c r="AI606" s="28" t="s">
        <v>46</v>
      </c>
      <c r="AJ606" s="16">
        <v>365</v>
      </c>
      <c r="AK606" s="29">
        <f t="shared" si="183"/>
        <v>7.8901859057501085</v>
      </c>
      <c r="AL606" s="16">
        <v>50</v>
      </c>
      <c r="AM606" s="16">
        <f t="shared" si="184"/>
        <v>4113</v>
      </c>
      <c r="AN606" s="34">
        <f t="shared" si="185"/>
        <v>90.834805653710248</v>
      </c>
    </row>
    <row r="607" spans="1:40" x14ac:dyDescent="0.3">
      <c r="A607" s="15">
        <v>43481</v>
      </c>
      <c r="B607" s="2" t="s">
        <v>228</v>
      </c>
      <c r="C607" s="2">
        <v>15</v>
      </c>
      <c r="D607" s="2" t="s">
        <v>62</v>
      </c>
      <c r="E607" s="15">
        <v>42767</v>
      </c>
      <c r="F607" s="15">
        <f t="shared" si="188"/>
        <v>42934</v>
      </c>
      <c r="G607" s="32">
        <v>9860</v>
      </c>
      <c r="H607" s="32">
        <v>9855</v>
      </c>
      <c r="I607" s="32">
        <f>SUM(G607-H607)</f>
        <v>5</v>
      </c>
      <c r="J607" s="16">
        <v>9855</v>
      </c>
      <c r="K607" s="16" t="s">
        <v>126</v>
      </c>
      <c r="L607" s="33">
        <v>43482</v>
      </c>
      <c r="M607" s="33">
        <f>SUM(L607+29)</f>
        <v>43511</v>
      </c>
      <c r="N607" s="4">
        <f t="shared" si="175"/>
        <v>102.14285714285714</v>
      </c>
      <c r="O607" s="66" t="s">
        <v>215</v>
      </c>
      <c r="P607" s="19">
        <f t="shared" si="176"/>
        <v>1</v>
      </c>
      <c r="Q607" s="2" t="s">
        <v>106</v>
      </c>
      <c r="R607" s="2" t="s">
        <v>44</v>
      </c>
      <c r="S607" s="28" t="s">
        <v>46</v>
      </c>
      <c r="T607" s="2">
        <v>1</v>
      </c>
      <c r="U607" s="16">
        <v>124</v>
      </c>
      <c r="V607" s="34">
        <f t="shared" si="177"/>
        <v>1.2582445459157787</v>
      </c>
      <c r="W607" s="23">
        <f t="shared" si="178"/>
        <v>9731</v>
      </c>
      <c r="X607" s="35">
        <f t="shared" si="179"/>
        <v>98.741755454084227</v>
      </c>
      <c r="Y607" s="16">
        <v>227</v>
      </c>
      <c r="Z607" s="36">
        <f t="shared" si="180"/>
        <v>2.3033992897006597</v>
      </c>
      <c r="AA607" s="16">
        <f t="shared" si="193"/>
        <v>9504</v>
      </c>
      <c r="AB607" s="32">
        <v>109</v>
      </c>
      <c r="AC607" s="26">
        <f t="shared" si="181"/>
        <v>1.1468855218855218</v>
      </c>
      <c r="AD607" s="32">
        <f t="shared" si="182"/>
        <v>9395</v>
      </c>
      <c r="AE607" s="20" t="s">
        <v>231</v>
      </c>
      <c r="AF607" s="20" t="s">
        <v>44</v>
      </c>
      <c r="AG607" s="27" t="s">
        <v>45</v>
      </c>
      <c r="AH607" s="27">
        <v>1</v>
      </c>
      <c r="AI607" s="28" t="s">
        <v>46</v>
      </c>
      <c r="AJ607" s="16">
        <v>1005</v>
      </c>
      <c r="AK607" s="29">
        <f t="shared" si="183"/>
        <v>10.57449494949495</v>
      </c>
      <c r="AL607" s="16">
        <v>101</v>
      </c>
      <c r="AM607" s="16">
        <f t="shared" si="184"/>
        <v>8289</v>
      </c>
      <c r="AN607" s="34">
        <f t="shared" si="185"/>
        <v>88.22778073443321</v>
      </c>
    </row>
    <row r="608" spans="1:40" x14ac:dyDescent="0.3">
      <c r="A608" s="37">
        <v>43486</v>
      </c>
      <c r="B608" s="38" t="s">
        <v>84</v>
      </c>
      <c r="C608" s="38">
        <v>6</v>
      </c>
      <c r="D608" s="2" t="s">
        <v>45</v>
      </c>
      <c r="E608" s="37">
        <v>42767</v>
      </c>
      <c r="F608" s="37">
        <f t="shared" si="188"/>
        <v>42934</v>
      </c>
      <c r="G608" s="38">
        <v>5890</v>
      </c>
      <c r="H608" s="38">
        <v>5877</v>
      </c>
      <c r="I608" s="38">
        <f>SUM(G608-H608)</f>
        <v>13</v>
      </c>
      <c r="J608" s="38">
        <v>5877</v>
      </c>
      <c r="K608" s="38" t="s">
        <v>134</v>
      </c>
      <c r="L608" s="37">
        <v>43489</v>
      </c>
      <c r="M608" s="37">
        <f>SUM(L608+29)</f>
        <v>43518</v>
      </c>
      <c r="N608" s="39">
        <f t="shared" si="175"/>
        <v>103.14285714285714</v>
      </c>
      <c r="O608" s="66" t="s">
        <v>215</v>
      </c>
      <c r="P608" s="40">
        <f t="shared" si="176"/>
        <v>3</v>
      </c>
      <c r="Q608" s="38" t="s">
        <v>211</v>
      </c>
      <c r="R608" s="38" t="s">
        <v>44</v>
      </c>
      <c r="S608" s="28" t="s">
        <v>46</v>
      </c>
      <c r="T608" s="38">
        <v>1</v>
      </c>
      <c r="U608" s="38">
        <v>147</v>
      </c>
      <c r="V608" s="41">
        <f t="shared" si="177"/>
        <v>2.5012761613067891</v>
      </c>
      <c r="W608" s="40">
        <f t="shared" si="178"/>
        <v>5730</v>
      </c>
      <c r="X608" s="35">
        <f t="shared" si="179"/>
        <v>97.498723838693209</v>
      </c>
      <c r="Y608" s="38">
        <v>242</v>
      </c>
      <c r="Z608" s="36">
        <f t="shared" si="180"/>
        <v>4.1177471499064149</v>
      </c>
      <c r="AA608" s="38">
        <f t="shared" si="193"/>
        <v>5488</v>
      </c>
      <c r="AB608" s="38">
        <v>127</v>
      </c>
      <c r="AC608" s="26">
        <f t="shared" si="181"/>
        <v>2.314139941690962</v>
      </c>
      <c r="AD608" s="38">
        <f t="shared" si="182"/>
        <v>5361</v>
      </c>
      <c r="AE608" s="42" t="s">
        <v>120</v>
      </c>
      <c r="AF608" s="42" t="s">
        <v>44</v>
      </c>
      <c r="AG608" s="42" t="s">
        <v>45</v>
      </c>
      <c r="AH608" s="27">
        <v>1</v>
      </c>
      <c r="AI608" s="28" t="s">
        <v>46</v>
      </c>
      <c r="AJ608" s="38">
        <v>700</v>
      </c>
      <c r="AK608" s="29">
        <f t="shared" si="183"/>
        <v>12.755102040816327</v>
      </c>
      <c r="AL608" s="38">
        <v>68</v>
      </c>
      <c r="AM608" s="38">
        <f t="shared" si="184"/>
        <v>4593</v>
      </c>
      <c r="AN608" s="41">
        <f t="shared" si="185"/>
        <v>85.674314493564623</v>
      </c>
    </row>
    <row r="609" spans="1:40" x14ac:dyDescent="0.3">
      <c r="A609" s="15">
        <v>43486</v>
      </c>
      <c r="B609" s="2" t="s">
        <v>228</v>
      </c>
      <c r="C609" s="2">
        <v>15</v>
      </c>
      <c r="D609" s="2" t="s">
        <v>62</v>
      </c>
      <c r="E609" s="15">
        <v>42767</v>
      </c>
      <c r="F609" s="15">
        <f t="shared" si="188"/>
        <v>42934</v>
      </c>
      <c r="G609" s="32"/>
      <c r="H609" s="32"/>
      <c r="I609" s="32"/>
      <c r="J609" s="16">
        <v>461</v>
      </c>
      <c r="K609" s="16" t="s">
        <v>134</v>
      </c>
      <c r="L609" s="33">
        <v>43489</v>
      </c>
      <c r="M609" s="33">
        <f>SUM(L609+29)</f>
        <v>43518</v>
      </c>
      <c r="N609" s="4">
        <f t="shared" si="175"/>
        <v>103.14285714285714</v>
      </c>
      <c r="O609" s="66" t="s">
        <v>215</v>
      </c>
      <c r="P609" s="19">
        <f t="shared" si="176"/>
        <v>3</v>
      </c>
      <c r="Q609" s="2">
        <v>6</v>
      </c>
      <c r="R609" s="2" t="s">
        <v>44</v>
      </c>
      <c r="S609" s="28" t="s">
        <v>46</v>
      </c>
      <c r="T609" s="2">
        <v>1</v>
      </c>
      <c r="U609" s="16">
        <v>5</v>
      </c>
      <c r="V609" s="34">
        <f t="shared" si="177"/>
        <v>1.0845986984815619</v>
      </c>
      <c r="W609" s="23">
        <f t="shared" si="178"/>
        <v>456</v>
      </c>
      <c r="X609" s="35">
        <f t="shared" si="179"/>
        <v>98.915401301518429</v>
      </c>
      <c r="Y609" s="16">
        <v>14</v>
      </c>
      <c r="Z609" s="36">
        <f t="shared" si="180"/>
        <v>3.0368763557483729</v>
      </c>
      <c r="AA609" s="16">
        <f t="shared" si="193"/>
        <v>442</v>
      </c>
      <c r="AB609" s="32">
        <v>2</v>
      </c>
      <c r="AC609" s="26">
        <f t="shared" si="181"/>
        <v>0.45248868778280543</v>
      </c>
      <c r="AD609" s="32">
        <f t="shared" si="182"/>
        <v>440</v>
      </c>
      <c r="AE609" s="20">
        <v>5</v>
      </c>
      <c r="AF609" s="20" t="s">
        <v>44</v>
      </c>
      <c r="AG609" s="27" t="s">
        <v>45</v>
      </c>
      <c r="AH609" s="27">
        <v>1</v>
      </c>
      <c r="AI609" s="28" t="s">
        <v>46</v>
      </c>
      <c r="AJ609" s="16">
        <v>46</v>
      </c>
      <c r="AK609" s="29">
        <f t="shared" si="183"/>
        <v>10.407239819004525</v>
      </c>
      <c r="AL609" s="16">
        <v>4</v>
      </c>
      <c r="AM609" s="16">
        <f t="shared" si="184"/>
        <v>390</v>
      </c>
      <c r="AN609" s="34">
        <f t="shared" si="185"/>
        <v>88.63636363636364</v>
      </c>
    </row>
    <row r="610" spans="1:40" x14ac:dyDescent="0.3">
      <c r="A610" s="37">
        <v>43493</v>
      </c>
      <c r="B610" s="38" t="s">
        <v>84</v>
      </c>
      <c r="C610" s="38">
        <v>6</v>
      </c>
      <c r="D610" s="2" t="s">
        <v>45</v>
      </c>
      <c r="E610" s="37">
        <v>42767</v>
      </c>
      <c r="F610" s="37">
        <f t="shared" si="188"/>
        <v>42934</v>
      </c>
      <c r="G610" s="38">
        <v>5620</v>
      </c>
      <c r="H610" s="38">
        <v>5605</v>
      </c>
      <c r="I610" s="38">
        <f>SUM(G610-H610)</f>
        <v>15</v>
      </c>
      <c r="J610" s="38">
        <v>5605</v>
      </c>
      <c r="K610" s="38" t="s">
        <v>140</v>
      </c>
      <c r="L610" s="37">
        <v>43496</v>
      </c>
      <c r="M610" s="37">
        <f t="shared" ref="M610:M652" si="194">SUM(L610+28)</f>
        <v>43524</v>
      </c>
      <c r="N610" s="39">
        <f t="shared" si="175"/>
        <v>104.14285714285714</v>
      </c>
      <c r="O610" s="66" t="s">
        <v>215</v>
      </c>
      <c r="P610" s="40">
        <f t="shared" si="176"/>
        <v>3</v>
      </c>
      <c r="Q610" s="38">
        <v>5</v>
      </c>
      <c r="R610" s="38" t="s">
        <v>44</v>
      </c>
      <c r="S610" s="28" t="s">
        <v>46</v>
      </c>
      <c r="T610" s="38">
        <v>1</v>
      </c>
      <c r="U610" s="38">
        <v>118</v>
      </c>
      <c r="V610" s="41">
        <f t="shared" si="177"/>
        <v>2.1052631578947367</v>
      </c>
      <c r="W610" s="40">
        <f t="shared" si="178"/>
        <v>5487</v>
      </c>
      <c r="X610" s="35">
        <f t="shared" si="179"/>
        <v>97.894736842105274</v>
      </c>
      <c r="Y610" s="38">
        <v>177</v>
      </c>
      <c r="Z610" s="36">
        <f t="shared" si="180"/>
        <v>3.1578947368421053</v>
      </c>
      <c r="AA610" s="38">
        <f t="shared" si="193"/>
        <v>5310</v>
      </c>
      <c r="AB610" s="38">
        <v>154</v>
      </c>
      <c r="AC610" s="26">
        <f t="shared" si="181"/>
        <v>2.9001883239171375</v>
      </c>
      <c r="AD610" s="38">
        <f t="shared" si="182"/>
        <v>5156</v>
      </c>
      <c r="AE610" s="42">
        <v>5</v>
      </c>
      <c r="AF610" s="42" t="s">
        <v>44</v>
      </c>
      <c r="AG610" s="42" t="s">
        <v>45</v>
      </c>
      <c r="AH610" s="27">
        <v>1</v>
      </c>
      <c r="AI610" s="28" t="s">
        <v>46</v>
      </c>
      <c r="AJ610" s="38">
        <v>636</v>
      </c>
      <c r="AK610" s="29">
        <f t="shared" si="183"/>
        <v>11.977401129943503</v>
      </c>
      <c r="AL610" s="38">
        <v>154</v>
      </c>
      <c r="AM610" s="38">
        <f t="shared" si="184"/>
        <v>4366</v>
      </c>
      <c r="AN610" s="41">
        <f t="shared" si="185"/>
        <v>84.678044996121031</v>
      </c>
    </row>
    <row r="611" spans="1:40" x14ac:dyDescent="0.3">
      <c r="A611" s="15">
        <v>43491</v>
      </c>
      <c r="B611" s="2" t="s">
        <v>228</v>
      </c>
      <c r="C611" s="2">
        <v>15</v>
      </c>
      <c r="D611" s="2" t="s">
        <v>62</v>
      </c>
      <c r="E611" s="15">
        <v>42767</v>
      </c>
      <c r="F611" s="15">
        <f t="shared" si="188"/>
        <v>42934</v>
      </c>
      <c r="G611" s="32"/>
      <c r="H611" s="32"/>
      <c r="I611" s="32"/>
      <c r="J611" s="16">
        <v>3632</v>
      </c>
      <c r="K611" s="16" t="s">
        <v>140</v>
      </c>
      <c r="L611" s="33">
        <v>43496</v>
      </c>
      <c r="M611" s="33">
        <f t="shared" si="194"/>
        <v>43524</v>
      </c>
      <c r="N611" s="4">
        <f t="shared" ref="N611:N655" si="195">_xlfn.DAYS(L611,E611)/7</f>
        <v>104.14285714285714</v>
      </c>
      <c r="O611" s="66" t="s">
        <v>215</v>
      </c>
      <c r="P611" s="19">
        <f t="shared" ref="P611:P655" si="196">L611-A611</f>
        <v>5</v>
      </c>
      <c r="Q611" s="2" t="s">
        <v>163</v>
      </c>
      <c r="R611" s="2" t="s">
        <v>44</v>
      </c>
      <c r="S611" s="28" t="s">
        <v>46</v>
      </c>
      <c r="T611" s="2">
        <v>1</v>
      </c>
      <c r="U611" s="16">
        <v>43</v>
      </c>
      <c r="V611" s="34">
        <f t="shared" ref="V611:V655" si="197">SUM(U611/J611*100)</f>
        <v>1.1839207048458149</v>
      </c>
      <c r="W611" s="23">
        <f t="shared" ref="W611:W655" si="198">(J611-U611)</f>
        <v>3589</v>
      </c>
      <c r="X611" s="35">
        <f t="shared" ref="X611:X655" si="199">(W611/J611*100)</f>
        <v>98.816079295154182</v>
      </c>
      <c r="Y611" s="16">
        <v>133</v>
      </c>
      <c r="Z611" s="36">
        <f t="shared" ref="Z611:Z655" si="200">SUM(Y611/J611*100)</f>
        <v>3.6618942731277535</v>
      </c>
      <c r="AA611" s="16">
        <f t="shared" si="193"/>
        <v>3456</v>
      </c>
      <c r="AB611" s="32">
        <v>0</v>
      </c>
      <c r="AC611" s="26">
        <f t="shared" ref="AC611:AC655" si="201">100*AB611/AA611</f>
        <v>0</v>
      </c>
      <c r="AD611" s="32">
        <f t="shared" ref="AD611:AD655" si="202">SUM(AA611-AB611)</f>
        <v>3456</v>
      </c>
      <c r="AE611" s="20">
        <v>2</v>
      </c>
      <c r="AF611" s="20" t="s">
        <v>44</v>
      </c>
      <c r="AG611" s="27" t="s">
        <v>45</v>
      </c>
      <c r="AH611" s="27">
        <v>1</v>
      </c>
      <c r="AI611" s="28" t="s">
        <v>46</v>
      </c>
      <c r="AJ611" s="16">
        <v>416</v>
      </c>
      <c r="AK611" s="29">
        <f t="shared" ref="AK611:AK655" si="203">100*AJ611/AA611</f>
        <v>12.037037037037036</v>
      </c>
      <c r="AL611" s="16">
        <v>95</v>
      </c>
      <c r="AM611" s="16">
        <f t="shared" ref="AM611:AM655" si="204">SUM(AD611-AJ611-AL611)</f>
        <v>2945</v>
      </c>
      <c r="AN611" s="34">
        <f t="shared" ref="AN611:AN655" si="205">SUM(AM611/AD611*100)</f>
        <v>85.214120370370367</v>
      </c>
    </row>
    <row r="612" spans="1:40" x14ac:dyDescent="0.3">
      <c r="A612" s="15">
        <v>43493</v>
      </c>
      <c r="B612" s="2" t="s">
        <v>228</v>
      </c>
      <c r="C612" s="2">
        <v>15</v>
      </c>
      <c r="D612" s="2" t="s">
        <v>62</v>
      </c>
      <c r="E612" s="15">
        <v>42767</v>
      </c>
      <c r="F612" s="15">
        <f t="shared" si="188"/>
        <v>42934</v>
      </c>
      <c r="G612" s="32">
        <v>7200</v>
      </c>
      <c r="H612" s="32">
        <v>7191</v>
      </c>
      <c r="I612" s="32">
        <f t="shared" ref="I612:I622" si="206">SUM(G612-H612)</f>
        <v>9</v>
      </c>
      <c r="J612" s="16">
        <v>7191</v>
      </c>
      <c r="K612" s="16" t="s">
        <v>140</v>
      </c>
      <c r="L612" s="33">
        <v>43496</v>
      </c>
      <c r="M612" s="33">
        <f t="shared" si="194"/>
        <v>43524</v>
      </c>
      <c r="N612" s="4">
        <f t="shared" si="195"/>
        <v>104.14285714285714</v>
      </c>
      <c r="O612" s="66" t="s">
        <v>215</v>
      </c>
      <c r="P612" s="19">
        <f t="shared" si="196"/>
        <v>3</v>
      </c>
      <c r="Q612" s="2" t="s">
        <v>160</v>
      </c>
      <c r="R612" s="2" t="s">
        <v>44</v>
      </c>
      <c r="S612" s="28" t="s">
        <v>46</v>
      </c>
      <c r="T612" s="2">
        <v>1</v>
      </c>
      <c r="U612" s="16">
        <v>103</v>
      </c>
      <c r="V612" s="34">
        <f t="shared" si="197"/>
        <v>1.4323459880406062</v>
      </c>
      <c r="W612" s="23">
        <f t="shared" si="198"/>
        <v>7088</v>
      </c>
      <c r="X612" s="35">
        <f t="shared" si="199"/>
        <v>98.567654011959391</v>
      </c>
      <c r="Y612" s="16">
        <v>136</v>
      </c>
      <c r="Z612" s="36">
        <f t="shared" si="200"/>
        <v>1.8912529550827424</v>
      </c>
      <c r="AA612" s="16">
        <f t="shared" si="193"/>
        <v>6952</v>
      </c>
      <c r="AB612" s="32">
        <v>82</v>
      </c>
      <c r="AC612" s="26">
        <f t="shared" si="201"/>
        <v>1.1795166858457997</v>
      </c>
      <c r="AD612" s="32">
        <f t="shared" si="202"/>
        <v>6870</v>
      </c>
      <c r="AE612" s="20">
        <v>2</v>
      </c>
      <c r="AF612" s="20" t="s">
        <v>44</v>
      </c>
      <c r="AG612" s="27" t="s">
        <v>45</v>
      </c>
      <c r="AH612" s="27">
        <v>1</v>
      </c>
      <c r="AI612" s="28" t="s">
        <v>46</v>
      </c>
      <c r="AJ612" s="16">
        <v>581</v>
      </c>
      <c r="AK612" s="29">
        <f t="shared" si="203"/>
        <v>8.3573072497123135</v>
      </c>
      <c r="AL612" s="16">
        <v>120</v>
      </c>
      <c r="AM612" s="16">
        <f t="shared" si="204"/>
        <v>6169</v>
      </c>
      <c r="AN612" s="34">
        <f t="shared" si="205"/>
        <v>89.796215429403205</v>
      </c>
    </row>
    <row r="613" spans="1:40" x14ac:dyDescent="0.3">
      <c r="A613" s="37">
        <v>43500</v>
      </c>
      <c r="B613" s="38" t="s">
        <v>84</v>
      </c>
      <c r="C613" s="38">
        <v>6</v>
      </c>
      <c r="D613" s="2" t="s">
        <v>45</v>
      </c>
      <c r="E613" s="37">
        <v>42767</v>
      </c>
      <c r="F613" s="37">
        <f t="shared" si="188"/>
        <v>42934</v>
      </c>
      <c r="G613" s="38">
        <v>5440</v>
      </c>
      <c r="H613" s="68">
        <v>5433</v>
      </c>
      <c r="I613" s="38">
        <f t="shared" si="206"/>
        <v>7</v>
      </c>
      <c r="J613" s="38">
        <v>5040</v>
      </c>
      <c r="K613" s="38">
        <v>10</v>
      </c>
      <c r="L613" s="37">
        <v>43501</v>
      </c>
      <c r="M613" s="37">
        <f t="shared" si="194"/>
        <v>43529</v>
      </c>
      <c r="N613" s="39">
        <f t="shared" si="195"/>
        <v>104.85714285714286</v>
      </c>
      <c r="O613" s="66" t="s">
        <v>215</v>
      </c>
      <c r="P613" s="40">
        <f t="shared" si="196"/>
        <v>1</v>
      </c>
      <c r="Q613" s="38">
        <v>6</v>
      </c>
      <c r="R613" s="38" t="s">
        <v>44</v>
      </c>
      <c r="S613" s="28" t="s">
        <v>46</v>
      </c>
      <c r="T613" s="38">
        <v>1</v>
      </c>
      <c r="U613" s="38">
        <v>129</v>
      </c>
      <c r="V613" s="41">
        <f t="shared" si="197"/>
        <v>2.5595238095238093</v>
      </c>
      <c r="W613" s="40">
        <f t="shared" si="198"/>
        <v>4911</v>
      </c>
      <c r="X613" s="35">
        <f t="shared" si="199"/>
        <v>97.44047619047619</v>
      </c>
      <c r="Y613" s="38">
        <v>251</v>
      </c>
      <c r="Z613" s="36">
        <f t="shared" si="200"/>
        <v>4.9801587301587302</v>
      </c>
      <c r="AA613" s="38">
        <f t="shared" si="193"/>
        <v>4660</v>
      </c>
      <c r="AB613" s="38">
        <v>62</v>
      </c>
      <c r="AC613" s="26">
        <f t="shared" si="201"/>
        <v>1.3304721030042919</v>
      </c>
      <c r="AD613" s="38">
        <f t="shared" si="202"/>
        <v>4598</v>
      </c>
      <c r="AE613" s="42" t="s">
        <v>81</v>
      </c>
      <c r="AF613" s="42" t="s">
        <v>42</v>
      </c>
      <c r="AG613" s="42" t="s">
        <v>54</v>
      </c>
      <c r="AH613" s="27">
        <v>2</v>
      </c>
      <c r="AI613" s="21" t="s">
        <v>43</v>
      </c>
      <c r="AJ613" s="38">
        <v>729</v>
      </c>
      <c r="AK613" s="29">
        <f t="shared" si="203"/>
        <v>15.643776824034335</v>
      </c>
      <c r="AL613" s="38">
        <v>183</v>
      </c>
      <c r="AM613" s="38">
        <f t="shared" si="204"/>
        <v>3686</v>
      </c>
      <c r="AN613" s="41">
        <f t="shared" si="205"/>
        <v>80.165289256198349</v>
      </c>
    </row>
    <row r="614" spans="1:40" x14ac:dyDescent="0.3">
      <c r="A614" s="37">
        <v>43502</v>
      </c>
      <c r="B614" s="38" t="s">
        <v>84</v>
      </c>
      <c r="C614" s="38">
        <v>6</v>
      </c>
      <c r="D614" s="2" t="s">
        <v>45</v>
      </c>
      <c r="E614" s="37">
        <v>42767</v>
      </c>
      <c r="F614" s="37">
        <f t="shared" si="188"/>
        <v>42934</v>
      </c>
      <c r="G614" s="38">
        <v>1600</v>
      </c>
      <c r="H614" s="38">
        <v>1598</v>
      </c>
      <c r="I614" s="38">
        <f t="shared" si="206"/>
        <v>2</v>
      </c>
      <c r="J614" s="38">
        <v>1991</v>
      </c>
      <c r="K614" s="38" t="s">
        <v>146</v>
      </c>
      <c r="L614" s="37">
        <v>43503</v>
      </c>
      <c r="M614" s="37">
        <f t="shared" si="194"/>
        <v>43531</v>
      </c>
      <c r="N614" s="39">
        <f t="shared" si="195"/>
        <v>105.14285714285714</v>
      </c>
      <c r="O614" s="66" t="s">
        <v>215</v>
      </c>
      <c r="P614" s="40">
        <f t="shared" si="196"/>
        <v>1</v>
      </c>
      <c r="Q614" s="38" t="s">
        <v>147</v>
      </c>
      <c r="R614" s="38" t="s">
        <v>44</v>
      </c>
      <c r="S614" s="28" t="s">
        <v>46</v>
      </c>
      <c r="T614" s="38">
        <v>1</v>
      </c>
      <c r="U614" s="38">
        <v>60</v>
      </c>
      <c r="V614" s="41">
        <f t="shared" si="197"/>
        <v>3.0135610246107487</v>
      </c>
      <c r="W614" s="40">
        <f t="shared" si="198"/>
        <v>1931</v>
      </c>
      <c r="X614" s="35">
        <f t="shared" si="199"/>
        <v>96.986438975389262</v>
      </c>
      <c r="Y614" s="38">
        <v>83</v>
      </c>
      <c r="Z614" s="36">
        <f t="shared" si="200"/>
        <v>4.1687594173782019</v>
      </c>
      <c r="AA614" s="38">
        <f t="shared" si="193"/>
        <v>1848</v>
      </c>
      <c r="AB614" s="38">
        <v>48</v>
      </c>
      <c r="AC614" s="26">
        <f t="shared" si="201"/>
        <v>2.5974025974025974</v>
      </c>
      <c r="AD614" s="38">
        <f t="shared" si="202"/>
        <v>1800</v>
      </c>
      <c r="AE614" s="42">
        <v>4</v>
      </c>
      <c r="AF614" s="42" t="s">
        <v>44</v>
      </c>
      <c r="AG614" s="42" t="s">
        <v>45</v>
      </c>
      <c r="AH614" s="27">
        <v>1</v>
      </c>
      <c r="AI614" s="28" t="s">
        <v>46</v>
      </c>
      <c r="AJ614" s="38">
        <v>199</v>
      </c>
      <c r="AK614" s="29">
        <f t="shared" si="203"/>
        <v>10.768398268398268</v>
      </c>
      <c r="AL614" s="38">
        <v>76</v>
      </c>
      <c r="AM614" s="38">
        <f t="shared" si="204"/>
        <v>1525</v>
      </c>
      <c r="AN614" s="41">
        <f t="shared" si="205"/>
        <v>84.722222222222214</v>
      </c>
    </row>
    <row r="615" spans="1:40" x14ac:dyDescent="0.3">
      <c r="A615" s="15">
        <v>43502</v>
      </c>
      <c r="B615" s="2" t="s">
        <v>228</v>
      </c>
      <c r="C615" s="2">
        <v>15</v>
      </c>
      <c r="D615" s="2" t="s">
        <v>62</v>
      </c>
      <c r="E615" s="15">
        <v>42767</v>
      </c>
      <c r="F615" s="15">
        <f t="shared" si="188"/>
        <v>42934</v>
      </c>
      <c r="G615" s="32">
        <v>14100</v>
      </c>
      <c r="H615" s="32">
        <v>14092</v>
      </c>
      <c r="I615" s="32">
        <f t="shared" si="206"/>
        <v>8</v>
      </c>
      <c r="J615" s="16">
        <v>14092</v>
      </c>
      <c r="K615" s="16" t="s">
        <v>146</v>
      </c>
      <c r="L615" s="33">
        <v>43503</v>
      </c>
      <c r="M615" s="33">
        <f t="shared" si="194"/>
        <v>43531</v>
      </c>
      <c r="N615" s="4">
        <f t="shared" si="195"/>
        <v>105.14285714285714</v>
      </c>
      <c r="O615" s="66" t="s">
        <v>215</v>
      </c>
      <c r="P615" s="19">
        <f t="shared" si="196"/>
        <v>1</v>
      </c>
      <c r="Q615" s="2" t="s">
        <v>232</v>
      </c>
      <c r="R615" s="2" t="s">
        <v>44</v>
      </c>
      <c r="S615" s="28" t="s">
        <v>46</v>
      </c>
      <c r="T615" s="2">
        <v>1</v>
      </c>
      <c r="U615" s="16">
        <v>150</v>
      </c>
      <c r="V615" s="34">
        <f t="shared" si="197"/>
        <v>1.0644337212602895</v>
      </c>
      <c r="W615" s="23">
        <f t="shared" si="198"/>
        <v>13942</v>
      </c>
      <c r="X615" s="35">
        <f t="shared" si="199"/>
        <v>98.935566278739699</v>
      </c>
      <c r="Y615" s="16">
        <v>327</v>
      </c>
      <c r="Z615" s="36">
        <f t="shared" si="200"/>
        <v>2.3204655123474311</v>
      </c>
      <c r="AA615" s="16">
        <f t="shared" si="193"/>
        <v>13615</v>
      </c>
      <c r="AB615" s="32">
        <v>214</v>
      </c>
      <c r="AC615" s="26">
        <f t="shared" si="201"/>
        <v>1.5717958134410577</v>
      </c>
      <c r="AD615" s="32">
        <f t="shared" si="202"/>
        <v>13401</v>
      </c>
      <c r="AE615" s="20" t="s">
        <v>69</v>
      </c>
      <c r="AF615" s="20" t="s">
        <v>44</v>
      </c>
      <c r="AG615" s="27" t="s">
        <v>45</v>
      </c>
      <c r="AH615" s="27">
        <v>1</v>
      </c>
      <c r="AI615" s="28" t="s">
        <v>46</v>
      </c>
      <c r="AJ615" s="16">
        <v>1330</v>
      </c>
      <c r="AK615" s="29">
        <f t="shared" si="203"/>
        <v>9.7686375321336758</v>
      </c>
      <c r="AL615" s="16">
        <v>236</v>
      </c>
      <c r="AM615" s="16">
        <f t="shared" si="204"/>
        <v>11835</v>
      </c>
      <c r="AN615" s="34">
        <f t="shared" si="205"/>
        <v>88.314304902619213</v>
      </c>
    </row>
    <row r="616" spans="1:40" x14ac:dyDescent="0.3">
      <c r="A616" s="37">
        <v>43507</v>
      </c>
      <c r="B616" s="38" t="s">
        <v>84</v>
      </c>
      <c r="C616" s="38">
        <v>6</v>
      </c>
      <c r="D616" s="2" t="s">
        <v>45</v>
      </c>
      <c r="E616" s="37">
        <v>42767</v>
      </c>
      <c r="F616" s="37">
        <f t="shared" si="188"/>
        <v>42934</v>
      </c>
      <c r="G616" s="38">
        <v>4020</v>
      </c>
      <c r="H616" s="38">
        <v>4014</v>
      </c>
      <c r="I616" s="38">
        <f t="shared" si="206"/>
        <v>6</v>
      </c>
      <c r="J616" s="38">
        <v>4014</v>
      </c>
      <c r="K616" s="38" t="s">
        <v>151</v>
      </c>
      <c r="L616" s="37">
        <v>43510</v>
      </c>
      <c r="M616" s="37">
        <f t="shared" si="194"/>
        <v>43538</v>
      </c>
      <c r="N616" s="39">
        <f t="shared" si="195"/>
        <v>106.14285714285714</v>
      </c>
      <c r="O616" s="66" t="s">
        <v>215</v>
      </c>
      <c r="P616" s="40">
        <f t="shared" si="196"/>
        <v>3</v>
      </c>
      <c r="Q616" s="38">
        <v>12</v>
      </c>
      <c r="R616" s="38" t="s">
        <v>44</v>
      </c>
      <c r="S616" s="28" t="s">
        <v>46</v>
      </c>
      <c r="T616" s="38">
        <v>1</v>
      </c>
      <c r="U616" s="38">
        <v>118</v>
      </c>
      <c r="V616" s="41">
        <f t="shared" si="197"/>
        <v>2.9397110114598903</v>
      </c>
      <c r="W616" s="40">
        <f t="shared" si="198"/>
        <v>3896</v>
      </c>
      <c r="X616" s="35">
        <f t="shared" si="199"/>
        <v>97.060288988540108</v>
      </c>
      <c r="Y616" s="38">
        <v>167</v>
      </c>
      <c r="Z616" s="36">
        <f t="shared" si="200"/>
        <v>4.1604384653712012</v>
      </c>
      <c r="AA616" s="38">
        <f t="shared" si="193"/>
        <v>3729</v>
      </c>
      <c r="AB616" s="38">
        <v>67</v>
      </c>
      <c r="AC616" s="26">
        <f t="shared" si="201"/>
        <v>1.7967283454009118</v>
      </c>
      <c r="AD616" s="38">
        <f t="shared" si="202"/>
        <v>3662</v>
      </c>
      <c r="AE616" s="42">
        <v>4</v>
      </c>
      <c r="AF616" s="42" t="s">
        <v>44</v>
      </c>
      <c r="AG616" s="42" t="s">
        <v>45</v>
      </c>
      <c r="AH616" s="27">
        <v>1</v>
      </c>
      <c r="AI616" s="28" t="s">
        <v>46</v>
      </c>
      <c r="AJ616" s="38">
        <v>612</v>
      </c>
      <c r="AK616" s="29">
        <f t="shared" si="203"/>
        <v>16.411906677393404</v>
      </c>
      <c r="AL616" s="38">
        <v>79</v>
      </c>
      <c r="AM616" s="38">
        <f t="shared" si="204"/>
        <v>2971</v>
      </c>
      <c r="AN616" s="41">
        <f t="shared" si="205"/>
        <v>81.130529765155657</v>
      </c>
    </row>
    <row r="617" spans="1:40" x14ac:dyDescent="0.3">
      <c r="A617" s="15">
        <v>43514</v>
      </c>
      <c r="B617" s="2" t="s">
        <v>228</v>
      </c>
      <c r="C617" s="2">
        <v>15</v>
      </c>
      <c r="D617" s="2" t="s">
        <v>62</v>
      </c>
      <c r="E617" s="15">
        <v>42767</v>
      </c>
      <c r="F617" s="15">
        <f t="shared" ref="F617:F655" si="207">SUM(E617+167)</f>
        <v>42934</v>
      </c>
      <c r="G617" s="32">
        <v>25200</v>
      </c>
      <c r="H617" s="32">
        <v>25188</v>
      </c>
      <c r="I617" s="32">
        <f t="shared" si="206"/>
        <v>12</v>
      </c>
      <c r="J617" s="16">
        <v>25188</v>
      </c>
      <c r="K617" s="16">
        <v>12</v>
      </c>
      <c r="L617" s="33">
        <v>43515</v>
      </c>
      <c r="M617" s="33">
        <f t="shared" si="194"/>
        <v>43543</v>
      </c>
      <c r="N617" s="4">
        <f t="shared" si="195"/>
        <v>106.85714285714286</v>
      </c>
      <c r="O617" s="66" t="s">
        <v>215</v>
      </c>
      <c r="P617" s="19">
        <f t="shared" si="196"/>
        <v>1</v>
      </c>
      <c r="Q617" s="2" t="s">
        <v>154</v>
      </c>
      <c r="R617" s="2" t="s">
        <v>42</v>
      </c>
      <c r="S617" s="21" t="s">
        <v>43</v>
      </c>
      <c r="T617" s="2">
        <v>2</v>
      </c>
      <c r="U617" s="16">
        <v>339</v>
      </c>
      <c r="V617" s="34">
        <f t="shared" si="197"/>
        <v>1.3458789899952357</v>
      </c>
      <c r="W617" s="23">
        <f t="shared" si="198"/>
        <v>24849</v>
      </c>
      <c r="X617" s="35">
        <f t="shared" si="199"/>
        <v>98.654121010004772</v>
      </c>
      <c r="Y617" s="16">
        <v>708</v>
      </c>
      <c r="Z617" s="36">
        <f t="shared" si="200"/>
        <v>2.8108623153882801</v>
      </c>
      <c r="AA617" s="16">
        <f t="shared" si="193"/>
        <v>24141</v>
      </c>
      <c r="AB617" s="32">
        <v>151</v>
      </c>
      <c r="AC617" s="26">
        <f t="shared" si="201"/>
        <v>0.62549190174392111</v>
      </c>
      <c r="AD617" s="32">
        <f t="shared" si="202"/>
        <v>23990</v>
      </c>
      <c r="AE617" s="20" t="s">
        <v>81</v>
      </c>
      <c r="AF617" s="20" t="s">
        <v>42</v>
      </c>
      <c r="AG617" s="27" t="s">
        <v>54</v>
      </c>
      <c r="AH617" s="27">
        <v>2</v>
      </c>
      <c r="AI617" s="21" t="s">
        <v>43</v>
      </c>
      <c r="AJ617" s="16">
        <v>2326</v>
      </c>
      <c r="AK617" s="29">
        <f t="shared" si="203"/>
        <v>9.6350606851414611</v>
      </c>
      <c r="AL617" s="16">
        <v>280</v>
      </c>
      <c r="AM617" s="16">
        <f t="shared" si="204"/>
        <v>21384</v>
      </c>
      <c r="AN617" s="34">
        <f t="shared" si="205"/>
        <v>89.137140475197995</v>
      </c>
    </row>
    <row r="618" spans="1:40" x14ac:dyDescent="0.3">
      <c r="A618" s="37">
        <v>43514</v>
      </c>
      <c r="B618" s="38" t="s">
        <v>84</v>
      </c>
      <c r="C618" s="38">
        <v>6</v>
      </c>
      <c r="D618" s="2" t="s">
        <v>45</v>
      </c>
      <c r="E618" s="37">
        <v>42767</v>
      </c>
      <c r="F618" s="37">
        <f t="shared" si="207"/>
        <v>42934</v>
      </c>
      <c r="G618" s="38">
        <v>5480</v>
      </c>
      <c r="H618" s="38">
        <v>5478</v>
      </c>
      <c r="I618" s="38">
        <f t="shared" si="206"/>
        <v>2</v>
      </c>
      <c r="J618" s="38">
        <v>5478</v>
      </c>
      <c r="K618" s="38" t="s">
        <v>155</v>
      </c>
      <c r="L618" s="37">
        <v>43517</v>
      </c>
      <c r="M618" s="37">
        <f t="shared" si="194"/>
        <v>43545</v>
      </c>
      <c r="N618" s="39">
        <f t="shared" si="195"/>
        <v>107.14285714285714</v>
      </c>
      <c r="O618" s="66" t="s">
        <v>215</v>
      </c>
      <c r="P618" s="40">
        <f t="shared" si="196"/>
        <v>3</v>
      </c>
      <c r="Q618" s="38" t="s">
        <v>166</v>
      </c>
      <c r="R618" s="38" t="s">
        <v>44</v>
      </c>
      <c r="S618" s="28" t="s">
        <v>46</v>
      </c>
      <c r="T618" s="38">
        <v>1</v>
      </c>
      <c r="U618" s="38">
        <v>133</v>
      </c>
      <c r="V618" s="41">
        <f t="shared" si="197"/>
        <v>2.4278933917488135</v>
      </c>
      <c r="W618" s="40">
        <f t="shared" si="198"/>
        <v>5345</v>
      </c>
      <c r="X618" s="35">
        <f t="shared" si="199"/>
        <v>97.57210660825119</v>
      </c>
      <c r="Y618" s="38">
        <v>223</v>
      </c>
      <c r="Z618" s="36">
        <f t="shared" si="200"/>
        <v>4.0708287696239509</v>
      </c>
      <c r="AA618" s="38">
        <f t="shared" si="193"/>
        <v>5122</v>
      </c>
      <c r="AB618" s="38">
        <v>71</v>
      </c>
      <c r="AC618" s="26">
        <f t="shared" si="201"/>
        <v>1.3861772745021477</v>
      </c>
      <c r="AD618" s="38">
        <f t="shared" si="202"/>
        <v>5051</v>
      </c>
      <c r="AE618" s="42" t="s">
        <v>69</v>
      </c>
      <c r="AF618" s="42" t="s">
        <v>44</v>
      </c>
      <c r="AG618" s="42" t="s">
        <v>45</v>
      </c>
      <c r="AH618" s="27">
        <v>1</v>
      </c>
      <c r="AI618" s="28" t="s">
        <v>46</v>
      </c>
      <c r="AJ618" s="38">
        <v>907</v>
      </c>
      <c r="AK618" s="29">
        <f t="shared" si="203"/>
        <v>17.707926591175323</v>
      </c>
      <c r="AL618" s="38">
        <v>96</v>
      </c>
      <c r="AM618" s="38">
        <f t="shared" si="204"/>
        <v>4048</v>
      </c>
      <c r="AN618" s="41">
        <f t="shared" si="205"/>
        <v>80.142546030489015</v>
      </c>
    </row>
    <row r="619" spans="1:40" x14ac:dyDescent="0.3">
      <c r="A619" s="37">
        <v>43521</v>
      </c>
      <c r="B619" s="38" t="s">
        <v>84</v>
      </c>
      <c r="C619" s="38">
        <v>6</v>
      </c>
      <c r="D619" s="2" t="s">
        <v>45</v>
      </c>
      <c r="E619" s="37">
        <v>42767</v>
      </c>
      <c r="F619" s="37">
        <f t="shared" si="207"/>
        <v>42934</v>
      </c>
      <c r="G619" s="38">
        <v>5420</v>
      </c>
      <c r="H619" s="38">
        <v>5402</v>
      </c>
      <c r="I619" s="38">
        <f t="shared" si="206"/>
        <v>18</v>
      </c>
      <c r="J619" s="38">
        <v>5402</v>
      </c>
      <c r="K619" s="38" t="s">
        <v>158</v>
      </c>
      <c r="L619" s="37">
        <v>43524</v>
      </c>
      <c r="M619" s="37">
        <f t="shared" si="194"/>
        <v>43552</v>
      </c>
      <c r="N619" s="39">
        <f t="shared" si="195"/>
        <v>108.14285714285714</v>
      </c>
      <c r="O619" s="66" t="s">
        <v>215</v>
      </c>
      <c r="P619" s="40">
        <f t="shared" si="196"/>
        <v>3</v>
      </c>
      <c r="Q619" s="38" t="s">
        <v>100</v>
      </c>
      <c r="R619" s="38" t="s">
        <v>44</v>
      </c>
      <c r="S619" s="28" t="s">
        <v>46</v>
      </c>
      <c r="T619" s="38">
        <v>1</v>
      </c>
      <c r="U619" s="38">
        <v>168</v>
      </c>
      <c r="V619" s="41">
        <f t="shared" si="197"/>
        <v>3.1099592743428359</v>
      </c>
      <c r="W619" s="40">
        <f t="shared" si="198"/>
        <v>5234</v>
      </c>
      <c r="X619" s="35">
        <f t="shared" si="199"/>
        <v>96.890040725657173</v>
      </c>
      <c r="Y619" s="38">
        <v>247</v>
      </c>
      <c r="Z619" s="36">
        <f t="shared" si="200"/>
        <v>4.5723805997778602</v>
      </c>
      <c r="AA619" s="38">
        <f t="shared" si="193"/>
        <v>4987</v>
      </c>
      <c r="AB619" s="38">
        <v>87</v>
      </c>
      <c r="AC619" s="26">
        <f t="shared" si="201"/>
        <v>1.7445357930619612</v>
      </c>
      <c r="AD619" s="38">
        <f t="shared" si="202"/>
        <v>4900</v>
      </c>
      <c r="AE619" s="42">
        <v>5</v>
      </c>
      <c r="AF619" s="42" t="s">
        <v>44</v>
      </c>
      <c r="AG619" s="42" t="s">
        <v>45</v>
      </c>
      <c r="AH619" s="27">
        <v>1</v>
      </c>
      <c r="AI619" s="28" t="s">
        <v>46</v>
      </c>
      <c r="AJ619" s="38">
        <v>801</v>
      </c>
      <c r="AK619" s="29">
        <f t="shared" si="203"/>
        <v>16.061760577501502</v>
      </c>
      <c r="AL619" s="38">
        <v>91</v>
      </c>
      <c r="AM619" s="38">
        <f t="shared" si="204"/>
        <v>4008</v>
      </c>
      <c r="AN619" s="41">
        <f t="shared" si="205"/>
        <v>81.795918367346943</v>
      </c>
    </row>
    <row r="620" spans="1:40" x14ac:dyDescent="0.3">
      <c r="A620" s="15">
        <v>43521</v>
      </c>
      <c r="B620" s="2" t="s">
        <v>228</v>
      </c>
      <c r="C620" s="2">
        <v>15</v>
      </c>
      <c r="D620" s="2" t="s">
        <v>62</v>
      </c>
      <c r="E620" s="15">
        <v>42767</v>
      </c>
      <c r="F620" s="15">
        <f t="shared" si="207"/>
        <v>42934</v>
      </c>
      <c r="G620" s="32">
        <v>24600</v>
      </c>
      <c r="H620" s="32">
        <v>24583</v>
      </c>
      <c r="I620" s="32">
        <f t="shared" si="206"/>
        <v>17</v>
      </c>
      <c r="J620" s="16">
        <v>2184</v>
      </c>
      <c r="K620" s="16" t="s">
        <v>158</v>
      </c>
      <c r="L620" s="33">
        <v>43524</v>
      </c>
      <c r="M620" s="33">
        <f t="shared" si="194"/>
        <v>43552</v>
      </c>
      <c r="N620" s="4">
        <f t="shared" si="195"/>
        <v>108.14285714285714</v>
      </c>
      <c r="O620" s="66" t="s">
        <v>215</v>
      </c>
      <c r="P620" s="19">
        <f t="shared" si="196"/>
        <v>3</v>
      </c>
      <c r="Q620" s="2">
        <v>1</v>
      </c>
      <c r="R620" s="2" t="s">
        <v>44</v>
      </c>
      <c r="S620" s="28" t="s">
        <v>46</v>
      </c>
      <c r="T620" s="2">
        <v>1</v>
      </c>
      <c r="U620" s="16">
        <v>39</v>
      </c>
      <c r="V620" s="34">
        <f t="shared" si="197"/>
        <v>1.7857142857142856</v>
      </c>
      <c r="W620" s="23">
        <f t="shared" si="198"/>
        <v>2145</v>
      </c>
      <c r="X620" s="35">
        <f t="shared" si="199"/>
        <v>98.214285714285708</v>
      </c>
      <c r="Y620" s="16">
        <v>98</v>
      </c>
      <c r="Z620" s="36">
        <f t="shared" si="200"/>
        <v>4.4871794871794872</v>
      </c>
      <c r="AA620" s="16">
        <f t="shared" si="193"/>
        <v>2047</v>
      </c>
      <c r="AB620" s="32">
        <v>21</v>
      </c>
      <c r="AC620" s="26">
        <f t="shared" si="201"/>
        <v>1.0258915486077187</v>
      </c>
      <c r="AD620" s="32">
        <f t="shared" si="202"/>
        <v>2026</v>
      </c>
      <c r="AE620" s="20">
        <v>6</v>
      </c>
      <c r="AF620" s="20" t="s">
        <v>44</v>
      </c>
      <c r="AG620" s="27" t="s">
        <v>45</v>
      </c>
      <c r="AH620" s="27">
        <v>1</v>
      </c>
      <c r="AI620" s="28" t="s">
        <v>46</v>
      </c>
      <c r="AJ620" s="16">
        <v>182</v>
      </c>
      <c r="AK620" s="29">
        <f t="shared" si="203"/>
        <v>8.8910600879335622</v>
      </c>
      <c r="AL620" s="16">
        <v>31</v>
      </c>
      <c r="AM620" s="16">
        <f t="shared" si="204"/>
        <v>1813</v>
      </c>
      <c r="AN620" s="34">
        <f t="shared" si="205"/>
        <v>89.486673247778867</v>
      </c>
    </row>
    <row r="621" spans="1:40" ht="24" x14ac:dyDescent="0.3">
      <c r="A621" s="15">
        <v>43528</v>
      </c>
      <c r="B621" s="2" t="s">
        <v>228</v>
      </c>
      <c r="C621" s="2">
        <v>15</v>
      </c>
      <c r="D621" s="2" t="s">
        <v>62</v>
      </c>
      <c r="E621" s="15">
        <v>42767</v>
      </c>
      <c r="F621" s="15">
        <f t="shared" si="207"/>
        <v>42934</v>
      </c>
      <c r="G621" s="32">
        <v>24300</v>
      </c>
      <c r="H621" s="32">
        <v>24276</v>
      </c>
      <c r="I621" s="32">
        <f t="shared" si="206"/>
        <v>24</v>
      </c>
      <c r="J621" s="16">
        <v>24276</v>
      </c>
      <c r="K621" s="16">
        <v>14</v>
      </c>
      <c r="L621" s="33">
        <v>43529</v>
      </c>
      <c r="M621" s="33">
        <f t="shared" si="194"/>
        <v>43557</v>
      </c>
      <c r="N621" s="4">
        <f t="shared" si="195"/>
        <v>108.85714285714286</v>
      </c>
      <c r="O621" s="66" t="s">
        <v>215</v>
      </c>
      <c r="P621" s="19">
        <f t="shared" si="196"/>
        <v>1</v>
      </c>
      <c r="Q621" s="2" t="s">
        <v>233</v>
      </c>
      <c r="R621" s="2" t="s">
        <v>44</v>
      </c>
      <c r="S621" s="28" t="s">
        <v>46</v>
      </c>
      <c r="T621" s="2">
        <v>1</v>
      </c>
      <c r="U621" s="16">
        <v>376</v>
      </c>
      <c r="V621" s="34">
        <f t="shared" si="197"/>
        <v>1.548854836052068</v>
      </c>
      <c r="W621" s="23">
        <f t="shared" si="198"/>
        <v>23900</v>
      </c>
      <c r="X621" s="35">
        <f t="shared" si="199"/>
        <v>98.451145163947928</v>
      </c>
      <c r="Y621" s="16">
        <v>663</v>
      </c>
      <c r="Z621" s="36">
        <f t="shared" si="200"/>
        <v>2.73109243697479</v>
      </c>
      <c r="AA621" s="16">
        <f t="shared" si="193"/>
        <v>23237</v>
      </c>
      <c r="AB621" s="32">
        <v>230</v>
      </c>
      <c r="AC621" s="26">
        <f t="shared" si="201"/>
        <v>0.98980074880578384</v>
      </c>
      <c r="AD621" s="32">
        <f t="shared" si="202"/>
        <v>23007</v>
      </c>
      <c r="AE621" s="20" t="s">
        <v>75</v>
      </c>
      <c r="AF621" s="20" t="s">
        <v>53</v>
      </c>
      <c r="AG621" s="27" t="s">
        <v>54</v>
      </c>
      <c r="AH621" s="27">
        <v>3</v>
      </c>
      <c r="AI621" s="21" t="s">
        <v>55</v>
      </c>
      <c r="AJ621" s="16">
        <v>2621</v>
      </c>
      <c r="AK621" s="29">
        <f t="shared" si="203"/>
        <v>11.279425054869389</v>
      </c>
      <c r="AL621" s="16">
        <v>280</v>
      </c>
      <c r="AM621" s="16">
        <f t="shared" si="204"/>
        <v>20106</v>
      </c>
      <c r="AN621" s="34">
        <f t="shared" si="205"/>
        <v>87.390794106141612</v>
      </c>
    </row>
    <row r="622" spans="1:40" x14ac:dyDescent="0.3">
      <c r="A622" s="15">
        <v>43535</v>
      </c>
      <c r="B622" s="2" t="s">
        <v>228</v>
      </c>
      <c r="C622" s="2">
        <v>15</v>
      </c>
      <c r="D622" s="2" t="s">
        <v>62</v>
      </c>
      <c r="E622" s="15">
        <v>42767</v>
      </c>
      <c r="F622" s="15">
        <f t="shared" si="207"/>
        <v>42934</v>
      </c>
      <c r="G622" s="32">
        <v>24600</v>
      </c>
      <c r="H622" s="32">
        <v>24591</v>
      </c>
      <c r="I622" s="32">
        <f t="shared" si="206"/>
        <v>9</v>
      </c>
      <c r="J622" s="16">
        <v>7168</v>
      </c>
      <c r="K622" s="16">
        <v>15</v>
      </c>
      <c r="L622" s="33">
        <v>43536</v>
      </c>
      <c r="M622" s="33">
        <f t="shared" si="194"/>
        <v>43564</v>
      </c>
      <c r="N622" s="4">
        <f t="shared" si="195"/>
        <v>109.85714285714286</v>
      </c>
      <c r="O622" s="66" t="s">
        <v>215</v>
      </c>
      <c r="P622" s="19">
        <f t="shared" si="196"/>
        <v>1</v>
      </c>
      <c r="Q622" s="2">
        <v>7</v>
      </c>
      <c r="R622" s="2" t="s">
        <v>42</v>
      </c>
      <c r="S622" s="21" t="s">
        <v>43</v>
      </c>
      <c r="T622" s="2">
        <v>2</v>
      </c>
      <c r="U622" s="16">
        <v>135</v>
      </c>
      <c r="V622" s="34">
        <f t="shared" si="197"/>
        <v>1.8833705357142856</v>
      </c>
      <c r="W622" s="23">
        <f t="shared" si="198"/>
        <v>7033</v>
      </c>
      <c r="X622" s="35">
        <f t="shared" si="199"/>
        <v>98.116629464285708</v>
      </c>
      <c r="Y622" s="16">
        <v>250</v>
      </c>
      <c r="Z622" s="36">
        <f t="shared" si="200"/>
        <v>3.4877232142857144</v>
      </c>
      <c r="AA622" s="16">
        <f t="shared" si="193"/>
        <v>6783</v>
      </c>
      <c r="AB622" s="32">
        <v>29</v>
      </c>
      <c r="AC622" s="26">
        <f t="shared" si="201"/>
        <v>0.42753943682736251</v>
      </c>
      <c r="AD622" s="32">
        <f t="shared" si="202"/>
        <v>6754</v>
      </c>
      <c r="AE622" s="20">
        <v>3</v>
      </c>
      <c r="AF622" s="20" t="s">
        <v>42</v>
      </c>
      <c r="AG622" s="27" t="s">
        <v>54</v>
      </c>
      <c r="AH622" s="27">
        <v>2</v>
      </c>
      <c r="AI622" s="21" t="s">
        <v>43</v>
      </c>
      <c r="AJ622" s="16">
        <v>933</v>
      </c>
      <c r="AK622" s="29">
        <f t="shared" si="203"/>
        <v>13.754975674480319</v>
      </c>
      <c r="AL622" s="16">
        <v>101</v>
      </c>
      <c r="AM622" s="16">
        <f t="shared" si="204"/>
        <v>5720</v>
      </c>
      <c r="AN622" s="34">
        <f t="shared" si="205"/>
        <v>84.690553745928341</v>
      </c>
    </row>
    <row r="623" spans="1:40" x14ac:dyDescent="0.3">
      <c r="A623" s="15">
        <v>43535</v>
      </c>
      <c r="B623" s="2" t="s">
        <v>228</v>
      </c>
      <c r="C623" s="2">
        <v>15</v>
      </c>
      <c r="D623" s="2" t="s">
        <v>62</v>
      </c>
      <c r="E623" s="15">
        <v>42767</v>
      </c>
      <c r="F623" s="15">
        <f t="shared" si="207"/>
        <v>42934</v>
      </c>
      <c r="G623" s="32"/>
      <c r="H623" s="32"/>
      <c r="I623" s="32"/>
      <c r="J623" s="16">
        <v>17423</v>
      </c>
      <c r="K623" s="16" t="s">
        <v>164</v>
      </c>
      <c r="L623" s="33">
        <v>43538</v>
      </c>
      <c r="M623" s="33">
        <f t="shared" si="194"/>
        <v>43566</v>
      </c>
      <c r="N623" s="4">
        <f t="shared" si="195"/>
        <v>110.14285714285714</v>
      </c>
      <c r="O623" s="66" t="s">
        <v>215</v>
      </c>
      <c r="P623" s="19">
        <f t="shared" si="196"/>
        <v>3</v>
      </c>
      <c r="Q623" s="2" t="s">
        <v>234</v>
      </c>
      <c r="R623" s="2" t="s">
        <v>44</v>
      </c>
      <c r="S623" s="28" t="s">
        <v>46</v>
      </c>
      <c r="T623" s="2">
        <v>1</v>
      </c>
      <c r="U623" s="16">
        <v>290</v>
      </c>
      <c r="V623" s="34">
        <f t="shared" si="197"/>
        <v>1.664466509785915</v>
      </c>
      <c r="W623" s="23">
        <f t="shared" si="198"/>
        <v>17133</v>
      </c>
      <c r="X623" s="35">
        <f t="shared" si="199"/>
        <v>98.33553349021409</v>
      </c>
      <c r="Y623" s="16">
        <v>558</v>
      </c>
      <c r="Z623" s="36">
        <f t="shared" si="200"/>
        <v>3.2026631464156576</v>
      </c>
      <c r="AA623" s="16">
        <f t="shared" si="193"/>
        <v>16575</v>
      </c>
      <c r="AB623" s="32">
        <v>147</v>
      </c>
      <c r="AC623" s="26">
        <f t="shared" si="201"/>
        <v>0.8868778280542986</v>
      </c>
      <c r="AD623" s="32">
        <f t="shared" si="202"/>
        <v>16428</v>
      </c>
      <c r="AE623" s="20" t="s">
        <v>75</v>
      </c>
      <c r="AF623" s="20" t="s">
        <v>44</v>
      </c>
      <c r="AG623" s="27" t="s">
        <v>45</v>
      </c>
      <c r="AH623" s="27">
        <v>1</v>
      </c>
      <c r="AI623" s="28" t="s">
        <v>46</v>
      </c>
      <c r="AJ623" s="16">
        <v>2137</v>
      </c>
      <c r="AK623" s="29">
        <f t="shared" si="203"/>
        <v>12.89291101055807</v>
      </c>
      <c r="AL623" s="16">
        <v>261</v>
      </c>
      <c r="AM623" s="16">
        <f t="shared" si="204"/>
        <v>14030</v>
      </c>
      <c r="AN623" s="34">
        <f t="shared" si="205"/>
        <v>85.402970538105677</v>
      </c>
    </row>
    <row r="624" spans="1:40" ht="24" x14ac:dyDescent="0.3">
      <c r="A624" s="37">
        <v>43535</v>
      </c>
      <c r="B624" s="38" t="s">
        <v>84</v>
      </c>
      <c r="C624" s="38">
        <v>6</v>
      </c>
      <c r="D624" s="2" t="s">
        <v>45</v>
      </c>
      <c r="E624" s="37">
        <v>42767</v>
      </c>
      <c r="F624" s="37">
        <f t="shared" si="207"/>
        <v>42934</v>
      </c>
      <c r="G624" s="38">
        <v>5460</v>
      </c>
      <c r="H624" s="38">
        <v>5448</v>
      </c>
      <c r="I624" s="38">
        <f>SUM(G624-H624)</f>
        <v>12</v>
      </c>
      <c r="J624" s="38">
        <v>5448</v>
      </c>
      <c r="K624" s="38">
        <v>16</v>
      </c>
      <c r="L624" s="37">
        <v>43543</v>
      </c>
      <c r="M624" s="37">
        <f t="shared" si="194"/>
        <v>43571</v>
      </c>
      <c r="N624" s="39">
        <f t="shared" si="195"/>
        <v>110.85714285714286</v>
      </c>
      <c r="O624" s="66" t="s">
        <v>215</v>
      </c>
      <c r="P624" s="40">
        <f t="shared" si="196"/>
        <v>8</v>
      </c>
      <c r="Q624" s="38" t="s">
        <v>95</v>
      </c>
      <c r="R624" s="38" t="s">
        <v>42</v>
      </c>
      <c r="S624" s="21" t="s">
        <v>43</v>
      </c>
      <c r="T624" s="38">
        <v>2</v>
      </c>
      <c r="U624" s="38">
        <v>241</v>
      </c>
      <c r="V624" s="41">
        <f t="shared" si="197"/>
        <v>4.4236417033773856</v>
      </c>
      <c r="W624" s="40">
        <f t="shared" si="198"/>
        <v>5207</v>
      </c>
      <c r="X624" s="35">
        <f t="shared" si="199"/>
        <v>95.576358296622615</v>
      </c>
      <c r="Y624" s="38">
        <v>470</v>
      </c>
      <c r="Z624" s="36">
        <f t="shared" si="200"/>
        <v>8.6270190895741568</v>
      </c>
      <c r="AA624" s="38">
        <f t="shared" si="193"/>
        <v>4737</v>
      </c>
      <c r="AB624" s="38">
        <v>322</v>
      </c>
      <c r="AC624" s="26">
        <f t="shared" si="201"/>
        <v>6.7975511927380197</v>
      </c>
      <c r="AD624" s="38">
        <f t="shared" si="202"/>
        <v>4415</v>
      </c>
      <c r="AE624" s="42" t="s">
        <v>75</v>
      </c>
      <c r="AF624" s="42" t="s">
        <v>53</v>
      </c>
      <c r="AG624" s="42" t="s">
        <v>54</v>
      </c>
      <c r="AH624" s="27">
        <v>3</v>
      </c>
      <c r="AI624" s="21" t="s">
        <v>55</v>
      </c>
      <c r="AJ624" s="38">
        <v>1135</v>
      </c>
      <c r="AK624" s="29">
        <f t="shared" si="203"/>
        <v>23.960312434029976</v>
      </c>
      <c r="AL624" s="38">
        <v>101</v>
      </c>
      <c r="AM624" s="38">
        <f t="shared" si="204"/>
        <v>3179</v>
      </c>
      <c r="AN624" s="41">
        <f t="shared" si="205"/>
        <v>72.004530011325031</v>
      </c>
    </row>
    <row r="625" spans="1:40" x14ac:dyDescent="0.3">
      <c r="A625" s="37">
        <v>43542</v>
      </c>
      <c r="B625" s="38" t="s">
        <v>84</v>
      </c>
      <c r="C625" s="38">
        <v>6</v>
      </c>
      <c r="D625" s="2" t="s">
        <v>45</v>
      </c>
      <c r="E625" s="37">
        <v>42767</v>
      </c>
      <c r="F625" s="37">
        <f t="shared" si="207"/>
        <v>42934</v>
      </c>
      <c r="G625" s="38">
        <v>5940</v>
      </c>
      <c r="H625" s="38">
        <v>5932</v>
      </c>
      <c r="I625" s="38">
        <f>SUM(G625-H625)</f>
        <v>8</v>
      </c>
      <c r="J625" s="38">
        <v>2184</v>
      </c>
      <c r="K625" s="38">
        <v>16</v>
      </c>
      <c r="L625" s="37">
        <v>43543</v>
      </c>
      <c r="M625" s="37">
        <f t="shared" si="194"/>
        <v>43571</v>
      </c>
      <c r="N625" s="39">
        <f t="shared" si="195"/>
        <v>110.85714285714286</v>
      </c>
      <c r="O625" s="66" t="s">
        <v>215</v>
      </c>
      <c r="P625" s="40">
        <f t="shared" si="196"/>
        <v>1</v>
      </c>
      <c r="Q625" s="38">
        <v>12</v>
      </c>
      <c r="R625" s="38" t="s">
        <v>44</v>
      </c>
      <c r="S625" s="28" t="s">
        <v>46</v>
      </c>
      <c r="T625" s="38">
        <v>1</v>
      </c>
      <c r="U625" s="38">
        <v>76</v>
      </c>
      <c r="V625" s="41">
        <f t="shared" si="197"/>
        <v>3.4798534798534799</v>
      </c>
      <c r="W625" s="40">
        <f t="shared" si="198"/>
        <v>2108</v>
      </c>
      <c r="X625" s="35">
        <f t="shared" si="199"/>
        <v>96.520146520146525</v>
      </c>
      <c r="Y625" s="38">
        <v>72</v>
      </c>
      <c r="Z625" s="36">
        <f t="shared" si="200"/>
        <v>3.296703296703297</v>
      </c>
      <c r="AA625" s="38">
        <f t="shared" si="193"/>
        <v>2036</v>
      </c>
      <c r="AB625" s="38">
        <v>54</v>
      </c>
      <c r="AC625" s="26">
        <f t="shared" si="201"/>
        <v>2.6522593320235757</v>
      </c>
      <c r="AD625" s="38">
        <f t="shared" si="202"/>
        <v>1982</v>
      </c>
      <c r="AE625" s="42">
        <v>1</v>
      </c>
      <c r="AF625" s="42" t="s">
        <v>42</v>
      </c>
      <c r="AG625" s="42" t="s">
        <v>54</v>
      </c>
      <c r="AH625" s="27">
        <v>2</v>
      </c>
      <c r="AI625" s="21" t="s">
        <v>43</v>
      </c>
      <c r="AJ625" s="38">
        <v>255</v>
      </c>
      <c r="AK625" s="29">
        <f t="shared" si="203"/>
        <v>12.524557956777995</v>
      </c>
      <c r="AL625" s="38">
        <v>26</v>
      </c>
      <c r="AM625" s="38">
        <f t="shared" si="204"/>
        <v>1701</v>
      </c>
      <c r="AN625" s="41">
        <f t="shared" si="205"/>
        <v>85.822401614530776</v>
      </c>
    </row>
    <row r="626" spans="1:40" x14ac:dyDescent="0.3">
      <c r="A626" s="37">
        <v>43542</v>
      </c>
      <c r="B626" s="38" t="s">
        <v>84</v>
      </c>
      <c r="C626" s="38">
        <v>6</v>
      </c>
      <c r="D626" s="2" t="s">
        <v>45</v>
      </c>
      <c r="E626" s="37">
        <v>42767</v>
      </c>
      <c r="F626" s="37">
        <f t="shared" si="207"/>
        <v>42934</v>
      </c>
      <c r="G626" s="38"/>
      <c r="H626" s="38"/>
      <c r="I626" s="38"/>
      <c r="J626" s="38">
        <v>3748</v>
      </c>
      <c r="K626" s="38" t="s">
        <v>66</v>
      </c>
      <c r="L626" s="37">
        <v>43545</v>
      </c>
      <c r="M626" s="37">
        <f t="shared" si="194"/>
        <v>43573</v>
      </c>
      <c r="N626" s="39">
        <f t="shared" si="195"/>
        <v>111.14285714285714</v>
      </c>
      <c r="O626" s="66" t="s">
        <v>215</v>
      </c>
      <c r="P626" s="40">
        <f t="shared" si="196"/>
        <v>3</v>
      </c>
      <c r="Q626" s="38">
        <v>4</v>
      </c>
      <c r="R626" s="38" t="s">
        <v>44</v>
      </c>
      <c r="S626" s="28" t="s">
        <v>46</v>
      </c>
      <c r="T626" s="38">
        <v>1</v>
      </c>
      <c r="U626" s="38">
        <v>139</v>
      </c>
      <c r="V626" s="41">
        <f t="shared" si="197"/>
        <v>3.7086446104589119</v>
      </c>
      <c r="W626" s="40">
        <f t="shared" si="198"/>
        <v>3609</v>
      </c>
      <c r="X626" s="35">
        <f t="shared" si="199"/>
        <v>96.291355389541096</v>
      </c>
      <c r="Y626" s="38">
        <v>171</v>
      </c>
      <c r="Z626" s="36">
        <f t="shared" si="200"/>
        <v>4.5624332977588047</v>
      </c>
      <c r="AA626" s="38">
        <f t="shared" si="193"/>
        <v>3438</v>
      </c>
      <c r="AB626" s="38">
        <v>79</v>
      </c>
      <c r="AC626" s="26">
        <f t="shared" si="201"/>
        <v>2.2978475858057008</v>
      </c>
      <c r="AD626" s="38">
        <f t="shared" si="202"/>
        <v>3359</v>
      </c>
      <c r="AE626" s="42">
        <v>3</v>
      </c>
      <c r="AF626" s="42" t="s">
        <v>44</v>
      </c>
      <c r="AG626" s="42" t="s">
        <v>45</v>
      </c>
      <c r="AH626" s="27">
        <v>1</v>
      </c>
      <c r="AI626" s="28" t="s">
        <v>46</v>
      </c>
      <c r="AJ626" s="38">
        <v>429</v>
      </c>
      <c r="AK626" s="29">
        <f t="shared" si="203"/>
        <v>12.478184991273997</v>
      </c>
      <c r="AL626" s="38">
        <v>58</v>
      </c>
      <c r="AM626" s="38">
        <f t="shared" si="204"/>
        <v>2872</v>
      </c>
      <c r="AN626" s="41">
        <f t="shared" si="205"/>
        <v>85.50163739208098</v>
      </c>
    </row>
    <row r="627" spans="1:40" x14ac:dyDescent="0.3">
      <c r="A627" s="37">
        <v>43546</v>
      </c>
      <c r="B627" s="38" t="s">
        <v>84</v>
      </c>
      <c r="C627" s="38">
        <v>6</v>
      </c>
      <c r="D627" s="2" t="s">
        <v>45</v>
      </c>
      <c r="E627" s="37">
        <v>42767</v>
      </c>
      <c r="F627" s="37">
        <f t="shared" si="207"/>
        <v>42934</v>
      </c>
      <c r="G627" s="38">
        <v>2100</v>
      </c>
      <c r="H627" s="38">
        <v>2093</v>
      </c>
      <c r="I627" s="38">
        <f t="shared" ref="I627:I635" si="208">SUM(G627-H627)</f>
        <v>7</v>
      </c>
      <c r="J627" s="38">
        <v>2093</v>
      </c>
      <c r="K627" s="38">
        <v>17</v>
      </c>
      <c r="L627" s="37">
        <v>43550</v>
      </c>
      <c r="M627" s="37">
        <f t="shared" si="194"/>
        <v>43578</v>
      </c>
      <c r="N627" s="39">
        <f t="shared" si="195"/>
        <v>111.85714285714286</v>
      </c>
      <c r="O627" s="66" t="s">
        <v>215</v>
      </c>
      <c r="P627" s="40">
        <f t="shared" si="196"/>
        <v>4</v>
      </c>
      <c r="Q627" s="38">
        <v>9</v>
      </c>
      <c r="R627" s="42" t="s">
        <v>42</v>
      </c>
      <c r="S627" s="21" t="s">
        <v>43</v>
      </c>
      <c r="T627" s="38">
        <v>2</v>
      </c>
      <c r="U627" s="38">
        <v>65</v>
      </c>
      <c r="V627" s="41">
        <f t="shared" si="197"/>
        <v>3.1055900621118013</v>
      </c>
      <c r="W627" s="40">
        <f t="shared" si="198"/>
        <v>2028</v>
      </c>
      <c r="X627" s="35">
        <f t="shared" si="199"/>
        <v>96.894409937888199</v>
      </c>
      <c r="Y627" s="38">
        <v>123</v>
      </c>
      <c r="Z627" s="36">
        <f t="shared" si="200"/>
        <v>5.8767319636884858</v>
      </c>
      <c r="AA627" s="38">
        <f t="shared" si="193"/>
        <v>1905</v>
      </c>
      <c r="AB627" s="38">
        <v>52</v>
      </c>
      <c r="AC627" s="26">
        <f t="shared" si="201"/>
        <v>2.7296587926509188</v>
      </c>
      <c r="AD627" s="38">
        <f t="shared" si="202"/>
        <v>1853</v>
      </c>
      <c r="AE627" s="42">
        <v>1</v>
      </c>
      <c r="AF627" s="42" t="s">
        <v>42</v>
      </c>
      <c r="AG627" s="42" t="s">
        <v>54</v>
      </c>
      <c r="AH627" s="27">
        <v>2</v>
      </c>
      <c r="AI627" s="21" t="s">
        <v>43</v>
      </c>
      <c r="AJ627" s="38">
        <v>232</v>
      </c>
      <c r="AK627" s="29">
        <f t="shared" si="203"/>
        <v>12.178477690288714</v>
      </c>
      <c r="AL627" s="38">
        <v>35</v>
      </c>
      <c r="AM627" s="38">
        <f t="shared" si="204"/>
        <v>1586</v>
      </c>
      <c r="AN627" s="41">
        <f t="shared" si="205"/>
        <v>85.590933621154889</v>
      </c>
    </row>
    <row r="628" spans="1:40" ht="24" x14ac:dyDescent="0.3">
      <c r="A628" s="37">
        <v>43567</v>
      </c>
      <c r="B628" s="38" t="s">
        <v>84</v>
      </c>
      <c r="C628" s="38">
        <v>6</v>
      </c>
      <c r="D628" s="2" t="s">
        <v>45</v>
      </c>
      <c r="E628" s="37">
        <v>42767</v>
      </c>
      <c r="F628" s="37">
        <f t="shared" si="207"/>
        <v>42934</v>
      </c>
      <c r="G628" s="38">
        <v>4237</v>
      </c>
      <c r="H628" s="38">
        <v>4226</v>
      </c>
      <c r="I628" s="38">
        <f t="shared" si="208"/>
        <v>11</v>
      </c>
      <c r="J628" s="38">
        <v>3781</v>
      </c>
      <c r="K628" s="38">
        <v>20</v>
      </c>
      <c r="L628" s="37">
        <v>43571</v>
      </c>
      <c r="M628" s="37">
        <f t="shared" si="194"/>
        <v>43599</v>
      </c>
      <c r="N628" s="39">
        <f t="shared" si="195"/>
        <v>114.85714285714286</v>
      </c>
      <c r="O628" s="66" t="s">
        <v>215</v>
      </c>
      <c r="P628" s="40">
        <f t="shared" si="196"/>
        <v>4</v>
      </c>
      <c r="Q628" s="38">
        <v>8</v>
      </c>
      <c r="R628" s="38" t="s">
        <v>42</v>
      </c>
      <c r="S628" s="21" t="s">
        <v>43</v>
      </c>
      <c r="T628" s="38">
        <v>2</v>
      </c>
      <c r="U628" s="38">
        <v>200</v>
      </c>
      <c r="V628" s="41">
        <f t="shared" si="197"/>
        <v>5.2896059243586357</v>
      </c>
      <c r="W628" s="40">
        <f t="shared" si="198"/>
        <v>3581</v>
      </c>
      <c r="X628" s="35">
        <f t="shared" si="199"/>
        <v>94.710394075641375</v>
      </c>
      <c r="Y628" s="38">
        <v>216</v>
      </c>
      <c r="Z628" s="36">
        <f t="shared" si="200"/>
        <v>5.7127743983073263</v>
      </c>
      <c r="AA628" s="38">
        <f t="shared" si="193"/>
        <v>3365</v>
      </c>
      <c r="AB628" s="38">
        <v>53</v>
      </c>
      <c r="AC628" s="26">
        <f t="shared" si="201"/>
        <v>1.575037147102526</v>
      </c>
      <c r="AD628" s="38">
        <f t="shared" si="202"/>
        <v>3312</v>
      </c>
      <c r="AE628" s="42">
        <v>6</v>
      </c>
      <c r="AF628" s="42" t="s">
        <v>53</v>
      </c>
      <c r="AG628" s="42" t="s">
        <v>54</v>
      </c>
      <c r="AH628" s="27">
        <v>3</v>
      </c>
      <c r="AI628" s="21" t="s">
        <v>55</v>
      </c>
      <c r="AJ628" s="38">
        <v>373</v>
      </c>
      <c r="AK628" s="29">
        <f t="shared" si="203"/>
        <v>11.084695393759286</v>
      </c>
      <c r="AL628" s="38">
        <v>56</v>
      </c>
      <c r="AM628" s="38">
        <f t="shared" si="204"/>
        <v>2883</v>
      </c>
      <c r="AN628" s="41">
        <f t="shared" si="205"/>
        <v>87.04710144927536</v>
      </c>
    </row>
    <row r="629" spans="1:40" x14ac:dyDescent="0.3">
      <c r="A629" s="37">
        <v>43581</v>
      </c>
      <c r="B629" s="38" t="s">
        <v>84</v>
      </c>
      <c r="C629" s="38">
        <v>6</v>
      </c>
      <c r="D629" s="2" t="s">
        <v>45</v>
      </c>
      <c r="E629" s="37">
        <v>42767</v>
      </c>
      <c r="F629" s="37">
        <f t="shared" si="207"/>
        <v>42934</v>
      </c>
      <c r="G629" s="38">
        <v>4680</v>
      </c>
      <c r="H629" s="38">
        <v>4668</v>
      </c>
      <c r="I629" s="38">
        <f t="shared" si="208"/>
        <v>12</v>
      </c>
      <c r="J629" s="38">
        <v>4668</v>
      </c>
      <c r="K629" s="38">
        <v>22</v>
      </c>
      <c r="L629" s="37">
        <v>43585</v>
      </c>
      <c r="M629" s="37">
        <f t="shared" si="194"/>
        <v>43613</v>
      </c>
      <c r="N629" s="39">
        <f t="shared" si="195"/>
        <v>116.85714285714286</v>
      </c>
      <c r="O629" s="66" t="s">
        <v>215</v>
      </c>
      <c r="P629" s="40">
        <f t="shared" si="196"/>
        <v>4</v>
      </c>
      <c r="Q629" s="38" t="s">
        <v>70</v>
      </c>
      <c r="R629" s="38" t="s">
        <v>42</v>
      </c>
      <c r="S629" s="21" t="s">
        <v>43</v>
      </c>
      <c r="T629" s="38">
        <v>2</v>
      </c>
      <c r="U629" s="38">
        <v>246</v>
      </c>
      <c r="V629" s="41">
        <f t="shared" si="197"/>
        <v>5.2699228791773782</v>
      </c>
      <c r="W629" s="40">
        <f t="shared" si="198"/>
        <v>4422</v>
      </c>
      <c r="X629" s="35">
        <f t="shared" si="199"/>
        <v>94.730077120822614</v>
      </c>
      <c r="Y629" s="38">
        <v>269</v>
      </c>
      <c r="Z629" s="36">
        <f t="shared" si="200"/>
        <v>5.7626392459297344</v>
      </c>
      <c r="AA629" s="38">
        <f t="shared" si="193"/>
        <v>4153</v>
      </c>
      <c r="AB629" s="38">
        <v>67</v>
      </c>
      <c r="AC629" s="26">
        <f t="shared" si="201"/>
        <v>1.613291596436311</v>
      </c>
      <c r="AD629" s="38">
        <f t="shared" si="202"/>
        <v>4086</v>
      </c>
      <c r="AE629" s="42">
        <v>1</v>
      </c>
      <c r="AF629" s="42" t="s">
        <v>42</v>
      </c>
      <c r="AG629" s="42" t="s">
        <v>54</v>
      </c>
      <c r="AH629" s="27">
        <v>2</v>
      </c>
      <c r="AI629" s="21" t="s">
        <v>43</v>
      </c>
      <c r="AJ629" s="38">
        <v>536</v>
      </c>
      <c r="AK629" s="29">
        <f t="shared" si="203"/>
        <v>12.906332771490488</v>
      </c>
      <c r="AL629" s="38">
        <v>99</v>
      </c>
      <c r="AM629" s="38">
        <f t="shared" si="204"/>
        <v>3451</v>
      </c>
      <c r="AN629" s="41">
        <f t="shared" si="205"/>
        <v>84.459128732256488</v>
      </c>
    </row>
    <row r="630" spans="1:40" x14ac:dyDescent="0.3">
      <c r="A630" s="37">
        <v>43589</v>
      </c>
      <c r="B630" s="38" t="s">
        <v>84</v>
      </c>
      <c r="C630" s="38">
        <v>6</v>
      </c>
      <c r="D630" s="2" t="s">
        <v>45</v>
      </c>
      <c r="E630" s="37">
        <v>42767</v>
      </c>
      <c r="F630" s="37">
        <f t="shared" si="207"/>
        <v>42934</v>
      </c>
      <c r="G630" s="38">
        <v>5100</v>
      </c>
      <c r="H630" s="38">
        <v>5088</v>
      </c>
      <c r="I630" s="38">
        <f t="shared" si="208"/>
        <v>12</v>
      </c>
      <c r="J630" s="38">
        <v>5088</v>
      </c>
      <c r="K630" s="38">
        <v>23</v>
      </c>
      <c r="L630" s="37">
        <v>43592</v>
      </c>
      <c r="M630" s="37">
        <f t="shared" si="194"/>
        <v>43620</v>
      </c>
      <c r="N630" s="39">
        <f t="shared" si="195"/>
        <v>117.85714285714286</v>
      </c>
      <c r="O630" s="66" t="s">
        <v>215</v>
      </c>
      <c r="P630" s="40">
        <f t="shared" si="196"/>
        <v>3</v>
      </c>
      <c r="Q630" s="38" t="s">
        <v>70</v>
      </c>
      <c r="R630" s="38" t="s">
        <v>42</v>
      </c>
      <c r="S630" s="21" t="s">
        <v>43</v>
      </c>
      <c r="T630" s="38">
        <v>2</v>
      </c>
      <c r="U630" s="38">
        <v>243</v>
      </c>
      <c r="V630" s="41">
        <f t="shared" si="197"/>
        <v>4.7759433962264151</v>
      </c>
      <c r="W630" s="40">
        <f t="shared" si="198"/>
        <v>4845</v>
      </c>
      <c r="X630" s="35">
        <f t="shared" si="199"/>
        <v>95.22405660377359</v>
      </c>
      <c r="Y630" s="38">
        <v>338</v>
      </c>
      <c r="Z630" s="36">
        <f t="shared" si="200"/>
        <v>6.6430817610062896</v>
      </c>
      <c r="AA630" s="38">
        <f t="shared" si="193"/>
        <v>4507</v>
      </c>
      <c r="AB630" s="38">
        <v>42</v>
      </c>
      <c r="AC630" s="26">
        <f t="shared" si="201"/>
        <v>0.93188373641002886</v>
      </c>
      <c r="AD630" s="38">
        <f t="shared" si="202"/>
        <v>4465</v>
      </c>
      <c r="AE630" s="42">
        <v>1</v>
      </c>
      <c r="AF630" s="42" t="s">
        <v>42</v>
      </c>
      <c r="AG630" s="42" t="s">
        <v>54</v>
      </c>
      <c r="AH630" s="27">
        <v>2</v>
      </c>
      <c r="AI630" s="21" t="s">
        <v>43</v>
      </c>
      <c r="AJ630" s="38">
        <v>362</v>
      </c>
      <c r="AK630" s="29">
        <f t="shared" si="203"/>
        <v>8.0319502995340581</v>
      </c>
      <c r="AL630" s="38">
        <v>130</v>
      </c>
      <c r="AM630" s="38">
        <f t="shared" si="204"/>
        <v>3973</v>
      </c>
      <c r="AN630" s="41">
        <f t="shared" si="205"/>
        <v>88.980963045912659</v>
      </c>
    </row>
    <row r="631" spans="1:40" ht="24" x14ac:dyDescent="0.3">
      <c r="A631" s="37">
        <v>43595</v>
      </c>
      <c r="B631" s="38" t="s">
        <v>84</v>
      </c>
      <c r="C631" s="38">
        <v>6</v>
      </c>
      <c r="D631" s="2" t="s">
        <v>45</v>
      </c>
      <c r="E631" s="37">
        <v>42767</v>
      </c>
      <c r="F631" s="37">
        <f t="shared" si="207"/>
        <v>42934</v>
      </c>
      <c r="G631" s="38">
        <v>4100</v>
      </c>
      <c r="H631" s="38">
        <v>4084</v>
      </c>
      <c r="I631" s="38">
        <f t="shared" si="208"/>
        <v>16</v>
      </c>
      <c r="J631" s="38">
        <v>4084</v>
      </c>
      <c r="K631" s="38">
        <v>24</v>
      </c>
      <c r="L631" s="37">
        <v>43599</v>
      </c>
      <c r="M631" s="37">
        <f t="shared" si="194"/>
        <v>43627</v>
      </c>
      <c r="N631" s="39">
        <f t="shared" si="195"/>
        <v>118.85714285714286</v>
      </c>
      <c r="O631" s="66" t="s">
        <v>215</v>
      </c>
      <c r="P631" s="40">
        <f t="shared" si="196"/>
        <v>4</v>
      </c>
      <c r="Q631" s="38">
        <v>7</v>
      </c>
      <c r="R631" s="38" t="s">
        <v>42</v>
      </c>
      <c r="S631" s="21" t="s">
        <v>43</v>
      </c>
      <c r="T631" s="38">
        <v>2</v>
      </c>
      <c r="U631" s="38">
        <v>209</v>
      </c>
      <c r="V631" s="41">
        <f t="shared" si="197"/>
        <v>5.1175318315377085</v>
      </c>
      <c r="W631" s="40">
        <f t="shared" si="198"/>
        <v>3875</v>
      </c>
      <c r="X631" s="35">
        <f t="shared" si="199"/>
        <v>94.882468168462296</v>
      </c>
      <c r="Y631" s="38">
        <v>260</v>
      </c>
      <c r="Z631" s="36">
        <f t="shared" si="200"/>
        <v>6.366307541625857</v>
      </c>
      <c r="AA631" s="38">
        <f t="shared" si="193"/>
        <v>3615</v>
      </c>
      <c r="AB631" s="38">
        <v>44</v>
      </c>
      <c r="AC631" s="26">
        <f t="shared" si="201"/>
        <v>1.2171507607192253</v>
      </c>
      <c r="AD631" s="38">
        <f t="shared" si="202"/>
        <v>3571</v>
      </c>
      <c r="AE631" s="42">
        <v>5</v>
      </c>
      <c r="AF631" s="42" t="s">
        <v>53</v>
      </c>
      <c r="AG631" s="42" t="s">
        <v>54</v>
      </c>
      <c r="AH631" s="27">
        <v>3</v>
      </c>
      <c r="AI631" s="21" t="s">
        <v>55</v>
      </c>
      <c r="AJ631" s="38">
        <v>381</v>
      </c>
      <c r="AK631" s="29">
        <f t="shared" si="203"/>
        <v>10.539419087136929</v>
      </c>
      <c r="AL631" s="38">
        <v>80</v>
      </c>
      <c r="AM631" s="38">
        <f t="shared" si="204"/>
        <v>3110</v>
      </c>
      <c r="AN631" s="41">
        <f t="shared" si="205"/>
        <v>87.0904508541025</v>
      </c>
    </row>
    <row r="632" spans="1:40" x14ac:dyDescent="0.3">
      <c r="A632" s="37">
        <v>43600</v>
      </c>
      <c r="B632" s="38" t="s">
        <v>84</v>
      </c>
      <c r="C632" s="38">
        <v>6</v>
      </c>
      <c r="D632" s="2" t="s">
        <v>45</v>
      </c>
      <c r="E632" s="37">
        <v>42767</v>
      </c>
      <c r="F632" s="37">
        <f t="shared" si="207"/>
        <v>42934</v>
      </c>
      <c r="G632" s="38">
        <v>2600</v>
      </c>
      <c r="H632" s="38">
        <v>2596</v>
      </c>
      <c r="I632" s="38">
        <f t="shared" si="208"/>
        <v>4</v>
      </c>
      <c r="J632" s="38">
        <v>2596</v>
      </c>
      <c r="K632" s="38" t="s">
        <v>136</v>
      </c>
      <c r="L632" s="37">
        <v>43601</v>
      </c>
      <c r="M632" s="37">
        <f t="shared" si="194"/>
        <v>43629</v>
      </c>
      <c r="N632" s="39">
        <f t="shared" si="195"/>
        <v>119.14285714285714</v>
      </c>
      <c r="O632" s="66" t="s">
        <v>215</v>
      </c>
      <c r="P632" s="40">
        <f t="shared" si="196"/>
        <v>1</v>
      </c>
      <c r="Q632" s="38">
        <v>5</v>
      </c>
      <c r="R632" s="38" t="s">
        <v>44</v>
      </c>
      <c r="S632" s="28" t="s">
        <v>46</v>
      </c>
      <c r="T632" s="38">
        <v>1</v>
      </c>
      <c r="U632" s="38">
        <v>124</v>
      </c>
      <c r="V632" s="41">
        <f t="shared" si="197"/>
        <v>4.7765793528505389</v>
      </c>
      <c r="W632" s="40">
        <f t="shared" si="198"/>
        <v>2472</v>
      </c>
      <c r="X632" s="35">
        <f t="shared" si="199"/>
        <v>95.223420647149453</v>
      </c>
      <c r="Y632" s="38">
        <v>154</v>
      </c>
      <c r="Z632" s="36">
        <f t="shared" si="200"/>
        <v>5.9322033898305087</v>
      </c>
      <c r="AA632" s="38">
        <f t="shared" si="193"/>
        <v>2318</v>
      </c>
      <c r="AB632" s="38">
        <v>57</v>
      </c>
      <c r="AC632" s="26">
        <f t="shared" si="201"/>
        <v>2.459016393442623</v>
      </c>
      <c r="AD632" s="38">
        <f t="shared" si="202"/>
        <v>2261</v>
      </c>
      <c r="AE632" s="42">
        <v>5</v>
      </c>
      <c r="AF632" s="42" t="s">
        <v>44</v>
      </c>
      <c r="AG632" s="42" t="s">
        <v>45</v>
      </c>
      <c r="AH632" s="27">
        <v>1</v>
      </c>
      <c r="AI632" s="28" t="s">
        <v>46</v>
      </c>
      <c r="AJ632" s="38">
        <v>251</v>
      </c>
      <c r="AK632" s="29">
        <f t="shared" si="203"/>
        <v>10.82830025884383</v>
      </c>
      <c r="AL632" s="38">
        <v>94</v>
      </c>
      <c r="AM632" s="38">
        <f t="shared" si="204"/>
        <v>1916</v>
      </c>
      <c r="AN632" s="41">
        <f t="shared" si="205"/>
        <v>84.741264927023437</v>
      </c>
    </row>
    <row r="633" spans="1:40" x14ac:dyDescent="0.3">
      <c r="A633" s="37">
        <v>43609</v>
      </c>
      <c r="B633" s="38" t="s">
        <v>84</v>
      </c>
      <c r="C633" s="38">
        <v>6</v>
      </c>
      <c r="D633" s="2" t="s">
        <v>45</v>
      </c>
      <c r="E633" s="37">
        <v>42767</v>
      </c>
      <c r="F633" s="37">
        <f t="shared" si="207"/>
        <v>42934</v>
      </c>
      <c r="G633" s="38">
        <v>4500</v>
      </c>
      <c r="H633" s="38">
        <v>4490</v>
      </c>
      <c r="I633" s="38">
        <f t="shared" si="208"/>
        <v>10</v>
      </c>
      <c r="J633" s="38">
        <v>4490</v>
      </c>
      <c r="K633" s="38">
        <v>26</v>
      </c>
      <c r="L633" s="37">
        <v>43613</v>
      </c>
      <c r="M633" s="37">
        <f t="shared" si="194"/>
        <v>43641</v>
      </c>
      <c r="N633" s="39">
        <f t="shared" si="195"/>
        <v>120.85714285714286</v>
      </c>
      <c r="O633" s="66" t="s">
        <v>215</v>
      </c>
      <c r="P633" s="40">
        <f t="shared" si="196"/>
        <v>4</v>
      </c>
      <c r="Q633" s="38" t="s">
        <v>70</v>
      </c>
      <c r="R633" s="38" t="s">
        <v>42</v>
      </c>
      <c r="S633" s="21" t="s">
        <v>43</v>
      </c>
      <c r="T633" s="38">
        <v>2</v>
      </c>
      <c r="U633" s="38">
        <v>112</v>
      </c>
      <c r="V633" s="41">
        <f t="shared" si="197"/>
        <v>2.4944320712694878</v>
      </c>
      <c r="W633" s="40">
        <f t="shared" si="198"/>
        <v>4378</v>
      </c>
      <c r="X633" s="35">
        <f t="shared" si="199"/>
        <v>97.505567928730514</v>
      </c>
      <c r="Y633" s="38">
        <v>183</v>
      </c>
      <c r="Z633" s="36">
        <f t="shared" si="200"/>
        <v>4.075723830734967</v>
      </c>
      <c r="AA633" s="38">
        <f t="shared" si="193"/>
        <v>4195</v>
      </c>
      <c r="AB633" s="38">
        <v>316</v>
      </c>
      <c r="AC633" s="26">
        <f t="shared" si="201"/>
        <v>7.5327771156138263</v>
      </c>
      <c r="AD633" s="38">
        <f t="shared" si="202"/>
        <v>3879</v>
      </c>
      <c r="AE633" s="42">
        <v>3</v>
      </c>
      <c r="AF633" s="42" t="s">
        <v>42</v>
      </c>
      <c r="AG633" s="42" t="s">
        <v>54</v>
      </c>
      <c r="AH633" s="27">
        <v>2</v>
      </c>
      <c r="AI633" s="21" t="s">
        <v>43</v>
      </c>
      <c r="AJ633" s="38">
        <v>468</v>
      </c>
      <c r="AK633" s="29">
        <f t="shared" si="203"/>
        <v>11.156138259833135</v>
      </c>
      <c r="AL633" s="38">
        <v>133</v>
      </c>
      <c r="AM633" s="38">
        <f t="shared" si="204"/>
        <v>3278</v>
      </c>
      <c r="AN633" s="41">
        <f t="shared" si="205"/>
        <v>84.506316060840419</v>
      </c>
    </row>
    <row r="634" spans="1:40" x14ac:dyDescent="0.3">
      <c r="A634" s="37">
        <v>43616</v>
      </c>
      <c r="B634" s="38" t="s">
        <v>84</v>
      </c>
      <c r="C634" s="38">
        <v>6</v>
      </c>
      <c r="D634" s="2" t="s">
        <v>45</v>
      </c>
      <c r="E634" s="37">
        <v>42767</v>
      </c>
      <c r="F634" s="37">
        <f t="shared" si="207"/>
        <v>42934</v>
      </c>
      <c r="G634" s="38">
        <v>4300</v>
      </c>
      <c r="H634" s="38">
        <v>4282</v>
      </c>
      <c r="I634" s="38">
        <f t="shared" si="208"/>
        <v>18</v>
      </c>
      <c r="J634" s="38">
        <v>4282</v>
      </c>
      <c r="K634" s="38">
        <v>27</v>
      </c>
      <c r="L634" s="37">
        <v>43620</v>
      </c>
      <c r="M634" s="37">
        <f t="shared" si="194"/>
        <v>43648</v>
      </c>
      <c r="N634" s="39">
        <f t="shared" si="195"/>
        <v>121.85714285714286</v>
      </c>
      <c r="O634" s="66" t="s">
        <v>215</v>
      </c>
      <c r="P634" s="40">
        <f t="shared" si="196"/>
        <v>4</v>
      </c>
      <c r="Q634" s="38" t="s">
        <v>70</v>
      </c>
      <c r="R634" s="38" t="s">
        <v>42</v>
      </c>
      <c r="S634" s="21" t="s">
        <v>43</v>
      </c>
      <c r="T634" s="38">
        <v>2</v>
      </c>
      <c r="U634" s="38">
        <v>297</v>
      </c>
      <c r="V634" s="41">
        <f t="shared" si="197"/>
        <v>6.9360112097150859</v>
      </c>
      <c r="W634" s="40">
        <f t="shared" si="198"/>
        <v>3985</v>
      </c>
      <c r="X634" s="35">
        <f t="shared" si="199"/>
        <v>93.06398879028491</v>
      </c>
      <c r="Y634" s="38">
        <v>266</v>
      </c>
      <c r="Z634" s="36">
        <f t="shared" si="200"/>
        <v>6.2120504437178887</v>
      </c>
      <c r="AA634" s="38">
        <f t="shared" si="193"/>
        <v>3719</v>
      </c>
      <c r="AB634" s="38">
        <v>125</v>
      </c>
      <c r="AC634" s="26">
        <f t="shared" si="201"/>
        <v>3.3611185802635117</v>
      </c>
      <c r="AD634" s="38">
        <f t="shared" si="202"/>
        <v>3594</v>
      </c>
      <c r="AE634" s="42">
        <v>2</v>
      </c>
      <c r="AF634" s="42" t="s">
        <v>42</v>
      </c>
      <c r="AG634" s="42" t="s">
        <v>54</v>
      </c>
      <c r="AH634" s="27">
        <v>2</v>
      </c>
      <c r="AI634" s="21" t="s">
        <v>43</v>
      </c>
      <c r="AJ634" s="38">
        <v>165</v>
      </c>
      <c r="AK634" s="29">
        <f t="shared" si="203"/>
        <v>4.4366765259478358</v>
      </c>
      <c r="AL634" s="38">
        <v>541</v>
      </c>
      <c r="AM634" s="38">
        <f t="shared" si="204"/>
        <v>2888</v>
      </c>
      <c r="AN634" s="41">
        <f t="shared" si="205"/>
        <v>80.356149137451311</v>
      </c>
    </row>
    <row r="635" spans="1:40" ht="24" x14ac:dyDescent="0.3">
      <c r="A635" s="37">
        <v>43623</v>
      </c>
      <c r="B635" s="38" t="s">
        <v>84</v>
      </c>
      <c r="C635" s="38">
        <v>6</v>
      </c>
      <c r="D635" s="2" t="s">
        <v>45</v>
      </c>
      <c r="E635" s="37">
        <v>42767</v>
      </c>
      <c r="F635" s="37">
        <f t="shared" si="207"/>
        <v>42934</v>
      </c>
      <c r="G635" s="38">
        <v>4300</v>
      </c>
      <c r="H635" s="38">
        <v>4293</v>
      </c>
      <c r="I635" s="38">
        <f t="shared" si="208"/>
        <v>7</v>
      </c>
      <c r="J635" s="38">
        <v>1773</v>
      </c>
      <c r="K635" s="38">
        <v>28</v>
      </c>
      <c r="L635" s="37">
        <v>43627</v>
      </c>
      <c r="M635" s="37">
        <f t="shared" si="194"/>
        <v>43655</v>
      </c>
      <c r="N635" s="39">
        <f t="shared" si="195"/>
        <v>122.85714285714286</v>
      </c>
      <c r="O635" s="66" t="s">
        <v>215</v>
      </c>
      <c r="P635" s="40">
        <f t="shared" si="196"/>
        <v>4</v>
      </c>
      <c r="Q635" s="38">
        <v>9</v>
      </c>
      <c r="R635" s="42" t="s">
        <v>42</v>
      </c>
      <c r="S635" s="21" t="s">
        <v>43</v>
      </c>
      <c r="T635" s="38">
        <v>2</v>
      </c>
      <c r="U635" s="38">
        <v>115</v>
      </c>
      <c r="V635" s="41">
        <f t="shared" si="197"/>
        <v>6.4861816130851668</v>
      </c>
      <c r="W635" s="40">
        <f t="shared" si="198"/>
        <v>1658</v>
      </c>
      <c r="X635" s="35">
        <f t="shared" si="199"/>
        <v>93.513818386914835</v>
      </c>
      <c r="Y635" s="38">
        <v>136</v>
      </c>
      <c r="Z635" s="36">
        <f t="shared" si="200"/>
        <v>7.6706147772137623</v>
      </c>
      <c r="AA635" s="38">
        <f t="shared" ref="AA635:AA655" si="209">SUM(J635-U635-Y635)</f>
        <v>1522</v>
      </c>
      <c r="AB635" s="38">
        <v>34</v>
      </c>
      <c r="AC635" s="26">
        <f t="shared" si="201"/>
        <v>2.2339027595269383</v>
      </c>
      <c r="AD635" s="38">
        <f t="shared" si="202"/>
        <v>1488</v>
      </c>
      <c r="AE635" s="42" t="s">
        <v>75</v>
      </c>
      <c r="AF635" s="42" t="s">
        <v>53</v>
      </c>
      <c r="AG635" s="42" t="s">
        <v>54</v>
      </c>
      <c r="AH635" s="27">
        <v>3</v>
      </c>
      <c r="AI635" s="21" t="s">
        <v>55</v>
      </c>
      <c r="AJ635" s="38">
        <v>245</v>
      </c>
      <c r="AK635" s="29">
        <f t="shared" si="203"/>
        <v>16.09724047306176</v>
      </c>
      <c r="AL635" s="38">
        <v>98</v>
      </c>
      <c r="AM635" s="38">
        <f t="shared" si="204"/>
        <v>1145</v>
      </c>
      <c r="AN635" s="41">
        <f t="shared" si="205"/>
        <v>76.9489247311828</v>
      </c>
    </row>
    <row r="636" spans="1:40" x14ac:dyDescent="0.3">
      <c r="A636" s="37">
        <v>43623</v>
      </c>
      <c r="B636" s="38" t="s">
        <v>84</v>
      </c>
      <c r="C636" s="38">
        <v>6</v>
      </c>
      <c r="D636" s="2" t="s">
        <v>45</v>
      </c>
      <c r="E636" s="37">
        <v>42767</v>
      </c>
      <c r="F636" s="37">
        <f t="shared" si="207"/>
        <v>42934</v>
      </c>
      <c r="G636" s="38"/>
      <c r="H636" s="38"/>
      <c r="I636" s="38"/>
      <c r="J636" s="38">
        <v>2520</v>
      </c>
      <c r="K636" s="38" t="s">
        <v>77</v>
      </c>
      <c r="L636" s="37">
        <v>43629</v>
      </c>
      <c r="M636" s="37">
        <f t="shared" si="194"/>
        <v>43657</v>
      </c>
      <c r="N636" s="39">
        <f t="shared" si="195"/>
        <v>123.14285714285714</v>
      </c>
      <c r="O636" s="66" t="s">
        <v>215</v>
      </c>
      <c r="P636" s="40">
        <f t="shared" si="196"/>
        <v>6</v>
      </c>
      <c r="Q636" s="38">
        <v>2</v>
      </c>
      <c r="R636" s="38" t="s">
        <v>44</v>
      </c>
      <c r="S636" s="28" t="s">
        <v>46</v>
      </c>
      <c r="T636" s="38">
        <v>1</v>
      </c>
      <c r="U636" s="38">
        <v>156</v>
      </c>
      <c r="V636" s="41">
        <f t="shared" si="197"/>
        <v>6.1904761904761907</v>
      </c>
      <c r="W636" s="40">
        <f t="shared" si="198"/>
        <v>2364</v>
      </c>
      <c r="X636" s="35">
        <f t="shared" si="199"/>
        <v>93.80952380952381</v>
      </c>
      <c r="Y636" s="38">
        <v>165</v>
      </c>
      <c r="Z636" s="36">
        <f t="shared" si="200"/>
        <v>6.5476190476190483</v>
      </c>
      <c r="AA636" s="38">
        <f t="shared" si="209"/>
        <v>2199</v>
      </c>
      <c r="AB636" s="38">
        <v>55</v>
      </c>
      <c r="AC636" s="26">
        <f t="shared" si="201"/>
        <v>2.5011368804001819</v>
      </c>
      <c r="AD636" s="38">
        <f t="shared" si="202"/>
        <v>2144</v>
      </c>
      <c r="AE636" s="42">
        <v>3</v>
      </c>
      <c r="AF636" s="42" t="s">
        <v>44</v>
      </c>
      <c r="AG636" s="42" t="s">
        <v>45</v>
      </c>
      <c r="AH636" s="27">
        <v>1</v>
      </c>
      <c r="AI636" s="28" t="s">
        <v>46</v>
      </c>
      <c r="AJ636" s="38">
        <v>244</v>
      </c>
      <c r="AK636" s="29">
        <f t="shared" si="203"/>
        <v>11.095952705775353</v>
      </c>
      <c r="AL636" s="38">
        <v>86</v>
      </c>
      <c r="AM636" s="38">
        <f t="shared" si="204"/>
        <v>1814</v>
      </c>
      <c r="AN636" s="41">
        <f t="shared" si="205"/>
        <v>84.608208955223887</v>
      </c>
    </row>
    <row r="637" spans="1:40" x14ac:dyDescent="0.3">
      <c r="A637" s="37">
        <v>43628</v>
      </c>
      <c r="B637" s="38" t="s">
        <v>84</v>
      </c>
      <c r="C637" s="38">
        <v>6</v>
      </c>
      <c r="D637" s="2" t="s">
        <v>45</v>
      </c>
      <c r="E637" s="37">
        <v>42767</v>
      </c>
      <c r="F637" s="37">
        <f t="shared" si="207"/>
        <v>42934</v>
      </c>
      <c r="G637" s="38">
        <v>3000</v>
      </c>
      <c r="H637" s="38">
        <v>2996</v>
      </c>
      <c r="I637" s="38">
        <f>SUM(G637-H637)</f>
        <v>4</v>
      </c>
      <c r="J637" s="38">
        <v>2996</v>
      </c>
      <c r="K637" s="38" t="s">
        <v>86</v>
      </c>
      <c r="L637" s="37">
        <v>43636</v>
      </c>
      <c r="M637" s="37">
        <f t="shared" si="194"/>
        <v>43664</v>
      </c>
      <c r="N637" s="39">
        <f t="shared" si="195"/>
        <v>124.14285714285714</v>
      </c>
      <c r="O637" s="66" t="s">
        <v>215</v>
      </c>
      <c r="P637" s="40">
        <f t="shared" si="196"/>
        <v>8</v>
      </c>
      <c r="Q637" s="38">
        <v>5</v>
      </c>
      <c r="R637" s="38" t="s">
        <v>44</v>
      </c>
      <c r="S637" s="28" t="s">
        <v>46</v>
      </c>
      <c r="T637" s="38">
        <v>1</v>
      </c>
      <c r="U637" s="38">
        <v>279</v>
      </c>
      <c r="V637" s="41">
        <f t="shared" si="197"/>
        <v>9.3124165554072107</v>
      </c>
      <c r="W637" s="40">
        <f t="shared" si="198"/>
        <v>2717</v>
      </c>
      <c r="X637" s="35">
        <f t="shared" si="199"/>
        <v>90.687583444592789</v>
      </c>
      <c r="Y637" s="38">
        <v>193</v>
      </c>
      <c r="Z637" s="36">
        <f t="shared" si="200"/>
        <v>6.44192256341789</v>
      </c>
      <c r="AA637" s="38">
        <f t="shared" si="209"/>
        <v>2524</v>
      </c>
      <c r="AB637" s="38">
        <v>72</v>
      </c>
      <c r="AC637" s="26">
        <f t="shared" si="201"/>
        <v>2.8526148969889067</v>
      </c>
      <c r="AD637" s="38">
        <f t="shared" si="202"/>
        <v>2452</v>
      </c>
      <c r="AE637" s="42">
        <v>2</v>
      </c>
      <c r="AF637" s="42" t="s">
        <v>44</v>
      </c>
      <c r="AG637" s="42" t="s">
        <v>45</v>
      </c>
      <c r="AH637" s="27">
        <v>1</v>
      </c>
      <c r="AI637" s="28" t="s">
        <v>46</v>
      </c>
      <c r="AJ637" s="38">
        <v>329</v>
      </c>
      <c r="AK637" s="29">
        <f t="shared" si="203"/>
        <v>13.034865293185421</v>
      </c>
      <c r="AL637" s="38">
        <v>118</v>
      </c>
      <c r="AM637" s="38">
        <f t="shared" si="204"/>
        <v>2005</v>
      </c>
      <c r="AN637" s="41">
        <f t="shared" si="205"/>
        <v>81.76998368678629</v>
      </c>
    </row>
    <row r="638" spans="1:40" ht="24" x14ac:dyDescent="0.3">
      <c r="A638" s="37">
        <v>43633</v>
      </c>
      <c r="B638" s="38" t="s">
        <v>84</v>
      </c>
      <c r="C638" s="38">
        <v>6</v>
      </c>
      <c r="D638" s="2" t="s">
        <v>45</v>
      </c>
      <c r="E638" s="37">
        <v>42767</v>
      </c>
      <c r="F638" s="37">
        <f t="shared" si="207"/>
        <v>42934</v>
      </c>
      <c r="G638" s="38">
        <v>1700</v>
      </c>
      <c r="H638" s="38">
        <v>1694</v>
      </c>
      <c r="I638" s="38">
        <f>SUM(G638-H638)</f>
        <v>6</v>
      </c>
      <c r="J638" s="38">
        <v>512</v>
      </c>
      <c r="K638" s="38">
        <v>30</v>
      </c>
      <c r="L638" s="37">
        <v>43641</v>
      </c>
      <c r="M638" s="37">
        <f t="shared" si="194"/>
        <v>43669</v>
      </c>
      <c r="N638" s="39">
        <f t="shared" si="195"/>
        <v>124.85714285714286</v>
      </c>
      <c r="O638" s="66" t="s">
        <v>215</v>
      </c>
      <c r="P638" s="40">
        <f t="shared" si="196"/>
        <v>8</v>
      </c>
      <c r="Q638" s="38">
        <v>7</v>
      </c>
      <c r="R638" s="38" t="s">
        <v>42</v>
      </c>
      <c r="S638" s="21" t="s">
        <v>43</v>
      </c>
      <c r="T638" s="38">
        <v>2</v>
      </c>
      <c r="U638" s="38">
        <v>49</v>
      </c>
      <c r="V638" s="41">
        <f t="shared" si="197"/>
        <v>9.5703125</v>
      </c>
      <c r="W638" s="40">
        <f t="shared" si="198"/>
        <v>463</v>
      </c>
      <c r="X638" s="35">
        <f t="shared" si="199"/>
        <v>90.4296875</v>
      </c>
      <c r="Y638" s="38">
        <v>46</v>
      </c>
      <c r="Z638" s="36">
        <f t="shared" si="200"/>
        <v>8.984375</v>
      </c>
      <c r="AA638" s="38">
        <f t="shared" si="209"/>
        <v>417</v>
      </c>
      <c r="AB638" s="38">
        <v>14</v>
      </c>
      <c r="AC638" s="26">
        <f t="shared" si="201"/>
        <v>3.3573141486810552</v>
      </c>
      <c r="AD638" s="38">
        <f t="shared" si="202"/>
        <v>403</v>
      </c>
      <c r="AE638" s="42">
        <v>6</v>
      </c>
      <c r="AF638" s="42" t="s">
        <v>53</v>
      </c>
      <c r="AG638" s="42" t="s">
        <v>54</v>
      </c>
      <c r="AH638" s="27">
        <v>3</v>
      </c>
      <c r="AI638" s="21" t="s">
        <v>55</v>
      </c>
      <c r="AJ638" s="38">
        <v>66</v>
      </c>
      <c r="AK638" s="29">
        <f t="shared" si="203"/>
        <v>15.827338129496402</v>
      </c>
      <c r="AL638" s="38">
        <v>7</v>
      </c>
      <c r="AM638" s="38">
        <f t="shared" si="204"/>
        <v>330</v>
      </c>
      <c r="AN638" s="41">
        <f t="shared" si="205"/>
        <v>81.885856079404462</v>
      </c>
    </row>
    <row r="639" spans="1:40" x14ac:dyDescent="0.3">
      <c r="A639" s="37">
        <v>43630</v>
      </c>
      <c r="B639" s="38" t="s">
        <v>84</v>
      </c>
      <c r="C639" s="38">
        <v>6</v>
      </c>
      <c r="D639" s="2" t="s">
        <v>45</v>
      </c>
      <c r="E639" s="37">
        <v>42767</v>
      </c>
      <c r="F639" s="37">
        <f t="shared" si="207"/>
        <v>42934</v>
      </c>
      <c r="G639" s="38">
        <v>1300</v>
      </c>
      <c r="H639" s="38">
        <v>1297</v>
      </c>
      <c r="I639" s="38">
        <f>SUM(G639-H639)</f>
        <v>3</v>
      </c>
      <c r="J639" s="38">
        <v>1297</v>
      </c>
      <c r="K639" s="38">
        <v>30</v>
      </c>
      <c r="L639" s="37">
        <v>43641</v>
      </c>
      <c r="M639" s="37">
        <f t="shared" si="194"/>
        <v>43669</v>
      </c>
      <c r="N639" s="39">
        <f t="shared" si="195"/>
        <v>124.85714285714286</v>
      </c>
      <c r="O639" s="66" t="s">
        <v>215</v>
      </c>
      <c r="P639" s="40">
        <f t="shared" si="196"/>
        <v>11</v>
      </c>
      <c r="Q639" s="38">
        <v>3</v>
      </c>
      <c r="R639" s="38" t="s">
        <v>44</v>
      </c>
      <c r="S639" s="28" t="s">
        <v>46</v>
      </c>
      <c r="T639" s="38">
        <v>1</v>
      </c>
      <c r="U639" s="38">
        <v>116</v>
      </c>
      <c r="V639" s="41">
        <f t="shared" si="197"/>
        <v>8.9437162683114888</v>
      </c>
      <c r="W639" s="40">
        <f t="shared" si="198"/>
        <v>1181</v>
      </c>
      <c r="X639" s="35">
        <f t="shared" si="199"/>
        <v>91.056283731688509</v>
      </c>
      <c r="Y639" s="38">
        <v>88</v>
      </c>
      <c r="Z639" s="36">
        <f t="shared" si="200"/>
        <v>6.7848882035466467</v>
      </c>
      <c r="AA639" s="38">
        <f t="shared" si="209"/>
        <v>1093</v>
      </c>
      <c r="AB639" s="38">
        <v>33</v>
      </c>
      <c r="AC639" s="26">
        <f t="shared" si="201"/>
        <v>3.019213174748399</v>
      </c>
      <c r="AD639" s="38">
        <f t="shared" si="202"/>
        <v>1060</v>
      </c>
      <c r="AE639" s="42">
        <v>2</v>
      </c>
      <c r="AF639" s="42" t="s">
        <v>42</v>
      </c>
      <c r="AG639" s="42" t="s">
        <v>54</v>
      </c>
      <c r="AH639" s="27">
        <v>2</v>
      </c>
      <c r="AI639" s="21" t="s">
        <v>43</v>
      </c>
      <c r="AJ639" s="38">
        <v>130</v>
      </c>
      <c r="AK639" s="29">
        <f t="shared" si="203"/>
        <v>11.893870082342177</v>
      </c>
      <c r="AL639" s="38">
        <v>31</v>
      </c>
      <c r="AM639" s="38">
        <f t="shared" si="204"/>
        <v>899</v>
      </c>
      <c r="AN639" s="41">
        <f t="shared" si="205"/>
        <v>84.811320754716974</v>
      </c>
    </row>
    <row r="640" spans="1:40" x14ac:dyDescent="0.3">
      <c r="A640" s="37">
        <v>43637</v>
      </c>
      <c r="B640" s="38" t="s">
        <v>84</v>
      </c>
      <c r="C640" s="38">
        <v>6</v>
      </c>
      <c r="D640" s="2" t="s">
        <v>45</v>
      </c>
      <c r="E640" s="37">
        <v>42767</v>
      </c>
      <c r="F640" s="37">
        <f t="shared" si="207"/>
        <v>42934</v>
      </c>
      <c r="G640" s="38">
        <v>2300</v>
      </c>
      <c r="H640" s="38">
        <v>2298</v>
      </c>
      <c r="I640" s="38">
        <f>SUM(G640-H640)</f>
        <v>2</v>
      </c>
      <c r="J640" s="38">
        <v>2298</v>
      </c>
      <c r="K640" s="38" t="s">
        <v>97</v>
      </c>
      <c r="L640" s="37">
        <v>43643</v>
      </c>
      <c r="M640" s="37">
        <f t="shared" si="194"/>
        <v>43671</v>
      </c>
      <c r="N640" s="39">
        <f t="shared" si="195"/>
        <v>125.14285714285714</v>
      </c>
      <c r="O640" s="66" t="s">
        <v>215</v>
      </c>
      <c r="P640" s="40">
        <f t="shared" si="196"/>
        <v>6</v>
      </c>
      <c r="Q640" s="38">
        <v>2</v>
      </c>
      <c r="R640" s="38" t="s">
        <v>44</v>
      </c>
      <c r="S640" s="28" t="s">
        <v>46</v>
      </c>
      <c r="T640" s="38">
        <v>1</v>
      </c>
      <c r="U640" s="38">
        <v>197</v>
      </c>
      <c r="V640" s="41">
        <f t="shared" si="197"/>
        <v>8.5726718885987818</v>
      </c>
      <c r="W640" s="40">
        <f t="shared" si="198"/>
        <v>2101</v>
      </c>
      <c r="X640" s="35">
        <f t="shared" si="199"/>
        <v>91.427328111401224</v>
      </c>
      <c r="Y640" s="38">
        <v>142</v>
      </c>
      <c r="Z640" s="36">
        <f t="shared" si="200"/>
        <v>6.1792863359442993</v>
      </c>
      <c r="AA640" s="38">
        <f t="shared" si="209"/>
        <v>1959</v>
      </c>
      <c r="AB640" s="38">
        <v>58</v>
      </c>
      <c r="AC640" s="26">
        <f t="shared" si="201"/>
        <v>2.9606942317508933</v>
      </c>
      <c r="AD640" s="38">
        <f t="shared" si="202"/>
        <v>1901</v>
      </c>
      <c r="AE640" s="42">
        <v>4</v>
      </c>
      <c r="AF640" s="42" t="s">
        <v>44</v>
      </c>
      <c r="AG640" s="42" t="s">
        <v>45</v>
      </c>
      <c r="AH640" s="27">
        <v>1</v>
      </c>
      <c r="AI640" s="28" t="s">
        <v>46</v>
      </c>
      <c r="AJ640" s="38">
        <v>235</v>
      </c>
      <c r="AK640" s="29">
        <f t="shared" si="203"/>
        <v>11.995916283818275</v>
      </c>
      <c r="AL640" s="38">
        <v>94</v>
      </c>
      <c r="AM640" s="38">
        <f t="shared" si="204"/>
        <v>1572</v>
      </c>
      <c r="AN640" s="41">
        <f t="shared" si="205"/>
        <v>82.69331930562862</v>
      </c>
    </row>
    <row r="641" spans="1:40" x14ac:dyDescent="0.3">
      <c r="A641" s="37">
        <v>43633</v>
      </c>
      <c r="B641" s="38" t="s">
        <v>84</v>
      </c>
      <c r="C641" s="38">
        <v>6</v>
      </c>
      <c r="D641" s="2" t="s">
        <v>45</v>
      </c>
      <c r="E641" s="37">
        <v>42767</v>
      </c>
      <c r="F641" s="37">
        <f t="shared" si="207"/>
        <v>42934</v>
      </c>
      <c r="G641" s="38"/>
      <c r="H641" s="38"/>
      <c r="I641" s="38"/>
      <c r="J641" s="38">
        <v>1182</v>
      </c>
      <c r="K641" s="38" t="s">
        <v>97</v>
      </c>
      <c r="L641" s="37">
        <v>43643</v>
      </c>
      <c r="M641" s="37">
        <f t="shared" si="194"/>
        <v>43671</v>
      </c>
      <c r="N641" s="39">
        <f t="shared" si="195"/>
        <v>125.14285714285714</v>
      </c>
      <c r="O641" s="66" t="s">
        <v>215</v>
      </c>
      <c r="P641" s="40">
        <f t="shared" si="196"/>
        <v>10</v>
      </c>
      <c r="Q641" s="38">
        <v>9</v>
      </c>
      <c r="R641" s="42" t="s">
        <v>42</v>
      </c>
      <c r="S641" s="21" t="s">
        <v>43</v>
      </c>
      <c r="T641" s="38">
        <v>2</v>
      </c>
      <c r="U641" s="38">
        <v>106</v>
      </c>
      <c r="V641" s="41">
        <f t="shared" si="197"/>
        <v>8.9678510998307956</v>
      </c>
      <c r="W641" s="40">
        <f t="shared" si="198"/>
        <v>1076</v>
      </c>
      <c r="X641" s="35">
        <f t="shared" si="199"/>
        <v>91.032148900169204</v>
      </c>
      <c r="Y641" s="38">
        <v>106</v>
      </c>
      <c r="Z641" s="36">
        <f t="shared" si="200"/>
        <v>8.9678510998307956</v>
      </c>
      <c r="AA641" s="38">
        <f t="shared" si="209"/>
        <v>970</v>
      </c>
      <c r="AB641" s="38">
        <v>29</v>
      </c>
      <c r="AC641" s="26">
        <f t="shared" si="201"/>
        <v>2.9896907216494846</v>
      </c>
      <c r="AD641" s="38">
        <f t="shared" si="202"/>
        <v>941</v>
      </c>
      <c r="AE641" s="42">
        <v>1</v>
      </c>
      <c r="AF641" s="42" t="s">
        <v>44</v>
      </c>
      <c r="AG641" s="42" t="s">
        <v>45</v>
      </c>
      <c r="AH641" s="27">
        <v>1</v>
      </c>
      <c r="AI641" s="28" t="s">
        <v>46</v>
      </c>
      <c r="AJ641" s="38">
        <v>186</v>
      </c>
      <c r="AK641" s="29">
        <f t="shared" si="203"/>
        <v>19.175257731958762</v>
      </c>
      <c r="AL641" s="38">
        <v>45</v>
      </c>
      <c r="AM641" s="38">
        <f t="shared" si="204"/>
        <v>710</v>
      </c>
      <c r="AN641" s="41">
        <f t="shared" si="205"/>
        <v>75.451647183846973</v>
      </c>
    </row>
    <row r="642" spans="1:40" x14ac:dyDescent="0.3">
      <c r="A642" s="37">
        <v>43640</v>
      </c>
      <c r="B642" s="38" t="s">
        <v>84</v>
      </c>
      <c r="C642" s="38">
        <v>6</v>
      </c>
      <c r="D642" s="2" t="s">
        <v>45</v>
      </c>
      <c r="E642" s="37">
        <v>42767</v>
      </c>
      <c r="F642" s="37">
        <f t="shared" si="207"/>
        <v>42934</v>
      </c>
      <c r="G642" s="38">
        <v>1600</v>
      </c>
      <c r="H642" s="38">
        <v>1596</v>
      </c>
      <c r="I642" s="38">
        <f t="shared" ref="I642:I648" si="210">SUM(G642-H642)</f>
        <v>4</v>
      </c>
      <c r="J642" s="38">
        <v>1596</v>
      </c>
      <c r="K642" s="38">
        <v>31</v>
      </c>
      <c r="L642" s="37">
        <v>43648</v>
      </c>
      <c r="M642" s="37">
        <f t="shared" si="194"/>
        <v>43676</v>
      </c>
      <c r="N642" s="39">
        <f t="shared" si="195"/>
        <v>125.85714285714286</v>
      </c>
      <c r="O642" s="66" t="s">
        <v>215</v>
      </c>
      <c r="P642" s="40">
        <f t="shared" si="196"/>
        <v>8</v>
      </c>
      <c r="Q642" s="38">
        <v>1</v>
      </c>
      <c r="R642" s="38" t="s">
        <v>44</v>
      </c>
      <c r="S642" s="28" t="s">
        <v>46</v>
      </c>
      <c r="T642" s="38">
        <v>1</v>
      </c>
      <c r="U642" s="38">
        <v>139</v>
      </c>
      <c r="V642" s="41">
        <f t="shared" si="197"/>
        <v>8.7092731829573928</v>
      </c>
      <c r="W642" s="40">
        <f t="shared" si="198"/>
        <v>1457</v>
      </c>
      <c r="X642" s="35">
        <f t="shared" si="199"/>
        <v>91.290726817042611</v>
      </c>
      <c r="Y642" s="38">
        <v>141</v>
      </c>
      <c r="Z642" s="36">
        <f t="shared" si="200"/>
        <v>8.8345864661654137</v>
      </c>
      <c r="AA642" s="38">
        <f t="shared" si="209"/>
        <v>1316</v>
      </c>
      <c r="AB642" s="38">
        <v>44</v>
      </c>
      <c r="AC642" s="26">
        <f t="shared" si="201"/>
        <v>3.3434650455927053</v>
      </c>
      <c r="AD642" s="38">
        <f t="shared" si="202"/>
        <v>1272</v>
      </c>
      <c r="AE642" s="42">
        <v>4</v>
      </c>
      <c r="AF642" s="42" t="s">
        <v>42</v>
      </c>
      <c r="AG642" s="42" t="s">
        <v>54</v>
      </c>
      <c r="AH642" s="27">
        <v>2</v>
      </c>
      <c r="AI642" s="21" t="s">
        <v>43</v>
      </c>
      <c r="AJ642" s="38">
        <v>119</v>
      </c>
      <c r="AK642" s="29">
        <f t="shared" si="203"/>
        <v>9.0425531914893611</v>
      </c>
      <c r="AL642" s="38">
        <v>11</v>
      </c>
      <c r="AM642" s="38">
        <f t="shared" si="204"/>
        <v>1142</v>
      </c>
      <c r="AN642" s="41">
        <f t="shared" si="205"/>
        <v>89.779874213836479</v>
      </c>
    </row>
    <row r="643" spans="1:40" x14ac:dyDescent="0.3">
      <c r="A643" s="37">
        <v>43644</v>
      </c>
      <c r="B643" s="38" t="s">
        <v>84</v>
      </c>
      <c r="C643" s="38">
        <v>6</v>
      </c>
      <c r="D643" s="2" t="s">
        <v>45</v>
      </c>
      <c r="E643" s="37">
        <v>42767</v>
      </c>
      <c r="F643" s="37">
        <f t="shared" si="207"/>
        <v>42934</v>
      </c>
      <c r="G643" s="38">
        <v>2200</v>
      </c>
      <c r="H643" s="38">
        <v>2187</v>
      </c>
      <c r="I643" s="38">
        <f t="shared" si="210"/>
        <v>13</v>
      </c>
      <c r="J643" s="38">
        <v>2187</v>
      </c>
      <c r="K643" s="38" t="s">
        <v>105</v>
      </c>
      <c r="L643" s="37">
        <v>43650</v>
      </c>
      <c r="M643" s="37">
        <f t="shared" si="194"/>
        <v>43678</v>
      </c>
      <c r="N643" s="39">
        <f t="shared" si="195"/>
        <v>126.14285714285714</v>
      </c>
      <c r="O643" s="66" t="s">
        <v>215</v>
      </c>
      <c r="P643" s="40">
        <f t="shared" si="196"/>
        <v>6</v>
      </c>
      <c r="Q643" s="38">
        <v>10</v>
      </c>
      <c r="R643" s="38" t="s">
        <v>44</v>
      </c>
      <c r="S643" s="28" t="s">
        <v>46</v>
      </c>
      <c r="T643" s="38">
        <v>1</v>
      </c>
      <c r="U643" s="38">
        <v>130</v>
      </c>
      <c r="V643" s="41">
        <f t="shared" si="197"/>
        <v>5.9442158207590312</v>
      </c>
      <c r="W643" s="40">
        <f t="shared" si="198"/>
        <v>2057</v>
      </c>
      <c r="X643" s="35">
        <f t="shared" si="199"/>
        <v>94.055784179240959</v>
      </c>
      <c r="Y643" s="38">
        <v>118</v>
      </c>
      <c r="Z643" s="36">
        <f t="shared" si="200"/>
        <v>5.3955189757658895</v>
      </c>
      <c r="AA643" s="38">
        <f t="shared" si="209"/>
        <v>1939</v>
      </c>
      <c r="AB643" s="38">
        <v>64</v>
      </c>
      <c r="AC643" s="26">
        <f t="shared" si="201"/>
        <v>3.300670448684889</v>
      </c>
      <c r="AD643" s="38">
        <f t="shared" si="202"/>
        <v>1875</v>
      </c>
      <c r="AE643" s="42">
        <v>2</v>
      </c>
      <c r="AF643" s="42" t="s">
        <v>44</v>
      </c>
      <c r="AG643" s="42" t="s">
        <v>45</v>
      </c>
      <c r="AH643" s="27">
        <v>1</v>
      </c>
      <c r="AI643" s="28" t="s">
        <v>46</v>
      </c>
      <c r="AJ643" s="38">
        <v>290</v>
      </c>
      <c r="AK643" s="29">
        <f t="shared" si="203"/>
        <v>14.956162970603403</v>
      </c>
      <c r="AL643" s="38">
        <v>32</v>
      </c>
      <c r="AM643" s="38">
        <f t="shared" si="204"/>
        <v>1553</v>
      </c>
      <c r="AN643" s="41">
        <f t="shared" si="205"/>
        <v>82.826666666666668</v>
      </c>
    </row>
    <row r="644" spans="1:40" x14ac:dyDescent="0.3">
      <c r="A644" s="37">
        <v>43647</v>
      </c>
      <c r="B644" s="38" t="s">
        <v>84</v>
      </c>
      <c r="C644" s="38">
        <v>6</v>
      </c>
      <c r="D644" s="2" t="s">
        <v>45</v>
      </c>
      <c r="E644" s="37">
        <v>42767</v>
      </c>
      <c r="F644" s="37">
        <f t="shared" si="207"/>
        <v>42934</v>
      </c>
      <c r="G644" s="38">
        <v>1600</v>
      </c>
      <c r="H644" s="38">
        <v>1598</v>
      </c>
      <c r="I644" s="38">
        <f t="shared" si="210"/>
        <v>2</v>
      </c>
      <c r="J644" s="38">
        <v>1598</v>
      </c>
      <c r="K644" s="38">
        <v>32</v>
      </c>
      <c r="L644" s="37">
        <v>43655</v>
      </c>
      <c r="M644" s="37">
        <f t="shared" si="194"/>
        <v>43683</v>
      </c>
      <c r="N644" s="39">
        <f t="shared" si="195"/>
        <v>126.85714285714286</v>
      </c>
      <c r="O644" s="66" t="s">
        <v>215</v>
      </c>
      <c r="P644" s="40">
        <f t="shared" si="196"/>
        <v>8</v>
      </c>
      <c r="Q644" s="38">
        <v>9</v>
      </c>
      <c r="R644" s="42" t="s">
        <v>42</v>
      </c>
      <c r="S644" s="21" t="s">
        <v>43</v>
      </c>
      <c r="T644" s="38">
        <v>2</v>
      </c>
      <c r="U644" s="38">
        <v>102</v>
      </c>
      <c r="V644" s="41">
        <f t="shared" si="197"/>
        <v>6.3829787234042552</v>
      </c>
      <c r="W644" s="40">
        <f t="shared" si="198"/>
        <v>1496</v>
      </c>
      <c r="X644" s="35">
        <f t="shared" si="199"/>
        <v>93.61702127659575</v>
      </c>
      <c r="Y644" s="38">
        <v>112</v>
      </c>
      <c r="Z644" s="36">
        <f t="shared" si="200"/>
        <v>7.0087609511889859</v>
      </c>
      <c r="AA644" s="38">
        <f t="shared" si="209"/>
        <v>1384</v>
      </c>
      <c r="AB644" s="38">
        <v>64</v>
      </c>
      <c r="AC644" s="26">
        <f t="shared" si="201"/>
        <v>4.6242774566473992</v>
      </c>
      <c r="AD644" s="38">
        <f t="shared" si="202"/>
        <v>1320</v>
      </c>
      <c r="AE644" s="42">
        <v>4</v>
      </c>
      <c r="AF644" s="42" t="s">
        <v>42</v>
      </c>
      <c r="AG644" s="42" t="s">
        <v>54</v>
      </c>
      <c r="AH644" s="27">
        <v>2</v>
      </c>
      <c r="AI644" s="21" t="s">
        <v>43</v>
      </c>
      <c r="AJ644" s="38">
        <v>120</v>
      </c>
      <c r="AK644" s="29">
        <f t="shared" si="203"/>
        <v>8.6705202312138727</v>
      </c>
      <c r="AL644" s="38">
        <v>207</v>
      </c>
      <c r="AM644" s="38">
        <f t="shared" si="204"/>
        <v>993</v>
      </c>
      <c r="AN644" s="41">
        <f t="shared" si="205"/>
        <v>75.227272727272734</v>
      </c>
    </row>
    <row r="645" spans="1:40" x14ac:dyDescent="0.3">
      <c r="A645" s="37">
        <v>43651</v>
      </c>
      <c r="B645" s="38" t="s">
        <v>84</v>
      </c>
      <c r="C645" s="38">
        <v>6</v>
      </c>
      <c r="D645" s="2" t="s">
        <v>45</v>
      </c>
      <c r="E645" s="37">
        <v>42767</v>
      </c>
      <c r="F645" s="37">
        <f t="shared" si="207"/>
        <v>42934</v>
      </c>
      <c r="G645" s="38">
        <v>2200</v>
      </c>
      <c r="H645" s="38">
        <v>2188</v>
      </c>
      <c r="I645" s="38">
        <f t="shared" si="210"/>
        <v>12</v>
      </c>
      <c r="J645" s="38">
        <v>3885</v>
      </c>
      <c r="K645" s="38" t="s">
        <v>49</v>
      </c>
      <c r="L645" s="37">
        <v>43657</v>
      </c>
      <c r="M645" s="37">
        <f t="shared" si="194"/>
        <v>43685</v>
      </c>
      <c r="N645" s="39">
        <f t="shared" si="195"/>
        <v>127.14285714285714</v>
      </c>
      <c r="O645" s="66" t="s">
        <v>215</v>
      </c>
      <c r="P645" s="40">
        <f t="shared" si="196"/>
        <v>6</v>
      </c>
      <c r="Q645" s="38">
        <v>5</v>
      </c>
      <c r="R645" s="38" t="s">
        <v>44</v>
      </c>
      <c r="S645" s="28" t="s">
        <v>46</v>
      </c>
      <c r="T645" s="38">
        <v>1</v>
      </c>
      <c r="U645" s="38">
        <v>233</v>
      </c>
      <c r="V645" s="41">
        <f t="shared" si="197"/>
        <v>5.9974259974259976</v>
      </c>
      <c r="W645" s="40">
        <f t="shared" si="198"/>
        <v>3652</v>
      </c>
      <c r="X645" s="35">
        <f t="shared" si="199"/>
        <v>94.002574002574008</v>
      </c>
      <c r="Y645" s="38">
        <v>228</v>
      </c>
      <c r="Z645" s="36">
        <f t="shared" si="200"/>
        <v>5.8687258687258685</v>
      </c>
      <c r="AA645" s="38">
        <f t="shared" si="209"/>
        <v>3424</v>
      </c>
      <c r="AB645" s="38">
        <v>109</v>
      </c>
      <c r="AC645" s="26">
        <f t="shared" si="201"/>
        <v>3.1834112149532712</v>
      </c>
      <c r="AD645" s="38">
        <f t="shared" si="202"/>
        <v>3315</v>
      </c>
      <c r="AE645" s="42" t="s">
        <v>69</v>
      </c>
      <c r="AF645" s="42" t="s">
        <v>44</v>
      </c>
      <c r="AG645" s="42" t="s">
        <v>45</v>
      </c>
      <c r="AH645" s="27">
        <v>1</v>
      </c>
      <c r="AI645" s="28" t="s">
        <v>46</v>
      </c>
      <c r="AJ645" s="38">
        <v>457</v>
      </c>
      <c r="AK645" s="29">
        <f t="shared" si="203"/>
        <v>13.346962616822429</v>
      </c>
      <c r="AL645" s="38">
        <v>236</v>
      </c>
      <c r="AM645" s="38">
        <f t="shared" si="204"/>
        <v>2622</v>
      </c>
      <c r="AN645" s="41">
        <f t="shared" si="205"/>
        <v>79.095022624434392</v>
      </c>
    </row>
    <row r="646" spans="1:40" x14ac:dyDescent="0.3">
      <c r="A646" s="37">
        <v>43661</v>
      </c>
      <c r="B646" s="38" t="s">
        <v>84</v>
      </c>
      <c r="C646" s="38">
        <v>6</v>
      </c>
      <c r="D646" s="2" t="s">
        <v>45</v>
      </c>
      <c r="E646" s="37">
        <v>42767</v>
      </c>
      <c r="F646" s="37">
        <f t="shared" si="207"/>
        <v>42934</v>
      </c>
      <c r="G646" s="38">
        <v>1500</v>
      </c>
      <c r="H646" s="38">
        <v>1495</v>
      </c>
      <c r="I646" s="38">
        <f t="shared" si="210"/>
        <v>5</v>
      </c>
      <c r="J646" s="38">
        <v>90</v>
      </c>
      <c r="K646" s="38" t="s">
        <v>57</v>
      </c>
      <c r="L646" s="37">
        <v>43665</v>
      </c>
      <c r="M646" s="37">
        <f t="shared" si="194"/>
        <v>43693</v>
      </c>
      <c r="N646" s="39">
        <f t="shared" si="195"/>
        <v>128.28571428571428</v>
      </c>
      <c r="O646" s="66" t="s">
        <v>215</v>
      </c>
      <c r="P646" s="40">
        <f t="shared" si="196"/>
        <v>4</v>
      </c>
      <c r="Q646" s="38">
        <v>3</v>
      </c>
      <c r="R646" s="38" t="s">
        <v>44</v>
      </c>
      <c r="S646" s="28" t="s">
        <v>46</v>
      </c>
      <c r="T646" s="38">
        <v>1</v>
      </c>
      <c r="U646" s="38">
        <v>7</v>
      </c>
      <c r="V646" s="41">
        <f t="shared" si="197"/>
        <v>7.7777777777777777</v>
      </c>
      <c r="W646" s="40">
        <f t="shared" si="198"/>
        <v>83</v>
      </c>
      <c r="X646" s="35">
        <f t="shared" si="199"/>
        <v>92.222222222222229</v>
      </c>
      <c r="Y646" s="38">
        <v>6</v>
      </c>
      <c r="Z646" s="36">
        <f t="shared" si="200"/>
        <v>6.666666666666667</v>
      </c>
      <c r="AA646" s="38">
        <f t="shared" si="209"/>
        <v>77</v>
      </c>
      <c r="AB646" s="38">
        <v>3</v>
      </c>
      <c r="AC646" s="26">
        <f t="shared" si="201"/>
        <v>3.8961038961038961</v>
      </c>
      <c r="AD646" s="38">
        <f t="shared" si="202"/>
        <v>74</v>
      </c>
      <c r="AE646" s="42">
        <v>6</v>
      </c>
      <c r="AF646" s="42" t="s">
        <v>44</v>
      </c>
      <c r="AG646" s="42" t="s">
        <v>45</v>
      </c>
      <c r="AH646" s="27">
        <v>1</v>
      </c>
      <c r="AI646" s="28" t="s">
        <v>46</v>
      </c>
      <c r="AJ646" s="38">
        <v>11</v>
      </c>
      <c r="AK646" s="29">
        <f t="shared" si="203"/>
        <v>14.285714285714286</v>
      </c>
      <c r="AL646" s="38">
        <v>3</v>
      </c>
      <c r="AM646" s="38">
        <f t="shared" si="204"/>
        <v>60</v>
      </c>
      <c r="AN646" s="41">
        <f t="shared" si="205"/>
        <v>81.081081081081081</v>
      </c>
    </row>
    <row r="647" spans="1:40" ht="24" x14ac:dyDescent="0.3">
      <c r="A647" s="37">
        <v>43658</v>
      </c>
      <c r="B647" s="38" t="s">
        <v>84</v>
      </c>
      <c r="C647" s="38">
        <v>6</v>
      </c>
      <c r="D647" s="2" t="s">
        <v>45</v>
      </c>
      <c r="E647" s="37">
        <v>42767</v>
      </c>
      <c r="F647" s="37">
        <f t="shared" si="207"/>
        <v>42934</v>
      </c>
      <c r="G647" s="38">
        <v>2000</v>
      </c>
      <c r="H647" s="38">
        <v>1995</v>
      </c>
      <c r="I647" s="38">
        <f t="shared" si="210"/>
        <v>5</v>
      </c>
      <c r="J647" s="38">
        <v>1995</v>
      </c>
      <c r="K647" s="38">
        <v>34</v>
      </c>
      <c r="L647" s="37">
        <v>43669</v>
      </c>
      <c r="M647" s="37">
        <f t="shared" si="194"/>
        <v>43697</v>
      </c>
      <c r="N647" s="39">
        <f t="shared" si="195"/>
        <v>128.85714285714286</v>
      </c>
      <c r="O647" s="66" t="s">
        <v>215</v>
      </c>
      <c r="P647" s="40">
        <f t="shared" si="196"/>
        <v>11</v>
      </c>
      <c r="Q647" s="38">
        <v>4</v>
      </c>
      <c r="R647" s="38" t="s">
        <v>44</v>
      </c>
      <c r="S647" s="28" t="s">
        <v>46</v>
      </c>
      <c r="T647" s="38">
        <v>1</v>
      </c>
      <c r="U647" s="38">
        <v>139</v>
      </c>
      <c r="V647" s="41">
        <f t="shared" si="197"/>
        <v>6.9674185463659155</v>
      </c>
      <c r="W647" s="40">
        <f t="shared" si="198"/>
        <v>1856</v>
      </c>
      <c r="X647" s="35">
        <f t="shared" si="199"/>
        <v>93.032581453634094</v>
      </c>
      <c r="Y647" s="38">
        <v>144</v>
      </c>
      <c r="Z647" s="36">
        <f t="shared" si="200"/>
        <v>7.2180451127819554</v>
      </c>
      <c r="AA647" s="38">
        <f t="shared" si="209"/>
        <v>1712</v>
      </c>
      <c r="AB647" s="38">
        <v>83</v>
      </c>
      <c r="AC647" s="26">
        <f t="shared" si="201"/>
        <v>4.8481308411214954</v>
      </c>
      <c r="AD647" s="38">
        <f t="shared" si="202"/>
        <v>1629</v>
      </c>
      <c r="AE647" s="42">
        <v>6</v>
      </c>
      <c r="AF647" s="42" t="s">
        <v>53</v>
      </c>
      <c r="AG647" s="42" t="s">
        <v>54</v>
      </c>
      <c r="AH647" s="27">
        <v>3</v>
      </c>
      <c r="AI647" s="21" t="s">
        <v>55</v>
      </c>
      <c r="AJ647" s="38">
        <v>254</v>
      </c>
      <c r="AK647" s="29">
        <f t="shared" si="203"/>
        <v>14.836448598130842</v>
      </c>
      <c r="AL647" s="38">
        <v>65</v>
      </c>
      <c r="AM647" s="38">
        <f t="shared" si="204"/>
        <v>1310</v>
      </c>
      <c r="AN647" s="41">
        <f t="shared" si="205"/>
        <v>80.417434008594228</v>
      </c>
    </row>
    <row r="648" spans="1:40" ht="24" x14ac:dyDescent="0.3">
      <c r="A648" s="37">
        <v>43665</v>
      </c>
      <c r="B648" s="38" t="s">
        <v>84</v>
      </c>
      <c r="C648" s="38">
        <v>6</v>
      </c>
      <c r="D648" s="2" t="s">
        <v>45</v>
      </c>
      <c r="E648" s="37">
        <v>42767</v>
      </c>
      <c r="F648" s="37">
        <f t="shared" si="207"/>
        <v>42934</v>
      </c>
      <c r="G648" s="38">
        <v>2000</v>
      </c>
      <c r="H648" s="38">
        <v>1987</v>
      </c>
      <c r="I648" s="38">
        <f t="shared" si="210"/>
        <v>13</v>
      </c>
      <c r="J648" s="38">
        <v>1987</v>
      </c>
      <c r="K648" s="38">
        <v>34</v>
      </c>
      <c r="L648" s="37">
        <v>43669</v>
      </c>
      <c r="M648" s="37">
        <f t="shared" si="194"/>
        <v>43697</v>
      </c>
      <c r="N648" s="39">
        <f t="shared" si="195"/>
        <v>128.85714285714286</v>
      </c>
      <c r="O648" s="66" t="s">
        <v>215</v>
      </c>
      <c r="P648" s="40">
        <f t="shared" si="196"/>
        <v>4</v>
      </c>
      <c r="Q648" s="38">
        <v>6</v>
      </c>
      <c r="R648" s="38" t="s">
        <v>44</v>
      </c>
      <c r="S648" s="28" t="s">
        <v>46</v>
      </c>
      <c r="T648" s="38">
        <v>1</v>
      </c>
      <c r="U648" s="38">
        <v>103</v>
      </c>
      <c r="V648" s="41">
        <f t="shared" si="197"/>
        <v>5.1836940110719674</v>
      </c>
      <c r="W648" s="40">
        <f t="shared" si="198"/>
        <v>1884</v>
      </c>
      <c r="X648" s="35">
        <f t="shared" si="199"/>
        <v>94.816305988928036</v>
      </c>
      <c r="Y648" s="38">
        <v>151</v>
      </c>
      <c r="Z648" s="36">
        <f t="shared" si="200"/>
        <v>7.5993960744841464</v>
      </c>
      <c r="AA648" s="38">
        <f t="shared" si="209"/>
        <v>1733</v>
      </c>
      <c r="AB648" s="38">
        <v>120</v>
      </c>
      <c r="AC648" s="26">
        <f t="shared" si="201"/>
        <v>6.9244085401038662</v>
      </c>
      <c r="AD648" s="38">
        <f t="shared" si="202"/>
        <v>1613</v>
      </c>
      <c r="AE648" s="42">
        <v>6</v>
      </c>
      <c r="AF648" s="42" t="s">
        <v>53</v>
      </c>
      <c r="AG648" s="42" t="s">
        <v>54</v>
      </c>
      <c r="AH648" s="27">
        <v>3</v>
      </c>
      <c r="AI648" s="21" t="s">
        <v>55</v>
      </c>
      <c r="AJ648" s="38">
        <v>238</v>
      </c>
      <c r="AK648" s="29">
        <f t="shared" si="203"/>
        <v>13.733410271206001</v>
      </c>
      <c r="AL648" s="38">
        <v>33</v>
      </c>
      <c r="AM648" s="38">
        <f t="shared" si="204"/>
        <v>1342</v>
      </c>
      <c r="AN648" s="41">
        <f t="shared" si="205"/>
        <v>83.19900805951643</v>
      </c>
    </row>
    <row r="649" spans="1:40" x14ac:dyDescent="0.3">
      <c r="A649" s="37">
        <v>43661</v>
      </c>
      <c r="B649" s="38" t="s">
        <v>84</v>
      </c>
      <c r="C649" s="38">
        <v>6</v>
      </c>
      <c r="D649" s="2" t="s">
        <v>45</v>
      </c>
      <c r="E649" s="37">
        <v>42767</v>
      </c>
      <c r="F649" s="37">
        <f t="shared" si="207"/>
        <v>42934</v>
      </c>
      <c r="G649" s="38"/>
      <c r="H649" s="38"/>
      <c r="I649" s="38"/>
      <c r="J649" s="38">
        <v>1405</v>
      </c>
      <c r="K649" s="38">
        <v>34</v>
      </c>
      <c r="L649" s="37">
        <v>43669</v>
      </c>
      <c r="M649" s="37">
        <f t="shared" si="194"/>
        <v>43697</v>
      </c>
      <c r="N649" s="39">
        <f t="shared" si="195"/>
        <v>128.85714285714286</v>
      </c>
      <c r="O649" s="66" t="s">
        <v>215</v>
      </c>
      <c r="P649" s="40">
        <f t="shared" si="196"/>
        <v>8</v>
      </c>
      <c r="Q649" s="38">
        <v>7</v>
      </c>
      <c r="R649" s="38" t="s">
        <v>42</v>
      </c>
      <c r="S649" s="21" t="s">
        <v>43</v>
      </c>
      <c r="T649" s="38">
        <v>2</v>
      </c>
      <c r="U649" s="38">
        <v>63</v>
      </c>
      <c r="V649" s="41">
        <f t="shared" si="197"/>
        <v>4.4839857651245554</v>
      </c>
      <c r="W649" s="40">
        <f t="shared" si="198"/>
        <v>1342</v>
      </c>
      <c r="X649" s="35">
        <f t="shared" si="199"/>
        <v>95.516014234875442</v>
      </c>
      <c r="Y649" s="38">
        <v>171</v>
      </c>
      <c r="Z649" s="36">
        <f t="shared" si="200"/>
        <v>12.170818505338078</v>
      </c>
      <c r="AA649" s="38">
        <f t="shared" si="209"/>
        <v>1171</v>
      </c>
      <c r="AB649" s="38">
        <v>0</v>
      </c>
      <c r="AC649" s="26">
        <f t="shared" si="201"/>
        <v>0</v>
      </c>
      <c r="AD649" s="38">
        <f t="shared" si="202"/>
        <v>1171</v>
      </c>
      <c r="AE649" s="42">
        <v>4</v>
      </c>
      <c r="AF649" s="42" t="s">
        <v>42</v>
      </c>
      <c r="AG649" s="42" t="s">
        <v>54</v>
      </c>
      <c r="AH649" s="27">
        <v>2</v>
      </c>
      <c r="AI649" s="21" t="s">
        <v>43</v>
      </c>
      <c r="AJ649" s="38">
        <v>147</v>
      </c>
      <c r="AK649" s="29">
        <f t="shared" si="203"/>
        <v>12.553373185311699</v>
      </c>
      <c r="AL649" s="38">
        <v>13</v>
      </c>
      <c r="AM649" s="38">
        <f t="shared" si="204"/>
        <v>1011</v>
      </c>
      <c r="AN649" s="41">
        <f t="shared" si="205"/>
        <v>86.336464560204945</v>
      </c>
    </row>
    <row r="650" spans="1:40" x14ac:dyDescent="0.3">
      <c r="A650" s="37">
        <v>43668</v>
      </c>
      <c r="B650" s="38" t="s">
        <v>84</v>
      </c>
      <c r="C650" s="38">
        <v>6</v>
      </c>
      <c r="D650" s="2" t="s">
        <v>45</v>
      </c>
      <c r="E650" s="37">
        <v>42767</v>
      </c>
      <c r="F650" s="37">
        <f t="shared" si="207"/>
        <v>42934</v>
      </c>
      <c r="G650" s="38">
        <v>1400</v>
      </c>
      <c r="H650" s="38">
        <v>1394</v>
      </c>
      <c r="I650" s="38">
        <f>SUM(G650-H650)</f>
        <v>6</v>
      </c>
      <c r="J650" s="38">
        <v>1394</v>
      </c>
      <c r="K650" s="38" t="s">
        <v>72</v>
      </c>
      <c r="L650" s="37">
        <v>43671</v>
      </c>
      <c r="M650" s="37">
        <f t="shared" si="194"/>
        <v>43699</v>
      </c>
      <c r="N650" s="39">
        <f t="shared" si="195"/>
        <v>129.14285714285714</v>
      </c>
      <c r="O650" s="66" t="s">
        <v>215</v>
      </c>
      <c r="P650" s="40">
        <f t="shared" si="196"/>
        <v>3</v>
      </c>
      <c r="Q650" s="38" t="s">
        <v>156</v>
      </c>
      <c r="R650" s="38" t="s">
        <v>44</v>
      </c>
      <c r="S650" s="28" t="s">
        <v>46</v>
      </c>
      <c r="T650" s="38">
        <v>1</v>
      </c>
      <c r="U650" s="38">
        <v>103</v>
      </c>
      <c r="V650" s="41">
        <f t="shared" si="197"/>
        <v>7.388809182209469</v>
      </c>
      <c r="W650" s="40">
        <f t="shared" si="198"/>
        <v>1291</v>
      </c>
      <c r="X650" s="35">
        <f t="shared" si="199"/>
        <v>92.611190817790529</v>
      </c>
      <c r="Y650" s="38">
        <v>127</v>
      </c>
      <c r="Z650" s="36">
        <f t="shared" si="200"/>
        <v>9.110473457675754</v>
      </c>
      <c r="AA650" s="38">
        <f t="shared" si="209"/>
        <v>1164</v>
      </c>
      <c r="AB650" s="38">
        <v>39</v>
      </c>
      <c r="AC650" s="26">
        <f t="shared" si="201"/>
        <v>3.3505154639175259</v>
      </c>
      <c r="AD650" s="38">
        <f t="shared" si="202"/>
        <v>1125</v>
      </c>
      <c r="AE650" s="42">
        <v>1</v>
      </c>
      <c r="AF650" s="42" t="s">
        <v>44</v>
      </c>
      <c r="AG650" s="42" t="s">
        <v>45</v>
      </c>
      <c r="AH650" s="27">
        <v>1</v>
      </c>
      <c r="AI650" s="28" t="s">
        <v>46</v>
      </c>
      <c r="AJ650" s="38">
        <v>146</v>
      </c>
      <c r="AK650" s="29">
        <f t="shared" si="203"/>
        <v>12.542955326460481</v>
      </c>
      <c r="AL650" s="38">
        <v>50</v>
      </c>
      <c r="AM650" s="38">
        <f t="shared" si="204"/>
        <v>929</v>
      </c>
      <c r="AN650" s="41">
        <f t="shared" si="205"/>
        <v>82.577777777777783</v>
      </c>
    </row>
    <row r="651" spans="1:40" x14ac:dyDescent="0.3">
      <c r="A651" s="37">
        <v>43672</v>
      </c>
      <c r="B651" s="38" t="s">
        <v>84</v>
      </c>
      <c r="C651" s="38">
        <v>6</v>
      </c>
      <c r="D651" s="2" t="s">
        <v>45</v>
      </c>
      <c r="E651" s="37">
        <v>42767</v>
      </c>
      <c r="F651" s="37">
        <f t="shared" si="207"/>
        <v>42934</v>
      </c>
      <c r="G651" s="38">
        <v>1800</v>
      </c>
      <c r="H651" s="38">
        <v>1794</v>
      </c>
      <c r="I651" s="38">
        <f>SUM(G651-H651)</f>
        <v>6</v>
      </c>
      <c r="J651" s="38">
        <v>1794</v>
      </c>
      <c r="K651" s="38" t="s">
        <v>72</v>
      </c>
      <c r="L651" s="37">
        <v>43678</v>
      </c>
      <c r="M651" s="37">
        <f t="shared" si="194"/>
        <v>43706</v>
      </c>
      <c r="N651" s="39">
        <f t="shared" si="195"/>
        <v>130.14285714285714</v>
      </c>
      <c r="O651" s="66" t="s">
        <v>215</v>
      </c>
      <c r="P651" s="40">
        <f t="shared" si="196"/>
        <v>6</v>
      </c>
      <c r="Q651" s="38">
        <v>3</v>
      </c>
      <c r="R651" s="38" t="s">
        <v>44</v>
      </c>
      <c r="S651" s="28" t="s">
        <v>46</v>
      </c>
      <c r="T651" s="38">
        <v>1</v>
      </c>
      <c r="U651" s="38">
        <v>121</v>
      </c>
      <c r="V651" s="41">
        <f t="shared" si="197"/>
        <v>6.7447045707915283</v>
      </c>
      <c r="W651" s="40">
        <f t="shared" si="198"/>
        <v>1673</v>
      </c>
      <c r="X651" s="35">
        <f t="shared" si="199"/>
        <v>93.255295429208473</v>
      </c>
      <c r="Y651" s="38">
        <v>162</v>
      </c>
      <c r="Z651" s="36">
        <f t="shared" si="200"/>
        <v>9.0301003344481607</v>
      </c>
      <c r="AA651" s="38">
        <f t="shared" si="209"/>
        <v>1511</v>
      </c>
      <c r="AB651" s="38">
        <v>80</v>
      </c>
      <c r="AC651" s="26">
        <f t="shared" si="201"/>
        <v>5.2945069490403709</v>
      </c>
      <c r="AD651" s="38">
        <f t="shared" si="202"/>
        <v>1431</v>
      </c>
      <c r="AE651" s="42">
        <v>1</v>
      </c>
      <c r="AF651" s="42" t="s">
        <v>44</v>
      </c>
      <c r="AG651" s="42" t="s">
        <v>45</v>
      </c>
      <c r="AH651" s="27">
        <v>1</v>
      </c>
      <c r="AI651" s="28" t="s">
        <v>46</v>
      </c>
      <c r="AJ651" s="38">
        <v>198</v>
      </c>
      <c r="AK651" s="29">
        <f t="shared" si="203"/>
        <v>13.103904698874917</v>
      </c>
      <c r="AL651" s="38">
        <v>118</v>
      </c>
      <c r="AM651" s="38">
        <f t="shared" si="204"/>
        <v>1115</v>
      </c>
      <c r="AN651" s="41">
        <f t="shared" si="205"/>
        <v>77.917540181691123</v>
      </c>
    </row>
    <row r="652" spans="1:40" x14ac:dyDescent="0.3">
      <c r="A652" s="37">
        <v>43675</v>
      </c>
      <c r="B652" s="38" t="s">
        <v>84</v>
      </c>
      <c r="C652" s="38">
        <v>6</v>
      </c>
      <c r="D652" s="2" t="s">
        <v>45</v>
      </c>
      <c r="E652" s="37">
        <v>42767</v>
      </c>
      <c r="F652" s="37">
        <f t="shared" si="207"/>
        <v>42934</v>
      </c>
      <c r="G652" s="38">
        <v>1400</v>
      </c>
      <c r="H652" s="38">
        <v>1394</v>
      </c>
      <c r="I652" s="38">
        <f>SUM(G652-H652)</f>
        <v>6</v>
      </c>
      <c r="J652" s="38">
        <v>90</v>
      </c>
      <c r="K652" s="38" t="s">
        <v>72</v>
      </c>
      <c r="L652" s="37">
        <v>43678</v>
      </c>
      <c r="M652" s="37">
        <f t="shared" si="194"/>
        <v>43706</v>
      </c>
      <c r="N652" s="39">
        <f t="shared" si="195"/>
        <v>130.14285714285714</v>
      </c>
      <c r="O652" s="66" t="s">
        <v>215</v>
      </c>
      <c r="P652" s="40">
        <f t="shared" si="196"/>
        <v>3</v>
      </c>
      <c r="Q652" s="38">
        <v>3</v>
      </c>
      <c r="R652" s="38" t="s">
        <v>44</v>
      </c>
      <c r="S652" s="28" t="s">
        <v>46</v>
      </c>
      <c r="T652" s="38">
        <v>1</v>
      </c>
      <c r="U652" s="38">
        <v>10</v>
      </c>
      <c r="V652" s="41">
        <f t="shared" si="197"/>
        <v>11.111111111111111</v>
      </c>
      <c r="W652" s="40">
        <f t="shared" si="198"/>
        <v>80</v>
      </c>
      <c r="X652" s="35">
        <f t="shared" si="199"/>
        <v>88.888888888888886</v>
      </c>
      <c r="Y652" s="38">
        <v>6</v>
      </c>
      <c r="Z652" s="36">
        <f t="shared" si="200"/>
        <v>6.666666666666667</v>
      </c>
      <c r="AA652" s="38">
        <f t="shared" si="209"/>
        <v>74</v>
      </c>
      <c r="AB652" s="38">
        <v>4</v>
      </c>
      <c r="AC652" s="26">
        <f t="shared" si="201"/>
        <v>5.4054054054054053</v>
      </c>
      <c r="AD652" s="38">
        <f t="shared" si="202"/>
        <v>70</v>
      </c>
      <c r="AE652" s="42">
        <v>6</v>
      </c>
      <c r="AF652" s="42" t="s">
        <v>44</v>
      </c>
      <c r="AG652" s="42" t="s">
        <v>45</v>
      </c>
      <c r="AH652" s="27">
        <v>1</v>
      </c>
      <c r="AI652" s="28" t="s">
        <v>46</v>
      </c>
      <c r="AJ652" s="38">
        <v>15</v>
      </c>
      <c r="AK652" s="29">
        <f t="shared" si="203"/>
        <v>20.27027027027027</v>
      </c>
      <c r="AL652" s="38">
        <v>8</v>
      </c>
      <c r="AM652" s="38">
        <f t="shared" si="204"/>
        <v>47</v>
      </c>
      <c r="AN652" s="41">
        <f t="shared" si="205"/>
        <v>67.142857142857139</v>
      </c>
    </row>
    <row r="653" spans="1:40" x14ac:dyDescent="0.3">
      <c r="A653" s="37">
        <v>43675</v>
      </c>
      <c r="B653" s="38" t="s">
        <v>84</v>
      </c>
      <c r="C653" s="38">
        <v>6</v>
      </c>
      <c r="D653" s="2" t="s">
        <v>45</v>
      </c>
      <c r="E653" s="37">
        <v>42767</v>
      </c>
      <c r="F653" s="37">
        <f t="shared" si="207"/>
        <v>42934</v>
      </c>
      <c r="G653" s="38"/>
      <c r="H653" s="38"/>
      <c r="I653" s="38"/>
      <c r="J653" s="38">
        <v>1304</v>
      </c>
      <c r="K653" s="38">
        <v>36</v>
      </c>
      <c r="L653" s="37">
        <v>43682</v>
      </c>
      <c r="M653" s="37">
        <f>SUM(L653+29)</f>
        <v>43711</v>
      </c>
      <c r="N653" s="39">
        <f t="shared" si="195"/>
        <v>130.71428571428572</v>
      </c>
      <c r="O653" s="66" t="s">
        <v>215</v>
      </c>
      <c r="P653" s="40">
        <f t="shared" si="196"/>
        <v>7</v>
      </c>
      <c r="Q653" s="38" t="s">
        <v>165</v>
      </c>
      <c r="R653" s="38" t="s">
        <v>42</v>
      </c>
      <c r="S653" s="21" t="s">
        <v>43</v>
      </c>
      <c r="T653" s="38">
        <v>2</v>
      </c>
      <c r="U653" s="38">
        <v>83</v>
      </c>
      <c r="V653" s="41">
        <f t="shared" si="197"/>
        <v>6.3650306748466248</v>
      </c>
      <c r="W653" s="40">
        <f t="shared" si="198"/>
        <v>1221</v>
      </c>
      <c r="X653" s="35">
        <f t="shared" si="199"/>
        <v>93.634969325153378</v>
      </c>
      <c r="Y653" s="38">
        <v>100</v>
      </c>
      <c r="Z653" s="36">
        <f t="shared" si="200"/>
        <v>7.6687116564417179</v>
      </c>
      <c r="AA653" s="38">
        <f t="shared" si="209"/>
        <v>1121</v>
      </c>
      <c r="AB653" s="38">
        <v>37</v>
      </c>
      <c r="AC653" s="26">
        <f t="shared" si="201"/>
        <v>3.3006244424620874</v>
      </c>
      <c r="AD653" s="38">
        <f t="shared" si="202"/>
        <v>1084</v>
      </c>
      <c r="AE653" s="42">
        <v>4</v>
      </c>
      <c r="AF653" s="42" t="s">
        <v>42</v>
      </c>
      <c r="AG653" s="42" t="s">
        <v>54</v>
      </c>
      <c r="AH653" s="27">
        <v>2</v>
      </c>
      <c r="AI653" s="21" t="s">
        <v>43</v>
      </c>
      <c r="AJ653" s="38">
        <v>173</v>
      </c>
      <c r="AK653" s="29">
        <f t="shared" si="203"/>
        <v>15.432649420160571</v>
      </c>
      <c r="AL653" s="38">
        <v>45</v>
      </c>
      <c r="AM653" s="38">
        <f t="shared" si="204"/>
        <v>866</v>
      </c>
      <c r="AN653" s="41">
        <f t="shared" si="205"/>
        <v>79.889298892988919</v>
      </c>
    </row>
    <row r="654" spans="1:40" x14ac:dyDescent="0.3">
      <c r="A654" s="37">
        <v>43679</v>
      </c>
      <c r="B654" s="38" t="s">
        <v>84</v>
      </c>
      <c r="C654" s="38">
        <v>6</v>
      </c>
      <c r="D654" s="2" t="s">
        <v>45</v>
      </c>
      <c r="E654" s="37">
        <v>42767</v>
      </c>
      <c r="F654" s="37">
        <f t="shared" si="207"/>
        <v>42934</v>
      </c>
      <c r="G654" s="38">
        <v>1900</v>
      </c>
      <c r="H654" s="38">
        <v>1897</v>
      </c>
      <c r="I654" s="38">
        <f>SUM(G654-H654)</f>
        <v>3</v>
      </c>
      <c r="J654" s="38">
        <v>1897</v>
      </c>
      <c r="K654" s="38" t="s">
        <v>76</v>
      </c>
      <c r="L654" s="37">
        <v>43685</v>
      </c>
      <c r="M654" s="37">
        <f>SUM(L654+28)</f>
        <v>43713</v>
      </c>
      <c r="N654" s="39">
        <f t="shared" si="195"/>
        <v>131.14285714285714</v>
      </c>
      <c r="O654" s="66" t="s">
        <v>215</v>
      </c>
      <c r="P654" s="40">
        <f t="shared" si="196"/>
        <v>6</v>
      </c>
      <c r="Q654" s="38">
        <v>10</v>
      </c>
      <c r="R654" s="38" t="s">
        <v>44</v>
      </c>
      <c r="S654" s="28" t="s">
        <v>46</v>
      </c>
      <c r="T654" s="38">
        <v>1</v>
      </c>
      <c r="U654" s="38">
        <v>138</v>
      </c>
      <c r="V654" s="41">
        <f t="shared" si="197"/>
        <v>7.2746441750131785</v>
      </c>
      <c r="W654" s="40">
        <f t="shared" si="198"/>
        <v>1759</v>
      </c>
      <c r="X654" s="35">
        <f t="shared" si="199"/>
        <v>92.725355824986821</v>
      </c>
      <c r="Y654" s="38">
        <v>139</v>
      </c>
      <c r="Z654" s="36">
        <f t="shared" si="200"/>
        <v>7.3273589878755931</v>
      </c>
      <c r="AA654" s="38">
        <f t="shared" si="209"/>
        <v>1620</v>
      </c>
      <c r="AB654" s="38">
        <v>16</v>
      </c>
      <c r="AC654" s="26">
        <f t="shared" si="201"/>
        <v>0.98765432098765427</v>
      </c>
      <c r="AD654" s="38">
        <f t="shared" si="202"/>
        <v>1604</v>
      </c>
      <c r="AE654" s="42">
        <v>2</v>
      </c>
      <c r="AF654" s="42" t="s">
        <v>44</v>
      </c>
      <c r="AG654" s="42" t="s">
        <v>45</v>
      </c>
      <c r="AH654" s="27">
        <v>1</v>
      </c>
      <c r="AI654" s="28" t="s">
        <v>46</v>
      </c>
      <c r="AJ654" s="38">
        <v>164</v>
      </c>
      <c r="AK654" s="29">
        <f t="shared" si="203"/>
        <v>10.123456790123457</v>
      </c>
      <c r="AL654" s="38">
        <v>134</v>
      </c>
      <c r="AM654" s="38">
        <f t="shared" si="204"/>
        <v>1306</v>
      </c>
      <c r="AN654" s="41">
        <f t="shared" si="205"/>
        <v>81.421446384039896</v>
      </c>
    </row>
    <row r="655" spans="1:40" x14ac:dyDescent="0.3">
      <c r="A655" s="37">
        <v>43682</v>
      </c>
      <c r="B655" s="38" t="s">
        <v>84</v>
      </c>
      <c r="C655" s="38">
        <v>6</v>
      </c>
      <c r="D655" s="2" t="s">
        <v>45</v>
      </c>
      <c r="E655" s="37">
        <v>42767</v>
      </c>
      <c r="F655" s="37">
        <f t="shared" si="207"/>
        <v>42934</v>
      </c>
      <c r="G655" s="38">
        <v>800</v>
      </c>
      <c r="H655" s="38">
        <v>795</v>
      </c>
      <c r="I655" s="38">
        <f>SUM(G655-H655)</f>
        <v>5</v>
      </c>
      <c r="J655" s="38">
        <v>795</v>
      </c>
      <c r="K655" s="38" t="s">
        <v>76</v>
      </c>
      <c r="L655" s="37">
        <v>43685</v>
      </c>
      <c r="M655" s="37">
        <f>SUM(L655+28)</f>
        <v>43713</v>
      </c>
      <c r="N655" s="39">
        <f t="shared" si="195"/>
        <v>131.14285714285714</v>
      </c>
      <c r="O655" s="66" t="s">
        <v>215</v>
      </c>
      <c r="P655" s="40">
        <f t="shared" si="196"/>
        <v>3</v>
      </c>
      <c r="Q655" s="38">
        <v>10</v>
      </c>
      <c r="R655" s="38" t="s">
        <v>44</v>
      </c>
      <c r="S655" s="28" t="s">
        <v>46</v>
      </c>
      <c r="T655" s="38">
        <v>1</v>
      </c>
      <c r="U655" s="38">
        <v>46</v>
      </c>
      <c r="V655" s="41">
        <f t="shared" si="197"/>
        <v>5.7861635220125791</v>
      </c>
      <c r="W655" s="40">
        <f t="shared" si="198"/>
        <v>749</v>
      </c>
      <c r="X655" s="35">
        <f t="shared" si="199"/>
        <v>94.213836477987428</v>
      </c>
      <c r="Y655" s="38">
        <v>49</v>
      </c>
      <c r="Z655" s="36">
        <f t="shared" si="200"/>
        <v>6.1635220125786168</v>
      </c>
      <c r="AA655" s="38">
        <f t="shared" si="209"/>
        <v>700</v>
      </c>
      <c r="AB655" s="38">
        <v>42</v>
      </c>
      <c r="AC655" s="26">
        <f t="shared" si="201"/>
        <v>6</v>
      </c>
      <c r="AD655" s="38">
        <f t="shared" si="202"/>
        <v>658</v>
      </c>
      <c r="AE655" s="42">
        <v>2</v>
      </c>
      <c r="AF655" s="42" t="s">
        <v>44</v>
      </c>
      <c r="AG655" s="42" t="s">
        <v>45</v>
      </c>
      <c r="AH655" s="27">
        <v>1</v>
      </c>
      <c r="AI655" s="28" t="s">
        <v>46</v>
      </c>
      <c r="AJ655" s="38">
        <v>82</v>
      </c>
      <c r="AK655" s="29">
        <f t="shared" si="203"/>
        <v>11.714285714285714</v>
      </c>
      <c r="AL655" s="38">
        <v>9</v>
      </c>
      <c r="AM655" s="38">
        <f t="shared" si="204"/>
        <v>567</v>
      </c>
      <c r="AN655" s="41">
        <f t="shared" si="205"/>
        <v>86.170212765957444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Idzi</dc:creator>
  <cp:lastModifiedBy>Idzi</cp:lastModifiedBy>
  <dcterms:created xsi:type="dcterms:W3CDTF">2022-01-19T19:32:43Z</dcterms:created>
  <dcterms:modified xsi:type="dcterms:W3CDTF">2022-01-20T07:33:10Z</dcterms:modified>
</cp:coreProperties>
</file>